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F5EE846-0DC2-4F65-92AC-D8FAC022FEF6}" xr6:coauthVersionLast="47" xr6:coauthVersionMax="47" xr10:uidLastSave="{00000000-0000-0000-0000-000000000000}"/>
  <bookViews>
    <workbookView xWindow="5796" yWindow="24" windowWidth="11052" windowHeight="12036" xr2:uid="{00000000-000D-0000-FFFF-FFFF00000000}"/>
  </bookViews>
  <sheets>
    <sheet name="2306.30 Imports" sheetId="1" r:id="rId1"/>
    <sheet name="23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64" i="2" l="1"/>
  <c r="CL264" i="2"/>
  <c r="CM263" i="2"/>
  <c r="CL263" i="2"/>
  <c r="CM262" i="2"/>
  <c r="CL262" i="2"/>
  <c r="CM261" i="2"/>
  <c r="CL261" i="2"/>
  <c r="CM260" i="2"/>
  <c r="CL260" i="2"/>
  <c r="CM259" i="2"/>
  <c r="CL259" i="2"/>
  <c r="CM258" i="2"/>
  <c r="CL258" i="2"/>
  <c r="CM257" i="2"/>
  <c r="CL257" i="2"/>
  <c r="CM256" i="2"/>
  <c r="CL256" i="2"/>
  <c r="CM255" i="2"/>
  <c r="CL255" i="2"/>
  <c r="CM254" i="2"/>
  <c r="CL254" i="2"/>
  <c r="CM253" i="2"/>
  <c r="CL253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J264" i="1"/>
  <c r="CI264" i="1"/>
  <c r="CJ263" i="1"/>
  <c r="CI263" i="1"/>
  <c r="CJ262" i="1"/>
  <c r="CI262" i="1"/>
  <c r="CJ261" i="1"/>
  <c r="CI261" i="1"/>
  <c r="CJ260" i="1"/>
  <c r="CI260" i="1"/>
  <c r="CJ259" i="1"/>
  <c r="CI259" i="1"/>
  <c r="CJ258" i="1"/>
  <c r="CI258" i="1"/>
  <c r="CJ257" i="1"/>
  <c r="CI257" i="1"/>
  <c r="CJ256" i="1"/>
  <c r="CI256" i="1"/>
  <c r="CJ255" i="1"/>
  <c r="CI255" i="1"/>
  <c r="CJ254" i="1"/>
  <c r="CI254" i="1"/>
  <c r="CJ253" i="1"/>
  <c r="CI253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CJ265" i="1" s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51" i="2"/>
  <c r="CL251" i="2"/>
  <c r="CM250" i="2"/>
  <c r="CL250" i="2"/>
  <c r="CM249" i="2"/>
  <c r="CL249" i="2"/>
  <c r="CM248" i="2"/>
  <c r="CL248" i="2"/>
  <c r="CM247" i="2"/>
  <c r="CL247" i="2"/>
  <c r="CM246" i="2"/>
  <c r="CL246" i="2"/>
  <c r="CM245" i="2"/>
  <c r="CL245" i="2"/>
  <c r="CM244" i="2"/>
  <c r="CL244" i="2"/>
  <c r="CM243" i="2"/>
  <c r="CL243" i="2"/>
  <c r="CM242" i="2"/>
  <c r="CL242" i="2"/>
  <c r="CM241" i="2"/>
  <c r="CL241" i="2"/>
  <c r="CM240" i="2"/>
  <c r="CL240" i="2"/>
  <c r="CJ251" i="1"/>
  <c r="CI251" i="1"/>
  <c r="CJ250" i="1"/>
  <c r="CI250" i="1"/>
  <c r="CJ249" i="1"/>
  <c r="CI249" i="1"/>
  <c r="CJ248" i="1"/>
  <c r="CI248" i="1"/>
  <c r="CJ247" i="1"/>
  <c r="CI247" i="1"/>
  <c r="CJ246" i="1"/>
  <c r="CI246" i="1"/>
  <c r="CJ245" i="1"/>
  <c r="CI245" i="1"/>
  <c r="CJ244" i="1"/>
  <c r="CI244" i="1"/>
  <c r="CJ243" i="1"/>
  <c r="CI243" i="1"/>
  <c r="CJ242" i="1"/>
  <c r="CI242" i="1"/>
  <c r="CJ241" i="1"/>
  <c r="CI241" i="1"/>
  <c r="CJ240" i="1"/>
  <c r="CI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CM252" i="2" s="1"/>
  <c r="U252" i="2"/>
  <c r="S252" i="2"/>
  <c r="R252" i="2"/>
  <c r="P252" i="2"/>
  <c r="O252" i="2"/>
  <c r="M252" i="2"/>
  <c r="L252" i="2"/>
  <c r="J252" i="2"/>
  <c r="I252" i="2"/>
  <c r="G252" i="2"/>
  <c r="F252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L265" i="2" l="1"/>
  <c r="CM265" i="2"/>
  <c r="CI265" i="1"/>
  <c r="CI252" i="1"/>
  <c r="CL252" i="2"/>
  <c r="CJ252" i="1"/>
  <c r="CM238" i="2"/>
  <c r="CL238" i="2"/>
  <c r="CM237" i="2"/>
  <c r="CL237" i="2"/>
  <c r="CM236" i="2"/>
  <c r="CL236" i="2"/>
  <c r="CM235" i="2"/>
  <c r="CL235" i="2"/>
  <c r="CM233" i="2"/>
  <c r="CL233" i="2"/>
  <c r="CM232" i="2"/>
  <c r="CL232" i="2"/>
  <c r="CM231" i="2"/>
  <c r="CL231" i="2"/>
  <c r="CM230" i="2"/>
  <c r="CL230" i="2"/>
  <c r="CM229" i="2"/>
  <c r="CL229" i="2"/>
  <c r="CM228" i="2"/>
  <c r="CL228" i="2"/>
  <c r="CM227" i="2"/>
  <c r="CL227" i="2"/>
  <c r="CM234" i="2"/>
  <c r="CL234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CD226" i="2" l="1"/>
  <c r="CC226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D213" i="2"/>
  <c r="CC213" i="2"/>
  <c r="CE212" i="2"/>
  <c r="CE211" i="2"/>
  <c r="CE210" i="2"/>
  <c r="CE209" i="2"/>
  <c r="CE208" i="2"/>
  <c r="CE207" i="2"/>
  <c r="CE206" i="2"/>
  <c r="CE205" i="2"/>
  <c r="CE204" i="2"/>
  <c r="CE203" i="2"/>
  <c r="CE202" i="2"/>
  <c r="CE201" i="2"/>
  <c r="CD200" i="2"/>
  <c r="CC200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239" i="2"/>
  <c r="CC239" i="2"/>
  <c r="CE238" i="2"/>
  <c r="CE237" i="2"/>
  <c r="CE236" i="2"/>
  <c r="CE235" i="2"/>
  <c r="CE234" i="2"/>
  <c r="CE233" i="2"/>
  <c r="CE232" i="2"/>
  <c r="CE231" i="2"/>
  <c r="CE230" i="2"/>
  <c r="CE229" i="2"/>
  <c r="CE228" i="2"/>
  <c r="CE227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A213" i="2"/>
  <c r="BZ213" i="2"/>
  <c r="CA200" i="2"/>
  <c r="BZ200" i="2"/>
  <c r="CA187" i="2"/>
  <c r="BZ187" i="2"/>
  <c r="CA174" i="2"/>
  <c r="BZ174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57" i="2"/>
  <c r="BZ57" i="2"/>
  <c r="CA44" i="2"/>
  <c r="BZ44" i="2"/>
  <c r="CA31" i="2"/>
  <c r="BZ31" i="2"/>
  <c r="CA18" i="2"/>
  <c r="BZ18" i="2"/>
  <c r="AU228" i="1"/>
  <c r="AX228" i="1"/>
  <c r="BA228" i="1"/>
  <c r="BD228" i="1"/>
  <c r="BG228" i="1"/>
  <c r="BJ228" i="1"/>
  <c r="BM228" i="1"/>
  <c r="BP228" i="1"/>
  <c r="BS228" i="1"/>
  <c r="BV228" i="1"/>
  <c r="BY228" i="1"/>
  <c r="CB228" i="1"/>
  <c r="CE228" i="1"/>
  <c r="CH228" i="1"/>
  <c r="CI228" i="1"/>
  <c r="CJ228" i="1"/>
  <c r="CJ239" i="2" l="1"/>
  <c r="CI239" i="2"/>
  <c r="CG239" i="2"/>
  <c r="CF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K238" i="2"/>
  <c r="CH238" i="2"/>
  <c r="BY238" i="2"/>
  <c r="BV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K237" i="2"/>
  <c r="CH237" i="2"/>
  <c r="BY237" i="2"/>
  <c r="BV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K236" i="2"/>
  <c r="CH236" i="2"/>
  <c r="BY236" i="2"/>
  <c r="BV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K235" i="2"/>
  <c r="CH235" i="2"/>
  <c r="BY235" i="2"/>
  <c r="BV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K234" i="2"/>
  <c r="CH234" i="2"/>
  <c r="BY234" i="2"/>
  <c r="BV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K233" i="2"/>
  <c r="CH233" i="2"/>
  <c r="BY233" i="2"/>
  <c r="BV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K232" i="2"/>
  <c r="CH232" i="2"/>
  <c r="BY232" i="2"/>
  <c r="BV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K231" i="2"/>
  <c r="CH231" i="2"/>
  <c r="BY231" i="2"/>
  <c r="BV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K230" i="2"/>
  <c r="CH230" i="2"/>
  <c r="BY230" i="2"/>
  <c r="BV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K229" i="2"/>
  <c r="CH229" i="2"/>
  <c r="BY229" i="2"/>
  <c r="BV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K228" i="2"/>
  <c r="CH228" i="2"/>
  <c r="BY228" i="2"/>
  <c r="BV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K227" i="2"/>
  <c r="CH227" i="2"/>
  <c r="BY227" i="2"/>
  <c r="BV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J238" i="1"/>
  <c r="CI238" i="1"/>
  <c r="CJ237" i="1"/>
  <c r="CI237" i="1"/>
  <c r="CJ236" i="1"/>
  <c r="CI236" i="1"/>
  <c r="CJ235" i="1"/>
  <c r="CI235" i="1"/>
  <c r="CJ234" i="1"/>
  <c r="CI234" i="1"/>
  <c r="CJ233" i="1"/>
  <c r="CI233" i="1"/>
  <c r="CJ232" i="1"/>
  <c r="CI232" i="1"/>
  <c r="CJ231" i="1"/>
  <c r="CI231" i="1"/>
  <c r="CJ230" i="1"/>
  <c r="CI230" i="1"/>
  <c r="CJ229" i="1"/>
  <c r="CI229" i="1"/>
  <c r="CJ227" i="1"/>
  <c r="CI227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H238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H237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H236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H235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H234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H233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H232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H231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H230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H229" i="1"/>
  <c r="AR228" i="1"/>
  <c r="AO228" i="1"/>
  <c r="AL228" i="1"/>
  <c r="AI228" i="1"/>
  <c r="AF228" i="1"/>
  <c r="AC228" i="1"/>
  <c r="Z228" i="1"/>
  <c r="W228" i="1"/>
  <c r="T228" i="1"/>
  <c r="Q228" i="1"/>
  <c r="N228" i="1"/>
  <c r="H228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L239" i="2" l="1"/>
  <c r="CM239" i="2"/>
  <c r="CJ239" i="1"/>
  <c r="CI239" i="1"/>
  <c r="CJ225" i="1"/>
  <c r="CI225" i="1"/>
  <c r="CJ224" i="1"/>
  <c r="CI224" i="1"/>
  <c r="CJ223" i="1"/>
  <c r="CI223" i="1"/>
  <c r="CJ222" i="1"/>
  <c r="CI222" i="1"/>
  <c r="CJ220" i="1"/>
  <c r="CI220" i="1"/>
  <c r="CJ219" i="1"/>
  <c r="CI219" i="1"/>
  <c r="CJ218" i="1"/>
  <c r="CI218" i="1"/>
  <c r="CJ217" i="1"/>
  <c r="CI217" i="1"/>
  <c r="CJ216" i="1"/>
  <c r="CI216" i="1"/>
  <c r="CJ215" i="1"/>
  <c r="CI215" i="1"/>
  <c r="CJ214" i="1"/>
  <c r="CI214" i="1"/>
  <c r="CJ221" i="1"/>
  <c r="CI221" i="1"/>
  <c r="BI226" i="1"/>
  <c r="BH226" i="1"/>
  <c r="BJ225" i="1"/>
  <c r="BJ224" i="1"/>
  <c r="BJ223" i="1"/>
  <c r="BJ222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K225" i="2" l="1"/>
  <c r="CH225" i="2"/>
  <c r="BY225" i="2"/>
  <c r="BV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K224" i="2"/>
  <c r="CH224" i="2"/>
  <c r="BY224" i="2"/>
  <c r="BV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K223" i="2"/>
  <c r="CH223" i="2"/>
  <c r="BY223" i="2"/>
  <c r="BV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K222" i="2"/>
  <c r="CH222" i="2"/>
  <c r="BY222" i="2"/>
  <c r="BV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K221" i="2"/>
  <c r="CH221" i="2"/>
  <c r="BY221" i="2"/>
  <c r="BV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K220" i="2"/>
  <c r="CH220" i="2"/>
  <c r="BY220" i="2"/>
  <c r="BV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K219" i="2"/>
  <c r="CH219" i="2"/>
  <c r="BY219" i="2"/>
  <c r="BV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K218" i="2"/>
  <c r="CH218" i="2"/>
  <c r="BY218" i="2"/>
  <c r="BV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H225" i="1"/>
  <c r="E225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H224" i="1"/>
  <c r="E224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H223" i="1"/>
  <c r="E223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H222" i="1"/>
  <c r="E222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H221" i="1"/>
  <c r="E221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H220" i="1"/>
  <c r="E220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H219" i="1"/>
  <c r="E219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H218" i="1"/>
  <c r="E218" i="1"/>
  <c r="BG216" i="2" l="1"/>
  <c r="CM225" i="2" l="1"/>
  <c r="CL225" i="2"/>
  <c r="CM224" i="2"/>
  <c r="CL224" i="2"/>
  <c r="CM223" i="2"/>
  <c r="CL223" i="2"/>
  <c r="CM222" i="2"/>
  <c r="CL222" i="2"/>
  <c r="CM221" i="2"/>
  <c r="CL221" i="2"/>
  <c r="CM220" i="2"/>
  <c r="CL220" i="2"/>
  <c r="CM219" i="2"/>
  <c r="CL219" i="2"/>
  <c r="CM218" i="2"/>
  <c r="CL218" i="2"/>
  <c r="CM217" i="2"/>
  <c r="CL217" i="2"/>
  <c r="CM216" i="2"/>
  <c r="CL216" i="2"/>
  <c r="CM215" i="2"/>
  <c r="CL215" i="2"/>
  <c r="CM214" i="2"/>
  <c r="CL214" i="2"/>
  <c r="CJ226" i="2"/>
  <c r="CI226" i="2"/>
  <c r="CG226" i="2"/>
  <c r="CF226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K217" i="2"/>
  <c r="BG217" i="2"/>
  <c r="BD217" i="2"/>
  <c r="AU217" i="2"/>
  <c r="W217" i="2"/>
  <c r="H217" i="2"/>
  <c r="BD216" i="2"/>
  <c r="AU216" i="2"/>
  <c r="W216" i="2"/>
  <c r="H216" i="2"/>
  <c r="BG214" i="2"/>
  <c r="BD214" i="2"/>
  <c r="AU214" i="2"/>
  <c r="W214" i="2"/>
  <c r="H214" i="2"/>
  <c r="D226" i="2"/>
  <c r="C226" i="2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CB216" i="1"/>
  <c r="D226" i="1"/>
  <c r="C226" i="1"/>
  <c r="E217" i="1"/>
  <c r="E215" i="1"/>
  <c r="E214" i="1"/>
  <c r="CJ226" i="1" l="1"/>
  <c r="CI226" i="1"/>
  <c r="CL226" i="2"/>
  <c r="CM226" i="2"/>
  <c r="W210" i="2"/>
  <c r="W209" i="2"/>
  <c r="CI212" i="1" l="1"/>
  <c r="CI211" i="1"/>
  <c r="CI210" i="1"/>
  <c r="CI209" i="1"/>
  <c r="CI208" i="1"/>
  <c r="CI207" i="1"/>
  <c r="CI206" i="1"/>
  <c r="CI205" i="1"/>
  <c r="CI204" i="1"/>
  <c r="CI203" i="1"/>
  <c r="CJ212" i="1"/>
  <c r="CJ211" i="1"/>
  <c r="CJ210" i="1"/>
  <c r="CJ209" i="1"/>
  <c r="CJ208" i="1"/>
  <c r="CJ207" i="1"/>
  <c r="CJ206" i="1"/>
  <c r="CJ205" i="1"/>
  <c r="CJ204" i="1"/>
  <c r="CJ203" i="1"/>
  <c r="CJ201" i="1"/>
  <c r="CI201" i="1"/>
  <c r="CJ202" i="1"/>
  <c r="CI202" i="1"/>
  <c r="M213" i="1"/>
  <c r="L213" i="1"/>
  <c r="N202" i="1"/>
  <c r="M200" i="1"/>
  <c r="L200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N30" i="1"/>
  <c r="M18" i="1"/>
  <c r="L18" i="1"/>
  <c r="W201" i="2" l="1"/>
  <c r="CJ213" i="2" l="1"/>
  <c r="CI213" i="2"/>
  <c r="CG213" i="2"/>
  <c r="CF213" i="2"/>
  <c r="V213" i="2"/>
  <c r="U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M212" i="2"/>
  <c r="CL212" i="2"/>
  <c r="W212" i="2"/>
  <c r="BG212" i="2"/>
  <c r="BD212" i="2"/>
  <c r="AU212" i="2"/>
  <c r="H212" i="2"/>
  <c r="CM211" i="2"/>
  <c r="CL211" i="2"/>
  <c r="W211" i="2"/>
  <c r="BG211" i="2"/>
  <c r="BD211" i="2"/>
  <c r="AU211" i="2"/>
  <c r="H211" i="2"/>
  <c r="CM210" i="2"/>
  <c r="CL210" i="2"/>
  <c r="BG210" i="2"/>
  <c r="BD210" i="2"/>
  <c r="AU210" i="2"/>
  <c r="H210" i="2"/>
  <c r="CM209" i="2"/>
  <c r="CL209" i="2"/>
  <c r="CH209" i="2"/>
  <c r="BG209" i="2"/>
  <c r="BD209" i="2"/>
  <c r="AU209" i="2"/>
  <c r="H209" i="2"/>
  <c r="CM208" i="2"/>
  <c r="CL208" i="2"/>
  <c r="CK208" i="2"/>
  <c r="W208" i="2"/>
  <c r="BG208" i="2"/>
  <c r="AU208" i="2"/>
  <c r="H208" i="2"/>
  <c r="CM207" i="2"/>
  <c r="CL207" i="2"/>
  <c r="CH207" i="2"/>
  <c r="W207" i="2"/>
  <c r="BG207" i="2"/>
  <c r="BD207" i="2"/>
  <c r="AU207" i="2"/>
  <c r="H207" i="2"/>
  <c r="CM206" i="2"/>
  <c r="CL206" i="2"/>
  <c r="CK206" i="2"/>
  <c r="W206" i="2"/>
  <c r="BG206" i="2"/>
  <c r="BD206" i="2"/>
  <c r="AU206" i="2"/>
  <c r="H206" i="2"/>
  <c r="CM205" i="2"/>
  <c r="CL205" i="2"/>
  <c r="CK205" i="2"/>
  <c r="W205" i="2"/>
  <c r="BG205" i="2"/>
  <c r="BD205" i="2"/>
  <c r="AU205" i="2"/>
  <c r="H205" i="2"/>
  <c r="CM204" i="2"/>
  <c r="CL204" i="2"/>
  <c r="CK204" i="2"/>
  <c r="W204" i="2"/>
  <c r="BG204" i="2"/>
  <c r="AU204" i="2"/>
  <c r="H204" i="2"/>
  <c r="CM203" i="2"/>
  <c r="CL203" i="2"/>
  <c r="CK203" i="2"/>
  <c r="W203" i="2"/>
  <c r="BG203" i="2"/>
  <c r="AU203" i="2"/>
  <c r="T203" i="2"/>
  <c r="H203" i="2"/>
  <c r="CM202" i="2"/>
  <c r="CL202" i="2"/>
  <c r="CK202" i="2"/>
  <c r="CH202" i="2"/>
  <c r="W202" i="2"/>
  <c r="BG202" i="2"/>
  <c r="BD202" i="2"/>
  <c r="AU202" i="2"/>
  <c r="H202" i="2"/>
  <c r="CM201" i="2"/>
  <c r="CL201" i="2"/>
  <c r="CK201" i="2"/>
  <c r="BG201" i="2"/>
  <c r="H201" i="2"/>
  <c r="CL213" i="2" l="1"/>
  <c r="CM213" i="2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J199" i="1"/>
  <c r="CI199" i="1"/>
  <c r="AB213" i="1"/>
  <c r="AA213" i="1"/>
  <c r="AB200" i="1"/>
  <c r="AA200" i="1"/>
  <c r="AC199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G213" i="1"/>
  <c r="F213" i="1"/>
  <c r="D213" i="1"/>
  <c r="C213" i="1"/>
  <c r="E211" i="1"/>
  <c r="AX210" i="1"/>
  <c r="AX209" i="1"/>
  <c r="E209" i="1"/>
  <c r="AX208" i="1"/>
  <c r="AU208" i="1"/>
  <c r="E208" i="1"/>
  <c r="AU207" i="1"/>
  <c r="E207" i="1"/>
  <c r="CE206" i="1"/>
  <c r="AU206" i="1"/>
  <c r="AU205" i="1"/>
  <c r="E205" i="1"/>
  <c r="CE204" i="1"/>
  <c r="E204" i="1"/>
  <c r="BS203" i="1"/>
  <c r="E203" i="1"/>
  <c r="CE202" i="1"/>
  <c r="E202" i="1"/>
  <c r="CE201" i="1"/>
  <c r="AU201" i="1"/>
  <c r="CI213" i="1" l="1"/>
  <c r="CJ213" i="1"/>
  <c r="BD197" i="2"/>
  <c r="AU191" i="1" l="1"/>
  <c r="BG199" i="2" l="1"/>
  <c r="BG198" i="2"/>
  <c r="BG197" i="2"/>
  <c r="BG196" i="2"/>
  <c r="BG195" i="2"/>
  <c r="BG194" i="2"/>
  <c r="BG193" i="2"/>
  <c r="BG192" i="2"/>
  <c r="BG191" i="2"/>
  <c r="BG190" i="2"/>
  <c r="BG189" i="2"/>
  <c r="BG188" i="2"/>
  <c r="BD199" i="2"/>
  <c r="BD198" i="2"/>
  <c r="BD196" i="2"/>
  <c r="BD195" i="2"/>
  <c r="BD194" i="2"/>
  <c r="BD193" i="2"/>
  <c r="BD192" i="2"/>
  <c r="BD191" i="2"/>
  <c r="BD190" i="2"/>
  <c r="BD189" i="2"/>
  <c r="BD188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T199" i="2"/>
  <c r="T197" i="2"/>
  <c r="T192" i="2"/>
  <c r="T189" i="2"/>
  <c r="CH199" i="1"/>
  <c r="CE194" i="1"/>
  <c r="BM197" i="1"/>
  <c r="BM196" i="1"/>
  <c r="BM193" i="1"/>
  <c r="AX199" i="1"/>
  <c r="AX198" i="1"/>
  <c r="AX197" i="1"/>
  <c r="AX196" i="1"/>
  <c r="AX195" i="1"/>
  <c r="AX193" i="1"/>
  <c r="AX192" i="1"/>
  <c r="AX191" i="1"/>
  <c r="AU199" i="1"/>
  <c r="AU198" i="1"/>
  <c r="AU197" i="1"/>
  <c r="AU196" i="1"/>
  <c r="AU195" i="1"/>
  <c r="AU194" i="1"/>
  <c r="AU193" i="1"/>
  <c r="AU192" i="1"/>
  <c r="AU190" i="1"/>
  <c r="E192" i="1"/>
  <c r="E193" i="1"/>
  <c r="E195" i="1"/>
  <c r="E198" i="1"/>
  <c r="CG200" i="1" l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G200" i="1"/>
  <c r="F200" i="1"/>
  <c r="D200" i="1"/>
  <c r="C200" i="1"/>
  <c r="CI200" i="1" s="1"/>
  <c r="CJ200" i="2"/>
  <c r="CI200" i="2"/>
  <c r="CG200" i="2"/>
  <c r="CF200" i="2"/>
  <c r="V200" i="2"/>
  <c r="U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M199" i="2"/>
  <c r="CL199" i="2"/>
  <c r="CK199" i="2"/>
  <c r="W199" i="2"/>
  <c r="H199" i="2"/>
  <c r="CM198" i="2"/>
  <c r="CL198" i="2"/>
  <c r="CK198" i="2"/>
  <c r="W198" i="2"/>
  <c r="H198" i="2"/>
  <c r="CM197" i="2"/>
  <c r="CL197" i="2"/>
  <c r="CK197" i="2"/>
  <c r="W197" i="2"/>
  <c r="H197" i="2"/>
  <c r="CM196" i="2"/>
  <c r="CL196" i="2"/>
  <c r="CK196" i="2"/>
  <c r="W196" i="2"/>
  <c r="H196" i="2"/>
  <c r="CM195" i="2"/>
  <c r="CL195" i="2"/>
  <c r="CK195" i="2"/>
  <c r="W195" i="2"/>
  <c r="H195" i="2"/>
  <c r="CM194" i="2"/>
  <c r="CL194" i="2"/>
  <c r="CK194" i="2"/>
  <c r="W194" i="2"/>
  <c r="H194" i="2"/>
  <c r="CM193" i="2"/>
  <c r="CL193" i="2"/>
  <c r="W193" i="2"/>
  <c r="H193" i="2"/>
  <c r="CM192" i="2"/>
  <c r="CL192" i="2"/>
  <c r="CK192" i="2"/>
  <c r="W192" i="2"/>
  <c r="H192" i="2"/>
  <c r="CM191" i="2"/>
  <c r="CL191" i="2"/>
  <c r="CK191" i="2"/>
  <c r="W191" i="2"/>
  <c r="H191" i="2"/>
  <c r="CM190" i="2"/>
  <c r="CL190" i="2"/>
  <c r="CK190" i="2"/>
  <c r="W190" i="2"/>
  <c r="H190" i="2"/>
  <c r="CM189" i="2"/>
  <c r="CL189" i="2"/>
  <c r="CK189" i="2"/>
  <c r="W189" i="2"/>
  <c r="H189" i="2"/>
  <c r="CM188" i="2"/>
  <c r="CL188" i="2"/>
  <c r="CK188" i="2"/>
  <c r="W188" i="2"/>
  <c r="H188" i="2"/>
  <c r="CJ200" i="1" l="1"/>
  <c r="CL200" i="2"/>
  <c r="CM200" i="2"/>
  <c r="CL176" i="2"/>
  <c r="CM176" i="2"/>
  <c r="CL177" i="2"/>
  <c r="CM177" i="2"/>
  <c r="CL178" i="2"/>
  <c r="CM178" i="2"/>
  <c r="CL179" i="2"/>
  <c r="CM179" i="2"/>
  <c r="CL180" i="2"/>
  <c r="CM180" i="2"/>
  <c r="CL181" i="2"/>
  <c r="CM181" i="2"/>
  <c r="CL182" i="2"/>
  <c r="CM182" i="2"/>
  <c r="CL183" i="2"/>
  <c r="CM183" i="2"/>
  <c r="CL184" i="2"/>
  <c r="CM184" i="2"/>
  <c r="CL185" i="2"/>
  <c r="CM185" i="2"/>
  <c r="CL186" i="2"/>
  <c r="CM186" i="2"/>
  <c r="CM175" i="2"/>
  <c r="CL175" i="2"/>
  <c r="J187" i="2"/>
  <c r="I187" i="2"/>
  <c r="K186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174" i="2" l="1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O187" i="2"/>
  <c r="BN187" i="2"/>
  <c r="BP185" i="2"/>
  <c r="AE187" i="2" l="1"/>
  <c r="AD187" i="2"/>
  <c r="AF183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BL187" i="2" l="1"/>
  <c r="BK187" i="2"/>
  <c r="BM181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CK186" i="2" l="1"/>
  <c r="CK185" i="2"/>
  <c r="CK184" i="2"/>
  <c r="CK183" i="2"/>
  <c r="CK182" i="2"/>
  <c r="CK181" i="2"/>
  <c r="CK180" i="2"/>
  <c r="CK179" i="2"/>
  <c r="CK178" i="2"/>
  <c r="CK177" i="2"/>
  <c r="CK176" i="2"/>
  <c r="CK175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BG186" i="2"/>
  <c r="BG185" i="2"/>
  <c r="BG184" i="2"/>
  <c r="BG183" i="2"/>
  <c r="BG182" i="2"/>
  <c r="BG181" i="2"/>
  <c r="BG180" i="2"/>
  <c r="BG179" i="2"/>
  <c r="BG178" i="2"/>
  <c r="BG177" i="2"/>
  <c r="BG175" i="2"/>
  <c r="BD186" i="2"/>
  <c r="BD185" i="2"/>
  <c r="BD184" i="2"/>
  <c r="BD183" i="2"/>
  <c r="BD182" i="2"/>
  <c r="BD181" i="2"/>
  <c r="BD180" i="2"/>
  <c r="BD178" i="2"/>
  <c r="BD176" i="2"/>
  <c r="BD175" i="2"/>
  <c r="BA184" i="2"/>
  <c r="AX181" i="2"/>
  <c r="AU186" i="2"/>
  <c r="AU185" i="2"/>
  <c r="AU184" i="2"/>
  <c r="AU183" i="2"/>
  <c r="AU182" i="2"/>
  <c r="AU180" i="2"/>
  <c r="AU179" i="2"/>
  <c r="AU178" i="2"/>
  <c r="AU177" i="2"/>
  <c r="AU176" i="2"/>
  <c r="AU175" i="2"/>
  <c r="T184" i="2"/>
  <c r="T181" i="2"/>
  <c r="T178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CJ187" i="2"/>
  <c r="CI187" i="2"/>
  <c r="CG187" i="2"/>
  <c r="CF187" i="2"/>
  <c r="V187" i="2"/>
  <c r="U187" i="2"/>
  <c r="BX187" i="2"/>
  <c r="BW187" i="2"/>
  <c r="BU187" i="2"/>
  <c r="BT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S187" i="2"/>
  <c r="R187" i="2"/>
  <c r="P187" i="2"/>
  <c r="O187" i="2"/>
  <c r="M187" i="2"/>
  <c r="L187" i="2"/>
  <c r="G187" i="2"/>
  <c r="F187" i="2"/>
  <c r="D187" i="2"/>
  <c r="C187" i="2"/>
  <c r="AX186" i="1"/>
  <c r="E176" i="1"/>
  <c r="E178" i="1"/>
  <c r="E180" i="1"/>
  <c r="E183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G187" i="1"/>
  <c r="F187" i="1"/>
  <c r="D187" i="1"/>
  <c r="C187" i="1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E175" i="1"/>
  <c r="CL187" i="2" l="1"/>
  <c r="CM187" i="2"/>
  <c r="CJ187" i="1"/>
  <c r="CI187" i="1"/>
  <c r="BD171" i="2"/>
  <c r="CI163" i="1" l="1"/>
  <c r="CJ163" i="1"/>
  <c r="CI164" i="1"/>
  <c r="CJ164" i="1"/>
  <c r="CI165" i="1"/>
  <c r="CJ165" i="1"/>
  <c r="CI166" i="1"/>
  <c r="CJ166" i="1"/>
  <c r="CI167" i="1"/>
  <c r="CJ167" i="1"/>
  <c r="CI168" i="1"/>
  <c r="CJ168" i="1"/>
  <c r="CI169" i="1"/>
  <c r="CJ169" i="1"/>
  <c r="CI170" i="1"/>
  <c r="CJ170" i="1"/>
  <c r="CI171" i="1"/>
  <c r="CJ171" i="1"/>
  <c r="CI172" i="1"/>
  <c r="CJ172" i="1"/>
  <c r="CI173" i="1"/>
  <c r="CJ173" i="1"/>
  <c r="CJ162" i="1"/>
  <c r="CI162" i="1"/>
  <c r="V174" i="1"/>
  <c r="U174" i="1"/>
  <c r="W170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L163" i="2" l="1"/>
  <c r="CM163" i="2"/>
  <c r="CL164" i="2"/>
  <c r="CM164" i="2"/>
  <c r="CL165" i="2"/>
  <c r="CM165" i="2"/>
  <c r="CL166" i="2"/>
  <c r="CM166" i="2"/>
  <c r="CL167" i="2"/>
  <c r="CM167" i="2"/>
  <c r="CL168" i="2"/>
  <c r="CM168" i="2"/>
  <c r="CL169" i="2"/>
  <c r="CM169" i="2"/>
  <c r="CL170" i="2"/>
  <c r="CM170" i="2"/>
  <c r="CL171" i="2"/>
  <c r="CM171" i="2"/>
  <c r="CL172" i="2"/>
  <c r="CM172" i="2"/>
  <c r="CL173" i="2"/>
  <c r="CM173" i="2"/>
  <c r="CM162" i="2"/>
  <c r="CL162" i="2" l="1"/>
  <c r="W165" i="2" l="1"/>
  <c r="H164" i="2" l="1"/>
  <c r="H163" i="2"/>
  <c r="CE162" i="1" l="1"/>
  <c r="CE172" i="1" l="1"/>
  <c r="AX173" i="1"/>
  <c r="AU165" i="1"/>
  <c r="AR164" i="1"/>
  <c r="E163" i="1"/>
  <c r="E164" i="1"/>
  <c r="E165" i="1"/>
  <c r="E166" i="1"/>
  <c r="E167" i="1"/>
  <c r="E168" i="1"/>
  <c r="E169" i="1"/>
  <c r="E171" i="1"/>
  <c r="E172" i="1"/>
  <c r="E173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G174" i="1"/>
  <c r="F174" i="1"/>
  <c r="D174" i="1"/>
  <c r="C174" i="1"/>
  <c r="E162" i="1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W173" i="2"/>
  <c r="W172" i="2"/>
  <c r="W171" i="2"/>
  <c r="W170" i="2"/>
  <c r="W169" i="2"/>
  <c r="W168" i="2"/>
  <c r="W167" i="2"/>
  <c r="W166" i="2"/>
  <c r="W164" i="2"/>
  <c r="W163" i="2"/>
  <c r="W162" i="2"/>
  <c r="BJ166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67" i="2"/>
  <c r="BD166" i="2"/>
  <c r="BD165" i="2"/>
  <c r="BD164" i="2"/>
  <c r="BD163" i="2"/>
  <c r="BD162" i="2"/>
  <c r="AX169" i="2"/>
  <c r="AX165" i="2"/>
  <c r="AU173" i="2"/>
  <c r="AU172" i="2"/>
  <c r="AU170" i="2"/>
  <c r="AU169" i="2"/>
  <c r="AU168" i="2"/>
  <c r="AU167" i="2"/>
  <c r="AU166" i="2"/>
  <c r="AU165" i="2"/>
  <c r="AU164" i="2"/>
  <c r="AU163" i="2"/>
  <c r="AU162" i="2"/>
  <c r="T172" i="2"/>
  <c r="T167" i="2"/>
  <c r="T164" i="2"/>
  <c r="H173" i="2"/>
  <c r="H172" i="2"/>
  <c r="H171" i="2"/>
  <c r="H170" i="2"/>
  <c r="H169" i="2"/>
  <c r="H168" i="2"/>
  <c r="H167" i="2"/>
  <c r="H166" i="2"/>
  <c r="H165" i="2"/>
  <c r="H162" i="2"/>
  <c r="E171" i="2"/>
  <c r="CJ174" i="2"/>
  <c r="CI174" i="2"/>
  <c r="CG174" i="2"/>
  <c r="CF174" i="2"/>
  <c r="V174" i="2"/>
  <c r="U174" i="2"/>
  <c r="BX174" i="2"/>
  <c r="BW174" i="2"/>
  <c r="BU174" i="2"/>
  <c r="BT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S174" i="2"/>
  <c r="R174" i="2"/>
  <c r="P174" i="2"/>
  <c r="O174" i="2"/>
  <c r="M174" i="2"/>
  <c r="L174" i="2"/>
  <c r="G174" i="2"/>
  <c r="F174" i="2"/>
  <c r="D174" i="2"/>
  <c r="C174" i="2"/>
  <c r="CI174" i="1" l="1"/>
  <c r="CJ174" i="1"/>
  <c r="CM174" i="2"/>
  <c r="CL174" i="2"/>
  <c r="CM160" i="2"/>
  <c r="CL160" i="2"/>
  <c r="CL150" i="2" l="1"/>
  <c r="CM150" i="2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M149" i="2"/>
  <c r="CL149" i="2"/>
  <c r="BI161" i="2" l="1"/>
  <c r="BH161" i="2"/>
  <c r="BJ160" i="2"/>
  <c r="BJ158" i="2"/>
  <c r="BI148" i="2"/>
  <c r="BH148" i="2"/>
  <c r="BI135" i="2"/>
  <c r="BH135" i="2"/>
  <c r="BI122" i="2"/>
  <c r="BH122" i="2"/>
  <c r="BI109" i="2"/>
  <c r="BH109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153" i="2" l="1"/>
  <c r="CI150" i="1" l="1"/>
  <c r="CJ150" i="1"/>
  <c r="CI151" i="1"/>
  <c r="CJ151" i="1"/>
  <c r="CI152" i="1"/>
  <c r="CJ152" i="1"/>
  <c r="CI153" i="1"/>
  <c r="CJ153" i="1"/>
  <c r="CI154" i="1"/>
  <c r="CJ154" i="1"/>
  <c r="CI155" i="1"/>
  <c r="CJ155" i="1"/>
  <c r="CI156" i="1"/>
  <c r="CJ156" i="1"/>
  <c r="CI157" i="1"/>
  <c r="CJ157" i="1"/>
  <c r="CI158" i="1"/>
  <c r="CJ158" i="1"/>
  <c r="CI159" i="1"/>
  <c r="CJ159" i="1"/>
  <c r="CI160" i="1"/>
  <c r="CJ160" i="1"/>
  <c r="CJ149" i="1"/>
  <c r="CI149" i="1"/>
  <c r="CB149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X157" i="1" l="1"/>
  <c r="E160" i="1"/>
  <c r="E159" i="1"/>
  <c r="E158" i="1"/>
  <c r="E157" i="1"/>
  <c r="E155" i="1"/>
  <c r="E153" i="1"/>
  <c r="E152" i="1"/>
  <c r="E150" i="1"/>
  <c r="E149" i="1"/>
  <c r="CG161" i="1"/>
  <c r="CF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G161" i="1"/>
  <c r="F161" i="1"/>
  <c r="D161" i="1"/>
  <c r="C161" i="1"/>
  <c r="CK160" i="2"/>
  <c r="CK159" i="2"/>
  <c r="CK158" i="2"/>
  <c r="CK157" i="2"/>
  <c r="CK156" i="2"/>
  <c r="CK155" i="2"/>
  <c r="CK149" i="2"/>
  <c r="W160" i="2"/>
  <c r="W159" i="2"/>
  <c r="W158" i="2"/>
  <c r="CH157" i="2"/>
  <c r="W157" i="2"/>
  <c r="W156" i="2"/>
  <c r="W155" i="2"/>
  <c r="W154" i="2"/>
  <c r="W153" i="2"/>
  <c r="W152" i="2"/>
  <c r="W151" i="2"/>
  <c r="W150" i="2"/>
  <c r="W149" i="2"/>
  <c r="BG160" i="2"/>
  <c r="BD160" i="2"/>
  <c r="BG159" i="2"/>
  <c r="BD159" i="2"/>
  <c r="BG158" i="2"/>
  <c r="BD158" i="2"/>
  <c r="BG157" i="2"/>
  <c r="BD157" i="2"/>
  <c r="BG156" i="2"/>
  <c r="BD156" i="2"/>
  <c r="BG155" i="2"/>
  <c r="BD155" i="2"/>
  <c r="BG154" i="2"/>
  <c r="BD154" i="2"/>
  <c r="BG153" i="2"/>
  <c r="BD153" i="2"/>
  <c r="BG152" i="2"/>
  <c r="BD152" i="2"/>
  <c r="BG151" i="2"/>
  <c r="BG150" i="2"/>
  <c r="BG149" i="2"/>
  <c r="AU160" i="2"/>
  <c r="AU159" i="2"/>
  <c r="AU158" i="2"/>
  <c r="AU157" i="2"/>
  <c r="AU156" i="2"/>
  <c r="AU154" i="2"/>
  <c r="AU153" i="2"/>
  <c r="AU152" i="2"/>
  <c r="AU151" i="2"/>
  <c r="AU150" i="2"/>
  <c r="AU149" i="2"/>
  <c r="T160" i="2"/>
  <c r="T159" i="2"/>
  <c r="T158" i="2"/>
  <c r="T155" i="2"/>
  <c r="T153" i="2"/>
  <c r="H160" i="2"/>
  <c r="H159" i="2"/>
  <c r="H158" i="2"/>
  <c r="H157" i="2"/>
  <c r="H156" i="2"/>
  <c r="H155" i="2"/>
  <c r="H154" i="2"/>
  <c r="H152" i="2"/>
  <c r="H151" i="2"/>
  <c r="H150" i="2"/>
  <c r="H149" i="2"/>
  <c r="CJ161" i="2"/>
  <c r="CI161" i="2"/>
  <c r="CG161" i="2"/>
  <c r="CF161" i="2"/>
  <c r="V161" i="2"/>
  <c r="U161" i="2"/>
  <c r="BX161" i="2"/>
  <c r="BW161" i="2"/>
  <c r="BU161" i="2"/>
  <c r="BT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S161" i="2"/>
  <c r="R161" i="2"/>
  <c r="P161" i="2"/>
  <c r="O161" i="2"/>
  <c r="M161" i="2"/>
  <c r="L161" i="2"/>
  <c r="G161" i="2"/>
  <c r="F161" i="2"/>
  <c r="D161" i="2"/>
  <c r="C161" i="2"/>
  <c r="CM161" i="2" l="1"/>
  <c r="CL161" i="2"/>
  <c r="CI161" i="1"/>
  <c r="CJ161" i="1"/>
  <c r="BG145" i="2"/>
  <c r="D135" i="2" l="1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M137" i="2"/>
  <c r="CM138" i="2"/>
  <c r="CM139" i="2"/>
  <c r="CM140" i="2"/>
  <c r="CM141" i="2"/>
  <c r="CM142" i="2"/>
  <c r="CM143" i="2"/>
  <c r="CM144" i="2"/>
  <c r="CM145" i="2"/>
  <c r="CM146" i="2"/>
  <c r="CM147" i="2"/>
  <c r="CL137" i="2"/>
  <c r="CL138" i="2"/>
  <c r="CL139" i="2"/>
  <c r="CL140" i="2"/>
  <c r="CL141" i="2"/>
  <c r="CL142" i="2"/>
  <c r="CL143" i="2"/>
  <c r="CL144" i="2"/>
  <c r="CL145" i="2"/>
  <c r="CL146" i="2"/>
  <c r="CL147" i="2"/>
  <c r="CM136" i="2"/>
  <c r="CL136" i="2"/>
  <c r="D148" i="2"/>
  <c r="C148" i="2"/>
  <c r="E141" i="2"/>
  <c r="T138" i="2" l="1"/>
  <c r="CK138" i="2"/>
  <c r="W138" i="2"/>
  <c r="AU138" i="2"/>
  <c r="H138" i="2"/>
  <c r="CJ147" i="1" l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6" i="1"/>
  <c r="CI136" i="1"/>
  <c r="CJ137" i="1"/>
  <c r="CI137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48" i="1"/>
  <c r="BN148" i="1"/>
  <c r="BP137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48" i="1"/>
  <c r="AY148" i="1"/>
  <c r="BA137" i="1"/>
  <c r="CK147" i="2" l="1"/>
  <c r="CK146" i="2"/>
  <c r="CK145" i="2"/>
  <c r="CK144" i="2"/>
  <c r="CK143" i="2"/>
  <c r="CK142" i="2"/>
  <c r="CK141" i="2"/>
  <c r="CK140" i="2"/>
  <c r="CK139" i="2"/>
  <c r="CK137" i="2"/>
  <c r="CH139" i="2"/>
  <c r="W147" i="2"/>
  <c r="W146" i="2"/>
  <c r="W145" i="2"/>
  <c r="W144" i="2"/>
  <c r="W143" i="2"/>
  <c r="W142" i="2"/>
  <c r="W141" i="2"/>
  <c r="W140" i="2"/>
  <c r="W139" i="2"/>
  <c r="W137" i="2"/>
  <c r="W136" i="2"/>
  <c r="BG147" i="2"/>
  <c r="BG146" i="2"/>
  <c r="BG144" i="2"/>
  <c r="BG143" i="2"/>
  <c r="BG142" i="2"/>
  <c r="BG141" i="2"/>
  <c r="BG140" i="2"/>
  <c r="BG139" i="2"/>
  <c r="BG137" i="2"/>
  <c r="BG136" i="2"/>
  <c r="BD147" i="2"/>
  <c r="BD145" i="2"/>
  <c r="BD143" i="2"/>
  <c r="BD142" i="2"/>
  <c r="AU147" i="2"/>
  <c r="AU146" i="2"/>
  <c r="AU145" i="2"/>
  <c r="AU144" i="2"/>
  <c r="AU143" i="2"/>
  <c r="AU142" i="2"/>
  <c r="AU141" i="2"/>
  <c r="AU140" i="2"/>
  <c r="AU139" i="2"/>
  <c r="AU137" i="2"/>
  <c r="AU136" i="2"/>
  <c r="Z137" i="2"/>
  <c r="T147" i="2"/>
  <c r="T143" i="2"/>
  <c r="T142" i="2"/>
  <c r="T140" i="2"/>
  <c r="H144" i="2"/>
  <c r="H143" i="2"/>
  <c r="H142" i="2"/>
  <c r="H141" i="2"/>
  <c r="H140" i="2"/>
  <c r="H139" i="2"/>
  <c r="H137" i="2"/>
  <c r="H136" i="2"/>
  <c r="CJ148" i="2"/>
  <c r="CI148" i="2"/>
  <c r="CG148" i="2"/>
  <c r="CF148" i="2"/>
  <c r="V148" i="2"/>
  <c r="U148" i="2"/>
  <c r="BX148" i="2"/>
  <c r="BW148" i="2"/>
  <c r="BU148" i="2"/>
  <c r="BT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G148" i="2"/>
  <c r="F148" i="2"/>
  <c r="H147" i="2"/>
  <c r="H146" i="2"/>
  <c r="H145" i="2"/>
  <c r="CE147" i="1"/>
  <c r="CE145" i="1"/>
  <c r="CE144" i="1"/>
  <c r="CE143" i="1"/>
  <c r="CE142" i="1"/>
  <c r="CE141" i="1"/>
  <c r="CE138" i="1"/>
  <c r="CE137" i="1"/>
  <c r="CE136" i="1"/>
  <c r="BS138" i="1"/>
  <c r="BS137" i="1"/>
  <c r="AU145" i="1"/>
  <c r="E143" i="1"/>
  <c r="E144" i="1"/>
  <c r="E145" i="1"/>
  <c r="E146" i="1"/>
  <c r="E147" i="1"/>
  <c r="CG148" i="1"/>
  <c r="CF148" i="1"/>
  <c r="CD148" i="1"/>
  <c r="CC148" i="1"/>
  <c r="BX148" i="1"/>
  <c r="BW148" i="1"/>
  <c r="BU148" i="1"/>
  <c r="BT148" i="1"/>
  <c r="BR148" i="1"/>
  <c r="BQ148" i="1"/>
  <c r="BL148" i="1"/>
  <c r="BK148" i="1"/>
  <c r="BF148" i="1"/>
  <c r="BE148" i="1"/>
  <c r="BC148" i="1"/>
  <c r="BB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Y148" i="1"/>
  <c r="X148" i="1"/>
  <c r="S148" i="1"/>
  <c r="R148" i="1"/>
  <c r="P148" i="1"/>
  <c r="O148" i="1"/>
  <c r="G148" i="1"/>
  <c r="F148" i="1"/>
  <c r="D148" i="1"/>
  <c r="C148" i="1"/>
  <c r="E140" i="1"/>
  <c r="E138" i="1"/>
  <c r="E137" i="1"/>
  <c r="E136" i="1"/>
  <c r="CL148" i="2" l="1"/>
  <c r="CM148" i="2"/>
  <c r="CJ148" i="1"/>
  <c r="CI148" i="1"/>
  <c r="CL134" i="2"/>
  <c r="AX134" i="2"/>
  <c r="Z134" i="2"/>
  <c r="T134" i="2"/>
  <c r="CM134" i="2"/>
  <c r="CK134" i="2"/>
  <c r="W134" i="2"/>
  <c r="BG134" i="2"/>
  <c r="AU134" i="2"/>
  <c r="H134" i="2"/>
  <c r="BG133" i="2" l="1"/>
  <c r="CM7" i="2" l="1"/>
  <c r="CM8" i="2"/>
  <c r="CM9" i="2"/>
  <c r="CM10" i="2"/>
  <c r="CM11" i="2"/>
  <c r="CM12" i="2"/>
  <c r="CM13" i="2"/>
  <c r="CM14" i="2"/>
  <c r="CM15" i="2"/>
  <c r="CM16" i="2"/>
  <c r="CM17" i="2"/>
  <c r="CM6" i="2"/>
  <c r="CL7" i="2"/>
  <c r="CL8" i="2"/>
  <c r="CL9" i="2"/>
  <c r="CL10" i="2"/>
  <c r="CL11" i="2"/>
  <c r="CL12" i="2"/>
  <c r="CL13" i="2"/>
  <c r="CL14" i="2"/>
  <c r="CL15" i="2"/>
  <c r="CL16" i="2"/>
  <c r="CL17" i="2"/>
  <c r="CL6" i="2"/>
  <c r="CM20" i="2"/>
  <c r="CM21" i="2"/>
  <c r="CM22" i="2"/>
  <c r="CM23" i="2"/>
  <c r="CM24" i="2"/>
  <c r="CM25" i="2"/>
  <c r="CM26" i="2"/>
  <c r="CM27" i="2"/>
  <c r="CM28" i="2"/>
  <c r="CM29" i="2"/>
  <c r="CM30" i="2"/>
  <c r="CM19" i="2"/>
  <c r="CL20" i="2"/>
  <c r="CL21" i="2"/>
  <c r="CL22" i="2"/>
  <c r="CL23" i="2"/>
  <c r="CL24" i="2"/>
  <c r="CL25" i="2"/>
  <c r="CL26" i="2"/>
  <c r="CL27" i="2"/>
  <c r="CL28" i="2"/>
  <c r="CL29" i="2"/>
  <c r="CL30" i="2"/>
  <c r="CL19" i="2"/>
  <c r="CM33" i="2"/>
  <c r="CM34" i="2"/>
  <c r="CM35" i="2"/>
  <c r="CM36" i="2"/>
  <c r="CM37" i="2"/>
  <c r="CM38" i="2"/>
  <c r="CM39" i="2"/>
  <c r="CM40" i="2"/>
  <c r="CM41" i="2"/>
  <c r="CM42" i="2"/>
  <c r="CM43" i="2"/>
  <c r="CM32" i="2"/>
  <c r="CL33" i="2"/>
  <c r="CL34" i="2"/>
  <c r="CL35" i="2"/>
  <c r="CL36" i="2"/>
  <c r="CL37" i="2"/>
  <c r="CL38" i="2"/>
  <c r="CL39" i="2"/>
  <c r="CL40" i="2"/>
  <c r="CL41" i="2"/>
  <c r="CL42" i="2"/>
  <c r="CL43" i="2"/>
  <c r="CL32" i="2"/>
  <c r="CM46" i="2"/>
  <c r="CM47" i="2"/>
  <c r="CM48" i="2"/>
  <c r="CM49" i="2"/>
  <c r="CM50" i="2"/>
  <c r="CM51" i="2"/>
  <c r="CM52" i="2"/>
  <c r="CM53" i="2"/>
  <c r="CM54" i="2"/>
  <c r="CM55" i="2"/>
  <c r="CM56" i="2"/>
  <c r="CM45" i="2"/>
  <c r="CL46" i="2"/>
  <c r="CL47" i="2"/>
  <c r="CL48" i="2"/>
  <c r="CL49" i="2"/>
  <c r="CL50" i="2"/>
  <c r="CL51" i="2"/>
  <c r="CL52" i="2"/>
  <c r="CL53" i="2"/>
  <c r="CL54" i="2"/>
  <c r="CL55" i="2"/>
  <c r="CL56" i="2"/>
  <c r="CL45" i="2"/>
  <c r="CM59" i="2"/>
  <c r="CM60" i="2"/>
  <c r="CM61" i="2"/>
  <c r="CM62" i="2"/>
  <c r="CM63" i="2"/>
  <c r="CM64" i="2"/>
  <c r="CM65" i="2"/>
  <c r="CM66" i="2"/>
  <c r="CM67" i="2"/>
  <c r="CM68" i="2"/>
  <c r="CM69" i="2"/>
  <c r="CM58" i="2"/>
  <c r="CL59" i="2"/>
  <c r="CL60" i="2"/>
  <c r="CL61" i="2"/>
  <c r="CL62" i="2"/>
  <c r="CL63" i="2"/>
  <c r="CL64" i="2"/>
  <c r="CL65" i="2"/>
  <c r="CL66" i="2"/>
  <c r="CL67" i="2"/>
  <c r="CL68" i="2"/>
  <c r="CL69" i="2"/>
  <c r="CL58" i="2"/>
  <c r="CM72" i="2"/>
  <c r="CM73" i="2"/>
  <c r="CM74" i="2"/>
  <c r="CM75" i="2"/>
  <c r="CM76" i="2"/>
  <c r="CM77" i="2"/>
  <c r="CM78" i="2"/>
  <c r="CM79" i="2"/>
  <c r="CM80" i="2"/>
  <c r="CM81" i="2"/>
  <c r="CM82" i="2"/>
  <c r="CM71" i="2"/>
  <c r="CL72" i="2"/>
  <c r="CL73" i="2"/>
  <c r="CL74" i="2"/>
  <c r="CL75" i="2"/>
  <c r="CL76" i="2"/>
  <c r="CL77" i="2"/>
  <c r="CL78" i="2"/>
  <c r="CL79" i="2"/>
  <c r="CL80" i="2"/>
  <c r="CL81" i="2"/>
  <c r="CL82" i="2"/>
  <c r="CL71" i="2"/>
  <c r="CM85" i="2"/>
  <c r="CM86" i="2"/>
  <c r="CM87" i="2"/>
  <c r="CM88" i="2"/>
  <c r="CM89" i="2"/>
  <c r="CM90" i="2"/>
  <c r="CM91" i="2"/>
  <c r="CM92" i="2"/>
  <c r="CM93" i="2"/>
  <c r="CM94" i="2"/>
  <c r="CM95" i="2"/>
  <c r="CM84" i="2"/>
  <c r="CL85" i="2"/>
  <c r="CL86" i="2"/>
  <c r="CL87" i="2"/>
  <c r="CL88" i="2"/>
  <c r="CL89" i="2"/>
  <c r="CL90" i="2"/>
  <c r="CL91" i="2"/>
  <c r="CL92" i="2"/>
  <c r="CL93" i="2"/>
  <c r="CL94" i="2"/>
  <c r="CL95" i="2"/>
  <c r="CL84" i="2"/>
  <c r="CM98" i="2"/>
  <c r="CM99" i="2"/>
  <c r="CM100" i="2"/>
  <c r="CM101" i="2"/>
  <c r="CM102" i="2"/>
  <c r="CM103" i="2"/>
  <c r="CM104" i="2"/>
  <c r="CM105" i="2"/>
  <c r="CM106" i="2"/>
  <c r="CM107" i="2"/>
  <c r="CM108" i="2"/>
  <c r="CL98" i="2"/>
  <c r="CL99" i="2"/>
  <c r="CL100" i="2"/>
  <c r="CL101" i="2"/>
  <c r="CL102" i="2"/>
  <c r="CL103" i="2"/>
  <c r="CL104" i="2"/>
  <c r="CL105" i="2"/>
  <c r="CL106" i="2"/>
  <c r="CL107" i="2"/>
  <c r="CL108" i="2"/>
  <c r="CM97" i="2"/>
  <c r="CL97" i="2"/>
  <c r="CM111" i="2"/>
  <c r="CM112" i="2"/>
  <c r="CM113" i="2"/>
  <c r="CM114" i="2"/>
  <c r="CM115" i="2"/>
  <c r="CM116" i="2"/>
  <c r="CM117" i="2"/>
  <c r="CM118" i="2"/>
  <c r="CM119" i="2"/>
  <c r="CM120" i="2"/>
  <c r="CM121" i="2"/>
  <c r="CL111" i="2"/>
  <c r="CL112" i="2"/>
  <c r="CL113" i="2"/>
  <c r="CL114" i="2"/>
  <c r="CL115" i="2"/>
  <c r="CL116" i="2"/>
  <c r="CL117" i="2"/>
  <c r="CL118" i="2"/>
  <c r="CL119" i="2"/>
  <c r="CL120" i="2"/>
  <c r="CL121" i="2"/>
  <c r="CM110" i="2"/>
  <c r="CL110" i="2"/>
  <c r="CM124" i="2"/>
  <c r="CM125" i="2"/>
  <c r="CM126" i="2"/>
  <c r="CM127" i="2"/>
  <c r="CM128" i="2"/>
  <c r="CM129" i="2"/>
  <c r="CM130" i="2"/>
  <c r="CM131" i="2"/>
  <c r="CM132" i="2"/>
  <c r="CM133" i="2"/>
  <c r="CM123" i="2"/>
  <c r="CL124" i="2"/>
  <c r="CL125" i="2"/>
  <c r="CL126" i="2"/>
  <c r="CL127" i="2"/>
  <c r="CL128" i="2"/>
  <c r="CL129" i="2"/>
  <c r="CL130" i="2"/>
  <c r="CL131" i="2"/>
  <c r="CL132" i="2"/>
  <c r="CL133" i="2"/>
  <c r="CL123" i="2"/>
  <c r="V135" i="2" l="1"/>
  <c r="U135" i="2"/>
  <c r="W133" i="2"/>
  <c r="W132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T18" i="2"/>
  <c r="BU18" i="2"/>
  <c r="BT31" i="2"/>
  <c r="BU31" i="2"/>
  <c r="BT44" i="2"/>
  <c r="BU44" i="2"/>
  <c r="BT57" i="2"/>
  <c r="BU57" i="2"/>
  <c r="BT70" i="2"/>
  <c r="BU70" i="2"/>
  <c r="BT83" i="2"/>
  <c r="BU83" i="2"/>
  <c r="BT96" i="2"/>
  <c r="BU96" i="2"/>
  <c r="BT109" i="2"/>
  <c r="BU109" i="2"/>
  <c r="BT122" i="2"/>
  <c r="BU122" i="2"/>
  <c r="BT135" i="2"/>
  <c r="BU135" i="2"/>
  <c r="AT135" i="2"/>
  <c r="AS135" i="2"/>
  <c r="AU133" i="2"/>
  <c r="AU132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X8" i="2"/>
  <c r="AX10" i="2"/>
  <c r="AX11" i="2"/>
  <c r="AX14" i="2"/>
  <c r="AX15" i="2"/>
  <c r="AV18" i="2"/>
  <c r="AW18" i="2"/>
  <c r="AX25" i="2"/>
  <c r="AX26" i="2"/>
  <c r="AV31" i="2"/>
  <c r="AW31" i="2"/>
  <c r="AV44" i="2"/>
  <c r="AW44" i="2"/>
  <c r="AV57" i="2"/>
  <c r="AW57" i="2"/>
  <c r="AV70" i="2"/>
  <c r="AW70" i="2"/>
  <c r="AV83" i="2"/>
  <c r="AW83" i="2"/>
  <c r="AV96" i="2"/>
  <c r="AW96" i="2"/>
  <c r="AV109" i="2"/>
  <c r="AW109" i="2"/>
  <c r="AV122" i="2"/>
  <c r="AW122" i="2"/>
  <c r="AV135" i="2"/>
  <c r="AW135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G135" i="2"/>
  <c r="F135" i="2"/>
  <c r="H133" i="2"/>
  <c r="H132" i="2"/>
  <c r="CK131" i="2" l="1"/>
  <c r="Z131" i="2"/>
  <c r="Z129" i="2" l="1"/>
  <c r="CJ135" i="2" l="1"/>
  <c r="CI135" i="2"/>
  <c r="CG135" i="2"/>
  <c r="CF135" i="2"/>
  <c r="BX135" i="2"/>
  <c r="BW135" i="2"/>
  <c r="BC135" i="2"/>
  <c r="BB135" i="2"/>
  <c r="AZ135" i="2"/>
  <c r="AY135" i="2"/>
  <c r="AQ135" i="2"/>
  <c r="AP135" i="2"/>
  <c r="AK135" i="2"/>
  <c r="AJ135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CK133" i="2"/>
  <c r="Z133" i="2"/>
  <c r="CK132" i="2"/>
  <c r="Z132" i="2"/>
  <c r="T132" i="2"/>
  <c r="CK130" i="2"/>
  <c r="CH130" i="2"/>
  <c r="Z130" i="2"/>
  <c r="CK129" i="2"/>
  <c r="CG135" i="1"/>
  <c r="CF135" i="1"/>
  <c r="CD135" i="1"/>
  <c r="CC135" i="1"/>
  <c r="BX135" i="1"/>
  <c r="BW135" i="1"/>
  <c r="BU135" i="1"/>
  <c r="BT135" i="1"/>
  <c r="BR135" i="1"/>
  <c r="BQ135" i="1"/>
  <c r="BL135" i="1"/>
  <c r="BK135" i="1"/>
  <c r="BF135" i="1"/>
  <c r="BE135" i="1"/>
  <c r="BC135" i="1"/>
  <c r="BB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Y135" i="1"/>
  <c r="X135" i="1"/>
  <c r="S135" i="1"/>
  <c r="R135" i="1"/>
  <c r="P135" i="1"/>
  <c r="O135" i="1"/>
  <c r="G135" i="1"/>
  <c r="F135" i="1"/>
  <c r="D135" i="1"/>
  <c r="C135" i="1"/>
  <c r="CE134" i="1"/>
  <c r="AU134" i="1"/>
  <c r="AU133" i="1"/>
  <c r="E133" i="1"/>
  <c r="E132" i="1"/>
  <c r="E131" i="1"/>
  <c r="CL135" i="2" l="1"/>
  <c r="CM135" i="2"/>
  <c r="BG108" i="1"/>
  <c r="AZ122" i="2" l="1"/>
  <c r="AY122" i="2"/>
  <c r="AQ122" i="2"/>
  <c r="AP122" i="2"/>
  <c r="AK122" i="2"/>
  <c r="AJ122" i="2"/>
  <c r="AH122" i="2"/>
  <c r="AG122" i="2"/>
  <c r="AB122" i="2"/>
  <c r="AA122" i="2"/>
  <c r="Y122" i="2"/>
  <c r="X122" i="2"/>
  <c r="BX109" i="2"/>
  <c r="BW109" i="2"/>
  <c r="AK109" i="2"/>
  <c r="AJ109" i="2"/>
  <c r="Y109" i="2"/>
  <c r="X109" i="2"/>
  <c r="BD92" i="2"/>
  <c r="BX96" i="2"/>
  <c r="BW96" i="2"/>
  <c r="AZ96" i="2"/>
  <c r="AY96" i="2"/>
  <c r="AQ96" i="2"/>
  <c r="AP96" i="2"/>
  <c r="AK96" i="2"/>
  <c r="AJ96" i="2"/>
  <c r="Y96" i="2"/>
  <c r="X96" i="2"/>
  <c r="BX83" i="2"/>
  <c r="BW83" i="2"/>
  <c r="AQ83" i="2"/>
  <c r="AP83" i="2"/>
  <c r="AK83" i="2"/>
  <c r="AJ83" i="2"/>
  <c r="Y83" i="2"/>
  <c r="X83" i="2"/>
  <c r="S83" i="2"/>
  <c r="R83" i="2"/>
  <c r="BX70" i="2"/>
  <c r="BW70" i="2"/>
  <c r="AQ70" i="2"/>
  <c r="AP70" i="2"/>
  <c r="AK70" i="2"/>
  <c r="AJ70" i="2"/>
  <c r="Y70" i="2"/>
  <c r="X70" i="2"/>
  <c r="S70" i="2"/>
  <c r="R70" i="2"/>
  <c r="CG57" i="2"/>
  <c r="CF57" i="2"/>
  <c r="BX57" i="2"/>
  <c r="BW57" i="2"/>
  <c r="AQ57" i="2"/>
  <c r="AP57" i="2"/>
  <c r="AK57" i="2"/>
  <c r="AJ57" i="2"/>
  <c r="Y57" i="2"/>
  <c r="X57" i="2"/>
  <c r="S57" i="2"/>
  <c r="R57" i="2"/>
  <c r="BX44" i="2"/>
  <c r="BW44" i="2"/>
  <c r="AQ44" i="2"/>
  <c r="AP44" i="2"/>
  <c r="AK44" i="2"/>
  <c r="AJ44" i="2"/>
  <c r="Y44" i="2"/>
  <c r="X44" i="2"/>
  <c r="S44" i="2"/>
  <c r="R44" i="2"/>
  <c r="CG31" i="2"/>
  <c r="CF31" i="2"/>
  <c r="BX31" i="2"/>
  <c r="BW31" i="2"/>
  <c r="AQ31" i="2"/>
  <c r="AP31" i="2"/>
  <c r="AK31" i="2"/>
  <c r="AJ31" i="2"/>
  <c r="Y31" i="2"/>
  <c r="X31" i="2"/>
  <c r="S31" i="2"/>
  <c r="R31" i="2"/>
  <c r="CG18" i="2"/>
  <c r="CF18" i="2"/>
  <c r="BX18" i="2"/>
  <c r="BW18" i="2"/>
  <c r="AZ18" i="2"/>
  <c r="AY18" i="2"/>
  <c r="AQ18" i="2"/>
  <c r="AP18" i="2"/>
  <c r="S18" i="2"/>
  <c r="R18" i="2"/>
  <c r="CD122" i="1"/>
  <c r="CC122" i="1"/>
  <c r="BX122" i="1"/>
  <c r="BW122" i="1"/>
  <c r="BF122" i="1"/>
  <c r="BE122" i="1"/>
  <c r="BC122" i="1"/>
  <c r="BB122" i="1"/>
  <c r="AK122" i="1"/>
  <c r="AJ122" i="1"/>
  <c r="AH122" i="1"/>
  <c r="AG122" i="1"/>
  <c r="AE122" i="1"/>
  <c r="AD122" i="1"/>
  <c r="Y122" i="1"/>
  <c r="X122" i="1"/>
  <c r="S122" i="1"/>
  <c r="R122" i="1"/>
  <c r="P122" i="1"/>
  <c r="O122" i="1"/>
  <c r="CD109" i="1"/>
  <c r="CC109" i="1"/>
  <c r="BX109" i="1"/>
  <c r="BW109" i="1"/>
  <c r="BU109" i="1"/>
  <c r="BT109" i="1"/>
  <c r="BR109" i="1"/>
  <c r="BQ109" i="1"/>
  <c r="AT109" i="1"/>
  <c r="AS109" i="1"/>
  <c r="AQ109" i="1"/>
  <c r="AP109" i="1"/>
  <c r="AN109" i="1"/>
  <c r="AM109" i="1"/>
  <c r="AK109" i="1"/>
  <c r="AJ109" i="1"/>
  <c r="AH109" i="1"/>
  <c r="AG109" i="1"/>
  <c r="P109" i="1"/>
  <c r="O109" i="1"/>
  <c r="CD96" i="1"/>
  <c r="CC96" i="1"/>
  <c r="BX96" i="1"/>
  <c r="BW96" i="1"/>
  <c r="BU96" i="1"/>
  <c r="BT96" i="1"/>
  <c r="BR96" i="1"/>
  <c r="BQ96" i="1"/>
  <c r="BF96" i="1"/>
  <c r="BE96" i="1"/>
  <c r="AT96" i="1"/>
  <c r="AS96" i="1"/>
  <c r="AQ96" i="1"/>
  <c r="AP96" i="1"/>
  <c r="AN96" i="1"/>
  <c r="AM96" i="1"/>
  <c r="AK96" i="1"/>
  <c r="AJ96" i="1"/>
  <c r="AH96" i="1"/>
  <c r="AG96" i="1"/>
  <c r="P96" i="1"/>
  <c r="O96" i="1"/>
  <c r="CD83" i="1"/>
  <c r="CC83" i="1"/>
  <c r="BX83" i="1"/>
  <c r="BW83" i="1"/>
  <c r="BU83" i="1"/>
  <c r="BT83" i="1"/>
  <c r="BR83" i="1"/>
  <c r="BQ83" i="1"/>
  <c r="BF83" i="1"/>
  <c r="BE83" i="1"/>
  <c r="AW83" i="1"/>
  <c r="AV83" i="1"/>
  <c r="AT83" i="1"/>
  <c r="AS83" i="1"/>
  <c r="AQ83" i="1"/>
  <c r="AP83" i="1"/>
  <c r="AN83" i="1"/>
  <c r="AM83" i="1"/>
  <c r="AK83" i="1"/>
  <c r="AJ83" i="1"/>
  <c r="P83" i="1"/>
  <c r="O83" i="1"/>
  <c r="CG70" i="1"/>
  <c r="CF70" i="1"/>
  <c r="BX70" i="1"/>
  <c r="BW70" i="1"/>
  <c r="BU70" i="1"/>
  <c r="BT70" i="1"/>
  <c r="BR70" i="1"/>
  <c r="BQ70" i="1"/>
  <c r="BF70" i="1"/>
  <c r="BE70" i="1"/>
  <c r="AT70" i="1"/>
  <c r="AS70" i="1"/>
  <c r="AQ70" i="1"/>
  <c r="AP70" i="1"/>
  <c r="AN70" i="1"/>
  <c r="AM70" i="1"/>
  <c r="AH70" i="1"/>
  <c r="AG70" i="1"/>
  <c r="P70" i="1"/>
  <c r="O70" i="1"/>
  <c r="CG57" i="1"/>
  <c r="CF57" i="1"/>
  <c r="BX57" i="1"/>
  <c r="BW57" i="1"/>
  <c r="BU57" i="1"/>
  <c r="BT57" i="1"/>
  <c r="BR57" i="1"/>
  <c r="BQ57" i="1"/>
  <c r="BF57" i="1"/>
  <c r="BE57" i="1"/>
  <c r="AT57" i="1"/>
  <c r="AS57" i="1"/>
  <c r="AQ57" i="1"/>
  <c r="AP57" i="1"/>
  <c r="AN57" i="1"/>
  <c r="AM57" i="1"/>
  <c r="AK57" i="1"/>
  <c r="AJ57" i="1"/>
  <c r="AH57" i="1"/>
  <c r="AG57" i="1"/>
  <c r="P57" i="1"/>
  <c r="O57" i="1"/>
  <c r="CD44" i="1"/>
  <c r="CC44" i="1"/>
  <c r="BX44" i="1"/>
  <c r="BW44" i="1"/>
  <c r="BU44" i="1"/>
  <c r="BT44" i="1"/>
  <c r="BR44" i="1"/>
  <c r="BQ44" i="1"/>
  <c r="BF44" i="1"/>
  <c r="BE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P44" i="1"/>
  <c r="O44" i="1"/>
  <c r="CD31" i="1"/>
  <c r="CC31" i="1"/>
  <c r="BX31" i="1"/>
  <c r="BW31" i="1"/>
  <c r="BU31" i="1"/>
  <c r="BT31" i="1"/>
  <c r="BR31" i="1"/>
  <c r="BQ31" i="1"/>
  <c r="BF31" i="1"/>
  <c r="BE31" i="1"/>
  <c r="AW31" i="1"/>
  <c r="AV31" i="1"/>
  <c r="AT31" i="1"/>
  <c r="AS31" i="1"/>
  <c r="AQ31" i="1"/>
  <c r="AP31" i="1"/>
  <c r="AN31" i="1"/>
  <c r="AM31" i="1"/>
  <c r="AK31" i="1"/>
  <c r="AJ31" i="1"/>
  <c r="AH31" i="1"/>
  <c r="AG31" i="1"/>
  <c r="CD18" i="1"/>
  <c r="CC18" i="1"/>
  <c r="BU18" i="1"/>
  <c r="BT18" i="1"/>
  <c r="BR18" i="1"/>
  <c r="BQ18" i="1"/>
  <c r="BF18" i="1"/>
  <c r="BE18" i="1"/>
  <c r="AT18" i="1"/>
  <c r="AS18" i="1"/>
  <c r="AQ18" i="1"/>
  <c r="AP18" i="1"/>
  <c r="AN18" i="1"/>
  <c r="AM18" i="1"/>
  <c r="AK18" i="1"/>
  <c r="AJ18" i="1"/>
  <c r="AH18" i="1"/>
  <c r="AG18" i="1"/>
  <c r="P18" i="1"/>
  <c r="O18" i="1"/>
  <c r="CK128" i="2" l="1"/>
  <c r="T128" i="2"/>
  <c r="CK127" i="2"/>
  <c r="CK126" i="2"/>
  <c r="CK123" i="2"/>
  <c r="T123" i="2"/>
  <c r="BX122" i="2"/>
  <c r="BW122" i="2"/>
  <c r="CK114" i="2"/>
  <c r="CK113" i="2"/>
  <c r="CK112" i="2"/>
  <c r="CK111" i="2"/>
  <c r="CK110" i="2"/>
  <c r="CG122" i="2"/>
  <c r="CF122" i="2"/>
  <c r="CH121" i="2"/>
  <c r="CH120" i="2"/>
  <c r="CH114" i="2"/>
  <c r="CH112" i="2"/>
  <c r="CH110" i="2"/>
  <c r="BD113" i="2"/>
  <c r="BD112" i="2"/>
  <c r="BD111" i="2"/>
  <c r="S122" i="2"/>
  <c r="R122" i="2"/>
  <c r="T121" i="2"/>
  <c r="T120" i="2"/>
  <c r="T114" i="2"/>
  <c r="T113" i="2"/>
  <c r="T110" i="2"/>
  <c r="CK108" i="2" l="1"/>
  <c r="CK107" i="2"/>
  <c r="CK104" i="2"/>
  <c r="CK99" i="2"/>
  <c r="CG109" i="2"/>
  <c r="CF109" i="2"/>
  <c r="CH108" i="2"/>
  <c r="CH107" i="2"/>
  <c r="CH106" i="2"/>
  <c r="CH105" i="2"/>
  <c r="CH104" i="2"/>
  <c r="CH101" i="2"/>
  <c r="BD108" i="2"/>
  <c r="BD107" i="2"/>
  <c r="BD106" i="2"/>
  <c r="BD105" i="2"/>
  <c r="BD104" i="2"/>
  <c r="BD103" i="2"/>
  <c r="BD102" i="2"/>
  <c r="BD101" i="2"/>
  <c r="AZ109" i="2"/>
  <c r="AY109" i="2"/>
  <c r="AQ109" i="2"/>
  <c r="AP109" i="2"/>
  <c r="S109" i="2"/>
  <c r="R109" i="2"/>
  <c r="T106" i="2"/>
  <c r="T105" i="2"/>
  <c r="T102" i="2"/>
  <c r="CK94" i="2"/>
  <c r="CK91" i="2"/>
  <c r="CG96" i="2"/>
  <c r="CF96" i="2"/>
  <c r="CH95" i="2"/>
  <c r="CH94" i="2"/>
  <c r="CH92" i="2"/>
  <c r="CH91" i="2"/>
  <c r="BD90" i="2"/>
  <c r="BD85" i="2"/>
  <c r="BD84" i="2"/>
  <c r="S96" i="2"/>
  <c r="R96" i="2"/>
  <c r="T94" i="2"/>
  <c r="T91" i="2"/>
  <c r="T87" i="2"/>
  <c r="CK78" i="2"/>
  <c r="CK77" i="2"/>
  <c r="CK75" i="2"/>
  <c r="CK74" i="2"/>
  <c r="CG83" i="2"/>
  <c r="CF83" i="2"/>
  <c r="CH73" i="2"/>
  <c r="CH72" i="2"/>
  <c r="BD82" i="2"/>
  <c r="BD81" i="2"/>
  <c r="AZ83" i="2"/>
  <c r="AY83" i="2"/>
  <c r="BA78" i="2"/>
  <c r="BA77" i="2"/>
  <c r="BA76" i="2"/>
  <c r="BA75" i="2"/>
  <c r="BA74" i="2"/>
  <c r="BA72" i="2"/>
  <c r="CJ70" i="2"/>
  <c r="CI70" i="2"/>
  <c r="CG70" i="2"/>
  <c r="CF70" i="2"/>
  <c r="CH69" i="2"/>
  <c r="CH68" i="2"/>
  <c r="AZ70" i="2"/>
  <c r="AY70" i="2"/>
  <c r="BA69" i="2"/>
  <c r="BA68" i="2"/>
  <c r="BA67" i="2"/>
  <c r="BA66" i="2"/>
  <c r="BA65" i="2"/>
  <c r="BA64" i="2"/>
  <c r="BA63" i="2"/>
  <c r="BA61" i="2"/>
  <c r="BA60" i="2"/>
  <c r="BA58" i="2"/>
  <c r="BD52" i="2"/>
  <c r="BD50" i="2"/>
  <c r="BD49" i="2"/>
  <c r="BD46" i="2"/>
  <c r="AZ57" i="2"/>
  <c r="AY57" i="2"/>
  <c r="BA55" i="2"/>
  <c r="BA52" i="2"/>
  <c r="BA51" i="2"/>
  <c r="BA50" i="2"/>
  <c r="BA48" i="2"/>
  <c r="CK40" i="2"/>
  <c r="CK32" i="2"/>
  <c r="CG44" i="2"/>
  <c r="CF44" i="2"/>
  <c r="BD40" i="2"/>
  <c r="BD39" i="2"/>
  <c r="BD38" i="2"/>
  <c r="BD37" i="2"/>
  <c r="BD36" i="2"/>
  <c r="AZ44" i="2"/>
  <c r="AY44" i="2"/>
  <c r="BA40" i="2"/>
  <c r="BA36" i="2"/>
  <c r="CK30" i="2"/>
  <c r="CK25" i="2"/>
  <c r="BC31" i="2"/>
  <c r="BB31" i="2"/>
  <c r="BD29" i="2"/>
  <c r="BD25" i="2"/>
  <c r="BD24" i="2"/>
  <c r="BD23" i="2"/>
  <c r="BD22" i="2"/>
  <c r="BD21" i="2"/>
  <c r="BD20" i="2"/>
  <c r="BD19" i="2"/>
  <c r="AZ31" i="2"/>
  <c r="AY31" i="2"/>
  <c r="BA30" i="2"/>
  <c r="BA25" i="2"/>
  <c r="P31" i="2"/>
  <c r="O31" i="2"/>
  <c r="CK14" i="2"/>
  <c r="CK13" i="2"/>
  <c r="CK11" i="2"/>
  <c r="CK8" i="2"/>
  <c r="BD14" i="2"/>
  <c r="BD13" i="2"/>
  <c r="BD12" i="2"/>
  <c r="BD11" i="2"/>
  <c r="BD10" i="2"/>
  <c r="BD9" i="2"/>
  <c r="BD8" i="2"/>
  <c r="BD7" i="2"/>
  <c r="BD6" i="2"/>
  <c r="AK18" i="2"/>
  <c r="AJ18" i="2"/>
  <c r="Y18" i="2"/>
  <c r="X18" i="2"/>
  <c r="Z8" i="2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AU128" i="1"/>
  <c r="CJ127" i="1"/>
  <c r="CI127" i="1"/>
  <c r="E127" i="1"/>
  <c r="CJ126" i="1"/>
  <c r="CI126" i="1"/>
  <c r="E126" i="1"/>
  <c r="CJ125" i="1"/>
  <c r="CI125" i="1"/>
  <c r="BS125" i="1"/>
  <c r="AX125" i="1"/>
  <c r="E125" i="1"/>
  <c r="CJ124" i="1"/>
  <c r="CI124" i="1"/>
  <c r="AX124" i="1"/>
  <c r="E124" i="1"/>
  <c r="CJ123" i="1"/>
  <c r="CI123" i="1"/>
  <c r="BS123" i="1"/>
  <c r="AX123" i="1"/>
  <c r="E123" i="1"/>
  <c r="CI111" i="1"/>
  <c r="CJ111" i="1"/>
  <c r="CI112" i="1"/>
  <c r="CJ112" i="1"/>
  <c r="CI113" i="1"/>
  <c r="CJ113" i="1"/>
  <c r="CI114" i="1"/>
  <c r="CJ114" i="1"/>
  <c r="CI115" i="1"/>
  <c r="CJ115" i="1"/>
  <c r="CI116" i="1"/>
  <c r="CJ116" i="1"/>
  <c r="CI117" i="1"/>
  <c r="CJ117" i="1"/>
  <c r="CI118" i="1"/>
  <c r="CJ118" i="1"/>
  <c r="CI119" i="1"/>
  <c r="CJ119" i="1"/>
  <c r="CI120" i="1"/>
  <c r="CJ120" i="1"/>
  <c r="CI121" i="1"/>
  <c r="CJ121" i="1"/>
  <c r="CJ110" i="1"/>
  <c r="CI110" i="1"/>
  <c r="CH120" i="1"/>
  <c r="CJ69" i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D70" i="1"/>
  <c r="CC70" i="1"/>
  <c r="CE63" i="1"/>
  <c r="CI46" i="1"/>
  <c r="CJ46" i="1"/>
  <c r="CI47" i="1"/>
  <c r="CJ47" i="1"/>
  <c r="CI48" i="1"/>
  <c r="CJ48" i="1"/>
  <c r="CI49" i="1"/>
  <c r="CJ49" i="1"/>
  <c r="CI50" i="1"/>
  <c r="CJ50" i="1"/>
  <c r="CI51" i="1"/>
  <c r="CJ51" i="1"/>
  <c r="CI52" i="1"/>
  <c r="CJ52" i="1"/>
  <c r="CI53" i="1"/>
  <c r="CJ53" i="1"/>
  <c r="CI54" i="1"/>
  <c r="CJ54" i="1"/>
  <c r="CI55" i="1"/>
  <c r="CJ55" i="1"/>
  <c r="CI56" i="1"/>
  <c r="CJ56" i="1"/>
  <c r="CJ45" i="1"/>
  <c r="CI45" i="1"/>
  <c r="CD57" i="1"/>
  <c r="CC57" i="1"/>
  <c r="CE53" i="1"/>
  <c r="CE52" i="1"/>
  <c r="CE50" i="1"/>
  <c r="CE49" i="1"/>
  <c r="BU122" i="1"/>
  <c r="BT122" i="1"/>
  <c r="BV119" i="1"/>
  <c r="BR122" i="1"/>
  <c r="BQ122" i="1"/>
  <c r="BS121" i="1"/>
  <c r="BS120" i="1"/>
  <c r="BM114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T122" i="1"/>
  <c r="AS122" i="1"/>
  <c r="AU120" i="1"/>
  <c r="AQ122" i="1"/>
  <c r="AP122" i="1"/>
  <c r="AR119" i="1"/>
  <c r="AN122" i="1"/>
  <c r="AM122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CI98" i="1"/>
  <c r="CJ98" i="1"/>
  <c r="CI99" i="1"/>
  <c r="CJ99" i="1"/>
  <c r="CI100" i="1"/>
  <c r="CJ100" i="1"/>
  <c r="CI101" i="1"/>
  <c r="CJ101" i="1"/>
  <c r="CI102" i="1"/>
  <c r="CJ102" i="1"/>
  <c r="CI103" i="1"/>
  <c r="CJ103" i="1"/>
  <c r="CI104" i="1"/>
  <c r="CJ104" i="1"/>
  <c r="CI105" i="1"/>
  <c r="CJ105" i="1"/>
  <c r="CI106" i="1"/>
  <c r="CJ106" i="1"/>
  <c r="CI107" i="1"/>
  <c r="CJ107" i="1"/>
  <c r="CI108" i="1"/>
  <c r="CJ108" i="1"/>
  <c r="CJ97" i="1"/>
  <c r="CI97" i="1"/>
  <c r="BF109" i="1"/>
  <c r="BE109" i="1"/>
  <c r="BG107" i="1"/>
  <c r="AW109" i="1"/>
  <c r="AV109" i="1"/>
  <c r="AX100" i="1"/>
  <c r="AX99" i="1"/>
  <c r="AX98" i="1"/>
  <c r="AX97" i="1"/>
  <c r="D109" i="1"/>
  <c r="C109" i="1"/>
  <c r="E108" i="1"/>
  <c r="E106" i="1"/>
  <c r="E105" i="1"/>
  <c r="E104" i="1"/>
  <c r="E103" i="1"/>
  <c r="E102" i="1"/>
  <c r="E101" i="1"/>
  <c r="E100" i="1"/>
  <c r="E99" i="1"/>
  <c r="E98" i="1"/>
  <c r="E97" i="1"/>
  <c r="CI85" i="1"/>
  <c r="CJ85" i="1"/>
  <c r="CI86" i="1"/>
  <c r="CJ86" i="1"/>
  <c r="CI87" i="1"/>
  <c r="CJ87" i="1"/>
  <c r="CI88" i="1"/>
  <c r="CJ88" i="1"/>
  <c r="CI89" i="1"/>
  <c r="CJ89" i="1"/>
  <c r="CI90" i="1"/>
  <c r="CJ90" i="1"/>
  <c r="CI91" i="1"/>
  <c r="CJ91" i="1"/>
  <c r="CI92" i="1"/>
  <c r="CJ92" i="1"/>
  <c r="CI93" i="1"/>
  <c r="CJ93" i="1"/>
  <c r="CI94" i="1"/>
  <c r="CJ94" i="1"/>
  <c r="CI95" i="1"/>
  <c r="CJ95" i="1"/>
  <c r="CJ84" i="1"/>
  <c r="CI84" i="1"/>
  <c r="AW96" i="1"/>
  <c r="AV96" i="1"/>
  <c r="AX95" i="1"/>
  <c r="AX94" i="1"/>
  <c r="AX91" i="1"/>
  <c r="D96" i="1"/>
  <c r="C96" i="1"/>
  <c r="E95" i="1"/>
  <c r="E94" i="1"/>
  <c r="E93" i="1"/>
  <c r="E91" i="1"/>
  <c r="E90" i="1"/>
  <c r="E89" i="1"/>
  <c r="E88" i="1"/>
  <c r="E85" i="1"/>
  <c r="E84" i="1"/>
  <c r="CI72" i="1"/>
  <c r="CJ72" i="1"/>
  <c r="CI73" i="1"/>
  <c r="CJ73" i="1"/>
  <c r="CI74" i="1"/>
  <c r="CJ74" i="1"/>
  <c r="CI75" i="1"/>
  <c r="CJ75" i="1"/>
  <c r="CI76" i="1"/>
  <c r="CJ76" i="1"/>
  <c r="CI77" i="1"/>
  <c r="CJ77" i="1"/>
  <c r="CI78" i="1"/>
  <c r="CJ78" i="1"/>
  <c r="CI79" i="1"/>
  <c r="CJ79" i="1"/>
  <c r="CI80" i="1"/>
  <c r="CJ80" i="1"/>
  <c r="CI81" i="1"/>
  <c r="CJ81" i="1"/>
  <c r="CI82" i="1"/>
  <c r="CJ82" i="1"/>
  <c r="CJ71" i="1"/>
  <c r="CI71" i="1"/>
  <c r="AH83" i="1"/>
  <c r="AG83" i="1"/>
  <c r="D83" i="1"/>
  <c r="C83" i="1"/>
  <c r="E81" i="1"/>
  <c r="E80" i="1"/>
  <c r="E79" i="1"/>
  <c r="E78" i="1"/>
  <c r="E77" i="1"/>
  <c r="E76" i="1"/>
  <c r="E75" i="1"/>
  <c r="E74" i="1"/>
  <c r="E73" i="1"/>
  <c r="E72" i="1"/>
  <c r="E71" i="1"/>
  <c r="AW70" i="1"/>
  <c r="AV70" i="1"/>
  <c r="AX61" i="1"/>
  <c r="AK70" i="1"/>
  <c r="AJ70" i="1"/>
  <c r="D70" i="1"/>
  <c r="C70" i="1"/>
  <c r="E69" i="1"/>
  <c r="E68" i="1"/>
  <c r="E67" i="1"/>
  <c r="E66" i="1"/>
  <c r="E63" i="1"/>
  <c r="E62" i="1"/>
  <c r="E61" i="1"/>
  <c r="E60" i="1"/>
  <c r="E58" i="1"/>
  <c r="CF18" i="1"/>
  <c r="CG18" i="1"/>
  <c r="CF31" i="1"/>
  <c r="CG31" i="1"/>
  <c r="CF44" i="1"/>
  <c r="CG44" i="1"/>
  <c r="CF83" i="1"/>
  <c r="CG83" i="1"/>
  <c r="CF96" i="1"/>
  <c r="CG96" i="1"/>
  <c r="CF109" i="1"/>
  <c r="CG109" i="1"/>
  <c r="CF122" i="1"/>
  <c r="CG122" i="1"/>
  <c r="AW57" i="1"/>
  <c r="AV57" i="1"/>
  <c r="AX54" i="1"/>
  <c r="AX49" i="1"/>
  <c r="AX4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CI33" i="1"/>
  <c r="CJ33" i="1"/>
  <c r="CI34" i="1"/>
  <c r="CJ34" i="1"/>
  <c r="CI35" i="1"/>
  <c r="CJ35" i="1"/>
  <c r="CI36" i="1"/>
  <c r="CJ36" i="1"/>
  <c r="CI37" i="1"/>
  <c r="CJ37" i="1"/>
  <c r="CI38" i="1"/>
  <c r="CJ38" i="1"/>
  <c r="CI39" i="1"/>
  <c r="CJ39" i="1"/>
  <c r="CI40" i="1"/>
  <c r="CJ40" i="1"/>
  <c r="CI41" i="1"/>
  <c r="CJ41" i="1"/>
  <c r="CI42" i="1"/>
  <c r="CJ42" i="1"/>
  <c r="CI43" i="1"/>
  <c r="CJ43" i="1"/>
  <c r="CJ32" i="1"/>
  <c r="CI32" i="1"/>
  <c r="BM36" i="1"/>
  <c r="D44" i="1"/>
  <c r="C44" i="1"/>
  <c r="E43" i="1"/>
  <c r="E42" i="1"/>
  <c r="E41" i="1"/>
  <c r="E40" i="1"/>
  <c r="E39" i="1"/>
  <c r="E38" i="1"/>
  <c r="E37" i="1"/>
  <c r="E35" i="1"/>
  <c r="E34" i="1"/>
  <c r="CI20" i="1"/>
  <c r="CJ20" i="1"/>
  <c r="CI21" i="1"/>
  <c r="CJ21" i="1"/>
  <c r="CI22" i="1"/>
  <c r="CJ22" i="1"/>
  <c r="CI23" i="1"/>
  <c r="CJ23" i="1"/>
  <c r="CI24" i="1"/>
  <c r="CJ24" i="1"/>
  <c r="CI25" i="1"/>
  <c r="CJ25" i="1"/>
  <c r="CI26" i="1"/>
  <c r="CJ26" i="1"/>
  <c r="CI27" i="1"/>
  <c r="CJ27" i="1"/>
  <c r="CI28" i="1"/>
  <c r="CJ28" i="1"/>
  <c r="CI29" i="1"/>
  <c r="CJ29" i="1"/>
  <c r="CI30" i="1"/>
  <c r="CJ30" i="1"/>
  <c r="CJ19" i="1"/>
  <c r="CI19" i="1"/>
  <c r="P31" i="1"/>
  <c r="O31" i="1"/>
  <c r="Q30" i="1"/>
  <c r="D31" i="1"/>
  <c r="C31" i="1"/>
  <c r="E30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BX18" i="1"/>
  <c r="BW18" i="1"/>
  <c r="AW18" i="1"/>
  <c r="AV18" i="1"/>
  <c r="AX10" i="1"/>
  <c r="AX9" i="1"/>
  <c r="D18" i="1"/>
  <c r="C18" i="1"/>
  <c r="E16" i="1"/>
  <c r="E14" i="1"/>
  <c r="E13" i="1"/>
  <c r="E11" i="1"/>
  <c r="E8" i="1"/>
  <c r="E6" i="1"/>
  <c r="CJ122" i="2"/>
  <c r="CI122" i="2"/>
  <c r="BC122" i="2"/>
  <c r="BB122" i="2"/>
  <c r="P122" i="2"/>
  <c r="O122" i="2"/>
  <c r="M122" i="2"/>
  <c r="L122" i="2"/>
  <c r="CK117" i="2"/>
  <c r="CK116" i="2"/>
  <c r="CJ109" i="2"/>
  <c r="CI109" i="2"/>
  <c r="BC109" i="2"/>
  <c r="BB109" i="2"/>
  <c r="AH109" i="2"/>
  <c r="AG109" i="2"/>
  <c r="AB109" i="2"/>
  <c r="AA109" i="2"/>
  <c r="P109" i="2"/>
  <c r="O109" i="2"/>
  <c r="M109" i="2"/>
  <c r="L109" i="2"/>
  <c r="CJ96" i="2"/>
  <c r="CI96" i="2"/>
  <c r="BC96" i="2"/>
  <c r="BB96" i="2"/>
  <c r="AH96" i="2"/>
  <c r="AG96" i="2"/>
  <c r="AB96" i="2"/>
  <c r="AA96" i="2"/>
  <c r="P96" i="2"/>
  <c r="O96" i="2"/>
  <c r="M96" i="2"/>
  <c r="L96" i="2"/>
  <c r="CJ83" i="2"/>
  <c r="CI83" i="2"/>
  <c r="BC83" i="2"/>
  <c r="BB83" i="2"/>
  <c r="AH83" i="2"/>
  <c r="AG83" i="2"/>
  <c r="AB83" i="2"/>
  <c r="AA83" i="2"/>
  <c r="P83" i="2"/>
  <c r="O83" i="2"/>
  <c r="M83" i="2"/>
  <c r="L83" i="2"/>
  <c r="BC70" i="2"/>
  <c r="BB70" i="2"/>
  <c r="AH70" i="2"/>
  <c r="AG70" i="2"/>
  <c r="AB70" i="2"/>
  <c r="AA70" i="2"/>
  <c r="P70" i="2"/>
  <c r="O70" i="2"/>
  <c r="M70" i="2"/>
  <c r="L70" i="2"/>
  <c r="CJ57" i="2"/>
  <c r="CI57" i="2"/>
  <c r="BC57" i="2"/>
  <c r="BB57" i="2"/>
  <c r="AH57" i="2"/>
  <c r="AG57" i="2"/>
  <c r="AB57" i="2"/>
  <c r="AA57" i="2"/>
  <c r="P57" i="2"/>
  <c r="O57" i="2"/>
  <c r="M57" i="2"/>
  <c r="L57" i="2"/>
  <c r="CJ44" i="2"/>
  <c r="CI44" i="2"/>
  <c r="BC44" i="2"/>
  <c r="BB44" i="2"/>
  <c r="AH44" i="2"/>
  <c r="AG44" i="2"/>
  <c r="AB44" i="2"/>
  <c r="AA44" i="2"/>
  <c r="P44" i="2"/>
  <c r="O44" i="2"/>
  <c r="M44" i="2"/>
  <c r="L44" i="2"/>
  <c r="CJ31" i="2"/>
  <c r="CI31" i="2"/>
  <c r="AH31" i="2"/>
  <c r="AG31" i="2"/>
  <c r="AB31" i="2"/>
  <c r="AA31" i="2"/>
  <c r="M31" i="2"/>
  <c r="L31" i="2"/>
  <c r="CJ18" i="2"/>
  <c r="CI18" i="2"/>
  <c r="BC18" i="2"/>
  <c r="BB18" i="2"/>
  <c r="AH18" i="2"/>
  <c r="AG18" i="2"/>
  <c r="AB18" i="2"/>
  <c r="AA18" i="2"/>
  <c r="P18" i="2"/>
  <c r="O18" i="2"/>
  <c r="M18" i="2"/>
  <c r="L18" i="2"/>
  <c r="CM18" i="2" l="1"/>
  <c r="CM122" i="2"/>
  <c r="CL18" i="2"/>
  <c r="CL44" i="2"/>
  <c r="CL57" i="2"/>
  <c r="CL70" i="2"/>
  <c r="CL122" i="2"/>
  <c r="CM44" i="2"/>
  <c r="CM83" i="2"/>
  <c r="CM96" i="2"/>
  <c r="CM57" i="2"/>
  <c r="CM70" i="2"/>
  <c r="CL31" i="2"/>
  <c r="CL83" i="2"/>
  <c r="CL96" i="2"/>
  <c r="CL109" i="2"/>
  <c r="CM31" i="2"/>
  <c r="CM109" i="2"/>
  <c r="CI135" i="1"/>
  <c r="CJ135" i="1"/>
  <c r="BL122" i="1"/>
  <c r="BK122" i="1"/>
  <c r="G122" i="1"/>
  <c r="F122" i="1"/>
  <c r="BL109" i="1"/>
  <c r="BK109" i="1"/>
  <c r="BC109" i="1"/>
  <c r="BB109" i="1"/>
  <c r="AE109" i="1"/>
  <c r="AD109" i="1"/>
  <c r="Y109" i="1"/>
  <c r="X109" i="1"/>
  <c r="S109" i="1"/>
  <c r="R109" i="1"/>
  <c r="G109" i="1"/>
  <c r="F109" i="1"/>
  <c r="BL96" i="1"/>
  <c r="BK96" i="1"/>
  <c r="BC96" i="1"/>
  <c r="BB96" i="1"/>
  <c r="AE96" i="1"/>
  <c r="AD96" i="1"/>
  <c r="Y96" i="1"/>
  <c r="X96" i="1"/>
  <c r="S96" i="1"/>
  <c r="R96" i="1"/>
  <c r="G96" i="1"/>
  <c r="F96" i="1"/>
  <c r="BL83" i="1"/>
  <c r="BK83" i="1"/>
  <c r="BC83" i="1"/>
  <c r="BB83" i="1"/>
  <c r="AE83" i="1"/>
  <c r="AD83" i="1"/>
  <c r="Y83" i="1"/>
  <c r="X83" i="1"/>
  <c r="S83" i="1"/>
  <c r="R83" i="1"/>
  <c r="G83" i="1"/>
  <c r="F83" i="1"/>
  <c r="BL70" i="1"/>
  <c r="BK70" i="1"/>
  <c r="BC70" i="1"/>
  <c r="BB70" i="1"/>
  <c r="AE70" i="1"/>
  <c r="AD70" i="1"/>
  <c r="Y70" i="1"/>
  <c r="X70" i="1"/>
  <c r="S70" i="1"/>
  <c r="R70" i="1"/>
  <c r="G70" i="1"/>
  <c r="F70" i="1"/>
  <c r="BL57" i="1"/>
  <c r="BK57" i="1"/>
  <c r="BC57" i="1"/>
  <c r="BB57" i="1"/>
  <c r="AE57" i="1"/>
  <c r="AD57" i="1"/>
  <c r="Y57" i="1"/>
  <c r="X57" i="1"/>
  <c r="S57" i="1"/>
  <c r="R57" i="1"/>
  <c r="G57" i="1"/>
  <c r="F57" i="1"/>
  <c r="BL44" i="1"/>
  <c r="BK44" i="1"/>
  <c r="BC44" i="1"/>
  <c r="BB44" i="1"/>
  <c r="AE44" i="1"/>
  <c r="AD44" i="1"/>
  <c r="Y44" i="1"/>
  <c r="X44" i="1"/>
  <c r="S44" i="1"/>
  <c r="R44" i="1"/>
  <c r="G44" i="1"/>
  <c r="F44" i="1"/>
  <c r="BL31" i="1"/>
  <c r="BK31" i="1"/>
  <c r="BC31" i="1"/>
  <c r="BB31" i="1"/>
  <c r="AE31" i="1"/>
  <c r="AD31" i="1"/>
  <c r="Y31" i="1"/>
  <c r="X31" i="1"/>
  <c r="S31" i="1"/>
  <c r="R31" i="1"/>
  <c r="G31" i="1"/>
  <c r="F31" i="1"/>
  <c r="BL18" i="1"/>
  <c r="BK18" i="1"/>
  <c r="BC18" i="1"/>
  <c r="BB18" i="1"/>
  <c r="AE18" i="1"/>
  <c r="AD18" i="1"/>
  <c r="Y18" i="1"/>
  <c r="X18" i="1"/>
  <c r="S18" i="1"/>
  <c r="R18" i="1"/>
  <c r="G18" i="1"/>
  <c r="F18" i="1"/>
  <c r="CI57" i="1" l="1"/>
  <c r="CI70" i="1"/>
  <c r="CI122" i="1"/>
  <c r="CJ57" i="1"/>
  <c r="CJ70" i="1"/>
  <c r="CJ122" i="1"/>
  <c r="CI109" i="1"/>
  <c r="CJ109" i="1"/>
  <c r="CI83" i="1"/>
  <c r="CI96" i="1"/>
  <c r="CJ83" i="1"/>
  <c r="CJ96" i="1"/>
  <c r="CI31" i="1"/>
  <c r="CJ31" i="1"/>
  <c r="CI44" i="1"/>
  <c r="CJ18" i="1"/>
  <c r="CJ44" i="1"/>
  <c r="CI18" i="1"/>
</calcChain>
</file>

<file path=xl/sharedStrings.xml><?xml version="1.0" encoding="utf-8"?>
<sst xmlns="http://schemas.openxmlformats.org/spreadsheetml/2006/main" count="766" uniqueCount="70">
  <si>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</si>
  <si>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</si>
  <si>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</si>
  <si>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</si>
  <si>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</si>
  <si>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</si>
  <si>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</si>
  <si>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</si>
  <si>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</si>
  <si>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</si>
  <si>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</si>
  <si>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</si>
  <si>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</si>
  <si>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</si>
  <si>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</si>
  <si>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</si>
  <si>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</si>
  <si>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</si>
  <si>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</si>
  <si>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</si>
  <si>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</si>
  <si>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</si>
  <si>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</si>
  <si>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</si>
  <si>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All countries</t>
  </si>
  <si>
    <t>Total quantity in tons</t>
  </si>
  <si>
    <t>Total FOB value (R'000)</t>
  </si>
  <si>
    <t>Exports</t>
  </si>
  <si>
    <t>Argentina</t>
  </si>
  <si>
    <t>Mozambique</t>
  </si>
  <si>
    <t>United Kingdom</t>
  </si>
  <si>
    <t>China</t>
  </si>
  <si>
    <t>South Africa</t>
  </si>
  <si>
    <t>Zambia</t>
  </si>
  <si>
    <t>Zimbabwe</t>
  </si>
  <si>
    <t>Israel</t>
  </si>
  <si>
    <t>India</t>
  </si>
  <si>
    <t>Nigeria</t>
  </si>
  <si>
    <t>Italy</t>
  </si>
  <si>
    <t>Malawi</t>
  </si>
  <si>
    <t>Tanzania</t>
  </si>
  <si>
    <t>Uganda</t>
  </si>
  <si>
    <t>Ethopia</t>
  </si>
  <si>
    <t>Comoros</t>
  </si>
  <si>
    <t>Mauritius</t>
  </si>
  <si>
    <t>Chad</t>
  </si>
  <si>
    <t>Congo Dem Rep Of</t>
  </si>
  <si>
    <t>Singapore</t>
  </si>
  <si>
    <t>Korea Rep Of</t>
  </si>
  <si>
    <t>Sudan</t>
  </si>
  <si>
    <t>Tariff Line 2306.30 Oilcake - Sunflower seeds</t>
  </si>
  <si>
    <t>Botswana</t>
  </si>
  <si>
    <t>Kenya</t>
  </si>
  <si>
    <t>Lesotho</t>
  </si>
  <si>
    <t>Namibia</t>
  </si>
  <si>
    <t>Swaziland</t>
  </si>
  <si>
    <t>Angola</t>
  </si>
  <si>
    <t>United States</t>
  </si>
  <si>
    <t>Ethiopia</t>
  </si>
  <si>
    <t>Papua New Guinea</t>
  </si>
  <si>
    <t>Guinea</t>
  </si>
  <si>
    <t>Saint Helena</t>
  </si>
  <si>
    <t>Canada</t>
  </si>
  <si>
    <t>Month</t>
  </si>
  <si>
    <t>Hong Kong</t>
  </si>
  <si>
    <t>Bulgaria</t>
  </si>
  <si>
    <t>Romania</t>
  </si>
  <si>
    <t>Eswatini</t>
  </si>
  <si>
    <t>Unknown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</si>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</sst>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164" fontId="6" fillId="3" borderId="6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164" fontId="8" fillId="3" borderId="6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3" borderId="6" xfId="0" applyFont="1" applyFill="1" applyBorder="1"/>
    <xf numFmtId="0" fontId="6" fillId="3" borderId="10" xfId="0" applyFont="1" applyFill="1" applyBorder="1"/>
    <xf numFmtId="0" fontId="0" fillId="0" borderId="8" xfId="0" applyBorder="1"/>
    <xf numFmtId="0" fontId="0" fillId="0" borderId="9" xfId="0" applyBorder="1"/>
    <xf numFmtId="4" fontId="0" fillId="0" borderId="5" xfId="0" applyNumberFormat="1" applyBorder="1"/>
    <xf numFmtId="164" fontId="0" fillId="0" borderId="4" xfId="0" applyNumberFormat="1" applyBorder="1"/>
    <xf numFmtId="164" fontId="6" fillId="3" borderId="6" xfId="0" applyNumberFormat="1" applyFont="1" applyFill="1" applyBorder="1"/>
    <xf numFmtId="4" fontId="6" fillId="3" borderId="10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8" fillId="3" borderId="6" xfId="0" applyNumberFormat="1" applyFont="1" applyFill="1" applyBorder="1"/>
    <xf numFmtId="4" fontId="8" fillId="3" borderId="10" xfId="0" applyNumberFormat="1" applyFont="1" applyFill="1" applyBorder="1"/>
    <xf numFmtId="164" fontId="5" fillId="0" borderId="8" xfId="0" applyNumberFormat="1" applyFont="1" applyBorder="1" applyAlignment="1">
      <alignment horizontal="right" wrapText="1"/>
    </xf>
    <xf numFmtId="0" fontId="8" fillId="3" borderId="6" xfId="0" applyFont="1" applyFill="1" applyBorder="1"/>
    <xf numFmtId="0" fontId="8" fillId="3" borderId="10" xfId="0" applyFont="1" applyFill="1" applyBorder="1"/>
    <xf numFmtId="0" fontId="6" fillId="3" borderId="19" xfId="0" applyFont="1" applyFill="1" applyBorder="1"/>
    <xf numFmtId="0" fontId="10" fillId="3" borderId="19" xfId="0" applyFont="1" applyFill="1" applyBorder="1"/>
    <xf numFmtId="0" fontId="10" fillId="3" borderId="10" xfId="0" applyFont="1" applyFill="1" applyBorder="1"/>
    <xf numFmtId="164" fontId="10" fillId="3" borderId="6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4" fontId="11" fillId="0" borderId="5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5" xfId="0" applyNumberFormat="1" applyFont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12" style="13" bestFit="1" customWidth="1"/>
    <col min="4" max="4" width="12" style="7" customWidth="1"/>
    <col min="5" max="5" width="12.44140625" style="7" customWidth="1"/>
    <col min="6" max="6" width="9.109375" style="13" customWidth="1"/>
    <col min="7" max="7" width="10.33203125" style="7" bestFit="1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9.44140625" style="7" bestFit="1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9.44140625" style="7" bestFit="1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9.109375" style="13" customWidth="1"/>
    <col min="25" max="25" width="10.33203125" style="7" bestFit="1" customWidth="1"/>
    <col min="26" max="26" width="9.44140625" style="7" bestFit="1" customWidth="1"/>
    <col min="27" max="27" width="9.109375" style="13" customWidth="1"/>
    <col min="28" max="28" width="10.33203125" style="7" bestFit="1" customWidth="1"/>
    <col min="29" max="29" width="10.33203125" style="7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.109375" style="13" customWidth="1"/>
    <col min="40" max="40" width="10.33203125" style="7" bestFit="1" customWidth="1"/>
    <col min="41" max="41" width="9.44140625" style="7" bestFit="1" customWidth="1"/>
    <col min="42" max="42" width="9.109375" style="13" customWidth="1"/>
    <col min="43" max="43" width="10.33203125" style="7" bestFit="1" customWidth="1"/>
    <col min="44" max="44" width="12.109375" style="7" customWidth="1"/>
    <col min="45" max="45" width="10.44140625" style="13" customWidth="1"/>
    <col min="46" max="46" width="10.33203125" style="7" bestFit="1" customWidth="1"/>
    <col min="47" max="47" width="9.44140625" style="7" bestFit="1" customWidth="1"/>
    <col min="48" max="48" width="9.88671875" style="13" bestFit="1" customWidth="1"/>
    <col min="49" max="49" width="10.33203125" style="7" bestFit="1" customWidth="1"/>
    <col min="50" max="50" width="9.44140625" style="7" bestFit="1" customWidth="1"/>
    <col min="51" max="53" width="9.44140625" style="7" customWidth="1"/>
    <col min="54" max="54" width="9.109375" style="13" customWidth="1"/>
    <col min="55" max="55" width="10.33203125" style="7" bestFit="1" customWidth="1"/>
    <col min="56" max="56" width="9.44140625" style="7" bestFit="1" customWidth="1"/>
    <col min="57" max="57" width="9.109375" style="13" customWidth="1"/>
    <col min="58" max="58" width="10.33203125" style="7" bestFit="1" customWidth="1"/>
    <col min="59" max="59" width="9.88671875" style="7" bestFit="1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9.44140625" style="7" bestFit="1" customWidth="1"/>
    <col min="66" max="68" width="9.44140625" style="7" customWidth="1"/>
    <col min="69" max="69" width="9.88671875" style="13" bestFit="1" customWidth="1"/>
    <col min="70" max="70" width="10.33203125" style="7" bestFit="1" customWidth="1"/>
    <col min="71" max="71" width="9.44140625" style="7" bestFit="1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88671875" style="13" bestFit="1" customWidth="1"/>
    <col min="79" max="79" width="10.33203125" style="7" bestFit="1" customWidth="1"/>
    <col min="80" max="80" width="9.88671875" style="7" bestFit="1" customWidth="1"/>
    <col min="81" max="81" width="10.109375" style="13" customWidth="1"/>
    <col min="82" max="82" width="10.33203125" style="7" bestFit="1" customWidth="1"/>
    <col min="83" max="83" width="9.44140625" style="7" bestFit="1" customWidth="1"/>
    <col min="84" max="84" width="9.109375" style="13" customWidth="1"/>
    <col min="85" max="85" width="10.33203125" style="7" bestFit="1" customWidth="1"/>
    <col min="86" max="86" width="9.44140625" style="7" bestFit="1" customWidth="1"/>
    <col min="87" max="87" width="13.33203125" style="13" customWidth="1"/>
    <col min="88" max="88" width="13.33203125" style="7" customWidth="1"/>
    <col min="89" max="89" width="9.109375" style="7"/>
    <col min="90" max="90" width="1.6640625" style="7" customWidth="1"/>
    <col min="91" max="93" width="9.109375" style="7"/>
    <col min="94" max="94" width="1.6640625" style="7" customWidth="1"/>
    <col min="95" max="97" width="9.109375" style="7"/>
    <col min="98" max="98" width="1.6640625" style="7" customWidth="1"/>
    <col min="99" max="101" width="9.109375" style="7"/>
    <col min="102" max="102" width="1.6640625" style="7" customWidth="1"/>
    <col min="106" max="106" width="1.6640625" customWidth="1"/>
    <col min="110" max="110" width="1.6640625" customWidth="1"/>
    <col min="114" max="114" width="1.6640625" customWidth="1"/>
    <col min="115" max="115" width="12.109375" customWidth="1"/>
    <col min="118" max="118" width="1.6640625" customWidth="1"/>
    <col min="122" max="122" width="1.6640625" customWidth="1"/>
    <col min="126" max="126" width="1.6640625" customWidth="1"/>
    <col min="130" max="130" width="1.6640625" customWidth="1"/>
  </cols>
  <sheetData>
    <row r="1" spans="1:212" s="20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2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2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</row>
    <row r="2" spans="1:212" s="28" customFormat="1" ht="21" customHeight="1" x14ac:dyDescent="0.4">
      <c r="B2" s="23" t="s">
        <v>18</v>
      </c>
      <c r="C2" s="91" t="s">
        <v>50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4"/>
      <c r="R2" s="25"/>
      <c r="S2" s="24"/>
      <c r="T2" s="24"/>
      <c r="U2" s="26"/>
      <c r="V2" s="27"/>
      <c r="W2" s="27"/>
      <c r="X2" s="26"/>
      <c r="Y2" s="27"/>
      <c r="Z2" s="27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6"/>
      <c r="AN2" s="27"/>
      <c r="AO2" s="27"/>
      <c r="AP2" s="26"/>
      <c r="AQ2" s="27"/>
      <c r="AR2" s="27"/>
      <c r="AS2" s="26"/>
      <c r="AT2" s="27"/>
      <c r="AU2" s="27"/>
      <c r="AV2" s="26"/>
      <c r="AW2" s="27"/>
      <c r="AX2" s="27"/>
      <c r="AY2" s="27"/>
      <c r="AZ2" s="27"/>
      <c r="BA2" s="27"/>
      <c r="BB2" s="26"/>
      <c r="BC2" s="27"/>
      <c r="BD2" s="27"/>
      <c r="BE2" s="26"/>
      <c r="BF2" s="27"/>
      <c r="BG2" s="27"/>
      <c r="BH2" s="26"/>
      <c r="BI2" s="27"/>
      <c r="BJ2" s="27"/>
      <c r="BK2" s="26"/>
      <c r="BL2" s="27"/>
      <c r="BM2" s="27"/>
      <c r="BN2" s="27"/>
      <c r="BO2" s="27"/>
      <c r="BP2" s="27"/>
      <c r="BQ2" s="26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1:212" s="28" customFormat="1" ht="16.2" thickBot="1" x14ac:dyDescent="0.35">
      <c r="C3" s="26"/>
      <c r="D3" s="27"/>
      <c r="E3" s="27"/>
      <c r="F3" s="29"/>
      <c r="G3" s="30"/>
      <c r="H3" s="30"/>
      <c r="I3" s="26"/>
      <c r="J3" s="27"/>
      <c r="K3" s="27"/>
      <c r="L3" s="26"/>
      <c r="M3" s="27"/>
      <c r="N3" s="27"/>
      <c r="O3" s="26"/>
      <c r="P3" s="27"/>
      <c r="Q3" s="27"/>
      <c r="R3" s="26"/>
      <c r="S3" s="27"/>
      <c r="T3" s="27"/>
      <c r="U3" s="26"/>
      <c r="V3" s="27"/>
      <c r="W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6"/>
      <c r="AQ3" s="27"/>
      <c r="AR3" s="27"/>
      <c r="AS3" s="26"/>
      <c r="AT3" s="27"/>
      <c r="AU3" s="27"/>
      <c r="AV3" s="26"/>
      <c r="AW3" s="27"/>
      <c r="AX3" s="27"/>
      <c r="AY3" s="27"/>
      <c r="AZ3" s="27"/>
      <c r="BA3" s="27"/>
      <c r="BB3" s="26"/>
      <c r="BC3" s="27"/>
      <c r="BD3" s="27"/>
      <c r="BE3" s="26"/>
      <c r="BF3" s="27"/>
      <c r="BG3" s="27"/>
      <c r="BH3" s="26"/>
      <c r="BI3" s="27"/>
      <c r="BJ3" s="27"/>
      <c r="BK3" s="26"/>
      <c r="BL3" s="27"/>
      <c r="BM3" s="27"/>
      <c r="BN3" s="27"/>
      <c r="BO3" s="27"/>
      <c r="BP3" s="27"/>
      <c r="BQ3" s="26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</row>
    <row r="4" spans="1:212" s="11" customFormat="1" ht="45" customHeight="1" x14ac:dyDescent="0.3">
      <c r="A4" s="89" t="s">
        <v>0</v>
      </c>
      <c r="B4" s="90"/>
      <c r="C4" s="92" t="s">
        <v>28</v>
      </c>
      <c r="D4" s="93"/>
      <c r="E4" s="94"/>
      <c r="F4" s="97" t="s">
        <v>19</v>
      </c>
      <c r="G4" s="98"/>
      <c r="H4" s="99"/>
      <c r="I4" s="92" t="s">
        <v>51</v>
      </c>
      <c r="J4" s="95"/>
      <c r="K4" s="96"/>
      <c r="L4" s="92" t="s">
        <v>65</v>
      </c>
      <c r="M4" s="95"/>
      <c r="N4" s="96"/>
      <c r="O4" s="92" t="s">
        <v>31</v>
      </c>
      <c r="P4" s="95"/>
      <c r="Q4" s="96"/>
      <c r="R4" s="97" t="s">
        <v>20</v>
      </c>
      <c r="S4" s="98"/>
      <c r="T4" s="99"/>
      <c r="U4" s="97" t="s">
        <v>58</v>
      </c>
      <c r="V4" s="98"/>
      <c r="W4" s="99"/>
      <c r="X4" s="97" t="s">
        <v>21</v>
      </c>
      <c r="Y4" s="98"/>
      <c r="Z4" s="99"/>
      <c r="AA4" s="97" t="s">
        <v>64</v>
      </c>
      <c r="AB4" s="98"/>
      <c r="AC4" s="99"/>
      <c r="AD4" s="97" t="s">
        <v>22</v>
      </c>
      <c r="AE4" s="98"/>
      <c r="AF4" s="99"/>
      <c r="AG4" s="92" t="s">
        <v>36</v>
      </c>
      <c r="AH4" s="95"/>
      <c r="AI4" s="96"/>
      <c r="AJ4" s="92" t="s">
        <v>35</v>
      </c>
      <c r="AK4" s="95"/>
      <c r="AL4" s="96"/>
      <c r="AM4" s="92" t="s">
        <v>38</v>
      </c>
      <c r="AN4" s="95"/>
      <c r="AO4" s="96"/>
      <c r="AP4" s="92" t="s">
        <v>52</v>
      </c>
      <c r="AQ4" s="95"/>
      <c r="AR4" s="96"/>
      <c r="AS4" s="92" t="s">
        <v>39</v>
      </c>
      <c r="AT4" s="95"/>
      <c r="AU4" s="96"/>
      <c r="AV4" s="92" t="s">
        <v>29</v>
      </c>
      <c r="AW4" s="95"/>
      <c r="AX4" s="96"/>
      <c r="AY4" s="92" t="s">
        <v>54</v>
      </c>
      <c r="AZ4" s="95"/>
      <c r="BA4" s="96"/>
      <c r="BB4" s="97" t="s">
        <v>23</v>
      </c>
      <c r="BC4" s="98"/>
      <c r="BD4" s="99"/>
      <c r="BE4" s="92" t="s">
        <v>37</v>
      </c>
      <c r="BF4" s="95"/>
      <c r="BG4" s="96"/>
      <c r="BH4" s="97" t="s">
        <v>66</v>
      </c>
      <c r="BI4" s="98"/>
      <c r="BJ4" s="99"/>
      <c r="BK4" s="97" t="s">
        <v>32</v>
      </c>
      <c r="BL4" s="98"/>
      <c r="BM4" s="99"/>
      <c r="BN4" s="92" t="s">
        <v>55</v>
      </c>
      <c r="BO4" s="95"/>
      <c r="BP4" s="96"/>
      <c r="BQ4" s="92" t="s">
        <v>40</v>
      </c>
      <c r="BR4" s="95"/>
      <c r="BS4" s="96"/>
      <c r="BT4" s="92" t="s">
        <v>41</v>
      </c>
      <c r="BU4" s="95"/>
      <c r="BV4" s="96"/>
      <c r="BW4" s="92" t="s">
        <v>30</v>
      </c>
      <c r="BX4" s="95"/>
      <c r="BY4" s="96"/>
      <c r="BZ4" s="92" t="s">
        <v>57</v>
      </c>
      <c r="CA4" s="95"/>
      <c r="CB4" s="96"/>
      <c r="CC4" s="92" t="s">
        <v>33</v>
      </c>
      <c r="CD4" s="95"/>
      <c r="CE4" s="96"/>
      <c r="CF4" s="97" t="s">
        <v>34</v>
      </c>
      <c r="CG4" s="95"/>
      <c r="CH4" s="96"/>
      <c r="CI4" s="63" t="s">
        <v>24</v>
      </c>
      <c r="CJ4" s="64" t="s">
        <v>24</v>
      </c>
      <c r="CK4" s="9"/>
      <c r="CL4" s="10"/>
      <c r="CM4" s="9"/>
      <c r="CN4" s="9"/>
      <c r="CO4" s="9"/>
      <c r="CP4" s="10"/>
      <c r="CQ4" s="9"/>
      <c r="CR4" s="9"/>
      <c r="CS4" s="9"/>
      <c r="CT4" s="10"/>
      <c r="CU4" s="9"/>
      <c r="CV4" s="9"/>
      <c r="CW4" s="9"/>
      <c r="CX4" s="10"/>
      <c r="CY4" s="12"/>
      <c r="CZ4" s="12"/>
      <c r="DA4" s="12"/>
      <c r="DC4" s="12"/>
      <c r="DD4" s="12"/>
      <c r="DE4" s="12"/>
      <c r="DG4" s="12"/>
      <c r="DH4" s="12"/>
      <c r="DI4" s="12"/>
      <c r="DK4" s="12"/>
      <c r="DL4" s="12"/>
      <c r="DM4" s="12"/>
      <c r="DO4" s="12"/>
      <c r="DP4" s="12"/>
      <c r="DQ4" s="12"/>
      <c r="DS4" s="12"/>
      <c r="DT4" s="12"/>
      <c r="DU4" s="12"/>
      <c r="DW4" s="12"/>
      <c r="DX4" s="12"/>
      <c r="DY4" s="12"/>
      <c r="EA4" s="12"/>
      <c r="EB4" s="12"/>
      <c r="EC4" s="12"/>
    </row>
    <row r="5" spans="1:212" ht="45" customHeight="1" thickBot="1" x14ac:dyDescent="0.35">
      <c r="A5" s="47" t="s">
        <v>1</v>
      </c>
      <c r="B5" s="48" t="s">
        <v>63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25</v>
      </c>
      <c r="CJ5" s="34" t="s">
        <v>26</v>
      </c>
      <c r="CK5" s="4"/>
      <c r="CL5" s="5"/>
      <c r="CM5" s="4"/>
      <c r="CN5" s="4"/>
      <c r="CO5" s="4"/>
      <c r="CP5" s="5"/>
      <c r="CQ5" s="4"/>
      <c r="CR5" s="4"/>
      <c r="CS5" s="4"/>
      <c r="CT5" s="5"/>
      <c r="CU5" s="4"/>
      <c r="CV5" s="4"/>
      <c r="CW5" s="4"/>
      <c r="CX5" s="5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3">
      <c r="A6" s="49">
        <v>2004</v>
      </c>
      <c r="B6" s="50" t="s">
        <v>5</v>
      </c>
      <c r="C6" s="56">
        <v>2765</v>
      </c>
      <c r="D6" s="6">
        <v>3113</v>
      </c>
      <c r="E6" s="55">
        <f t="shared" ref="E6:E16" si="0">D6/C6*1000</f>
        <v>1125.8589511754069</v>
      </c>
      <c r="F6" s="56">
        <v>0</v>
      </c>
      <c r="G6" s="6">
        <v>0</v>
      </c>
      <c r="H6" s="55">
        <v>0</v>
      </c>
      <c r="I6" s="56">
        <v>0</v>
      </c>
      <c r="J6" s="6">
        <v>0</v>
      </c>
      <c r="K6" s="55">
        <f t="shared" ref="K6:K17" si="1">IF(I6=0,0,J6/I6*1000)</f>
        <v>0</v>
      </c>
      <c r="L6" s="56">
        <v>0</v>
      </c>
      <c r="M6" s="6">
        <v>0</v>
      </c>
      <c r="N6" s="55">
        <v>0</v>
      </c>
      <c r="O6" s="56">
        <v>0</v>
      </c>
      <c r="P6" s="6">
        <v>0</v>
      </c>
      <c r="Q6" s="55">
        <v>0</v>
      </c>
      <c r="R6" s="56">
        <v>0</v>
      </c>
      <c r="S6" s="6">
        <v>0</v>
      </c>
      <c r="T6" s="55">
        <v>0</v>
      </c>
      <c r="U6" s="56">
        <v>0</v>
      </c>
      <c r="V6" s="6">
        <v>0</v>
      </c>
      <c r="W6" s="55">
        <v>0</v>
      </c>
      <c r="X6" s="56">
        <v>0</v>
      </c>
      <c r="Y6" s="6">
        <v>0</v>
      </c>
      <c r="Z6" s="55">
        <v>0</v>
      </c>
      <c r="AA6" s="56">
        <v>0</v>
      </c>
      <c r="AB6" s="6">
        <v>0</v>
      </c>
      <c r="AC6" s="55">
        <v>0</v>
      </c>
      <c r="AD6" s="56">
        <v>0</v>
      </c>
      <c r="AE6" s="6">
        <v>0</v>
      </c>
      <c r="AF6" s="55">
        <v>0</v>
      </c>
      <c r="AG6" s="56">
        <v>0</v>
      </c>
      <c r="AH6" s="6">
        <v>0</v>
      </c>
      <c r="AI6" s="55">
        <v>0</v>
      </c>
      <c r="AJ6" s="56">
        <v>0</v>
      </c>
      <c r="AK6" s="6">
        <v>0</v>
      </c>
      <c r="AL6" s="55">
        <v>0</v>
      </c>
      <c r="AM6" s="56">
        <v>0</v>
      </c>
      <c r="AN6" s="6">
        <v>0</v>
      </c>
      <c r="AO6" s="55">
        <v>0</v>
      </c>
      <c r="AP6" s="56">
        <v>0</v>
      </c>
      <c r="AQ6" s="6">
        <v>0</v>
      </c>
      <c r="AR6" s="55">
        <v>0</v>
      </c>
      <c r="AS6" s="56">
        <v>0</v>
      </c>
      <c r="AT6" s="6">
        <v>0</v>
      </c>
      <c r="AU6" s="55">
        <v>0</v>
      </c>
      <c r="AV6" s="56">
        <v>0</v>
      </c>
      <c r="AW6" s="6">
        <v>0</v>
      </c>
      <c r="AX6" s="55">
        <v>0</v>
      </c>
      <c r="AY6" s="56">
        <v>0</v>
      </c>
      <c r="AZ6" s="6">
        <v>0</v>
      </c>
      <c r="BA6" s="55">
        <v>0</v>
      </c>
      <c r="BB6" s="56">
        <v>0</v>
      </c>
      <c r="BC6" s="6">
        <v>0</v>
      </c>
      <c r="BD6" s="55">
        <v>0</v>
      </c>
      <c r="BE6" s="56">
        <v>0</v>
      </c>
      <c r="BF6" s="6">
        <v>0</v>
      </c>
      <c r="BG6" s="55">
        <v>0</v>
      </c>
      <c r="BH6" s="61">
        <v>0</v>
      </c>
      <c r="BI6" s="14">
        <v>0</v>
      </c>
      <c r="BJ6" s="55">
        <v>0</v>
      </c>
      <c r="BK6" s="61">
        <v>0</v>
      </c>
      <c r="BL6" s="14">
        <v>0</v>
      </c>
      <c r="BM6" s="55">
        <v>0</v>
      </c>
      <c r="BN6" s="61">
        <v>0</v>
      </c>
      <c r="BO6" s="14">
        <v>0</v>
      </c>
      <c r="BP6" s="55">
        <v>0</v>
      </c>
      <c r="BQ6" s="56">
        <v>0</v>
      </c>
      <c r="BR6" s="6">
        <v>0</v>
      </c>
      <c r="BS6" s="55">
        <v>0</v>
      </c>
      <c r="BT6" s="56">
        <v>0</v>
      </c>
      <c r="BU6" s="6">
        <v>0</v>
      </c>
      <c r="BV6" s="55">
        <v>0</v>
      </c>
      <c r="BW6" s="56">
        <v>0</v>
      </c>
      <c r="BX6" s="6">
        <v>0</v>
      </c>
      <c r="BY6" s="55">
        <v>0</v>
      </c>
      <c r="BZ6" s="56">
        <v>0</v>
      </c>
      <c r="CA6" s="6">
        <v>0</v>
      </c>
      <c r="CB6" s="55">
        <v>0</v>
      </c>
      <c r="CC6" s="56">
        <v>0</v>
      </c>
      <c r="CD6" s="6">
        <v>0</v>
      </c>
      <c r="CE6" s="55">
        <v>0</v>
      </c>
      <c r="CF6" s="56">
        <v>0</v>
      </c>
      <c r="CG6" s="6">
        <v>0</v>
      </c>
      <c r="CH6" s="55">
        <v>0</v>
      </c>
      <c r="CI6" s="8">
        <f t="shared" ref="CI6:CI18" si="2">SUM(C6,F6,R6,X6,AD6,AV6,BB6,BK6,BW6,CF6)</f>
        <v>2765</v>
      </c>
      <c r="CJ6" s="15">
        <f t="shared" ref="CJ6:CJ18" si="3">SUM(D6,G6,S6,Y6,AE6,AW6,BC6,BL6,BX6,CG6)</f>
        <v>3113</v>
      </c>
      <c r="CK6" s="4"/>
      <c r="CL6" s="5"/>
      <c r="CM6" s="4"/>
      <c r="CN6" s="4"/>
      <c r="CO6" s="4"/>
      <c r="CP6" s="5"/>
      <c r="CQ6" s="4"/>
      <c r="CR6" s="4"/>
      <c r="CS6" s="4"/>
      <c r="CT6" s="5"/>
      <c r="CU6" s="4"/>
      <c r="CV6" s="4"/>
      <c r="CW6" s="4"/>
      <c r="CX6" s="5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f t="shared" si="1"/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56">
        <v>0</v>
      </c>
      <c r="V7" s="6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>
        <v>0</v>
      </c>
      <c r="AE7" s="6">
        <v>0</v>
      </c>
      <c r="AF7" s="55">
        <v>0</v>
      </c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0</v>
      </c>
      <c r="BC7" s="6">
        <v>0</v>
      </c>
      <c r="BD7" s="55">
        <v>0</v>
      </c>
      <c r="BE7" s="56">
        <v>0</v>
      </c>
      <c r="BF7" s="6">
        <v>0</v>
      </c>
      <c r="BG7" s="55">
        <v>0</v>
      </c>
      <c r="BH7" s="61">
        <v>0</v>
      </c>
      <c r="BI7" s="14">
        <v>0</v>
      </c>
      <c r="BJ7" s="55">
        <v>0</v>
      </c>
      <c r="BK7" s="61">
        <v>0</v>
      </c>
      <c r="BL7" s="14">
        <v>0</v>
      </c>
      <c r="BM7" s="55">
        <v>0</v>
      </c>
      <c r="BN7" s="61">
        <v>0</v>
      </c>
      <c r="BO7" s="14">
        <v>0</v>
      </c>
      <c r="BP7" s="55">
        <v>0</v>
      </c>
      <c r="BQ7" s="56">
        <v>0</v>
      </c>
      <c r="BR7" s="6">
        <v>0</v>
      </c>
      <c r="BS7" s="55"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v>0</v>
      </c>
      <c r="CF7" s="61">
        <v>0</v>
      </c>
      <c r="CG7" s="14">
        <v>0</v>
      </c>
      <c r="CH7" s="55">
        <v>0</v>
      </c>
      <c r="CI7" s="8">
        <f t="shared" si="2"/>
        <v>0</v>
      </c>
      <c r="CJ7" s="15">
        <f t="shared" si="3"/>
        <v>0</v>
      </c>
      <c r="CK7" s="4"/>
      <c r="CL7" s="5"/>
      <c r="CM7" s="4"/>
      <c r="CN7" s="4"/>
      <c r="CO7" s="4"/>
      <c r="CP7" s="5"/>
      <c r="CQ7" s="4"/>
      <c r="CR7" s="4"/>
      <c r="CS7" s="4"/>
      <c r="CT7" s="5"/>
      <c r="CU7" s="4"/>
      <c r="CV7" s="4"/>
      <c r="CW7" s="4"/>
      <c r="CX7" s="5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3">
      <c r="A8" s="49">
        <v>2004</v>
      </c>
      <c r="B8" s="50" t="s">
        <v>7</v>
      </c>
      <c r="C8" s="56">
        <v>13834</v>
      </c>
      <c r="D8" s="6">
        <v>19509</v>
      </c>
      <c r="E8" s="55">
        <f t="shared" si="0"/>
        <v>1410.2211941593177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f t="shared" si="1"/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56">
        <v>0</v>
      </c>
      <c r="V8" s="6">
        <v>0</v>
      </c>
      <c r="W8" s="55">
        <v>0</v>
      </c>
      <c r="X8" s="56">
        <v>0</v>
      </c>
      <c r="Y8" s="6">
        <v>0</v>
      </c>
      <c r="Z8" s="55">
        <v>0</v>
      </c>
      <c r="AA8" s="56">
        <v>0</v>
      </c>
      <c r="AB8" s="6">
        <v>0</v>
      </c>
      <c r="AC8" s="55">
        <v>0</v>
      </c>
      <c r="AD8" s="56">
        <v>0</v>
      </c>
      <c r="AE8" s="6">
        <v>0</v>
      </c>
      <c r="AF8" s="55">
        <v>0</v>
      </c>
      <c r="AG8" s="56">
        <v>0</v>
      </c>
      <c r="AH8" s="6">
        <v>0</v>
      </c>
      <c r="AI8" s="55">
        <v>0</v>
      </c>
      <c r="AJ8" s="56">
        <v>0</v>
      </c>
      <c r="AK8" s="6">
        <v>0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0</v>
      </c>
      <c r="AW8" s="6">
        <v>0</v>
      </c>
      <c r="AX8" s="55">
        <v>0</v>
      </c>
      <c r="AY8" s="56">
        <v>0</v>
      </c>
      <c r="AZ8" s="6">
        <v>0</v>
      </c>
      <c r="BA8" s="55">
        <v>0</v>
      </c>
      <c r="BB8" s="56">
        <v>0</v>
      </c>
      <c r="BC8" s="6">
        <v>0</v>
      </c>
      <c r="BD8" s="55">
        <v>0</v>
      </c>
      <c r="BE8" s="56">
        <v>0</v>
      </c>
      <c r="BF8" s="6">
        <v>0</v>
      </c>
      <c r="BG8" s="55">
        <v>0</v>
      </c>
      <c r="BH8" s="61">
        <v>0</v>
      </c>
      <c r="BI8" s="14">
        <v>0</v>
      </c>
      <c r="BJ8" s="55">
        <v>0</v>
      </c>
      <c r="BK8" s="61">
        <v>0</v>
      </c>
      <c r="BL8" s="14">
        <v>0</v>
      </c>
      <c r="BM8" s="55">
        <v>0</v>
      </c>
      <c r="BN8" s="61">
        <v>0</v>
      </c>
      <c r="BO8" s="14">
        <v>0</v>
      </c>
      <c r="BP8" s="55">
        <v>0</v>
      </c>
      <c r="BQ8" s="56">
        <v>0</v>
      </c>
      <c r="BR8" s="6">
        <v>0</v>
      </c>
      <c r="BS8" s="55"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v>0</v>
      </c>
      <c r="CF8" s="56">
        <v>0</v>
      </c>
      <c r="CG8" s="6">
        <v>0</v>
      </c>
      <c r="CH8" s="55">
        <v>0</v>
      </c>
      <c r="CI8" s="8">
        <f t="shared" si="2"/>
        <v>13834</v>
      </c>
      <c r="CJ8" s="15">
        <f t="shared" si="3"/>
        <v>19509</v>
      </c>
      <c r="CK8" s="4"/>
      <c r="CL8" s="5"/>
      <c r="CM8" s="4"/>
      <c r="CN8" s="4"/>
      <c r="CO8" s="4"/>
      <c r="CP8" s="5"/>
      <c r="CQ8" s="4"/>
      <c r="CR8" s="4"/>
      <c r="CS8" s="4"/>
      <c r="CT8" s="5"/>
      <c r="CU8" s="4"/>
      <c r="CV8" s="4"/>
      <c r="CW8" s="4"/>
      <c r="CX8" s="5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f t="shared" si="1"/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56">
        <v>0</v>
      </c>
      <c r="V9" s="6">
        <v>0</v>
      </c>
      <c r="W9" s="55">
        <v>0</v>
      </c>
      <c r="X9" s="56">
        <v>0</v>
      </c>
      <c r="Y9" s="6">
        <v>0</v>
      </c>
      <c r="Z9" s="55">
        <v>0</v>
      </c>
      <c r="AA9" s="56">
        <v>0</v>
      </c>
      <c r="AB9" s="6">
        <v>0</v>
      </c>
      <c r="AC9" s="55">
        <v>0</v>
      </c>
      <c r="AD9" s="56">
        <v>0</v>
      </c>
      <c r="AE9" s="6">
        <v>0</v>
      </c>
      <c r="AF9" s="55">
        <v>0</v>
      </c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56</v>
      </c>
      <c r="AW9" s="6">
        <v>45</v>
      </c>
      <c r="AX9" s="55">
        <f t="shared" ref="AX9:AX10" si="4">AW9/AV9*1000</f>
        <v>803.57142857142856</v>
      </c>
      <c r="AY9" s="56">
        <v>0</v>
      </c>
      <c r="AZ9" s="6">
        <v>0</v>
      </c>
      <c r="BA9" s="55">
        <v>0</v>
      </c>
      <c r="BB9" s="56">
        <v>0</v>
      </c>
      <c r="BC9" s="6">
        <v>0</v>
      </c>
      <c r="BD9" s="55">
        <v>0</v>
      </c>
      <c r="BE9" s="56">
        <v>0</v>
      </c>
      <c r="BF9" s="6">
        <v>0</v>
      </c>
      <c r="BG9" s="55">
        <v>0</v>
      </c>
      <c r="BH9" s="61">
        <v>0</v>
      </c>
      <c r="BI9" s="14">
        <v>0</v>
      </c>
      <c r="BJ9" s="55">
        <v>0</v>
      </c>
      <c r="BK9" s="61">
        <v>0</v>
      </c>
      <c r="BL9" s="14">
        <v>0</v>
      </c>
      <c r="BM9" s="55">
        <v>0</v>
      </c>
      <c r="BN9" s="61">
        <v>0</v>
      </c>
      <c r="BO9" s="14">
        <v>0</v>
      </c>
      <c r="BP9" s="55">
        <v>0</v>
      </c>
      <c r="BQ9" s="56">
        <v>0</v>
      </c>
      <c r="BR9" s="6">
        <v>0</v>
      </c>
      <c r="BS9" s="55"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v>0</v>
      </c>
      <c r="CF9" s="56">
        <v>0</v>
      </c>
      <c r="CG9" s="6">
        <v>0</v>
      </c>
      <c r="CH9" s="55">
        <v>0</v>
      </c>
      <c r="CI9" s="8">
        <f t="shared" si="2"/>
        <v>56</v>
      </c>
      <c r="CJ9" s="15">
        <f t="shared" si="3"/>
        <v>45</v>
      </c>
      <c r="CK9" s="4"/>
      <c r="CL9" s="5"/>
      <c r="CM9" s="4"/>
      <c r="CN9" s="4"/>
      <c r="CO9" s="4"/>
      <c r="CP9" s="5"/>
      <c r="CQ9" s="4"/>
      <c r="CR9" s="4"/>
      <c r="CS9" s="4"/>
      <c r="CT9" s="5"/>
      <c r="CU9" s="4"/>
      <c r="CV9" s="4"/>
      <c r="CW9" s="4"/>
      <c r="CX9" s="5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f t="shared" si="1"/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>
        <v>0</v>
      </c>
      <c r="AE10" s="6">
        <v>0</v>
      </c>
      <c r="AF10" s="55">
        <v>0</v>
      </c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32</v>
      </c>
      <c r="AW10" s="6">
        <v>21</v>
      </c>
      <c r="AX10" s="55">
        <f t="shared" si="4"/>
        <v>656.25</v>
      </c>
      <c r="AY10" s="56">
        <v>0</v>
      </c>
      <c r="AZ10" s="6">
        <v>0</v>
      </c>
      <c r="BA10" s="55">
        <v>0</v>
      </c>
      <c r="BB10" s="56">
        <v>0</v>
      </c>
      <c r="BC10" s="6">
        <v>0</v>
      </c>
      <c r="BD10" s="55">
        <v>0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v>0</v>
      </c>
      <c r="CF10" s="56">
        <v>0</v>
      </c>
      <c r="CG10" s="6">
        <v>0</v>
      </c>
      <c r="CH10" s="55">
        <v>0</v>
      </c>
      <c r="CI10" s="8">
        <f t="shared" si="2"/>
        <v>32</v>
      </c>
      <c r="CJ10" s="15">
        <f t="shared" si="3"/>
        <v>21</v>
      </c>
      <c r="CK10" s="4"/>
      <c r="CL10" s="5"/>
      <c r="CM10" s="4"/>
      <c r="CN10" s="4"/>
      <c r="CO10" s="4"/>
      <c r="CP10" s="5"/>
      <c r="CQ10" s="4"/>
      <c r="CR10" s="4"/>
      <c r="CS10" s="4"/>
      <c r="CT10" s="5"/>
      <c r="CU10" s="4"/>
      <c r="CV10" s="4"/>
      <c r="CW10" s="4"/>
      <c r="CX10" s="5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3">
      <c r="A11" s="49">
        <v>2004</v>
      </c>
      <c r="B11" s="50" t="s">
        <v>10</v>
      </c>
      <c r="C11" s="56">
        <v>1999</v>
      </c>
      <c r="D11" s="6">
        <v>3653</v>
      </c>
      <c r="E11" s="55">
        <f t="shared" si="0"/>
        <v>1827.4137068534267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f t="shared" si="1"/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>
        <v>0</v>
      </c>
      <c r="AE11" s="6">
        <v>0</v>
      </c>
      <c r="AF11" s="55">
        <v>0</v>
      </c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0</v>
      </c>
      <c r="AW11" s="6">
        <v>0</v>
      </c>
      <c r="AX11" s="55">
        <v>0</v>
      </c>
      <c r="AY11" s="56">
        <v>0</v>
      </c>
      <c r="AZ11" s="6">
        <v>0</v>
      </c>
      <c r="BA11" s="55">
        <v>0</v>
      </c>
      <c r="BB11" s="56">
        <v>0</v>
      </c>
      <c r="BC11" s="6">
        <v>0</v>
      </c>
      <c r="BD11" s="55">
        <v>0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v>0</v>
      </c>
      <c r="CF11" s="56">
        <v>0</v>
      </c>
      <c r="CG11" s="6">
        <v>0</v>
      </c>
      <c r="CH11" s="55">
        <v>0</v>
      </c>
      <c r="CI11" s="8">
        <f t="shared" si="2"/>
        <v>1999</v>
      </c>
      <c r="CJ11" s="15">
        <f t="shared" si="3"/>
        <v>3653</v>
      </c>
      <c r="CK11" s="4"/>
      <c r="CL11" s="5"/>
      <c r="CM11" s="4"/>
      <c r="CN11" s="4"/>
      <c r="CO11" s="4"/>
      <c r="CP11" s="5"/>
      <c r="CQ11" s="4"/>
      <c r="CR11" s="4"/>
      <c r="CS11" s="4"/>
      <c r="CT11" s="5"/>
      <c r="CU11" s="4"/>
      <c r="CV11" s="4"/>
      <c r="CW11" s="4"/>
      <c r="CX11" s="5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f t="shared" si="1"/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>
        <v>0</v>
      </c>
      <c r="AE12" s="6">
        <v>0</v>
      </c>
      <c r="AF12" s="55">
        <v>0</v>
      </c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0</v>
      </c>
      <c r="BC12" s="6">
        <v>0</v>
      </c>
      <c r="BD12" s="55">
        <v>0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v>0</v>
      </c>
      <c r="CF12" s="56">
        <v>0</v>
      </c>
      <c r="CG12" s="6">
        <v>0</v>
      </c>
      <c r="CH12" s="55">
        <v>0</v>
      </c>
      <c r="CI12" s="8">
        <f t="shared" si="2"/>
        <v>0</v>
      </c>
      <c r="CJ12" s="15">
        <f t="shared" si="3"/>
        <v>0</v>
      </c>
      <c r="CK12" s="4"/>
      <c r="CL12" s="5"/>
      <c r="CM12" s="4"/>
      <c r="CN12" s="4"/>
      <c r="CO12" s="4"/>
      <c r="CP12" s="5"/>
      <c r="CQ12" s="4"/>
      <c r="CR12" s="4"/>
      <c r="CS12" s="4"/>
      <c r="CT12" s="5"/>
      <c r="CU12" s="4"/>
      <c r="CV12" s="4"/>
      <c r="CW12" s="4"/>
      <c r="CX12" s="5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3">
      <c r="A13" s="49">
        <v>2004</v>
      </c>
      <c r="B13" s="50" t="s">
        <v>12</v>
      </c>
      <c r="C13" s="56">
        <v>3222</v>
      </c>
      <c r="D13" s="6">
        <v>2532</v>
      </c>
      <c r="E13" s="55">
        <f t="shared" si="0"/>
        <v>785.84729981378018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f t="shared" si="1"/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>
        <v>0</v>
      </c>
      <c r="AE13" s="6">
        <v>0</v>
      </c>
      <c r="AF13" s="55">
        <v>0</v>
      </c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0</v>
      </c>
      <c r="BC13" s="6">
        <v>0</v>
      </c>
      <c r="BD13" s="55">
        <v>0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v>0</v>
      </c>
      <c r="CF13" s="61">
        <v>0</v>
      </c>
      <c r="CG13" s="14">
        <v>0</v>
      </c>
      <c r="CH13" s="55">
        <v>0</v>
      </c>
      <c r="CI13" s="8">
        <f t="shared" si="2"/>
        <v>3222</v>
      </c>
      <c r="CJ13" s="15">
        <f t="shared" si="3"/>
        <v>2532</v>
      </c>
      <c r="CK13" s="4"/>
      <c r="CL13" s="5"/>
      <c r="CM13" s="4"/>
      <c r="CN13" s="4"/>
      <c r="CO13" s="4"/>
      <c r="CP13" s="5"/>
      <c r="CQ13" s="4"/>
      <c r="CR13" s="4"/>
      <c r="CS13" s="4"/>
      <c r="CT13" s="5"/>
      <c r="CU13" s="4"/>
      <c r="CV13" s="4"/>
      <c r="CW13" s="4"/>
      <c r="CX13" s="5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3">
      <c r="A14" s="49">
        <v>2004</v>
      </c>
      <c r="B14" s="50" t="s">
        <v>13</v>
      </c>
      <c r="C14" s="56">
        <v>6578</v>
      </c>
      <c r="D14" s="6">
        <v>5571</v>
      </c>
      <c r="E14" s="55">
        <f t="shared" si="0"/>
        <v>846.9139556096078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f t="shared" si="1"/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>
        <v>0</v>
      </c>
      <c r="AE14" s="6">
        <v>0</v>
      </c>
      <c r="AF14" s="55">
        <v>0</v>
      </c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0</v>
      </c>
      <c r="AW14" s="6">
        <v>0</v>
      </c>
      <c r="AX14" s="55">
        <v>0</v>
      </c>
      <c r="AY14" s="56">
        <v>0</v>
      </c>
      <c r="AZ14" s="6">
        <v>0</v>
      </c>
      <c r="BA14" s="55">
        <v>0</v>
      </c>
      <c r="BB14" s="56">
        <v>0</v>
      </c>
      <c r="BC14" s="6">
        <v>0</v>
      </c>
      <c r="BD14" s="55">
        <v>0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v>0</v>
      </c>
      <c r="CF14" s="61">
        <v>0</v>
      </c>
      <c r="CG14" s="14">
        <v>0</v>
      </c>
      <c r="CH14" s="55">
        <v>0</v>
      </c>
      <c r="CI14" s="8">
        <f t="shared" si="2"/>
        <v>6578</v>
      </c>
      <c r="CJ14" s="15">
        <f t="shared" si="3"/>
        <v>5571</v>
      </c>
      <c r="CK14" s="4"/>
      <c r="CL14" s="5"/>
      <c r="CM14" s="4"/>
      <c r="CN14" s="4"/>
      <c r="CO14" s="4"/>
      <c r="CP14" s="5"/>
      <c r="CQ14" s="4"/>
      <c r="CR14" s="4"/>
      <c r="CS14" s="4"/>
      <c r="CT14" s="5"/>
      <c r="CU14" s="4"/>
      <c r="CV14" s="4"/>
      <c r="CW14" s="4"/>
      <c r="CX14" s="5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f t="shared" si="1"/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>
        <v>0</v>
      </c>
      <c r="AE15" s="6">
        <v>0</v>
      </c>
      <c r="AF15" s="55">
        <v>0</v>
      </c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0</v>
      </c>
      <c r="AW15" s="6">
        <v>0</v>
      </c>
      <c r="AX15" s="55">
        <v>0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v>0</v>
      </c>
      <c r="CF15" s="56">
        <v>0</v>
      </c>
      <c r="CG15" s="6">
        <v>0</v>
      </c>
      <c r="CH15" s="55">
        <v>0</v>
      </c>
      <c r="CI15" s="8">
        <f t="shared" si="2"/>
        <v>0</v>
      </c>
      <c r="CJ15" s="15">
        <f t="shared" si="3"/>
        <v>0</v>
      </c>
      <c r="CK15" s="4"/>
      <c r="CL15" s="5"/>
      <c r="CM15" s="4"/>
      <c r="CN15" s="4"/>
      <c r="CO15" s="4"/>
      <c r="CP15" s="5"/>
      <c r="CQ15" s="4"/>
      <c r="CR15" s="4"/>
      <c r="CS15" s="4"/>
      <c r="CT15" s="5"/>
      <c r="CU15" s="4"/>
      <c r="CV15" s="4"/>
      <c r="CW15" s="4"/>
      <c r="CX15" s="5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3">
      <c r="A16" s="49">
        <v>2004</v>
      </c>
      <c r="B16" s="50" t="s">
        <v>15</v>
      </c>
      <c r="C16" s="56">
        <v>3800</v>
      </c>
      <c r="D16" s="6">
        <v>3155</v>
      </c>
      <c r="E16" s="55">
        <f t="shared" si="0"/>
        <v>830.26315789473676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f t="shared" si="1"/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>
        <v>0</v>
      </c>
      <c r="AE16" s="6">
        <v>0</v>
      </c>
      <c r="AF16" s="55">
        <v>0</v>
      </c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v>0</v>
      </c>
      <c r="CF16" s="56">
        <v>0</v>
      </c>
      <c r="CG16" s="6">
        <v>0</v>
      </c>
      <c r="CH16" s="55">
        <v>0</v>
      </c>
      <c r="CI16" s="8">
        <f t="shared" si="2"/>
        <v>3800</v>
      </c>
      <c r="CJ16" s="15">
        <f t="shared" si="3"/>
        <v>3155</v>
      </c>
      <c r="CK16" s="4"/>
      <c r="CL16" s="5"/>
      <c r="CM16" s="4"/>
      <c r="CN16" s="4"/>
      <c r="CO16" s="4"/>
      <c r="CP16" s="5"/>
      <c r="CQ16" s="4"/>
      <c r="CR16" s="4"/>
      <c r="CS16" s="4"/>
      <c r="CT16" s="5"/>
      <c r="CU16" s="4"/>
      <c r="CV16" s="4"/>
      <c r="CW16" s="4"/>
      <c r="CX16" s="5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f t="shared" si="1"/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>
        <v>0</v>
      </c>
      <c r="AE17" s="6">
        <v>0</v>
      </c>
      <c r="AF17" s="55">
        <v>0</v>
      </c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2</v>
      </c>
      <c r="BY17" s="55">
        <v>0</v>
      </c>
      <c r="BZ17" s="56">
        <v>0</v>
      </c>
      <c r="CA17" s="6">
        <v>0</v>
      </c>
      <c r="CB17" s="55">
        <v>0</v>
      </c>
      <c r="CC17" s="56">
        <v>0</v>
      </c>
      <c r="CD17" s="6">
        <v>0</v>
      </c>
      <c r="CE17" s="55">
        <v>0</v>
      </c>
      <c r="CF17" s="56">
        <v>0</v>
      </c>
      <c r="CG17" s="6">
        <v>0</v>
      </c>
      <c r="CH17" s="55">
        <v>0</v>
      </c>
      <c r="CI17" s="8">
        <f t="shared" si="2"/>
        <v>0</v>
      </c>
      <c r="CJ17" s="15">
        <f t="shared" si="3"/>
        <v>2</v>
      </c>
      <c r="CK17" s="4"/>
      <c r="CL17" s="5"/>
      <c r="CM17" s="4"/>
      <c r="CN17" s="4"/>
      <c r="CO17" s="4"/>
      <c r="CP17" s="5"/>
      <c r="CQ17" s="4"/>
      <c r="CR17" s="4"/>
      <c r="CS17" s="4"/>
      <c r="CT17" s="5"/>
      <c r="CU17" s="4"/>
      <c r="CV17" s="4"/>
      <c r="CW17" s="4"/>
      <c r="CX17" s="5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" thickBot="1" x14ac:dyDescent="0.35">
      <c r="A18" s="51"/>
      <c r="B18" s="52" t="s">
        <v>17</v>
      </c>
      <c r="C18" s="57">
        <f>SUM(C6:C17)</f>
        <v>32198</v>
      </c>
      <c r="D18" s="36">
        <f>SUM(D6:D17)</f>
        <v>37533</v>
      </c>
      <c r="E18" s="58"/>
      <c r="F18" s="57">
        <f>SUM(F6:F17)</f>
        <v>0</v>
      </c>
      <c r="G18" s="36">
        <f>SUM(G6:G17)</f>
        <v>0</v>
      </c>
      <c r="H18" s="58"/>
      <c r="I18" s="57">
        <f t="shared" ref="I18:J18" si="5">SUM(I6:I17)</f>
        <v>0</v>
      </c>
      <c r="J18" s="36">
        <f t="shared" si="5"/>
        <v>0</v>
      </c>
      <c r="K18" s="58"/>
      <c r="L18" s="57">
        <f>SUM(L6:L17)</f>
        <v>0</v>
      </c>
      <c r="M18" s="36">
        <f>SUM(M6:M17)</f>
        <v>0</v>
      </c>
      <c r="N18" s="58"/>
      <c r="O18" s="57">
        <f>SUM(O6:O17)</f>
        <v>0</v>
      </c>
      <c r="P18" s="36">
        <f>SUM(P6:P17)</f>
        <v>0</v>
      </c>
      <c r="Q18" s="58"/>
      <c r="R18" s="57">
        <f t="shared" ref="R18:S18" si="6">SUM(R6:R17)</f>
        <v>0</v>
      </c>
      <c r="S18" s="36">
        <f t="shared" si="6"/>
        <v>0</v>
      </c>
      <c r="T18" s="58"/>
      <c r="U18" s="57">
        <f t="shared" ref="U18:V18" si="7">SUM(U6:U17)</f>
        <v>0</v>
      </c>
      <c r="V18" s="36">
        <f t="shared" si="7"/>
        <v>0</v>
      </c>
      <c r="W18" s="58"/>
      <c r="X18" s="57">
        <f t="shared" ref="X18:Y18" si="8">SUM(X6:X17)</f>
        <v>0</v>
      </c>
      <c r="Y18" s="36">
        <f t="shared" si="8"/>
        <v>0</v>
      </c>
      <c r="Z18" s="58"/>
      <c r="AA18" s="57">
        <f t="shared" ref="AA18:AB18" si="9">SUM(AA6:AA17)</f>
        <v>0</v>
      </c>
      <c r="AB18" s="36">
        <f t="shared" si="9"/>
        <v>0</v>
      </c>
      <c r="AC18" s="58"/>
      <c r="AD18" s="57">
        <f t="shared" ref="AD18:AE18" si="10">SUM(AD6:AD17)</f>
        <v>0</v>
      </c>
      <c r="AE18" s="36">
        <f t="shared" si="10"/>
        <v>0</v>
      </c>
      <c r="AF18" s="58"/>
      <c r="AG18" s="57">
        <f>SUM(AG6:AG17)</f>
        <v>0</v>
      </c>
      <c r="AH18" s="36">
        <f>SUM(AH6:AH17)</f>
        <v>0</v>
      </c>
      <c r="AI18" s="58"/>
      <c r="AJ18" s="57">
        <f>SUM(AJ6:AJ17)</f>
        <v>0</v>
      </c>
      <c r="AK18" s="36">
        <f>SUM(AK6:AK17)</f>
        <v>0</v>
      </c>
      <c r="AL18" s="58"/>
      <c r="AM18" s="57">
        <f>SUM(AM6:AM17)</f>
        <v>0</v>
      </c>
      <c r="AN18" s="36">
        <f>SUM(AN6:AN17)</f>
        <v>0</v>
      </c>
      <c r="AO18" s="58"/>
      <c r="AP18" s="57">
        <f>SUM(AP6:AP17)</f>
        <v>0</v>
      </c>
      <c r="AQ18" s="36">
        <f>SUM(AQ6:AQ17)</f>
        <v>0</v>
      </c>
      <c r="AR18" s="58"/>
      <c r="AS18" s="57">
        <f>SUM(AS6:AS17)</f>
        <v>0</v>
      </c>
      <c r="AT18" s="36">
        <f>SUM(AT6:AT17)</f>
        <v>0</v>
      </c>
      <c r="AU18" s="58"/>
      <c r="AV18" s="57">
        <f>SUM(AV6:AV17)</f>
        <v>88</v>
      </c>
      <c r="AW18" s="36">
        <f>SUM(AW6:AW17)</f>
        <v>66</v>
      </c>
      <c r="AX18" s="58"/>
      <c r="AY18" s="57">
        <f t="shared" ref="AY18:AZ18" si="11">SUM(AY6:AY17)</f>
        <v>0</v>
      </c>
      <c r="AZ18" s="36">
        <f t="shared" si="11"/>
        <v>0</v>
      </c>
      <c r="BA18" s="58"/>
      <c r="BB18" s="57">
        <f t="shared" ref="BB18:BC18" si="12">SUM(BB6:BB17)</f>
        <v>0</v>
      </c>
      <c r="BC18" s="36">
        <f t="shared" si="12"/>
        <v>0</v>
      </c>
      <c r="BD18" s="58"/>
      <c r="BE18" s="57">
        <f>SUM(BE6:BE17)</f>
        <v>0</v>
      </c>
      <c r="BF18" s="36">
        <f>SUM(BF6:BF17)</f>
        <v>0</v>
      </c>
      <c r="BG18" s="58"/>
      <c r="BH18" s="57">
        <f t="shared" ref="BH18:BI18" si="13">SUM(BH6:BH17)</f>
        <v>0</v>
      </c>
      <c r="BI18" s="36">
        <f t="shared" si="13"/>
        <v>0</v>
      </c>
      <c r="BJ18" s="58"/>
      <c r="BK18" s="57">
        <f t="shared" ref="BK18:BL18" si="14">SUM(BK6:BK17)</f>
        <v>0</v>
      </c>
      <c r="BL18" s="36">
        <f t="shared" si="14"/>
        <v>0</v>
      </c>
      <c r="BM18" s="58"/>
      <c r="BN18" s="57">
        <f t="shared" ref="BN18:BO18" si="15">SUM(BN6:BN17)</f>
        <v>0</v>
      </c>
      <c r="BO18" s="36">
        <f t="shared" si="15"/>
        <v>0</v>
      </c>
      <c r="BP18" s="58"/>
      <c r="BQ18" s="57">
        <f>SUM(BQ6:BQ17)</f>
        <v>0</v>
      </c>
      <c r="BR18" s="36">
        <f>SUM(BR6:BR17)</f>
        <v>0</v>
      </c>
      <c r="BS18" s="58"/>
      <c r="BT18" s="57">
        <f>SUM(BT6:BT17)</f>
        <v>0</v>
      </c>
      <c r="BU18" s="36">
        <f>SUM(BU6:BU17)</f>
        <v>0</v>
      </c>
      <c r="BV18" s="58"/>
      <c r="BW18" s="57">
        <f>SUM(BW6:BW17)</f>
        <v>0</v>
      </c>
      <c r="BX18" s="36">
        <f>SUM(BX6:BX17)</f>
        <v>2</v>
      </c>
      <c r="BY18" s="58"/>
      <c r="BZ18" s="57">
        <f>SUM(BZ6:BZ17)</f>
        <v>0</v>
      </c>
      <c r="CA18" s="36">
        <f>SUM(CA6:CA17)</f>
        <v>0</v>
      </c>
      <c r="CB18" s="58"/>
      <c r="CC18" s="57">
        <f>SUM(CC6:CC17)</f>
        <v>0</v>
      </c>
      <c r="CD18" s="36">
        <f>SUM(CD6:CD17)</f>
        <v>0</v>
      </c>
      <c r="CE18" s="58"/>
      <c r="CF18" s="57">
        <f t="shared" ref="CF18:CG18" si="16">SUM(CF6:CF17)</f>
        <v>0</v>
      </c>
      <c r="CG18" s="36">
        <f t="shared" si="16"/>
        <v>0</v>
      </c>
      <c r="CH18" s="58"/>
      <c r="CI18" s="37">
        <f t="shared" si="2"/>
        <v>32286</v>
      </c>
      <c r="CJ18" s="38">
        <f t="shared" si="3"/>
        <v>37601</v>
      </c>
      <c r="CK18" s="4"/>
      <c r="CL18" s="5"/>
      <c r="CM18" s="4"/>
      <c r="CN18" s="4"/>
      <c r="CO18" s="4"/>
      <c r="CP18" s="5"/>
      <c r="CQ18" s="4"/>
      <c r="CR18" s="4"/>
      <c r="CS18" s="4"/>
      <c r="CT18" s="5"/>
      <c r="CU18" s="4"/>
      <c r="CV18" s="4"/>
      <c r="CW18" s="4"/>
      <c r="CX18" s="5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</row>
    <row r="19" spans="1:208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f t="shared" ref="K19:K30" si="17">IF(I19=0,0,J19/I19*1000)</f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59">
        <v>0</v>
      </c>
      <c r="V19" s="31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>
        <v>0</v>
      </c>
      <c r="AE19" s="31">
        <v>0</v>
      </c>
      <c r="AF19" s="60">
        <v>0</v>
      </c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0</v>
      </c>
      <c r="BC19" s="31">
        <v>0</v>
      </c>
      <c r="BD19" s="60">
        <v>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62">
        <v>0</v>
      </c>
      <c r="BO19" s="35">
        <v>0</v>
      </c>
      <c r="BP19" s="60">
        <v>0</v>
      </c>
      <c r="BQ19" s="59">
        <v>0</v>
      </c>
      <c r="BR19" s="31">
        <v>0</v>
      </c>
      <c r="BS19" s="60"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v>0</v>
      </c>
      <c r="CF19" s="62">
        <v>0</v>
      </c>
      <c r="CG19" s="35">
        <v>0</v>
      </c>
      <c r="CH19" s="60">
        <v>0</v>
      </c>
      <c r="CI19" s="18">
        <f t="shared" ref="CI19:CI44" si="18">SUM(C19,F19,O19,R19,X19,AD19,AV19,BB19,BK19,BW19,CF19)</f>
        <v>0</v>
      </c>
      <c r="CJ19" s="19">
        <f t="shared" ref="CJ19:CJ44" si="19">SUM(D19,G19,P19,S19,Y19,AE19,AW19,BC19,BL19,BX19,CG19)</f>
        <v>0</v>
      </c>
      <c r="CK19" s="4"/>
      <c r="CL19" s="5"/>
      <c r="CM19" s="4"/>
      <c r="CN19" s="4"/>
      <c r="CO19" s="4"/>
      <c r="CP19" s="5"/>
      <c r="CQ19" s="4"/>
      <c r="CR19" s="4"/>
      <c r="CS19" s="4"/>
      <c r="CT19" s="5"/>
      <c r="CU19" s="4"/>
      <c r="CV19" s="4"/>
      <c r="CW19" s="4"/>
      <c r="CX19" s="5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f t="shared" si="17"/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56">
        <v>0</v>
      </c>
      <c r="V20" s="6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>
        <v>0</v>
      </c>
      <c r="AE20" s="6">
        <v>0</v>
      </c>
      <c r="AF20" s="55">
        <v>0</v>
      </c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0</v>
      </c>
      <c r="BC20" s="6">
        <v>0</v>
      </c>
      <c r="BD20" s="55">
        <v>0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61">
        <v>0</v>
      </c>
      <c r="BO20" s="14">
        <v>0</v>
      </c>
      <c r="BP20" s="55">
        <v>0</v>
      </c>
      <c r="BQ20" s="56">
        <v>0</v>
      </c>
      <c r="BR20" s="6">
        <v>0</v>
      </c>
      <c r="BS20" s="55"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v>0</v>
      </c>
      <c r="CF20" s="61">
        <v>0</v>
      </c>
      <c r="CG20" s="14">
        <v>0</v>
      </c>
      <c r="CH20" s="55">
        <v>0</v>
      </c>
      <c r="CI20" s="8">
        <f t="shared" si="18"/>
        <v>0</v>
      </c>
      <c r="CJ20" s="15">
        <f t="shared" si="19"/>
        <v>0</v>
      </c>
      <c r="CK20" s="4"/>
      <c r="CL20" s="5"/>
      <c r="CM20" s="4"/>
      <c r="CN20" s="4"/>
      <c r="CO20" s="4"/>
      <c r="CP20" s="5"/>
      <c r="CQ20" s="4"/>
      <c r="CR20" s="4"/>
      <c r="CS20" s="4"/>
      <c r="CT20" s="5"/>
      <c r="CU20" s="4"/>
      <c r="CV20" s="4"/>
      <c r="CW20" s="4"/>
      <c r="CX20" s="5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f t="shared" si="17"/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56">
        <v>0</v>
      </c>
      <c r="V21" s="6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>
        <v>0</v>
      </c>
      <c r="AE21" s="6">
        <v>0</v>
      </c>
      <c r="AF21" s="55">
        <v>0</v>
      </c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0</v>
      </c>
      <c r="BC21" s="6">
        <v>0</v>
      </c>
      <c r="BD21" s="55">
        <v>0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61">
        <v>0</v>
      </c>
      <c r="BO21" s="14">
        <v>0</v>
      </c>
      <c r="BP21" s="55">
        <v>0</v>
      </c>
      <c r="BQ21" s="56">
        <v>0</v>
      </c>
      <c r="BR21" s="6">
        <v>0</v>
      </c>
      <c r="BS21" s="55"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v>0</v>
      </c>
      <c r="CF21" s="56">
        <v>0</v>
      </c>
      <c r="CG21" s="6">
        <v>0</v>
      </c>
      <c r="CH21" s="55">
        <v>0</v>
      </c>
      <c r="CI21" s="8">
        <f t="shared" si="18"/>
        <v>0</v>
      </c>
      <c r="CJ21" s="15">
        <f t="shared" si="19"/>
        <v>0</v>
      </c>
      <c r="CK21" s="4"/>
      <c r="CL21" s="5"/>
      <c r="CM21" s="4"/>
      <c r="CN21" s="4"/>
      <c r="CO21" s="4"/>
      <c r="CP21" s="5"/>
      <c r="CQ21" s="4"/>
      <c r="CR21" s="4"/>
      <c r="CS21" s="4"/>
      <c r="CT21" s="5"/>
      <c r="CU21" s="4"/>
      <c r="CV21" s="4"/>
      <c r="CW21" s="4"/>
      <c r="CX21" s="5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f t="shared" si="17"/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56">
        <v>0</v>
      </c>
      <c r="V22" s="6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>
        <v>0</v>
      </c>
      <c r="AE22" s="6">
        <v>0</v>
      </c>
      <c r="AF22" s="55">
        <v>0</v>
      </c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0</v>
      </c>
      <c r="BC22" s="6">
        <v>0</v>
      </c>
      <c r="BD22" s="55">
        <v>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61">
        <v>0</v>
      </c>
      <c r="BO22" s="14">
        <v>0</v>
      </c>
      <c r="BP22" s="55">
        <v>0</v>
      </c>
      <c r="BQ22" s="56">
        <v>0</v>
      </c>
      <c r="BR22" s="6">
        <v>0</v>
      </c>
      <c r="BS22" s="55"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v>0</v>
      </c>
      <c r="CF22" s="56">
        <v>0</v>
      </c>
      <c r="CG22" s="6">
        <v>0</v>
      </c>
      <c r="CH22" s="55">
        <v>0</v>
      </c>
      <c r="CI22" s="8">
        <f t="shared" si="18"/>
        <v>0</v>
      </c>
      <c r="CJ22" s="15">
        <f t="shared" si="19"/>
        <v>0</v>
      </c>
      <c r="CK22" s="4"/>
      <c r="CL22" s="5"/>
      <c r="CM22" s="4"/>
      <c r="CN22" s="4"/>
      <c r="CO22" s="4"/>
      <c r="CP22" s="5"/>
      <c r="CQ22" s="4"/>
      <c r="CR22" s="4"/>
      <c r="CS22" s="4"/>
      <c r="CT22" s="5"/>
      <c r="CU22" s="4"/>
      <c r="CV22" s="4"/>
      <c r="CW22" s="4"/>
      <c r="CX22" s="5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f t="shared" si="17"/>
        <v>0</v>
      </c>
      <c r="L23" s="56">
        <v>0</v>
      </c>
      <c r="M23" s="6">
        <v>0</v>
      </c>
      <c r="N23" s="55">
        <v>0</v>
      </c>
      <c r="O23" s="56">
        <v>0</v>
      </c>
      <c r="P23" s="6">
        <v>0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>
        <v>0</v>
      </c>
      <c r="AE23" s="6">
        <v>0</v>
      </c>
      <c r="AF23" s="55">
        <v>0</v>
      </c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0</v>
      </c>
      <c r="BC23" s="6">
        <v>0</v>
      </c>
      <c r="BD23" s="55">
        <v>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v>0</v>
      </c>
      <c r="CF23" s="56">
        <v>0</v>
      </c>
      <c r="CG23" s="6">
        <v>0</v>
      </c>
      <c r="CH23" s="55">
        <v>0</v>
      </c>
      <c r="CI23" s="8">
        <f t="shared" si="18"/>
        <v>0</v>
      </c>
      <c r="CJ23" s="15">
        <f t="shared" si="19"/>
        <v>0</v>
      </c>
      <c r="CK23" s="4"/>
      <c r="CL23" s="5"/>
      <c r="CM23" s="4"/>
      <c r="CN23" s="4"/>
      <c r="CO23" s="4"/>
      <c r="CP23" s="5"/>
      <c r="CQ23" s="4"/>
      <c r="CR23" s="4"/>
      <c r="CS23" s="4"/>
      <c r="CT23" s="5"/>
      <c r="CU23" s="4"/>
      <c r="CV23" s="4"/>
      <c r="CW23" s="4"/>
      <c r="CX23" s="5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f t="shared" si="17"/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>
        <v>0</v>
      </c>
      <c r="AE24" s="6">
        <v>0</v>
      </c>
      <c r="AF24" s="55">
        <v>0</v>
      </c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0</v>
      </c>
      <c r="BC24" s="6">
        <v>0</v>
      </c>
      <c r="BD24" s="55">
        <v>0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v>0</v>
      </c>
      <c r="CF24" s="56">
        <v>0</v>
      </c>
      <c r="CG24" s="6">
        <v>0</v>
      </c>
      <c r="CH24" s="55">
        <v>0</v>
      </c>
      <c r="CI24" s="8">
        <f t="shared" si="18"/>
        <v>0</v>
      </c>
      <c r="CJ24" s="15">
        <f t="shared" si="19"/>
        <v>0</v>
      </c>
      <c r="CK24" s="4"/>
      <c r="CL24" s="5"/>
      <c r="CM24" s="4"/>
      <c r="CN24" s="4"/>
      <c r="CO24" s="4"/>
      <c r="CP24" s="5"/>
      <c r="CQ24" s="4"/>
      <c r="CR24" s="4"/>
      <c r="CS24" s="4"/>
      <c r="CT24" s="5"/>
      <c r="CU24" s="4"/>
      <c r="CV24" s="4"/>
      <c r="CW24" s="4"/>
      <c r="CX24" s="5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f t="shared" si="17"/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>
        <v>0</v>
      </c>
      <c r="AE25" s="6">
        <v>0</v>
      </c>
      <c r="AF25" s="55">
        <v>0</v>
      </c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0</v>
      </c>
      <c r="AW25" s="6">
        <v>0</v>
      </c>
      <c r="AX25" s="55">
        <v>0</v>
      </c>
      <c r="AY25" s="56">
        <v>0</v>
      </c>
      <c r="AZ25" s="6">
        <v>0</v>
      </c>
      <c r="BA25" s="55">
        <v>0</v>
      </c>
      <c r="BB25" s="56">
        <v>0</v>
      </c>
      <c r="BC25" s="6">
        <v>0</v>
      </c>
      <c r="BD25" s="55">
        <v>0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v>0</v>
      </c>
      <c r="CF25" s="56">
        <v>0</v>
      </c>
      <c r="CG25" s="6">
        <v>0</v>
      </c>
      <c r="CH25" s="55">
        <v>0</v>
      </c>
      <c r="CI25" s="8">
        <f t="shared" si="18"/>
        <v>0</v>
      </c>
      <c r="CJ25" s="15">
        <f t="shared" si="19"/>
        <v>0</v>
      </c>
      <c r="CK25" s="4"/>
      <c r="CL25" s="5"/>
      <c r="CM25" s="4"/>
      <c r="CN25" s="4"/>
      <c r="CO25" s="4"/>
      <c r="CP25" s="5"/>
      <c r="CQ25" s="4"/>
      <c r="CR25" s="4"/>
      <c r="CS25" s="4"/>
      <c r="CT25" s="5"/>
      <c r="CU25" s="4"/>
      <c r="CV25" s="4"/>
      <c r="CW25" s="4"/>
      <c r="CX25" s="5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f t="shared" si="17"/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>
        <v>0</v>
      </c>
      <c r="AE26" s="6">
        <v>0</v>
      </c>
      <c r="AF26" s="55">
        <v>0</v>
      </c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0</v>
      </c>
      <c r="AW26" s="6">
        <v>0</v>
      </c>
      <c r="AX26" s="55">
        <v>0</v>
      </c>
      <c r="AY26" s="56">
        <v>0</v>
      </c>
      <c r="AZ26" s="6">
        <v>0</v>
      </c>
      <c r="BA26" s="55">
        <v>0</v>
      </c>
      <c r="BB26" s="56">
        <v>0</v>
      </c>
      <c r="BC26" s="6">
        <v>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v>0</v>
      </c>
      <c r="CF26" s="56">
        <v>0</v>
      </c>
      <c r="CG26" s="6">
        <v>0</v>
      </c>
      <c r="CH26" s="55">
        <v>0</v>
      </c>
      <c r="CI26" s="8">
        <f t="shared" si="18"/>
        <v>0</v>
      </c>
      <c r="CJ26" s="15">
        <f t="shared" si="19"/>
        <v>0</v>
      </c>
      <c r="CK26" s="4"/>
      <c r="CL26" s="5"/>
      <c r="CM26" s="4"/>
      <c r="CN26" s="4"/>
      <c r="CO26" s="4"/>
      <c r="CP26" s="5"/>
      <c r="CQ26" s="4"/>
      <c r="CR26" s="4"/>
      <c r="CS26" s="4"/>
      <c r="CT26" s="5"/>
      <c r="CU26" s="4"/>
      <c r="CV26" s="4"/>
      <c r="CW26" s="4"/>
      <c r="CX26" s="5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f t="shared" si="17"/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>
        <v>0</v>
      </c>
      <c r="AE27" s="6">
        <v>0</v>
      </c>
      <c r="AF27" s="55">
        <v>0</v>
      </c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v>0</v>
      </c>
      <c r="CF27" s="56">
        <v>0</v>
      </c>
      <c r="CG27" s="6">
        <v>0</v>
      </c>
      <c r="CH27" s="55">
        <v>0</v>
      </c>
      <c r="CI27" s="8">
        <f t="shared" si="18"/>
        <v>0</v>
      </c>
      <c r="CJ27" s="15">
        <f t="shared" si="19"/>
        <v>0</v>
      </c>
      <c r="CK27" s="4"/>
      <c r="CL27" s="5"/>
      <c r="CM27" s="4"/>
      <c r="CN27" s="4"/>
      <c r="CO27" s="4"/>
      <c r="CP27" s="5"/>
      <c r="CQ27" s="4"/>
      <c r="CR27" s="4"/>
      <c r="CS27" s="4"/>
      <c r="CT27" s="5"/>
      <c r="CU27" s="4"/>
      <c r="CV27" s="4"/>
      <c r="CW27" s="4"/>
      <c r="CX27" s="5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f t="shared" si="17"/>
        <v>0</v>
      </c>
      <c r="L28" s="56">
        <v>0</v>
      </c>
      <c r="M28" s="6">
        <v>2</v>
      </c>
      <c r="N28" s="55">
        <v>0</v>
      </c>
      <c r="O28" s="56">
        <v>0</v>
      </c>
      <c r="P28" s="6">
        <v>2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>
        <v>0</v>
      </c>
      <c r="AE28" s="6">
        <v>0</v>
      </c>
      <c r="AF28" s="55">
        <v>0</v>
      </c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v>0</v>
      </c>
      <c r="CF28" s="56">
        <v>0</v>
      </c>
      <c r="CG28" s="6">
        <v>0</v>
      </c>
      <c r="CH28" s="55">
        <v>0</v>
      </c>
      <c r="CI28" s="8">
        <f t="shared" si="18"/>
        <v>0</v>
      </c>
      <c r="CJ28" s="15">
        <f t="shared" si="19"/>
        <v>2</v>
      </c>
      <c r="CK28" s="4"/>
      <c r="CL28" s="5"/>
      <c r="CM28" s="4"/>
      <c r="CN28" s="4"/>
      <c r="CO28" s="4"/>
      <c r="CP28" s="5"/>
      <c r="CQ28" s="4"/>
      <c r="CR28" s="4"/>
      <c r="CS28" s="4"/>
      <c r="CT28" s="5"/>
      <c r="CU28" s="4"/>
      <c r="CV28" s="4"/>
      <c r="CW28" s="4"/>
      <c r="CX28" s="5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f t="shared" si="17"/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>
        <v>0</v>
      </c>
      <c r="AE29" s="6">
        <v>0</v>
      </c>
      <c r="AF29" s="55">
        <v>0</v>
      </c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0</v>
      </c>
      <c r="BC29" s="6">
        <v>0</v>
      </c>
      <c r="BD29" s="55">
        <v>0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v>0</v>
      </c>
      <c r="CF29" s="56">
        <v>0</v>
      </c>
      <c r="CG29" s="6">
        <v>0</v>
      </c>
      <c r="CH29" s="55">
        <v>0</v>
      </c>
      <c r="CI29" s="8">
        <f t="shared" si="18"/>
        <v>0</v>
      </c>
      <c r="CJ29" s="15">
        <f t="shared" si="19"/>
        <v>0</v>
      </c>
      <c r="CK29" s="4"/>
      <c r="CL29" s="5"/>
      <c r="CM29" s="4"/>
      <c r="CN29" s="4"/>
      <c r="CO29" s="4"/>
      <c r="CP29" s="5"/>
      <c r="CQ29" s="4"/>
      <c r="CR29" s="4"/>
      <c r="CS29" s="4"/>
      <c r="CT29" s="5"/>
      <c r="CU29" s="4"/>
      <c r="CV29" s="4"/>
      <c r="CW29" s="4"/>
      <c r="CX29" s="5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3">
      <c r="A30" s="49">
        <v>2005</v>
      </c>
      <c r="B30" s="50" t="s">
        <v>16</v>
      </c>
      <c r="C30" s="56">
        <v>6300</v>
      </c>
      <c r="D30" s="6">
        <v>4548</v>
      </c>
      <c r="E30" s="55">
        <f t="shared" ref="E30" si="20">D30/C30*1000</f>
        <v>721.90476190476193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f t="shared" si="17"/>
        <v>0</v>
      </c>
      <c r="L30" s="56">
        <v>1</v>
      </c>
      <c r="M30" s="6">
        <v>4</v>
      </c>
      <c r="N30" s="55">
        <f t="shared" ref="N30" si="21">M30/L30*1000</f>
        <v>4000</v>
      </c>
      <c r="O30" s="56">
        <v>1</v>
      </c>
      <c r="P30" s="6">
        <v>4</v>
      </c>
      <c r="Q30" s="55">
        <f t="shared" ref="Q30" si="22">P30/O30*1000</f>
        <v>4000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>
        <v>0</v>
      </c>
      <c r="AE30" s="6">
        <v>0</v>
      </c>
      <c r="AF30" s="55">
        <v>0</v>
      </c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0</v>
      </c>
      <c r="AZ30" s="6">
        <v>0</v>
      </c>
      <c r="BA30" s="55">
        <v>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v>0</v>
      </c>
      <c r="CF30" s="56">
        <v>0</v>
      </c>
      <c r="CG30" s="6">
        <v>0</v>
      </c>
      <c r="CH30" s="55">
        <v>0</v>
      </c>
      <c r="CI30" s="8">
        <f t="shared" si="18"/>
        <v>6301</v>
      </c>
      <c r="CJ30" s="15">
        <f t="shared" si="19"/>
        <v>4552</v>
      </c>
      <c r="CK30" s="4"/>
      <c r="CL30" s="5"/>
      <c r="CM30" s="4"/>
      <c r="CN30" s="4"/>
      <c r="CO30" s="4"/>
      <c r="CP30" s="5"/>
      <c r="CQ30" s="4"/>
      <c r="CR30" s="4"/>
      <c r="CS30" s="4"/>
      <c r="CT30" s="5"/>
      <c r="CU30" s="4"/>
      <c r="CV30" s="4"/>
      <c r="CW30" s="4"/>
      <c r="CX30" s="5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" thickBot="1" x14ac:dyDescent="0.35">
      <c r="A31" s="51"/>
      <c r="B31" s="52" t="s">
        <v>17</v>
      </c>
      <c r="C31" s="57">
        <f>SUM(C19:C30)</f>
        <v>6300</v>
      </c>
      <c r="D31" s="36">
        <f>SUM(D19:D30)</f>
        <v>4548</v>
      </c>
      <c r="E31" s="58"/>
      <c r="F31" s="57">
        <f>SUM(F19:F30)</f>
        <v>0</v>
      </c>
      <c r="G31" s="36">
        <f>SUM(G19:G30)</f>
        <v>0</v>
      </c>
      <c r="H31" s="58"/>
      <c r="I31" s="57">
        <f t="shared" ref="I31:J31" si="23">SUM(I19:I30)</f>
        <v>0</v>
      </c>
      <c r="J31" s="36">
        <f t="shared" si="23"/>
        <v>0</v>
      </c>
      <c r="K31" s="58"/>
      <c r="L31" s="57">
        <f>SUM(L19:L30)</f>
        <v>1</v>
      </c>
      <c r="M31" s="36">
        <f>SUM(M19:M30)</f>
        <v>6</v>
      </c>
      <c r="N31" s="58"/>
      <c r="O31" s="57">
        <f>SUM(O19:O30)</f>
        <v>1</v>
      </c>
      <c r="P31" s="36">
        <f>SUM(P19:P30)</f>
        <v>6</v>
      </c>
      <c r="Q31" s="58"/>
      <c r="R31" s="57">
        <f t="shared" ref="R31:S31" si="24">SUM(R19:R30)</f>
        <v>0</v>
      </c>
      <c r="S31" s="36">
        <f t="shared" si="24"/>
        <v>0</v>
      </c>
      <c r="T31" s="58"/>
      <c r="U31" s="57">
        <f t="shared" ref="U31:V31" si="25">SUM(U19:U30)</f>
        <v>0</v>
      </c>
      <c r="V31" s="36">
        <f t="shared" si="25"/>
        <v>0</v>
      </c>
      <c r="W31" s="58"/>
      <c r="X31" s="57">
        <f t="shared" ref="X31:Y31" si="26">SUM(X19:X30)</f>
        <v>0</v>
      </c>
      <c r="Y31" s="36">
        <f t="shared" si="26"/>
        <v>0</v>
      </c>
      <c r="Z31" s="58"/>
      <c r="AA31" s="57">
        <f t="shared" ref="AA31:AB31" si="27">SUM(AA19:AA30)</f>
        <v>0</v>
      </c>
      <c r="AB31" s="36">
        <f t="shared" si="27"/>
        <v>0</v>
      </c>
      <c r="AC31" s="58"/>
      <c r="AD31" s="57">
        <f t="shared" ref="AD31:AE31" si="28">SUM(AD19:AD30)</f>
        <v>0</v>
      </c>
      <c r="AE31" s="36">
        <f t="shared" si="28"/>
        <v>0</v>
      </c>
      <c r="AF31" s="58"/>
      <c r="AG31" s="57">
        <f>SUM(AG19:AG30)</f>
        <v>0</v>
      </c>
      <c r="AH31" s="36">
        <f>SUM(AH19:AH30)</f>
        <v>0</v>
      </c>
      <c r="AI31" s="58"/>
      <c r="AJ31" s="57">
        <f>SUM(AJ19:AJ30)</f>
        <v>0</v>
      </c>
      <c r="AK31" s="36">
        <f>SUM(AK19:AK30)</f>
        <v>0</v>
      </c>
      <c r="AL31" s="58"/>
      <c r="AM31" s="57">
        <f>SUM(AM19:AM30)</f>
        <v>0</v>
      </c>
      <c r="AN31" s="36">
        <f>SUM(AN19:AN30)</f>
        <v>0</v>
      </c>
      <c r="AO31" s="58"/>
      <c r="AP31" s="57">
        <f>SUM(AP19:AP30)</f>
        <v>0</v>
      </c>
      <c r="AQ31" s="36">
        <f>SUM(AQ19:AQ30)</f>
        <v>0</v>
      </c>
      <c r="AR31" s="58"/>
      <c r="AS31" s="57">
        <f>SUM(AS19:AS30)</f>
        <v>0</v>
      </c>
      <c r="AT31" s="36">
        <f>SUM(AT19:AT30)</f>
        <v>0</v>
      </c>
      <c r="AU31" s="58"/>
      <c r="AV31" s="57">
        <f>SUM(AV19:AV30)</f>
        <v>0</v>
      </c>
      <c r="AW31" s="36">
        <f>SUM(AW19:AW30)</f>
        <v>0</v>
      </c>
      <c r="AX31" s="58"/>
      <c r="AY31" s="57">
        <f t="shared" ref="AY31:AZ31" si="29">SUM(AY19:AY30)</f>
        <v>0</v>
      </c>
      <c r="AZ31" s="36">
        <f t="shared" si="29"/>
        <v>0</v>
      </c>
      <c r="BA31" s="58"/>
      <c r="BB31" s="57">
        <f t="shared" ref="BB31:BC31" si="30">SUM(BB19:BB30)</f>
        <v>0</v>
      </c>
      <c r="BC31" s="36">
        <f t="shared" si="30"/>
        <v>0</v>
      </c>
      <c r="BD31" s="58"/>
      <c r="BE31" s="57">
        <f>SUM(BE19:BE30)</f>
        <v>0</v>
      </c>
      <c r="BF31" s="36">
        <f>SUM(BF19:BF30)</f>
        <v>0</v>
      </c>
      <c r="BG31" s="58"/>
      <c r="BH31" s="57">
        <f t="shared" ref="BH31:BI31" si="31">SUM(BH19:BH30)</f>
        <v>0</v>
      </c>
      <c r="BI31" s="36">
        <f t="shared" si="31"/>
        <v>0</v>
      </c>
      <c r="BJ31" s="58"/>
      <c r="BK31" s="57">
        <f t="shared" ref="BK31:BL31" si="32">SUM(BK19:BK30)</f>
        <v>0</v>
      </c>
      <c r="BL31" s="36">
        <f t="shared" si="32"/>
        <v>0</v>
      </c>
      <c r="BM31" s="58"/>
      <c r="BN31" s="57">
        <f t="shared" ref="BN31:BO31" si="33">SUM(BN19:BN30)</f>
        <v>0</v>
      </c>
      <c r="BO31" s="36">
        <f t="shared" si="33"/>
        <v>0</v>
      </c>
      <c r="BP31" s="58"/>
      <c r="BQ31" s="57">
        <f>SUM(BQ19:BQ30)</f>
        <v>0</v>
      </c>
      <c r="BR31" s="36">
        <f>SUM(BR19:BR30)</f>
        <v>0</v>
      </c>
      <c r="BS31" s="58"/>
      <c r="BT31" s="57">
        <f>SUM(BT19:BT30)</f>
        <v>0</v>
      </c>
      <c r="BU31" s="36">
        <f>SUM(BU19:BU30)</f>
        <v>0</v>
      </c>
      <c r="BV31" s="58"/>
      <c r="BW31" s="57">
        <f>SUM(BW19:BW30)</f>
        <v>0</v>
      </c>
      <c r="BX31" s="36">
        <f>SUM(BX19:BX30)</f>
        <v>0</v>
      </c>
      <c r="BY31" s="58"/>
      <c r="BZ31" s="57">
        <f>SUM(BZ19:BZ30)</f>
        <v>0</v>
      </c>
      <c r="CA31" s="36">
        <f>SUM(CA19:CA30)</f>
        <v>0</v>
      </c>
      <c r="CB31" s="58"/>
      <c r="CC31" s="57">
        <f>SUM(CC19:CC30)</f>
        <v>0</v>
      </c>
      <c r="CD31" s="36">
        <f>SUM(CD19:CD30)</f>
        <v>0</v>
      </c>
      <c r="CE31" s="58"/>
      <c r="CF31" s="57">
        <f t="shared" ref="CF31:CG31" si="34">SUM(CF19:CF30)</f>
        <v>0</v>
      </c>
      <c r="CG31" s="36">
        <f t="shared" si="34"/>
        <v>0</v>
      </c>
      <c r="CH31" s="58"/>
      <c r="CI31" s="37">
        <f t="shared" si="18"/>
        <v>6301</v>
      </c>
      <c r="CJ31" s="38">
        <f t="shared" si="19"/>
        <v>4554</v>
      </c>
      <c r="CK31" s="4"/>
      <c r="CL31" s="5"/>
      <c r="CM31" s="4"/>
      <c r="CN31" s="4"/>
      <c r="CO31" s="4"/>
      <c r="CP31" s="5"/>
      <c r="CQ31" s="4"/>
      <c r="CR31" s="4"/>
      <c r="CS31" s="4"/>
      <c r="CT31" s="5"/>
      <c r="CU31" s="4"/>
      <c r="CV31" s="4"/>
      <c r="CW31" s="4"/>
      <c r="CX31" s="5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</row>
    <row r="32" spans="1:208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f t="shared" ref="K32:K43" si="35">IF(I32=0,0,J32/I32*1000)</f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56">
        <v>0</v>
      </c>
      <c r="V32" s="6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>
        <v>0</v>
      </c>
      <c r="AE32" s="6">
        <v>0</v>
      </c>
      <c r="AF32" s="55">
        <v>0</v>
      </c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61">
        <v>0</v>
      </c>
      <c r="BO32" s="14">
        <v>0</v>
      </c>
      <c r="BP32" s="55">
        <v>0</v>
      </c>
      <c r="BQ32" s="56">
        <v>0</v>
      </c>
      <c r="BR32" s="6">
        <v>0</v>
      </c>
      <c r="BS32" s="55"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v>0</v>
      </c>
      <c r="CC32" s="56">
        <v>0</v>
      </c>
      <c r="CD32" s="6">
        <v>0</v>
      </c>
      <c r="CE32" s="55">
        <v>0</v>
      </c>
      <c r="CF32" s="61">
        <v>0</v>
      </c>
      <c r="CG32" s="14">
        <v>0</v>
      </c>
      <c r="CH32" s="55">
        <v>0</v>
      </c>
      <c r="CI32" s="8">
        <f t="shared" si="18"/>
        <v>0</v>
      </c>
      <c r="CJ32" s="15">
        <f t="shared" si="19"/>
        <v>0</v>
      </c>
      <c r="CK32" s="4"/>
      <c r="CL32" s="5"/>
      <c r="CM32" s="4"/>
      <c r="CN32" s="4"/>
      <c r="CO32" s="4"/>
      <c r="CP32" s="5"/>
      <c r="CQ32" s="4"/>
      <c r="CR32" s="4"/>
      <c r="CS32" s="4"/>
      <c r="CT32" s="5"/>
      <c r="CU32" s="4"/>
      <c r="CV32" s="4"/>
      <c r="CW32" s="4"/>
      <c r="CX32" s="5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f t="shared" si="35"/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56">
        <v>0</v>
      </c>
      <c r="V33" s="6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>
        <v>0</v>
      </c>
      <c r="AE33" s="6">
        <v>0</v>
      </c>
      <c r="AF33" s="55">
        <v>0</v>
      </c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61">
        <v>0</v>
      </c>
      <c r="BO33" s="14">
        <v>0</v>
      </c>
      <c r="BP33" s="55">
        <v>0</v>
      </c>
      <c r="BQ33" s="56">
        <v>0</v>
      </c>
      <c r="BR33" s="6">
        <v>0</v>
      </c>
      <c r="BS33" s="55"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v>0</v>
      </c>
      <c r="CC33" s="56">
        <v>0</v>
      </c>
      <c r="CD33" s="6">
        <v>0</v>
      </c>
      <c r="CE33" s="55">
        <v>0</v>
      </c>
      <c r="CF33" s="56">
        <v>0</v>
      </c>
      <c r="CG33" s="6">
        <v>0</v>
      </c>
      <c r="CH33" s="55">
        <v>0</v>
      </c>
      <c r="CI33" s="8">
        <f t="shared" si="18"/>
        <v>0</v>
      </c>
      <c r="CJ33" s="15">
        <f t="shared" si="19"/>
        <v>0</v>
      </c>
      <c r="CK33" s="4"/>
      <c r="CL33" s="5"/>
      <c r="CM33" s="4"/>
      <c r="CN33" s="4"/>
      <c r="CO33" s="4"/>
      <c r="CP33" s="5"/>
      <c r="CQ33" s="4"/>
      <c r="CR33" s="4"/>
      <c r="CS33" s="4"/>
      <c r="CT33" s="5"/>
      <c r="CU33" s="4"/>
      <c r="CV33" s="4"/>
      <c r="CW33" s="4"/>
      <c r="CX33" s="5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3">
      <c r="A34" s="49">
        <v>2006</v>
      </c>
      <c r="B34" s="50" t="s">
        <v>7</v>
      </c>
      <c r="C34" s="56">
        <v>15525</v>
      </c>
      <c r="D34" s="6">
        <v>10150</v>
      </c>
      <c r="E34" s="55">
        <f t="shared" ref="E34:E43" si="36">D34/C34*1000</f>
        <v>653.78421900161027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f t="shared" si="35"/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56">
        <v>0</v>
      </c>
      <c r="V34" s="6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>
        <v>0</v>
      </c>
      <c r="AE34" s="6">
        <v>0</v>
      </c>
      <c r="AF34" s="55">
        <v>0</v>
      </c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61">
        <v>0</v>
      </c>
      <c r="BO34" s="14">
        <v>0</v>
      </c>
      <c r="BP34" s="55">
        <v>0</v>
      </c>
      <c r="BQ34" s="56">
        <v>0</v>
      </c>
      <c r="BR34" s="6">
        <v>0</v>
      </c>
      <c r="BS34" s="55"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v>0</v>
      </c>
      <c r="CC34" s="56">
        <v>0</v>
      </c>
      <c r="CD34" s="6">
        <v>0</v>
      </c>
      <c r="CE34" s="55">
        <v>0</v>
      </c>
      <c r="CF34" s="61">
        <v>0</v>
      </c>
      <c r="CG34" s="14">
        <v>0</v>
      </c>
      <c r="CH34" s="55">
        <v>0</v>
      </c>
      <c r="CI34" s="8">
        <f t="shared" si="18"/>
        <v>15525</v>
      </c>
      <c r="CJ34" s="15">
        <f t="shared" si="19"/>
        <v>10150</v>
      </c>
      <c r="CK34" s="4"/>
      <c r="CL34" s="5"/>
      <c r="CM34" s="4"/>
      <c r="CN34" s="4"/>
      <c r="CO34" s="4"/>
      <c r="CP34" s="5"/>
      <c r="CQ34" s="4"/>
      <c r="CR34" s="4"/>
      <c r="CS34" s="4"/>
      <c r="CT34" s="5"/>
      <c r="CU34" s="4"/>
      <c r="CV34" s="4"/>
      <c r="CW34" s="4"/>
      <c r="CX34" s="5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3">
      <c r="A35" s="49">
        <v>2006</v>
      </c>
      <c r="B35" s="50" t="s">
        <v>8</v>
      </c>
      <c r="C35" s="56">
        <v>2900</v>
      </c>
      <c r="D35" s="6">
        <v>1892</v>
      </c>
      <c r="E35" s="55">
        <f t="shared" si="36"/>
        <v>652.41379310344826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f t="shared" si="35"/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56">
        <v>0</v>
      </c>
      <c r="V35" s="6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>
        <v>0</v>
      </c>
      <c r="AE35" s="6">
        <v>0</v>
      </c>
      <c r="AF35" s="55">
        <v>0</v>
      </c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61">
        <v>0</v>
      </c>
      <c r="BO35" s="14">
        <v>0</v>
      </c>
      <c r="BP35" s="55">
        <v>0</v>
      </c>
      <c r="BQ35" s="56">
        <v>0</v>
      </c>
      <c r="BR35" s="6">
        <v>0</v>
      </c>
      <c r="BS35" s="55"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v>0</v>
      </c>
      <c r="CC35" s="56">
        <v>0</v>
      </c>
      <c r="CD35" s="6">
        <v>0</v>
      </c>
      <c r="CE35" s="55">
        <v>0</v>
      </c>
      <c r="CF35" s="56">
        <v>0</v>
      </c>
      <c r="CG35" s="6">
        <v>0</v>
      </c>
      <c r="CH35" s="55">
        <v>0</v>
      </c>
      <c r="CI35" s="8">
        <f t="shared" si="18"/>
        <v>2900</v>
      </c>
      <c r="CJ35" s="15">
        <f t="shared" si="19"/>
        <v>1892</v>
      </c>
      <c r="CK35" s="4"/>
      <c r="CL35" s="5"/>
      <c r="CM35" s="4"/>
      <c r="CN35" s="4"/>
      <c r="CO35" s="4"/>
      <c r="CP35" s="5"/>
      <c r="CQ35" s="4"/>
      <c r="CR35" s="4"/>
      <c r="CS35" s="4"/>
      <c r="CT35" s="5"/>
      <c r="CU35" s="4"/>
      <c r="CV35" s="4"/>
      <c r="CW35" s="4"/>
      <c r="CX35" s="5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f t="shared" si="35"/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>
        <v>0</v>
      </c>
      <c r="AE36" s="6">
        <v>0</v>
      </c>
      <c r="AF36" s="55">
        <v>0</v>
      </c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0</v>
      </c>
      <c r="AZ36" s="6">
        <v>0</v>
      </c>
      <c r="BA36" s="55">
        <v>0</v>
      </c>
      <c r="BB36" s="56">
        <v>0</v>
      </c>
      <c r="BC36" s="6">
        <v>0</v>
      </c>
      <c r="BD36" s="55">
        <v>0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200</v>
      </c>
      <c r="BL36" s="6">
        <v>130</v>
      </c>
      <c r="BM36" s="55">
        <f t="shared" ref="BM36" si="37">BL36/BK36*1000</f>
        <v>650</v>
      </c>
      <c r="BN36" s="56">
        <v>0</v>
      </c>
      <c r="BO36" s="6">
        <v>0</v>
      </c>
      <c r="BP36" s="55">
        <v>0</v>
      </c>
      <c r="BQ36" s="56">
        <v>0</v>
      </c>
      <c r="BR36" s="6">
        <v>0</v>
      </c>
      <c r="BS36" s="55">
        <v>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v>0</v>
      </c>
      <c r="CC36" s="56">
        <v>0</v>
      </c>
      <c r="CD36" s="6">
        <v>0</v>
      </c>
      <c r="CE36" s="55">
        <v>0</v>
      </c>
      <c r="CF36" s="56">
        <v>0</v>
      </c>
      <c r="CG36" s="6">
        <v>0</v>
      </c>
      <c r="CH36" s="55">
        <v>0</v>
      </c>
      <c r="CI36" s="8">
        <f t="shared" si="18"/>
        <v>200</v>
      </c>
      <c r="CJ36" s="15">
        <f t="shared" si="19"/>
        <v>130</v>
      </c>
      <c r="CK36" s="4"/>
      <c r="CL36" s="5"/>
      <c r="CM36" s="4"/>
      <c r="CN36" s="4"/>
      <c r="CO36" s="4"/>
      <c r="CP36" s="5"/>
      <c r="CQ36" s="4"/>
      <c r="CR36" s="4"/>
      <c r="CS36" s="4"/>
      <c r="CT36" s="5"/>
      <c r="CU36" s="4"/>
      <c r="CV36" s="4"/>
      <c r="CW36" s="4"/>
      <c r="CX36" s="5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3">
      <c r="A37" s="49">
        <v>2006</v>
      </c>
      <c r="B37" s="50" t="s">
        <v>10</v>
      </c>
      <c r="C37" s="56">
        <v>5314</v>
      </c>
      <c r="D37" s="6">
        <v>3113</v>
      </c>
      <c r="E37" s="55">
        <f t="shared" si="36"/>
        <v>585.81106511102746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f t="shared" si="35"/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>
        <v>0</v>
      </c>
      <c r="AE37" s="6">
        <v>0</v>
      </c>
      <c r="AF37" s="55">
        <v>0</v>
      </c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0</v>
      </c>
      <c r="BC37" s="6">
        <v>0</v>
      </c>
      <c r="BD37" s="55">
        <v>0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v>0</v>
      </c>
      <c r="CC37" s="56">
        <v>0</v>
      </c>
      <c r="CD37" s="6">
        <v>0</v>
      </c>
      <c r="CE37" s="55">
        <v>0</v>
      </c>
      <c r="CF37" s="56">
        <v>0</v>
      </c>
      <c r="CG37" s="6">
        <v>0</v>
      </c>
      <c r="CH37" s="55">
        <v>0</v>
      </c>
      <c r="CI37" s="8">
        <f t="shared" si="18"/>
        <v>5314</v>
      </c>
      <c r="CJ37" s="15">
        <f t="shared" si="19"/>
        <v>3113</v>
      </c>
      <c r="CK37" s="4"/>
      <c r="CL37" s="5"/>
      <c r="CM37" s="4"/>
      <c r="CN37" s="4"/>
      <c r="CO37" s="4"/>
      <c r="CP37" s="5"/>
      <c r="CQ37" s="4"/>
      <c r="CR37" s="4"/>
      <c r="CS37" s="4"/>
      <c r="CT37" s="5"/>
      <c r="CU37" s="4"/>
      <c r="CV37" s="4"/>
      <c r="CW37" s="4"/>
      <c r="CX37" s="5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3">
      <c r="A38" s="49">
        <v>2006</v>
      </c>
      <c r="B38" s="50" t="s">
        <v>11</v>
      </c>
      <c r="C38" s="56">
        <v>3991</v>
      </c>
      <c r="D38" s="6">
        <v>2296</v>
      </c>
      <c r="E38" s="55">
        <f t="shared" si="36"/>
        <v>575.29441242796281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f t="shared" si="35"/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>
        <v>0</v>
      </c>
      <c r="AE38" s="6">
        <v>0</v>
      </c>
      <c r="AF38" s="55">
        <v>0</v>
      </c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0</v>
      </c>
      <c r="BC38" s="6">
        <v>0</v>
      </c>
      <c r="BD38" s="55">
        <v>0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v>0</v>
      </c>
      <c r="CC38" s="56">
        <v>0</v>
      </c>
      <c r="CD38" s="6">
        <v>0</v>
      </c>
      <c r="CE38" s="55">
        <v>0</v>
      </c>
      <c r="CF38" s="61">
        <v>0</v>
      </c>
      <c r="CG38" s="14">
        <v>0</v>
      </c>
      <c r="CH38" s="55">
        <v>0</v>
      </c>
      <c r="CI38" s="8">
        <f t="shared" si="18"/>
        <v>3991</v>
      </c>
      <c r="CJ38" s="15">
        <f t="shared" si="19"/>
        <v>2296</v>
      </c>
      <c r="CK38" s="4"/>
      <c r="CL38" s="5"/>
      <c r="CM38" s="4"/>
      <c r="CN38" s="4"/>
      <c r="CO38" s="4"/>
      <c r="CP38" s="5"/>
      <c r="CQ38" s="4"/>
      <c r="CR38" s="4"/>
      <c r="CS38" s="4"/>
      <c r="CT38" s="5"/>
      <c r="CU38" s="4"/>
      <c r="CV38" s="4"/>
      <c r="CW38" s="4"/>
      <c r="CX38" s="5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3">
      <c r="A39" s="49">
        <v>2006</v>
      </c>
      <c r="B39" s="50" t="s">
        <v>12</v>
      </c>
      <c r="C39" s="56">
        <v>2185</v>
      </c>
      <c r="D39" s="6">
        <v>1240</v>
      </c>
      <c r="E39" s="55">
        <f t="shared" si="36"/>
        <v>567.50572082379858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f t="shared" si="35"/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>
        <v>0</v>
      </c>
      <c r="AE39" s="6">
        <v>0</v>
      </c>
      <c r="AF39" s="55">
        <v>0</v>
      </c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0</v>
      </c>
      <c r="BC39" s="6">
        <v>0</v>
      </c>
      <c r="BD39" s="55">
        <v>0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v>0</v>
      </c>
      <c r="CC39" s="56">
        <v>0</v>
      </c>
      <c r="CD39" s="6">
        <v>0</v>
      </c>
      <c r="CE39" s="55">
        <v>0</v>
      </c>
      <c r="CF39" s="61">
        <v>0</v>
      </c>
      <c r="CG39" s="14">
        <v>0</v>
      </c>
      <c r="CH39" s="55">
        <v>0</v>
      </c>
      <c r="CI39" s="8">
        <f t="shared" si="18"/>
        <v>2185</v>
      </c>
      <c r="CJ39" s="15">
        <f t="shared" si="19"/>
        <v>1240</v>
      </c>
      <c r="CK39" s="4"/>
      <c r="CL39" s="5"/>
      <c r="CM39" s="4"/>
      <c r="CN39" s="4"/>
      <c r="CO39" s="4"/>
      <c r="CP39" s="5"/>
      <c r="CQ39" s="4"/>
      <c r="CR39" s="4"/>
      <c r="CS39" s="4"/>
      <c r="CT39" s="5"/>
      <c r="CU39" s="4"/>
      <c r="CV39" s="4"/>
      <c r="CW39" s="4"/>
      <c r="CX39" s="5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3">
      <c r="A40" s="49">
        <v>2006</v>
      </c>
      <c r="B40" s="50" t="s">
        <v>13</v>
      </c>
      <c r="C40" s="56">
        <v>5261</v>
      </c>
      <c r="D40" s="6">
        <v>3115</v>
      </c>
      <c r="E40" s="55">
        <f t="shared" si="36"/>
        <v>592.09275803079265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f t="shared" si="35"/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>
        <v>0</v>
      </c>
      <c r="AE40" s="6">
        <v>0</v>
      </c>
      <c r="AF40" s="55">
        <v>0</v>
      </c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0</v>
      </c>
      <c r="AZ40" s="6">
        <v>0</v>
      </c>
      <c r="BA40" s="55">
        <v>0</v>
      </c>
      <c r="BB40" s="56">
        <v>0</v>
      </c>
      <c r="BC40" s="6">
        <v>0</v>
      </c>
      <c r="BD40" s="55">
        <v>0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v>0</v>
      </c>
      <c r="CC40" s="56">
        <v>0</v>
      </c>
      <c r="CD40" s="6">
        <v>0</v>
      </c>
      <c r="CE40" s="55">
        <v>0</v>
      </c>
      <c r="CF40" s="56">
        <v>0</v>
      </c>
      <c r="CG40" s="6">
        <v>0</v>
      </c>
      <c r="CH40" s="55">
        <v>0</v>
      </c>
      <c r="CI40" s="8">
        <f t="shared" si="18"/>
        <v>5261</v>
      </c>
      <c r="CJ40" s="15">
        <f t="shared" si="19"/>
        <v>3115</v>
      </c>
      <c r="CK40" s="4"/>
      <c r="CL40" s="5"/>
      <c r="CM40" s="4"/>
      <c r="CN40" s="4"/>
      <c r="CO40" s="4"/>
      <c r="CP40" s="5"/>
      <c r="CQ40" s="4"/>
      <c r="CR40" s="4"/>
      <c r="CS40" s="4"/>
      <c r="CT40" s="5"/>
      <c r="CU40" s="4"/>
      <c r="CV40" s="4"/>
      <c r="CW40" s="4"/>
      <c r="CX40" s="5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3">
      <c r="A41" s="49">
        <v>2006</v>
      </c>
      <c r="B41" s="50" t="s">
        <v>14</v>
      </c>
      <c r="C41" s="56">
        <v>5963</v>
      </c>
      <c r="D41" s="6">
        <v>3798</v>
      </c>
      <c r="E41" s="55">
        <f t="shared" si="36"/>
        <v>636.92772094583256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f t="shared" si="35"/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>
        <v>0</v>
      </c>
      <c r="AE41" s="6">
        <v>0</v>
      </c>
      <c r="AF41" s="55">
        <v>0</v>
      </c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v>0</v>
      </c>
      <c r="CC41" s="56">
        <v>0</v>
      </c>
      <c r="CD41" s="6">
        <v>0</v>
      </c>
      <c r="CE41" s="55">
        <v>0</v>
      </c>
      <c r="CF41" s="61">
        <v>0</v>
      </c>
      <c r="CG41" s="14">
        <v>0</v>
      </c>
      <c r="CH41" s="55">
        <v>0</v>
      </c>
      <c r="CI41" s="8">
        <f t="shared" si="18"/>
        <v>5963</v>
      </c>
      <c r="CJ41" s="15">
        <f t="shared" si="19"/>
        <v>3798</v>
      </c>
      <c r="CK41" s="4"/>
      <c r="CL41" s="5"/>
      <c r="CM41" s="4"/>
      <c r="CN41" s="4"/>
      <c r="CO41" s="4"/>
      <c r="CP41" s="5"/>
      <c r="CQ41" s="4"/>
      <c r="CR41" s="4"/>
      <c r="CS41" s="4"/>
      <c r="CT41" s="5"/>
      <c r="CU41" s="4"/>
      <c r="CV41" s="4"/>
      <c r="CW41" s="4"/>
      <c r="CX41" s="5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3">
      <c r="A42" s="49">
        <v>2006</v>
      </c>
      <c r="B42" s="50" t="s">
        <v>15</v>
      </c>
      <c r="C42" s="56">
        <v>6021</v>
      </c>
      <c r="D42" s="6">
        <v>3944</v>
      </c>
      <c r="E42" s="55">
        <f t="shared" si="36"/>
        <v>655.04069091513043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f t="shared" si="35"/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>
        <v>0</v>
      </c>
      <c r="AE42" s="6">
        <v>0</v>
      </c>
      <c r="AF42" s="55">
        <v>0</v>
      </c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0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v>0</v>
      </c>
      <c r="CC42" s="56">
        <v>0</v>
      </c>
      <c r="CD42" s="6">
        <v>0</v>
      </c>
      <c r="CE42" s="55">
        <v>0</v>
      </c>
      <c r="CF42" s="56">
        <v>0</v>
      </c>
      <c r="CG42" s="6">
        <v>0</v>
      </c>
      <c r="CH42" s="55">
        <v>0</v>
      </c>
      <c r="CI42" s="8">
        <f t="shared" si="18"/>
        <v>6021</v>
      </c>
      <c r="CJ42" s="15">
        <f t="shared" si="19"/>
        <v>3944</v>
      </c>
      <c r="CK42" s="4"/>
      <c r="CL42" s="5"/>
      <c r="CM42" s="4"/>
      <c r="CN42" s="4"/>
      <c r="CO42" s="4"/>
      <c r="CP42" s="5"/>
      <c r="CQ42" s="4"/>
      <c r="CR42" s="4"/>
      <c r="CS42" s="4"/>
      <c r="CT42" s="5"/>
      <c r="CU42" s="4"/>
      <c r="CV42" s="4"/>
      <c r="CW42" s="4"/>
      <c r="CX42" s="5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3">
      <c r="A43" s="49">
        <v>2006</v>
      </c>
      <c r="B43" s="50" t="s">
        <v>16</v>
      </c>
      <c r="C43" s="56">
        <v>7407</v>
      </c>
      <c r="D43" s="6">
        <v>4839</v>
      </c>
      <c r="E43" s="55">
        <f t="shared" si="36"/>
        <v>653.30093155123541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f t="shared" si="35"/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>
        <v>0</v>
      </c>
      <c r="AE43" s="6">
        <v>0</v>
      </c>
      <c r="AF43" s="55">
        <v>0</v>
      </c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v>0</v>
      </c>
      <c r="CC43" s="56">
        <v>0</v>
      </c>
      <c r="CD43" s="6">
        <v>0</v>
      </c>
      <c r="CE43" s="55">
        <v>0</v>
      </c>
      <c r="CF43" s="56">
        <v>0</v>
      </c>
      <c r="CG43" s="6">
        <v>0</v>
      </c>
      <c r="CH43" s="55">
        <v>0</v>
      </c>
      <c r="CI43" s="8">
        <f t="shared" si="18"/>
        <v>7407</v>
      </c>
      <c r="CJ43" s="15">
        <f t="shared" si="19"/>
        <v>4839</v>
      </c>
      <c r="CK43" s="4"/>
      <c r="CL43" s="5"/>
      <c r="CM43" s="4"/>
      <c r="CN43" s="4"/>
      <c r="CO43" s="4"/>
      <c r="CP43" s="5"/>
      <c r="CQ43" s="4"/>
      <c r="CR43" s="4"/>
      <c r="CS43" s="4"/>
      <c r="CT43" s="5"/>
      <c r="CU43" s="4"/>
      <c r="CV43" s="4"/>
      <c r="CW43" s="4"/>
      <c r="CX43" s="5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5" thickBot="1" x14ac:dyDescent="0.35">
      <c r="A44" s="51"/>
      <c r="B44" s="52" t="s">
        <v>17</v>
      </c>
      <c r="C44" s="57">
        <f>SUM(C32:C43)</f>
        <v>54567</v>
      </c>
      <c r="D44" s="36">
        <f>SUM(D32:D43)</f>
        <v>34387</v>
      </c>
      <c r="E44" s="58"/>
      <c r="F44" s="57">
        <f>SUM(F32:F43)</f>
        <v>0</v>
      </c>
      <c r="G44" s="36">
        <f>SUM(G32:G43)</f>
        <v>0</v>
      </c>
      <c r="H44" s="58"/>
      <c r="I44" s="57">
        <f t="shared" ref="I44:J44" si="38">SUM(I32:I43)</f>
        <v>0</v>
      </c>
      <c r="J44" s="36">
        <f t="shared" si="38"/>
        <v>0</v>
      </c>
      <c r="K44" s="58"/>
      <c r="L44" s="57">
        <f>SUM(L32:L43)</f>
        <v>0</v>
      </c>
      <c r="M44" s="36">
        <f>SUM(M32:M43)</f>
        <v>0</v>
      </c>
      <c r="N44" s="58"/>
      <c r="O44" s="57">
        <f>SUM(O32:O43)</f>
        <v>0</v>
      </c>
      <c r="P44" s="36">
        <f>SUM(P32:P43)</f>
        <v>0</v>
      </c>
      <c r="Q44" s="58"/>
      <c r="R44" s="57">
        <f t="shared" ref="R44:S44" si="39">SUM(R32:R43)</f>
        <v>0</v>
      </c>
      <c r="S44" s="36">
        <f t="shared" si="39"/>
        <v>0</v>
      </c>
      <c r="T44" s="58"/>
      <c r="U44" s="57">
        <f t="shared" ref="U44:V44" si="40">SUM(U32:U43)</f>
        <v>0</v>
      </c>
      <c r="V44" s="36">
        <f t="shared" si="40"/>
        <v>0</v>
      </c>
      <c r="W44" s="58"/>
      <c r="X44" s="57">
        <f t="shared" ref="X44:Y44" si="41">SUM(X32:X43)</f>
        <v>0</v>
      </c>
      <c r="Y44" s="36">
        <f t="shared" si="41"/>
        <v>0</v>
      </c>
      <c r="Z44" s="58"/>
      <c r="AA44" s="57">
        <f t="shared" ref="AA44:AB44" si="42">SUM(AA32:AA43)</f>
        <v>0</v>
      </c>
      <c r="AB44" s="36">
        <f t="shared" si="42"/>
        <v>0</v>
      </c>
      <c r="AC44" s="58"/>
      <c r="AD44" s="57">
        <f t="shared" ref="AD44:AE44" si="43">SUM(AD32:AD43)</f>
        <v>0</v>
      </c>
      <c r="AE44" s="36">
        <f t="shared" si="43"/>
        <v>0</v>
      </c>
      <c r="AF44" s="58"/>
      <c r="AG44" s="57">
        <f>SUM(AG32:AG43)</f>
        <v>0</v>
      </c>
      <c r="AH44" s="36">
        <f>SUM(AH32:AH43)</f>
        <v>0</v>
      </c>
      <c r="AI44" s="58"/>
      <c r="AJ44" s="57">
        <f>SUM(AJ32:AJ43)</f>
        <v>0</v>
      </c>
      <c r="AK44" s="36">
        <f>SUM(AK32:AK43)</f>
        <v>0</v>
      </c>
      <c r="AL44" s="58"/>
      <c r="AM44" s="57">
        <f>SUM(AM32:AM43)</f>
        <v>0</v>
      </c>
      <c r="AN44" s="36">
        <f>SUM(AN32:AN43)</f>
        <v>0</v>
      </c>
      <c r="AO44" s="58"/>
      <c r="AP44" s="57">
        <f>SUM(AP32:AP43)</f>
        <v>0</v>
      </c>
      <c r="AQ44" s="36">
        <f>SUM(AQ32:AQ43)</f>
        <v>0</v>
      </c>
      <c r="AR44" s="58"/>
      <c r="AS44" s="57">
        <f>SUM(AS32:AS43)</f>
        <v>0</v>
      </c>
      <c r="AT44" s="36">
        <f>SUM(AT32:AT43)</f>
        <v>0</v>
      </c>
      <c r="AU44" s="58"/>
      <c r="AV44" s="57">
        <f>SUM(AV32:AV43)</f>
        <v>0</v>
      </c>
      <c r="AW44" s="36">
        <f>SUM(AW32:AW43)</f>
        <v>0</v>
      </c>
      <c r="AX44" s="58"/>
      <c r="AY44" s="57">
        <f t="shared" ref="AY44:AZ44" si="44">SUM(AY32:AY43)</f>
        <v>0</v>
      </c>
      <c r="AZ44" s="36">
        <f t="shared" si="44"/>
        <v>0</v>
      </c>
      <c r="BA44" s="58"/>
      <c r="BB44" s="57">
        <f t="shared" ref="BB44:BC44" si="45">SUM(BB32:BB43)</f>
        <v>0</v>
      </c>
      <c r="BC44" s="36">
        <f t="shared" si="45"/>
        <v>0</v>
      </c>
      <c r="BD44" s="58"/>
      <c r="BE44" s="57">
        <f>SUM(BE32:BE43)</f>
        <v>0</v>
      </c>
      <c r="BF44" s="36">
        <f>SUM(BF32:BF43)</f>
        <v>0</v>
      </c>
      <c r="BG44" s="58"/>
      <c r="BH44" s="57">
        <f t="shared" ref="BH44:BI44" si="46">SUM(BH32:BH43)</f>
        <v>0</v>
      </c>
      <c r="BI44" s="36">
        <f t="shared" si="46"/>
        <v>0</v>
      </c>
      <c r="BJ44" s="58"/>
      <c r="BK44" s="57">
        <f t="shared" ref="BK44:BL44" si="47">SUM(BK32:BK43)</f>
        <v>200</v>
      </c>
      <c r="BL44" s="36">
        <f t="shared" si="47"/>
        <v>130</v>
      </c>
      <c r="BM44" s="58"/>
      <c r="BN44" s="57">
        <f t="shared" ref="BN44:BO44" si="48">SUM(BN32:BN43)</f>
        <v>0</v>
      </c>
      <c r="BO44" s="36">
        <f t="shared" si="48"/>
        <v>0</v>
      </c>
      <c r="BP44" s="58"/>
      <c r="BQ44" s="57">
        <f>SUM(BQ32:BQ43)</f>
        <v>0</v>
      </c>
      <c r="BR44" s="36">
        <f>SUM(BR32:BR43)</f>
        <v>0</v>
      </c>
      <c r="BS44" s="58"/>
      <c r="BT44" s="57">
        <f>SUM(BT32:BT43)</f>
        <v>0</v>
      </c>
      <c r="BU44" s="36">
        <f>SUM(BU32:BU43)</f>
        <v>0</v>
      </c>
      <c r="BV44" s="58"/>
      <c r="BW44" s="57">
        <f>SUM(BW32:BW43)</f>
        <v>0</v>
      </c>
      <c r="BX44" s="36">
        <f>SUM(BX32:BX43)</f>
        <v>0</v>
      </c>
      <c r="BY44" s="58"/>
      <c r="BZ44" s="57">
        <f>SUM(BZ32:BZ43)</f>
        <v>0</v>
      </c>
      <c r="CA44" s="36">
        <f>SUM(CA32:CA43)</f>
        <v>0</v>
      </c>
      <c r="CB44" s="58"/>
      <c r="CC44" s="57">
        <f>SUM(CC32:CC43)</f>
        <v>0</v>
      </c>
      <c r="CD44" s="36">
        <f>SUM(CD32:CD43)</f>
        <v>0</v>
      </c>
      <c r="CE44" s="58"/>
      <c r="CF44" s="57">
        <f t="shared" ref="CF44:CG44" si="49">SUM(CF32:CF43)</f>
        <v>0</v>
      </c>
      <c r="CG44" s="36">
        <f t="shared" si="49"/>
        <v>0</v>
      </c>
      <c r="CH44" s="58"/>
      <c r="CI44" s="37">
        <f t="shared" si="18"/>
        <v>54767</v>
      </c>
      <c r="CJ44" s="38">
        <f t="shared" si="19"/>
        <v>34517</v>
      </c>
      <c r="CK44" s="4"/>
      <c r="CL44" s="5"/>
      <c r="CM44" s="4"/>
      <c r="CN44" s="4"/>
      <c r="CO44" s="4"/>
      <c r="CP44" s="5"/>
      <c r="CQ44" s="4"/>
      <c r="CR44" s="4"/>
      <c r="CS44" s="4"/>
      <c r="CT44" s="5"/>
      <c r="CU44" s="4"/>
      <c r="CV44" s="4"/>
      <c r="CW44" s="4"/>
      <c r="CX44" s="5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</row>
    <row r="45" spans="1:208" x14ac:dyDescent="0.3">
      <c r="A45" s="49">
        <v>2007</v>
      </c>
      <c r="B45" s="50" t="s">
        <v>5</v>
      </c>
      <c r="C45" s="56">
        <v>5500</v>
      </c>
      <c r="D45" s="6">
        <v>3526</v>
      </c>
      <c r="E45" s="55">
        <f t="shared" ref="E45:E56" si="50">D45/C45*1000</f>
        <v>641.09090909090901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f t="shared" ref="K45:K56" si="51">IF(I45=0,0,J45/I45*1000)</f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56">
        <v>0</v>
      </c>
      <c r="V45" s="6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>
        <v>0</v>
      </c>
      <c r="AE45" s="6">
        <v>0</v>
      </c>
      <c r="AF45" s="55">
        <v>0</v>
      </c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0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61">
        <v>0</v>
      </c>
      <c r="BO45" s="14">
        <v>0</v>
      </c>
      <c r="BP45" s="55">
        <v>0</v>
      </c>
      <c r="BQ45" s="56">
        <v>0</v>
      </c>
      <c r="BR45" s="6">
        <v>0</v>
      </c>
      <c r="BS45" s="55"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v>0</v>
      </c>
      <c r="CF45" s="56">
        <v>0</v>
      </c>
      <c r="CG45" s="6">
        <v>0</v>
      </c>
      <c r="CH45" s="55">
        <v>0</v>
      </c>
      <c r="CI45" s="8">
        <f t="shared" ref="CI45:CI70" si="52">SUM(C45,F45,O45,R45,X45,AD45,AG45,AJ45,AM45,AP45,AS45,AV45,BB45,BE45,BK45,BQ45,BT45,BW45,CC45,CF45)</f>
        <v>5500</v>
      </c>
      <c r="CJ45" s="15">
        <f t="shared" ref="CJ45:CJ70" si="53">SUM(D45,G45,P45,S45,Y45,AE45,AH45,AK45,AN45,AQ45,AT45,AW45,BC45,BF45,BL45,BR45,BU45,BX45,CD45,CG45)</f>
        <v>3526</v>
      </c>
      <c r="CK45" s="4"/>
      <c r="CL45" s="5"/>
      <c r="CM45" s="4"/>
      <c r="CN45" s="4"/>
      <c r="CO45" s="4"/>
      <c r="CP45" s="5"/>
      <c r="CQ45" s="4"/>
      <c r="CR45" s="4"/>
      <c r="CS45" s="4"/>
      <c r="CT45" s="5"/>
      <c r="CU45" s="4"/>
      <c r="CV45" s="4"/>
      <c r="CW45" s="4"/>
      <c r="CX45" s="5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3">
      <c r="A46" s="49">
        <v>2007</v>
      </c>
      <c r="B46" s="50" t="s">
        <v>6</v>
      </c>
      <c r="C46" s="56">
        <v>12650</v>
      </c>
      <c r="D46" s="6">
        <v>8498</v>
      </c>
      <c r="E46" s="55">
        <f t="shared" si="50"/>
        <v>671.77865612648225</v>
      </c>
      <c r="F46" s="56">
        <v>0</v>
      </c>
      <c r="G46" s="6">
        <v>0</v>
      </c>
      <c r="H46" s="55">
        <v>0</v>
      </c>
      <c r="I46" s="56">
        <v>0</v>
      </c>
      <c r="J46" s="6">
        <v>0</v>
      </c>
      <c r="K46" s="55">
        <f t="shared" si="51"/>
        <v>0</v>
      </c>
      <c r="L46" s="56">
        <v>0</v>
      </c>
      <c r="M46" s="6">
        <v>0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56">
        <v>0</v>
      </c>
      <c r="V46" s="6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>
        <v>0</v>
      </c>
      <c r="AE46" s="6">
        <v>0</v>
      </c>
      <c r="AF46" s="55">
        <v>0</v>
      </c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0</v>
      </c>
      <c r="BC46" s="6">
        <v>0</v>
      </c>
      <c r="BD46" s="55">
        <v>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61">
        <v>0</v>
      </c>
      <c r="BO46" s="14">
        <v>0</v>
      </c>
      <c r="BP46" s="55">
        <v>0</v>
      </c>
      <c r="BQ46" s="56">
        <v>0</v>
      </c>
      <c r="BR46" s="6">
        <v>0</v>
      </c>
      <c r="BS46" s="55"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v>0</v>
      </c>
      <c r="CF46" s="56">
        <v>0</v>
      </c>
      <c r="CG46" s="6">
        <v>0</v>
      </c>
      <c r="CH46" s="55">
        <v>0</v>
      </c>
      <c r="CI46" s="8">
        <f t="shared" si="52"/>
        <v>12650</v>
      </c>
      <c r="CJ46" s="15">
        <f t="shared" si="53"/>
        <v>8498</v>
      </c>
      <c r="CK46" s="4"/>
      <c r="CL46" s="5"/>
      <c r="CM46" s="4"/>
      <c r="CN46" s="4"/>
      <c r="CO46" s="4"/>
      <c r="CP46" s="5"/>
      <c r="CQ46" s="4"/>
      <c r="CR46" s="4"/>
      <c r="CS46" s="4"/>
      <c r="CT46" s="5"/>
      <c r="CU46" s="4"/>
      <c r="CV46" s="4"/>
      <c r="CW46" s="4"/>
      <c r="CX46" s="5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3">
      <c r="A47" s="49">
        <v>2007</v>
      </c>
      <c r="B47" s="50" t="s">
        <v>7</v>
      </c>
      <c r="C47" s="56">
        <v>10651</v>
      </c>
      <c r="D47" s="6">
        <v>7415</v>
      </c>
      <c r="E47" s="55">
        <f t="shared" si="50"/>
        <v>696.17876255750627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f t="shared" si="51"/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56">
        <v>0</v>
      </c>
      <c r="V47" s="6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>
        <v>0</v>
      </c>
      <c r="AE47" s="6">
        <v>0</v>
      </c>
      <c r="AF47" s="55">
        <v>0</v>
      </c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61">
        <v>0</v>
      </c>
      <c r="BO47" s="14">
        <v>0</v>
      </c>
      <c r="BP47" s="55">
        <v>0</v>
      </c>
      <c r="BQ47" s="56">
        <v>0</v>
      </c>
      <c r="BR47" s="6">
        <v>0</v>
      </c>
      <c r="BS47" s="55"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61">
        <v>0</v>
      </c>
      <c r="CD47" s="14">
        <v>0</v>
      </c>
      <c r="CE47" s="55">
        <v>0</v>
      </c>
      <c r="CF47" s="56">
        <v>0</v>
      </c>
      <c r="CG47" s="6">
        <v>0</v>
      </c>
      <c r="CH47" s="55">
        <v>0</v>
      </c>
      <c r="CI47" s="8">
        <f t="shared" si="52"/>
        <v>10651</v>
      </c>
      <c r="CJ47" s="15">
        <f t="shared" si="53"/>
        <v>7415</v>
      </c>
      <c r="CK47" s="4"/>
      <c r="CL47" s="5"/>
      <c r="CM47" s="4"/>
      <c r="CN47" s="4"/>
      <c r="CO47" s="4"/>
      <c r="CP47" s="5"/>
      <c r="CQ47" s="4"/>
      <c r="CR47" s="4"/>
      <c r="CS47" s="4"/>
      <c r="CT47" s="5"/>
      <c r="CU47" s="4"/>
      <c r="CV47" s="4"/>
      <c r="CW47" s="4"/>
      <c r="CX47" s="5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3">
      <c r="A48" s="49">
        <v>2007</v>
      </c>
      <c r="B48" s="50" t="s">
        <v>8</v>
      </c>
      <c r="C48" s="56">
        <v>5030</v>
      </c>
      <c r="D48" s="6">
        <v>3651</v>
      </c>
      <c r="E48" s="55">
        <f t="shared" si="50"/>
        <v>725.84493041749499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f t="shared" si="51"/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56">
        <v>0</v>
      </c>
      <c r="V48" s="6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>
        <v>0</v>
      </c>
      <c r="AE48" s="6">
        <v>0</v>
      </c>
      <c r="AF48" s="55">
        <v>0</v>
      </c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50</v>
      </c>
      <c r="AW48" s="6">
        <v>5</v>
      </c>
      <c r="AX48" s="55">
        <f t="shared" ref="AX48:AX54" si="54">AW48/AV48*1000</f>
        <v>100</v>
      </c>
      <c r="AY48" s="56">
        <v>0</v>
      </c>
      <c r="AZ48" s="6">
        <v>0</v>
      </c>
      <c r="BA48" s="55">
        <v>0</v>
      </c>
      <c r="BB48" s="56">
        <v>0</v>
      </c>
      <c r="BC48" s="6">
        <v>0</v>
      </c>
      <c r="BD48" s="55">
        <v>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61">
        <v>0</v>
      </c>
      <c r="BO48" s="14">
        <v>0</v>
      </c>
      <c r="BP48" s="55">
        <v>0</v>
      </c>
      <c r="BQ48" s="56">
        <v>0</v>
      </c>
      <c r="BR48" s="6">
        <v>0</v>
      </c>
      <c r="BS48" s="55"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61">
        <v>0</v>
      </c>
      <c r="CD48" s="14">
        <v>0</v>
      </c>
      <c r="CE48" s="55">
        <v>0</v>
      </c>
      <c r="CF48" s="56">
        <v>0</v>
      </c>
      <c r="CG48" s="6">
        <v>0</v>
      </c>
      <c r="CH48" s="55">
        <v>0</v>
      </c>
      <c r="CI48" s="8">
        <f t="shared" si="52"/>
        <v>5080</v>
      </c>
      <c r="CJ48" s="15">
        <f t="shared" si="53"/>
        <v>3656</v>
      </c>
      <c r="CK48" s="4"/>
      <c r="CL48" s="5"/>
      <c r="CM48" s="4"/>
      <c r="CN48" s="4"/>
      <c r="CO48" s="4"/>
      <c r="CP48" s="5"/>
      <c r="CQ48" s="4"/>
      <c r="CR48" s="4"/>
      <c r="CS48" s="4"/>
      <c r="CT48" s="5"/>
      <c r="CU48" s="4"/>
      <c r="CV48" s="4"/>
      <c r="CW48" s="4"/>
      <c r="CX48" s="5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3">
      <c r="A49" s="49">
        <v>2007</v>
      </c>
      <c r="B49" s="50" t="s">
        <v>9</v>
      </c>
      <c r="C49" s="56">
        <v>6857</v>
      </c>
      <c r="D49" s="6">
        <v>5878</v>
      </c>
      <c r="E49" s="55">
        <f t="shared" si="50"/>
        <v>857.22619221233776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f t="shared" si="51"/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>
        <v>0</v>
      </c>
      <c r="AE49" s="6">
        <v>0</v>
      </c>
      <c r="AF49" s="55">
        <v>0</v>
      </c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100</v>
      </c>
      <c r="AW49" s="6">
        <v>11</v>
      </c>
      <c r="AX49" s="55">
        <f t="shared" si="54"/>
        <v>110</v>
      </c>
      <c r="AY49" s="56">
        <v>0</v>
      </c>
      <c r="AZ49" s="6">
        <v>0</v>
      </c>
      <c r="BA49" s="55">
        <v>0</v>
      </c>
      <c r="BB49" s="56">
        <v>0</v>
      </c>
      <c r="BC49" s="6">
        <v>0</v>
      </c>
      <c r="BD49" s="55">
        <v>0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61">
        <v>59</v>
      </c>
      <c r="CD49" s="14">
        <v>73</v>
      </c>
      <c r="CE49" s="55">
        <f t="shared" ref="CE49:CE53" si="55">CD49/CC49*1000</f>
        <v>1237.2881355932204</v>
      </c>
      <c r="CF49" s="56">
        <v>0</v>
      </c>
      <c r="CG49" s="6">
        <v>0</v>
      </c>
      <c r="CH49" s="55">
        <v>0</v>
      </c>
      <c r="CI49" s="8">
        <f t="shared" si="52"/>
        <v>7016</v>
      </c>
      <c r="CJ49" s="15">
        <f t="shared" si="53"/>
        <v>5962</v>
      </c>
      <c r="CK49" s="4"/>
      <c r="CL49" s="5"/>
      <c r="CM49" s="4"/>
      <c r="CN49" s="4"/>
      <c r="CO49" s="4"/>
      <c r="CP49" s="5"/>
      <c r="CQ49" s="4"/>
      <c r="CR49" s="4"/>
      <c r="CS49" s="4"/>
      <c r="CT49" s="5"/>
      <c r="CU49" s="4"/>
      <c r="CV49" s="4"/>
      <c r="CW49" s="4"/>
      <c r="CX49" s="5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3">
      <c r="A50" s="49">
        <v>2007</v>
      </c>
      <c r="B50" s="50" t="s">
        <v>10</v>
      </c>
      <c r="C50" s="56">
        <v>5469</v>
      </c>
      <c r="D50" s="6">
        <v>4812</v>
      </c>
      <c r="E50" s="55">
        <f t="shared" si="50"/>
        <v>879.86834887547991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f t="shared" si="51"/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>
        <v>0</v>
      </c>
      <c r="AE50" s="6">
        <v>0</v>
      </c>
      <c r="AF50" s="55">
        <v>0</v>
      </c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0</v>
      </c>
      <c r="AZ50" s="6">
        <v>0</v>
      </c>
      <c r="BA50" s="55">
        <v>0</v>
      </c>
      <c r="BB50" s="56">
        <v>0</v>
      </c>
      <c r="BC50" s="6">
        <v>0</v>
      </c>
      <c r="BD50" s="55">
        <v>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163</v>
      </c>
      <c r="CD50" s="6">
        <v>205</v>
      </c>
      <c r="CE50" s="55">
        <f t="shared" si="55"/>
        <v>1257.6687116564417</v>
      </c>
      <c r="CF50" s="56">
        <v>0</v>
      </c>
      <c r="CG50" s="6">
        <v>0</v>
      </c>
      <c r="CH50" s="55">
        <v>0</v>
      </c>
      <c r="CI50" s="8">
        <f t="shared" si="52"/>
        <v>5632</v>
      </c>
      <c r="CJ50" s="15">
        <f t="shared" si="53"/>
        <v>5017</v>
      </c>
      <c r="CK50" s="4"/>
      <c r="CL50" s="5"/>
      <c r="CM50" s="4"/>
      <c r="CN50" s="4"/>
      <c r="CO50" s="4"/>
      <c r="CP50" s="5"/>
      <c r="CQ50" s="4"/>
      <c r="CR50" s="4"/>
      <c r="CS50" s="4"/>
      <c r="CT50" s="5"/>
      <c r="CU50" s="4"/>
      <c r="CV50" s="4"/>
      <c r="CW50" s="4"/>
      <c r="CX50" s="5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3">
      <c r="A51" s="49">
        <v>2007</v>
      </c>
      <c r="B51" s="50" t="s">
        <v>11</v>
      </c>
      <c r="C51" s="56">
        <v>7569</v>
      </c>
      <c r="D51" s="6">
        <v>6745</v>
      </c>
      <c r="E51" s="55">
        <f t="shared" si="50"/>
        <v>891.13489232395295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f t="shared" si="51"/>
        <v>0</v>
      </c>
      <c r="L51" s="56">
        <v>0</v>
      </c>
      <c r="M51" s="6">
        <v>0</v>
      </c>
      <c r="N51" s="55">
        <v>0</v>
      </c>
      <c r="O51" s="56">
        <v>0</v>
      </c>
      <c r="P51" s="6">
        <v>0</v>
      </c>
      <c r="Q51" s="55">
        <v>0</v>
      </c>
      <c r="R51" s="61">
        <v>0</v>
      </c>
      <c r="S51" s="14">
        <v>0</v>
      </c>
      <c r="T51" s="55">
        <v>0</v>
      </c>
      <c r="U51" s="56">
        <v>0</v>
      </c>
      <c r="V51" s="6">
        <v>0</v>
      </c>
      <c r="W51" s="55">
        <v>0</v>
      </c>
      <c r="X51" s="56">
        <v>0</v>
      </c>
      <c r="Y51" s="6">
        <v>0</v>
      </c>
      <c r="Z51" s="55">
        <v>0</v>
      </c>
      <c r="AA51" s="56">
        <v>0</v>
      </c>
      <c r="AB51" s="6">
        <v>0</v>
      </c>
      <c r="AC51" s="55">
        <v>0</v>
      </c>
      <c r="AD51" s="56">
        <v>0</v>
      </c>
      <c r="AE51" s="6">
        <v>0</v>
      </c>
      <c r="AF51" s="55">
        <v>0</v>
      </c>
      <c r="AG51" s="56">
        <v>0</v>
      </c>
      <c r="AH51" s="6">
        <v>0</v>
      </c>
      <c r="AI51" s="55">
        <v>0</v>
      </c>
      <c r="AJ51" s="56">
        <v>0</v>
      </c>
      <c r="AK51" s="6">
        <v>0</v>
      </c>
      <c r="AL51" s="55">
        <v>0</v>
      </c>
      <c r="AM51" s="56">
        <v>0</v>
      </c>
      <c r="AN51" s="6">
        <v>0</v>
      </c>
      <c r="AO51" s="55">
        <v>0</v>
      </c>
      <c r="AP51" s="56">
        <v>0</v>
      </c>
      <c r="AQ51" s="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0</v>
      </c>
      <c r="AZ51" s="6">
        <v>0</v>
      </c>
      <c r="BA51" s="55">
        <v>0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56">
        <v>0</v>
      </c>
      <c r="BI51" s="6">
        <v>0</v>
      </c>
      <c r="BJ51" s="55">
        <v>0</v>
      </c>
      <c r="BK51" s="56">
        <v>0</v>
      </c>
      <c r="BL51" s="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v>0</v>
      </c>
      <c r="BT51" s="56">
        <v>0</v>
      </c>
      <c r="BU51" s="6">
        <v>0</v>
      </c>
      <c r="BV51" s="55">
        <v>0</v>
      </c>
      <c r="BW51" s="56">
        <v>0</v>
      </c>
      <c r="BX51" s="6">
        <v>0</v>
      </c>
      <c r="BY51" s="55">
        <v>0</v>
      </c>
      <c r="BZ51" s="56">
        <v>0</v>
      </c>
      <c r="CA51" s="6">
        <v>0</v>
      </c>
      <c r="CB51" s="55">
        <v>0</v>
      </c>
      <c r="CC51" s="56">
        <v>0</v>
      </c>
      <c r="CD51" s="6">
        <v>0</v>
      </c>
      <c r="CE51" s="55">
        <v>0</v>
      </c>
      <c r="CF51" s="56">
        <v>0</v>
      </c>
      <c r="CG51" s="6">
        <v>0</v>
      </c>
      <c r="CH51" s="55">
        <v>0</v>
      </c>
      <c r="CI51" s="8">
        <f t="shared" si="52"/>
        <v>7569</v>
      </c>
      <c r="CJ51" s="15">
        <f t="shared" si="53"/>
        <v>6745</v>
      </c>
      <c r="CK51" s="4"/>
      <c r="CL51" s="5"/>
      <c r="CM51" s="4"/>
      <c r="CN51" s="4"/>
      <c r="CO51" s="4"/>
      <c r="CP51" s="5"/>
      <c r="CQ51" s="4"/>
      <c r="CR51" s="4"/>
      <c r="CS51" s="4"/>
      <c r="CT51" s="5"/>
      <c r="CU51" s="4"/>
      <c r="CV51" s="4"/>
      <c r="CW51" s="4"/>
      <c r="CX51" s="5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3">
      <c r="A52" s="49">
        <v>2007</v>
      </c>
      <c r="B52" s="50" t="s">
        <v>12</v>
      </c>
      <c r="C52" s="56">
        <v>16049</v>
      </c>
      <c r="D52" s="6">
        <v>19720</v>
      </c>
      <c r="E52" s="55">
        <f t="shared" si="50"/>
        <v>1228.7369929590627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f t="shared" si="51"/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>
        <v>0</v>
      </c>
      <c r="AE52" s="6">
        <v>0</v>
      </c>
      <c r="AF52" s="55">
        <v>0</v>
      </c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0</v>
      </c>
      <c r="AZ52" s="6">
        <v>0</v>
      </c>
      <c r="BA52" s="55">
        <v>0</v>
      </c>
      <c r="BB52" s="56">
        <v>0</v>
      </c>
      <c r="BC52" s="6">
        <v>0</v>
      </c>
      <c r="BD52" s="55">
        <v>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280</v>
      </c>
      <c r="CD52" s="6">
        <v>618</v>
      </c>
      <c r="CE52" s="55">
        <f t="shared" si="55"/>
        <v>2207.1428571428573</v>
      </c>
      <c r="CF52" s="56">
        <v>0</v>
      </c>
      <c r="CG52" s="6">
        <v>0</v>
      </c>
      <c r="CH52" s="55">
        <v>0</v>
      </c>
      <c r="CI52" s="8">
        <f t="shared" si="52"/>
        <v>16329</v>
      </c>
      <c r="CJ52" s="15">
        <f t="shared" si="53"/>
        <v>20338</v>
      </c>
      <c r="CK52" s="4"/>
      <c r="CL52" s="5"/>
      <c r="CM52" s="4"/>
      <c r="CN52" s="4"/>
      <c r="CO52" s="4"/>
      <c r="CP52" s="5"/>
      <c r="CQ52" s="4"/>
      <c r="CR52" s="4"/>
      <c r="CS52" s="4"/>
      <c r="CT52" s="5"/>
      <c r="CU52" s="4"/>
      <c r="CV52" s="4"/>
      <c r="CW52" s="4"/>
      <c r="CX52" s="5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3">
      <c r="A53" s="49">
        <v>2007</v>
      </c>
      <c r="B53" s="50" t="s">
        <v>13</v>
      </c>
      <c r="C53" s="56">
        <v>6265</v>
      </c>
      <c r="D53" s="6">
        <v>5873</v>
      </c>
      <c r="E53" s="55">
        <f t="shared" si="50"/>
        <v>937.43016759776526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f t="shared" si="51"/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>
        <v>0</v>
      </c>
      <c r="AE53" s="6">
        <v>0</v>
      </c>
      <c r="AF53" s="55">
        <v>0</v>
      </c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30</v>
      </c>
      <c r="CD53" s="6">
        <v>66</v>
      </c>
      <c r="CE53" s="55">
        <f t="shared" si="55"/>
        <v>2200</v>
      </c>
      <c r="CF53" s="56">
        <v>0</v>
      </c>
      <c r="CG53" s="6">
        <v>0</v>
      </c>
      <c r="CH53" s="55">
        <v>0</v>
      </c>
      <c r="CI53" s="8">
        <f t="shared" si="52"/>
        <v>6295</v>
      </c>
      <c r="CJ53" s="15">
        <f t="shared" si="53"/>
        <v>5939</v>
      </c>
      <c r="CK53" s="4"/>
      <c r="CL53" s="5"/>
      <c r="CM53" s="4"/>
      <c r="CN53" s="4"/>
      <c r="CO53" s="4"/>
      <c r="CP53" s="5"/>
      <c r="CQ53" s="4"/>
      <c r="CR53" s="4"/>
      <c r="CS53" s="4"/>
      <c r="CT53" s="5"/>
      <c r="CU53" s="4"/>
      <c r="CV53" s="4"/>
      <c r="CW53" s="4"/>
      <c r="CX53" s="5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3">
      <c r="A54" s="49">
        <v>2007</v>
      </c>
      <c r="B54" s="50" t="s">
        <v>14</v>
      </c>
      <c r="C54" s="56">
        <v>13001</v>
      </c>
      <c r="D54" s="6">
        <v>11870</v>
      </c>
      <c r="E54" s="55">
        <f t="shared" si="50"/>
        <v>913.00669179293902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f t="shared" si="51"/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>
        <v>0</v>
      </c>
      <c r="AE54" s="6">
        <v>0</v>
      </c>
      <c r="AF54" s="55">
        <v>0</v>
      </c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25</v>
      </c>
      <c r="AW54" s="6">
        <v>3</v>
      </c>
      <c r="AX54" s="55">
        <f t="shared" si="54"/>
        <v>120</v>
      </c>
      <c r="AY54" s="56">
        <v>0</v>
      </c>
      <c r="AZ54" s="6">
        <v>0</v>
      </c>
      <c r="BA54" s="55">
        <v>0</v>
      </c>
      <c r="BB54" s="56">
        <v>0</v>
      </c>
      <c r="BC54" s="6">
        <v>0</v>
      </c>
      <c r="BD54" s="55">
        <v>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61">
        <v>0</v>
      </c>
      <c r="CD54" s="14">
        <v>0</v>
      </c>
      <c r="CE54" s="55">
        <v>0</v>
      </c>
      <c r="CF54" s="56">
        <v>0</v>
      </c>
      <c r="CG54" s="6">
        <v>0</v>
      </c>
      <c r="CH54" s="55">
        <v>0</v>
      </c>
      <c r="CI54" s="8">
        <f t="shared" si="52"/>
        <v>13026</v>
      </c>
      <c r="CJ54" s="15">
        <f t="shared" si="53"/>
        <v>11873</v>
      </c>
      <c r="CK54" s="4"/>
      <c r="CL54" s="5"/>
      <c r="CM54" s="4"/>
      <c r="CN54" s="4"/>
      <c r="CO54" s="4"/>
      <c r="CP54" s="5"/>
      <c r="CQ54" s="4"/>
      <c r="CR54" s="4"/>
      <c r="CS54" s="4"/>
      <c r="CT54" s="5"/>
      <c r="CU54" s="4"/>
      <c r="CV54" s="4"/>
      <c r="CW54" s="4"/>
      <c r="CX54" s="5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3">
      <c r="A55" s="49">
        <v>2007</v>
      </c>
      <c r="B55" s="50" t="s">
        <v>15</v>
      </c>
      <c r="C55" s="56">
        <v>20605</v>
      </c>
      <c r="D55" s="6">
        <v>18084</v>
      </c>
      <c r="E55" s="55">
        <f t="shared" si="50"/>
        <v>877.65105556903666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f t="shared" si="51"/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>
        <v>0</v>
      </c>
      <c r="AE55" s="6">
        <v>0</v>
      </c>
      <c r="AF55" s="55">
        <v>0</v>
      </c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0</v>
      </c>
      <c r="AZ55" s="6">
        <v>0</v>
      </c>
      <c r="BA55" s="55">
        <v>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v>0</v>
      </c>
      <c r="CF55" s="56">
        <v>0</v>
      </c>
      <c r="CG55" s="6">
        <v>0</v>
      </c>
      <c r="CH55" s="55">
        <v>0</v>
      </c>
      <c r="CI55" s="8">
        <f t="shared" si="52"/>
        <v>20605</v>
      </c>
      <c r="CJ55" s="15">
        <f t="shared" si="53"/>
        <v>18084</v>
      </c>
      <c r="CK55" s="4"/>
      <c r="CL55" s="5"/>
      <c r="CM55" s="4"/>
      <c r="CN55" s="4"/>
      <c r="CO55" s="4"/>
      <c r="CP55" s="5"/>
      <c r="CQ55" s="4"/>
      <c r="CR55" s="4"/>
      <c r="CS55" s="4"/>
      <c r="CT55" s="5"/>
      <c r="CU55" s="4"/>
      <c r="CV55" s="4"/>
      <c r="CW55" s="4"/>
      <c r="CX55" s="5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3">
      <c r="A56" s="49">
        <v>2007</v>
      </c>
      <c r="B56" s="50" t="s">
        <v>16</v>
      </c>
      <c r="C56" s="56">
        <v>12400</v>
      </c>
      <c r="D56" s="6">
        <v>10559</v>
      </c>
      <c r="E56" s="55">
        <f t="shared" si="50"/>
        <v>851.5322580645161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f t="shared" si="51"/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>
        <v>0</v>
      </c>
      <c r="AE56" s="6">
        <v>0</v>
      </c>
      <c r="AF56" s="55">
        <v>0</v>
      </c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61">
        <v>0</v>
      </c>
      <c r="CD56" s="14">
        <v>0</v>
      </c>
      <c r="CE56" s="55">
        <v>0</v>
      </c>
      <c r="CF56" s="56">
        <v>0</v>
      </c>
      <c r="CG56" s="6">
        <v>0</v>
      </c>
      <c r="CH56" s="55">
        <v>0</v>
      </c>
      <c r="CI56" s="8">
        <f t="shared" si="52"/>
        <v>12400</v>
      </c>
      <c r="CJ56" s="15">
        <f t="shared" si="53"/>
        <v>10559</v>
      </c>
      <c r="CK56" s="4"/>
      <c r="CL56" s="5"/>
      <c r="CM56" s="4"/>
      <c r="CN56" s="4"/>
      <c r="CO56" s="4"/>
      <c r="CP56" s="5"/>
      <c r="CQ56" s="4"/>
      <c r="CR56" s="4"/>
      <c r="CS56" s="4"/>
      <c r="CT56" s="5"/>
      <c r="CU56" s="4"/>
      <c r="CV56" s="4"/>
      <c r="CW56" s="4"/>
      <c r="CX56" s="5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" thickBot="1" x14ac:dyDescent="0.35">
      <c r="A57" s="51"/>
      <c r="B57" s="52" t="s">
        <v>17</v>
      </c>
      <c r="C57" s="57">
        <f>SUM(C45:C56)</f>
        <v>122046</v>
      </c>
      <c r="D57" s="36">
        <f>SUM(D45:D56)</f>
        <v>106631</v>
      </c>
      <c r="E57" s="58"/>
      <c r="F57" s="57">
        <f>SUM(F45:F56)</f>
        <v>0</v>
      </c>
      <c r="G57" s="36">
        <f>SUM(G45:G56)</f>
        <v>0</v>
      </c>
      <c r="H57" s="58"/>
      <c r="I57" s="57">
        <f t="shared" ref="I57:J57" si="56">SUM(I45:I56)</f>
        <v>0</v>
      </c>
      <c r="J57" s="36">
        <f t="shared" si="56"/>
        <v>0</v>
      </c>
      <c r="K57" s="58"/>
      <c r="L57" s="57">
        <f>SUM(L45:L56)</f>
        <v>0</v>
      </c>
      <c r="M57" s="36">
        <f>SUM(M45:M56)</f>
        <v>0</v>
      </c>
      <c r="N57" s="58"/>
      <c r="O57" s="57">
        <f>SUM(O45:O56)</f>
        <v>0</v>
      </c>
      <c r="P57" s="36">
        <f>SUM(P45:P56)</f>
        <v>0</v>
      </c>
      <c r="Q57" s="58"/>
      <c r="R57" s="57">
        <f t="shared" ref="R57:S57" si="57">SUM(R45:R56)</f>
        <v>0</v>
      </c>
      <c r="S57" s="36">
        <f t="shared" si="57"/>
        <v>0</v>
      </c>
      <c r="T57" s="58"/>
      <c r="U57" s="57">
        <f t="shared" ref="U57:V57" si="58">SUM(U45:U56)</f>
        <v>0</v>
      </c>
      <c r="V57" s="36">
        <f t="shared" si="58"/>
        <v>0</v>
      </c>
      <c r="W57" s="58"/>
      <c r="X57" s="57">
        <f t="shared" ref="X57:Y57" si="59">SUM(X45:X56)</f>
        <v>0</v>
      </c>
      <c r="Y57" s="36">
        <f t="shared" si="59"/>
        <v>0</v>
      </c>
      <c r="Z57" s="58"/>
      <c r="AA57" s="57">
        <f t="shared" ref="AA57:AB57" si="60">SUM(AA45:AA56)</f>
        <v>0</v>
      </c>
      <c r="AB57" s="36">
        <f t="shared" si="60"/>
        <v>0</v>
      </c>
      <c r="AC57" s="58"/>
      <c r="AD57" s="57">
        <f t="shared" ref="AD57:AE57" si="61">SUM(AD45:AD56)</f>
        <v>0</v>
      </c>
      <c r="AE57" s="36">
        <f t="shared" si="61"/>
        <v>0</v>
      </c>
      <c r="AF57" s="58"/>
      <c r="AG57" s="57">
        <f>SUM(AG45:AG56)</f>
        <v>0</v>
      </c>
      <c r="AH57" s="36">
        <f>SUM(AH45:AH56)</f>
        <v>0</v>
      </c>
      <c r="AI57" s="58"/>
      <c r="AJ57" s="57">
        <f>SUM(AJ45:AJ56)</f>
        <v>0</v>
      </c>
      <c r="AK57" s="36">
        <f>SUM(AK45:AK56)</f>
        <v>0</v>
      </c>
      <c r="AL57" s="58"/>
      <c r="AM57" s="57">
        <f>SUM(AM45:AM56)</f>
        <v>0</v>
      </c>
      <c r="AN57" s="36">
        <f>SUM(AN45:AN56)</f>
        <v>0</v>
      </c>
      <c r="AO57" s="58"/>
      <c r="AP57" s="57">
        <f>SUM(AP45:AP56)</f>
        <v>0</v>
      </c>
      <c r="AQ57" s="36">
        <f>SUM(AQ45:AQ56)</f>
        <v>0</v>
      </c>
      <c r="AR57" s="58"/>
      <c r="AS57" s="57">
        <f>SUM(AS45:AS56)</f>
        <v>0</v>
      </c>
      <c r="AT57" s="36">
        <f>SUM(AT45:AT56)</f>
        <v>0</v>
      </c>
      <c r="AU57" s="58"/>
      <c r="AV57" s="57">
        <f>SUM(AV45:AV56)</f>
        <v>175</v>
      </c>
      <c r="AW57" s="36">
        <f>SUM(AW45:AW56)</f>
        <v>19</v>
      </c>
      <c r="AX57" s="58"/>
      <c r="AY57" s="57">
        <f t="shared" ref="AY57:AZ57" si="62">SUM(AY45:AY56)</f>
        <v>0</v>
      </c>
      <c r="AZ57" s="36">
        <f t="shared" si="62"/>
        <v>0</v>
      </c>
      <c r="BA57" s="58"/>
      <c r="BB57" s="57">
        <f t="shared" ref="BB57:BC57" si="63">SUM(BB45:BB56)</f>
        <v>0</v>
      </c>
      <c r="BC57" s="36">
        <f t="shared" si="63"/>
        <v>0</v>
      </c>
      <c r="BD57" s="58"/>
      <c r="BE57" s="57">
        <f>SUM(BE45:BE56)</f>
        <v>0</v>
      </c>
      <c r="BF57" s="36">
        <f>SUM(BF45:BF56)</f>
        <v>0</v>
      </c>
      <c r="BG57" s="58"/>
      <c r="BH57" s="57">
        <f t="shared" ref="BH57:BI57" si="64">SUM(BH45:BH56)</f>
        <v>0</v>
      </c>
      <c r="BI57" s="36">
        <f t="shared" si="64"/>
        <v>0</v>
      </c>
      <c r="BJ57" s="58"/>
      <c r="BK57" s="57">
        <f t="shared" ref="BK57:BL57" si="65">SUM(BK45:BK56)</f>
        <v>0</v>
      </c>
      <c r="BL57" s="36">
        <f t="shared" si="65"/>
        <v>0</v>
      </c>
      <c r="BM57" s="58"/>
      <c r="BN57" s="57">
        <f t="shared" ref="BN57:BO57" si="66">SUM(BN45:BN56)</f>
        <v>0</v>
      </c>
      <c r="BO57" s="36">
        <f t="shared" si="66"/>
        <v>0</v>
      </c>
      <c r="BP57" s="58"/>
      <c r="BQ57" s="57">
        <f>SUM(BQ45:BQ56)</f>
        <v>0</v>
      </c>
      <c r="BR57" s="36">
        <f>SUM(BR45:BR56)</f>
        <v>0</v>
      </c>
      <c r="BS57" s="58"/>
      <c r="BT57" s="57">
        <f>SUM(BT45:BT56)</f>
        <v>0</v>
      </c>
      <c r="BU57" s="36">
        <f>SUM(BU45:BU56)</f>
        <v>0</v>
      </c>
      <c r="BV57" s="58"/>
      <c r="BW57" s="57">
        <f>SUM(BW45:BW56)</f>
        <v>0</v>
      </c>
      <c r="BX57" s="36">
        <f>SUM(BX45:BX56)</f>
        <v>0</v>
      </c>
      <c r="BY57" s="58"/>
      <c r="BZ57" s="57">
        <f>SUM(BZ45:BZ56)</f>
        <v>0</v>
      </c>
      <c r="CA57" s="36">
        <f>SUM(CA45:CA56)</f>
        <v>0</v>
      </c>
      <c r="CB57" s="58"/>
      <c r="CC57" s="57">
        <f t="shared" ref="CC57:CD57" si="67">SUM(CC45:CC56)</f>
        <v>532</v>
      </c>
      <c r="CD57" s="36">
        <f t="shared" si="67"/>
        <v>962</v>
      </c>
      <c r="CE57" s="58"/>
      <c r="CF57" s="57">
        <f>SUM(CF45:CF56)</f>
        <v>0</v>
      </c>
      <c r="CG57" s="36">
        <f>SUM(CG45:CG56)</f>
        <v>0</v>
      </c>
      <c r="CH57" s="58"/>
      <c r="CI57" s="37">
        <f t="shared" si="52"/>
        <v>122753</v>
      </c>
      <c r="CJ57" s="38">
        <f t="shared" si="53"/>
        <v>107612</v>
      </c>
      <c r="CK57" s="4"/>
      <c r="CL57" s="5"/>
      <c r="CM57" s="4"/>
      <c r="CN57" s="4"/>
      <c r="CO57" s="4"/>
      <c r="CP57" s="5"/>
      <c r="CQ57" s="4"/>
      <c r="CR57" s="4"/>
      <c r="CS57" s="4"/>
      <c r="CT57" s="5"/>
      <c r="CU57" s="4"/>
      <c r="CV57" s="4"/>
      <c r="CW57" s="4"/>
      <c r="CX57" s="5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</row>
    <row r="58" spans="1:208" x14ac:dyDescent="0.3">
      <c r="A58" s="49">
        <v>2008</v>
      </c>
      <c r="B58" s="50" t="s">
        <v>5</v>
      </c>
      <c r="C58" s="56">
        <v>5995</v>
      </c>
      <c r="D58" s="6">
        <v>5695</v>
      </c>
      <c r="E58" s="55">
        <f t="shared" ref="E58:E69" si="68">D58/C58*1000</f>
        <v>949.95829858215177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f t="shared" ref="K58:K69" si="69">IF(I58=0,0,J58/I58*1000)</f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56">
        <v>0</v>
      </c>
      <c r="V58" s="6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>
        <v>0</v>
      </c>
      <c r="AE58" s="6">
        <v>0</v>
      </c>
      <c r="AF58" s="55">
        <v>0</v>
      </c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0</v>
      </c>
      <c r="AZ58" s="6">
        <v>0</v>
      </c>
      <c r="BA58" s="55">
        <v>0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61">
        <v>0</v>
      </c>
      <c r="BO58" s="14">
        <v>0</v>
      </c>
      <c r="BP58" s="55">
        <v>0</v>
      </c>
      <c r="BQ58" s="56">
        <v>0</v>
      </c>
      <c r="BR58" s="6">
        <v>0</v>
      </c>
      <c r="BS58" s="55"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v>0</v>
      </c>
      <c r="CF58" s="56">
        <v>0</v>
      </c>
      <c r="CG58" s="6">
        <v>0</v>
      </c>
      <c r="CH58" s="55">
        <v>0</v>
      </c>
      <c r="CI58" s="8">
        <f t="shared" si="52"/>
        <v>5995</v>
      </c>
      <c r="CJ58" s="15">
        <f t="shared" si="53"/>
        <v>5695</v>
      </c>
      <c r="CK58" s="4"/>
      <c r="CL58" s="5"/>
      <c r="CM58" s="4"/>
      <c r="CN58" s="4"/>
      <c r="CO58" s="4"/>
      <c r="CP58" s="5"/>
      <c r="CQ58" s="4"/>
      <c r="CR58" s="4"/>
      <c r="CS58" s="4"/>
      <c r="CT58" s="5"/>
      <c r="CU58" s="4"/>
      <c r="CV58" s="4"/>
      <c r="CW58" s="4"/>
      <c r="CX58" s="5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f t="shared" si="69"/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56">
        <v>0</v>
      </c>
      <c r="V59" s="6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>
        <v>0</v>
      </c>
      <c r="AE59" s="6">
        <v>0</v>
      </c>
      <c r="AF59" s="55">
        <v>0</v>
      </c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61">
        <v>0</v>
      </c>
      <c r="BO59" s="14">
        <v>0</v>
      </c>
      <c r="BP59" s="55">
        <v>0</v>
      </c>
      <c r="BQ59" s="56">
        <v>0</v>
      </c>
      <c r="BR59" s="6">
        <v>0</v>
      </c>
      <c r="BS59" s="55"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v>0</v>
      </c>
      <c r="CC59" s="56">
        <v>0</v>
      </c>
      <c r="CD59" s="6">
        <v>0</v>
      </c>
      <c r="CE59" s="55">
        <v>0</v>
      </c>
      <c r="CF59" s="56">
        <v>0</v>
      </c>
      <c r="CG59" s="6">
        <v>0</v>
      </c>
      <c r="CH59" s="55">
        <v>0</v>
      </c>
      <c r="CI59" s="8">
        <f t="shared" si="52"/>
        <v>0</v>
      </c>
      <c r="CJ59" s="15">
        <f t="shared" si="53"/>
        <v>0</v>
      </c>
      <c r="CK59" s="4"/>
      <c r="CL59" s="5"/>
      <c r="CM59" s="4"/>
      <c r="CN59" s="4"/>
      <c r="CO59" s="4"/>
      <c r="CP59" s="5"/>
      <c r="CQ59" s="4"/>
      <c r="CR59" s="4"/>
      <c r="CS59" s="4"/>
      <c r="CT59" s="5"/>
      <c r="CU59" s="4"/>
      <c r="CV59" s="4"/>
      <c r="CW59" s="4"/>
      <c r="CX59" s="5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3">
      <c r="A60" s="49">
        <v>2008</v>
      </c>
      <c r="B60" s="50" t="s">
        <v>7</v>
      </c>
      <c r="C60" s="56">
        <v>2219</v>
      </c>
      <c r="D60" s="6">
        <v>2170</v>
      </c>
      <c r="E60" s="55">
        <f t="shared" si="68"/>
        <v>977.91798107255522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f t="shared" si="69"/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56">
        <v>0</v>
      </c>
      <c r="V60" s="6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>
        <v>0</v>
      </c>
      <c r="AE60" s="6">
        <v>0</v>
      </c>
      <c r="AF60" s="55">
        <v>0</v>
      </c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0</v>
      </c>
      <c r="AZ60" s="6">
        <v>0</v>
      </c>
      <c r="BA60" s="55">
        <v>0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61">
        <v>0</v>
      </c>
      <c r="BO60" s="14">
        <v>0</v>
      </c>
      <c r="BP60" s="55">
        <v>0</v>
      </c>
      <c r="BQ60" s="56">
        <v>0</v>
      </c>
      <c r="BR60" s="6">
        <v>0</v>
      </c>
      <c r="BS60" s="55"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v>0</v>
      </c>
      <c r="CC60" s="56">
        <v>0</v>
      </c>
      <c r="CD60" s="6">
        <v>0</v>
      </c>
      <c r="CE60" s="55">
        <v>0</v>
      </c>
      <c r="CF60" s="56">
        <v>0</v>
      </c>
      <c r="CG60" s="6">
        <v>0</v>
      </c>
      <c r="CH60" s="55">
        <v>0</v>
      </c>
      <c r="CI60" s="8">
        <f t="shared" si="52"/>
        <v>2219</v>
      </c>
      <c r="CJ60" s="15">
        <f t="shared" si="53"/>
        <v>2170</v>
      </c>
      <c r="CK60" s="4"/>
      <c r="CL60" s="5"/>
      <c r="CM60" s="4"/>
      <c r="CN60" s="4"/>
      <c r="CO60" s="4"/>
      <c r="CP60" s="5"/>
      <c r="CQ60" s="4"/>
      <c r="CR60" s="4"/>
      <c r="CS60" s="4"/>
      <c r="CT60" s="5"/>
      <c r="CU60" s="4"/>
      <c r="CV60" s="4"/>
      <c r="CW60" s="4"/>
      <c r="CX60" s="5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3">
      <c r="A61" s="49">
        <v>2008</v>
      </c>
      <c r="B61" s="50" t="s">
        <v>8</v>
      </c>
      <c r="C61" s="56">
        <v>2181</v>
      </c>
      <c r="D61" s="6">
        <v>1957</v>
      </c>
      <c r="E61" s="55">
        <f t="shared" si="68"/>
        <v>897.29481889041733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f t="shared" si="69"/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56">
        <v>0</v>
      </c>
      <c r="V61" s="6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>
        <v>0</v>
      </c>
      <c r="AE61" s="6">
        <v>0</v>
      </c>
      <c r="AF61" s="55">
        <v>0</v>
      </c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50</v>
      </c>
      <c r="AW61" s="6">
        <v>6</v>
      </c>
      <c r="AX61" s="55">
        <f t="shared" ref="AX61" si="70">AW61/AV61*1000</f>
        <v>120</v>
      </c>
      <c r="AY61" s="56">
        <v>0</v>
      </c>
      <c r="AZ61" s="6">
        <v>0</v>
      </c>
      <c r="BA61" s="55">
        <v>0</v>
      </c>
      <c r="BB61" s="56">
        <v>0</v>
      </c>
      <c r="BC61" s="6">
        <v>0</v>
      </c>
      <c r="BD61" s="55">
        <v>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61">
        <v>0</v>
      </c>
      <c r="BO61" s="14">
        <v>0</v>
      </c>
      <c r="BP61" s="55">
        <v>0</v>
      </c>
      <c r="BQ61" s="56">
        <v>0</v>
      </c>
      <c r="BR61" s="6">
        <v>0</v>
      </c>
      <c r="BS61" s="55"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v>0</v>
      </c>
      <c r="CC61" s="56">
        <v>0</v>
      </c>
      <c r="CD61" s="6">
        <v>0</v>
      </c>
      <c r="CE61" s="55">
        <v>0</v>
      </c>
      <c r="CF61" s="56">
        <v>0</v>
      </c>
      <c r="CG61" s="6">
        <v>0</v>
      </c>
      <c r="CH61" s="55">
        <v>0</v>
      </c>
      <c r="CI61" s="8">
        <f t="shared" si="52"/>
        <v>2231</v>
      </c>
      <c r="CJ61" s="15">
        <f t="shared" si="53"/>
        <v>1963</v>
      </c>
      <c r="CK61" s="4"/>
      <c r="CL61" s="5"/>
      <c r="CM61" s="4"/>
      <c r="CN61" s="4"/>
      <c r="CO61" s="4"/>
      <c r="CP61" s="5"/>
      <c r="CQ61" s="4"/>
      <c r="CR61" s="4"/>
      <c r="CS61" s="4"/>
      <c r="CT61" s="5"/>
      <c r="CU61" s="4"/>
      <c r="CV61" s="4"/>
      <c r="CW61" s="4"/>
      <c r="CX61" s="5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3">
      <c r="A62" s="49">
        <v>2008</v>
      </c>
      <c r="B62" s="50" t="s">
        <v>9</v>
      </c>
      <c r="C62" s="56">
        <v>5025</v>
      </c>
      <c r="D62" s="6">
        <v>4354</v>
      </c>
      <c r="E62" s="55">
        <f t="shared" si="68"/>
        <v>866.46766169154228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f t="shared" si="69"/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>
        <v>0</v>
      </c>
      <c r="AE62" s="6">
        <v>0</v>
      </c>
      <c r="AF62" s="55">
        <v>0</v>
      </c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v>0</v>
      </c>
      <c r="CC62" s="56">
        <v>0</v>
      </c>
      <c r="CD62" s="6">
        <v>0</v>
      </c>
      <c r="CE62" s="55">
        <v>0</v>
      </c>
      <c r="CF62" s="56">
        <v>0</v>
      </c>
      <c r="CG62" s="6">
        <v>0</v>
      </c>
      <c r="CH62" s="55">
        <v>0</v>
      </c>
      <c r="CI62" s="8">
        <f t="shared" si="52"/>
        <v>5025</v>
      </c>
      <c r="CJ62" s="15">
        <f t="shared" si="53"/>
        <v>4354</v>
      </c>
      <c r="CK62" s="4"/>
      <c r="CL62" s="5"/>
      <c r="CM62" s="4"/>
      <c r="CN62" s="4"/>
      <c r="CO62" s="4"/>
      <c r="CP62" s="5"/>
      <c r="CQ62" s="4"/>
      <c r="CR62" s="4"/>
      <c r="CS62" s="4"/>
      <c r="CT62" s="5"/>
      <c r="CU62" s="4"/>
      <c r="CV62" s="4"/>
      <c r="CW62" s="4"/>
      <c r="CX62" s="5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3">
      <c r="A63" s="49">
        <v>2008</v>
      </c>
      <c r="B63" s="50" t="s">
        <v>10</v>
      </c>
      <c r="C63" s="56">
        <v>475</v>
      </c>
      <c r="D63" s="6">
        <v>546</v>
      </c>
      <c r="E63" s="55">
        <f t="shared" si="68"/>
        <v>1149.4736842105265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f t="shared" si="69"/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>
        <v>0</v>
      </c>
      <c r="AE63" s="6">
        <v>0</v>
      </c>
      <c r="AF63" s="55">
        <v>0</v>
      </c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0</v>
      </c>
      <c r="AZ63" s="6">
        <v>0</v>
      </c>
      <c r="BA63" s="55">
        <v>0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v>0</v>
      </c>
      <c r="CC63" s="56">
        <v>30</v>
      </c>
      <c r="CD63" s="6">
        <v>51</v>
      </c>
      <c r="CE63" s="55">
        <f t="shared" ref="CE63" si="71">CD63/CC63*1000</f>
        <v>1700</v>
      </c>
      <c r="CF63" s="56">
        <v>0</v>
      </c>
      <c r="CG63" s="6">
        <v>0</v>
      </c>
      <c r="CH63" s="55">
        <v>0</v>
      </c>
      <c r="CI63" s="8">
        <f t="shared" si="52"/>
        <v>505</v>
      </c>
      <c r="CJ63" s="15">
        <f t="shared" si="53"/>
        <v>597</v>
      </c>
      <c r="CK63" s="4"/>
      <c r="CL63" s="5"/>
      <c r="CM63" s="4"/>
      <c r="CN63" s="4"/>
      <c r="CO63" s="4"/>
      <c r="CP63" s="5"/>
      <c r="CQ63" s="4"/>
      <c r="CR63" s="4"/>
      <c r="CS63" s="4"/>
      <c r="CT63" s="5"/>
      <c r="CU63" s="4"/>
      <c r="CV63" s="4"/>
      <c r="CW63" s="4"/>
      <c r="CX63" s="5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f t="shared" si="69"/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>
        <v>0</v>
      </c>
      <c r="AE64" s="6">
        <v>0</v>
      </c>
      <c r="AF64" s="55">
        <v>0</v>
      </c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0</v>
      </c>
      <c r="AZ64" s="6">
        <v>0</v>
      </c>
      <c r="BA64" s="55">
        <v>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v>0</v>
      </c>
      <c r="CC64" s="56">
        <v>0</v>
      </c>
      <c r="CD64" s="6">
        <v>0</v>
      </c>
      <c r="CE64" s="55">
        <v>0</v>
      </c>
      <c r="CF64" s="56">
        <v>0</v>
      </c>
      <c r="CG64" s="6">
        <v>0</v>
      </c>
      <c r="CH64" s="55">
        <v>0</v>
      </c>
      <c r="CI64" s="8">
        <f t="shared" si="52"/>
        <v>0</v>
      </c>
      <c r="CJ64" s="15">
        <f t="shared" si="53"/>
        <v>0</v>
      </c>
      <c r="CK64" s="4"/>
      <c r="CL64" s="5"/>
      <c r="CM64" s="4"/>
      <c r="CN64" s="4"/>
      <c r="CO64" s="4"/>
      <c r="CP64" s="5"/>
      <c r="CQ64" s="4"/>
      <c r="CR64" s="4"/>
      <c r="CS64" s="4"/>
      <c r="CT64" s="5"/>
      <c r="CU64" s="4"/>
      <c r="CV64" s="4"/>
      <c r="CW64" s="4"/>
      <c r="CX64" s="5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f t="shared" si="69"/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>
        <v>0</v>
      </c>
      <c r="AE65" s="6">
        <v>0</v>
      </c>
      <c r="AF65" s="55">
        <v>0</v>
      </c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0</v>
      </c>
      <c r="AZ65" s="6">
        <v>0</v>
      </c>
      <c r="BA65" s="55">
        <v>0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v>0</v>
      </c>
      <c r="CC65" s="56">
        <v>0</v>
      </c>
      <c r="CD65" s="6">
        <v>0</v>
      </c>
      <c r="CE65" s="55">
        <v>0</v>
      </c>
      <c r="CF65" s="56">
        <v>0</v>
      </c>
      <c r="CG65" s="6">
        <v>0</v>
      </c>
      <c r="CH65" s="55">
        <v>0</v>
      </c>
      <c r="CI65" s="8">
        <f t="shared" si="52"/>
        <v>0</v>
      </c>
      <c r="CJ65" s="15">
        <f t="shared" si="53"/>
        <v>0</v>
      </c>
      <c r="CK65" s="4"/>
      <c r="CL65" s="5"/>
      <c r="CM65" s="4"/>
      <c r="CN65" s="4"/>
      <c r="CO65" s="4"/>
      <c r="CP65" s="5"/>
      <c r="CQ65" s="4"/>
      <c r="CR65" s="4"/>
      <c r="CS65" s="4"/>
      <c r="CT65" s="5"/>
      <c r="CU65" s="4"/>
      <c r="CV65" s="4"/>
      <c r="CW65" s="4"/>
      <c r="CX65" s="5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3">
      <c r="A66" s="49">
        <v>2008</v>
      </c>
      <c r="B66" s="50" t="s">
        <v>13</v>
      </c>
      <c r="C66" s="56">
        <v>3770</v>
      </c>
      <c r="D66" s="6">
        <v>5845</v>
      </c>
      <c r="E66" s="55">
        <f t="shared" si="68"/>
        <v>1550.3978779840847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f t="shared" si="69"/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>
        <v>0</v>
      </c>
      <c r="AE66" s="6">
        <v>0</v>
      </c>
      <c r="AF66" s="55">
        <v>0</v>
      </c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0</v>
      </c>
      <c r="AZ66" s="6">
        <v>0</v>
      </c>
      <c r="BA66" s="55">
        <v>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v>0</v>
      </c>
      <c r="CC66" s="56">
        <v>0</v>
      </c>
      <c r="CD66" s="6">
        <v>0</v>
      </c>
      <c r="CE66" s="55">
        <v>0</v>
      </c>
      <c r="CF66" s="56">
        <v>0</v>
      </c>
      <c r="CG66" s="6">
        <v>0</v>
      </c>
      <c r="CH66" s="55">
        <v>0</v>
      </c>
      <c r="CI66" s="8">
        <f t="shared" si="52"/>
        <v>3770</v>
      </c>
      <c r="CJ66" s="15">
        <f t="shared" si="53"/>
        <v>5845</v>
      </c>
      <c r="CK66" s="4"/>
      <c r="CL66" s="5"/>
      <c r="CM66" s="4"/>
      <c r="CN66" s="4"/>
      <c r="CO66" s="4"/>
      <c r="CP66" s="5"/>
      <c r="CQ66" s="4"/>
      <c r="CR66" s="4"/>
      <c r="CS66" s="4"/>
      <c r="CT66" s="5"/>
      <c r="CU66" s="4"/>
      <c r="CV66" s="4"/>
      <c r="CW66" s="4"/>
      <c r="CX66" s="5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3">
      <c r="A67" s="49">
        <v>2008</v>
      </c>
      <c r="B67" s="50" t="s">
        <v>14</v>
      </c>
      <c r="C67" s="56">
        <v>7712</v>
      </c>
      <c r="D67" s="6">
        <v>10966</v>
      </c>
      <c r="E67" s="55">
        <f t="shared" si="68"/>
        <v>1421.9398340248963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f t="shared" si="69"/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>
        <v>0</v>
      </c>
      <c r="AE67" s="6">
        <v>0</v>
      </c>
      <c r="AF67" s="55">
        <v>0</v>
      </c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0</v>
      </c>
      <c r="AZ67" s="6">
        <v>0</v>
      </c>
      <c r="BA67" s="55">
        <v>0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v>0</v>
      </c>
      <c r="CC67" s="56">
        <v>0</v>
      </c>
      <c r="CD67" s="6">
        <v>0</v>
      </c>
      <c r="CE67" s="55">
        <v>0</v>
      </c>
      <c r="CF67" s="56">
        <v>0</v>
      </c>
      <c r="CG67" s="6">
        <v>0</v>
      </c>
      <c r="CH67" s="55">
        <v>0</v>
      </c>
      <c r="CI67" s="8">
        <f t="shared" si="52"/>
        <v>7712</v>
      </c>
      <c r="CJ67" s="15">
        <f t="shared" si="53"/>
        <v>10966</v>
      </c>
      <c r="CK67" s="4"/>
      <c r="CL67" s="5"/>
      <c r="CM67" s="4"/>
      <c r="CN67" s="4"/>
      <c r="CO67" s="4"/>
      <c r="CP67" s="5"/>
      <c r="CQ67" s="4"/>
      <c r="CR67" s="4"/>
      <c r="CS67" s="4"/>
      <c r="CT67" s="5"/>
      <c r="CU67" s="4"/>
      <c r="CV67" s="4"/>
      <c r="CW67" s="4"/>
      <c r="CX67" s="5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3">
      <c r="A68" s="49">
        <v>2008</v>
      </c>
      <c r="B68" s="50" t="s">
        <v>15</v>
      </c>
      <c r="C68" s="56">
        <v>6821</v>
      </c>
      <c r="D68" s="6">
        <v>13308</v>
      </c>
      <c r="E68" s="55">
        <f t="shared" si="68"/>
        <v>1951.0335727899135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f t="shared" si="69"/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>
        <v>0</v>
      </c>
      <c r="AE68" s="6">
        <v>0</v>
      </c>
      <c r="AF68" s="55">
        <v>0</v>
      </c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0</v>
      </c>
      <c r="AZ68" s="6">
        <v>0</v>
      </c>
      <c r="BA68" s="55">
        <v>0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v>0</v>
      </c>
      <c r="CC68" s="56">
        <v>0</v>
      </c>
      <c r="CD68" s="6">
        <v>0</v>
      </c>
      <c r="CE68" s="55">
        <v>0</v>
      </c>
      <c r="CF68" s="56">
        <v>0</v>
      </c>
      <c r="CG68" s="6">
        <v>0</v>
      </c>
      <c r="CH68" s="55">
        <v>0</v>
      </c>
      <c r="CI68" s="8">
        <f t="shared" si="52"/>
        <v>6821</v>
      </c>
      <c r="CJ68" s="15">
        <f t="shared" si="53"/>
        <v>13308</v>
      </c>
      <c r="CK68" s="4"/>
      <c r="CL68" s="5"/>
      <c r="CM68" s="4"/>
      <c r="CN68" s="4"/>
      <c r="CO68" s="4"/>
      <c r="CP68" s="5"/>
      <c r="CQ68" s="4"/>
      <c r="CR68" s="4"/>
      <c r="CS68" s="4"/>
      <c r="CT68" s="5"/>
      <c r="CU68" s="4"/>
      <c r="CV68" s="4"/>
      <c r="CW68" s="4"/>
      <c r="CX68" s="5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3">
      <c r="A69" s="49">
        <v>2008</v>
      </c>
      <c r="B69" s="50" t="s">
        <v>16</v>
      </c>
      <c r="C69" s="56">
        <v>6235</v>
      </c>
      <c r="D69" s="6">
        <v>11732</v>
      </c>
      <c r="E69" s="55">
        <f t="shared" si="68"/>
        <v>1881.635926222935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f t="shared" si="69"/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>
        <v>0</v>
      </c>
      <c r="AE69" s="6">
        <v>0</v>
      </c>
      <c r="AF69" s="55">
        <v>0</v>
      </c>
      <c r="AG69" s="56">
        <v>0</v>
      </c>
      <c r="AH69" s="6">
        <v>0</v>
      </c>
      <c r="AI69" s="55">
        <v>0</v>
      </c>
      <c r="AJ69" s="56">
        <v>0</v>
      </c>
      <c r="AK69" s="6">
        <v>3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0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0</v>
      </c>
      <c r="AZ69" s="6">
        <v>0</v>
      </c>
      <c r="BA69" s="55">
        <v>0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v>0</v>
      </c>
      <c r="CC69" s="56">
        <v>0</v>
      </c>
      <c r="CD69" s="6">
        <v>0</v>
      </c>
      <c r="CE69" s="55">
        <v>0</v>
      </c>
      <c r="CF69" s="56">
        <v>0</v>
      </c>
      <c r="CG69" s="6">
        <v>0</v>
      </c>
      <c r="CH69" s="55">
        <v>0</v>
      </c>
      <c r="CI69" s="8">
        <f t="shared" si="52"/>
        <v>6235</v>
      </c>
      <c r="CJ69" s="15">
        <f t="shared" si="53"/>
        <v>11735</v>
      </c>
      <c r="CK69" s="4"/>
      <c r="CL69" s="5"/>
      <c r="CM69" s="4"/>
      <c r="CN69" s="4"/>
      <c r="CO69" s="4"/>
      <c r="CP69" s="5"/>
      <c r="CQ69" s="4"/>
      <c r="CR69" s="4"/>
      <c r="CS69" s="4"/>
      <c r="CT69" s="5"/>
      <c r="CU69" s="4"/>
      <c r="CV69" s="4"/>
      <c r="CW69" s="4"/>
      <c r="CX69" s="5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" thickBot="1" x14ac:dyDescent="0.35">
      <c r="A70" s="51"/>
      <c r="B70" s="52" t="s">
        <v>17</v>
      </c>
      <c r="C70" s="57">
        <f>SUM(C58:C69)</f>
        <v>40433</v>
      </c>
      <c r="D70" s="36">
        <f>SUM(D58:D69)</f>
        <v>56573</v>
      </c>
      <c r="E70" s="58"/>
      <c r="F70" s="57">
        <f>SUM(F58:F69)</f>
        <v>0</v>
      </c>
      <c r="G70" s="36">
        <f>SUM(G58:G69)</f>
        <v>0</v>
      </c>
      <c r="H70" s="58"/>
      <c r="I70" s="57">
        <f t="shared" ref="I70:J70" si="72">SUM(I58:I69)</f>
        <v>0</v>
      </c>
      <c r="J70" s="36">
        <f t="shared" si="72"/>
        <v>0</v>
      </c>
      <c r="K70" s="58"/>
      <c r="L70" s="57">
        <f>SUM(L58:L69)</f>
        <v>0</v>
      </c>
      <c r="M70" s="36">
        <f>SUM(M58:M69)</f>
        <v>0</v>
      </c>
      <c r="N70" s="58"/>
      <c r="O70" s="57">
        <f>SUM(O58:O69)</f>
        <v>0</v>
      </c>
      <c r="P70" s="36">
        <f>SUM(P58:P69)</f>
        <v>0</v>
      </c>
      <c r="Q70" s="58"/>
      <c r="R70" s="57">
        <f t="shared" ref="R70:S70" si="73">SUM(R58:R69)</f>
        <v>0</v>
      </c>
      <c r="S70" s="36">
        <f t="shared" si="73"/>
        <v>0</v>
      </c>
      <c r="T70" s="58"/>
      <c r="U70" s="57">
        <f t="shared" ref="U70:V70" si="74">SUM(U58:U69)</f>
        <v>0</v>
      </c>
      <c r="V70" s="36">
        <f t="shared" si="74"/>
        <v>0</v>
      </c>
      <c r="W70" s="58"/>
      <c r="X70" s="57">
        <f t="shared" ref="X70:Y70" si="75">SUM(X58:X69)</f>
        <v>0</v>
      </c>
      <c r="Y70" s="36">
        <f t="shared" si="75"/>
        <v>0</v>
      </c>
      <c r="Z70" s="58"/>
      <c r="AA70" s="57">
        <f t="shared" ref="AA70:AB70" si="76">SUM(AA58:AA69)</f>
        <v>0</v>
      </c>
      <c r="AB70" s="36">
        <f t="shared" si="76"/>
        <v>0</v>
      </c>
      <c r="AC70" s="58"/>
      <c r="AD70" s="57">
        <f t="shared" ref="AD70:AE70" si="77">SUM(AD58:AD69)</f>
        <v>0</v>
      </c>
      <c r="AE70" s="36">
        <f t="shared" si="77"/>
        <v>0</v>
      </c>
      <c r="AF70" s="58"/>
      <c r="AG70" s="57">
        <f>SUM(AG58:AG69)</f>
        <v>0</v>
      </c>
      <c r="AH70" s="36">
        <f>SUM(AH58:AH69)</f>
        <v>0</v>
      </c>
      <c r="AI70" s="58"/>
      <c r="AJ70" s="57">
        <f>SUM(AJ58:AJ69)</f>
        <v>0</v>
      </c>
      <c r="AK70" s="36">
        <f>SUM(AK58:AK69)</f>
        <v>3</v>
      </c>
      <c r="AL70" s="58"/>
      <c r="AM70" s="57">
        <f>SUM(AM58:AM69)</f>
        <v>0</v>
      </c>
      <c r="AN70" s="36">
        <f>SUM(AN58:AN69)</f>
        <v>0</v>
      </c>
      <c r="AO70" s="58"/>
      <c r="AP70" s="57">
        <f>SUM(AP58:AP69)</f>
        <v>0</v>
      </c>
      <c r="AQ70" s="36">
        <f>SUM(AQ58:AQ69)</f>
        <v>0</v>
      </c>
      <c r="AR70" s="58"/>
      <c r="AS70" s="57">
        <f>SUM(AS58:AS69)</f>
        <v>0</v>
      </c>
      <c r="AT70" s="36">
        <f>SUM(AT58:AT69)</f>
        <v>0</v>
      </c>
      <c r="AU70" s="58"/>
      <c r="AV70" s="57">
        <f>SUM(AV58:AV69)</f>
        <v>50</v>
      </c>
      <c r="AW70" s="36">
        <f>SUM(AW58:AW69)</f>
        <v>6</v>
      </c>
      <c r="AX70" s="58"/>
      <c r="AY70" s="57">
        <f t="shared" ref="AY70:AZ70" si="78">SUM(AY58:AY69)</f>
        <v>0</v>
      </c>
      <c r="AZ70" s="36">
        <f t="shared" si="78"/>
        <v>0</v>
      </c>
      <c r="BA70" s="58"/>
      <c r="BB70" s="57">
        <f t="shared" ref="BB70:BC70" si="79">SUM(BB58:BB69)</f>
        <v>0</v>
      </c>
      <c r="BC70" s="36">
        <f t="shared" si="79"/>
        <v>0</v>
      </c>
      <c r="BD70" s="58"/>
      <c r="BE70" s="57">
        <f>SUM(BE58:BE69)</f>
        <v>0</v>
      </c>
      <c r="BF70" s="36">
        <f>SUM(BF58:BF69)</f>
        <v>0</v>
      </c>
      <c r="BG70" s="58"/>
      <c r="BH70" s="57">
        <f t="shared" ref="BH70:BI70" si="80">SUM(BH58:BH69)</f>
        <v>0</v>
      </c>
      <c r="BI70" s="36">
        <f t="shared" si="80"/>
        <v>0</v>
      </c>
      <c r="BJ70" s="58"/>
      <c r="BK70" s="57">
        <f t="shared" ref="BK70:BL70" si="81">SUM(BK58:BK69)</f>
        <v>0</v>
      </c>
      <c r="BL70" s="36">
        <f t="shared" si="81"/>
        <v>0</v>
      </c>
      <c r="BM70" s="58"/>
      <c r="BN70" s="57">
        <f t="shared" ref="BN70:BO70" si="82">SUM(BN58:BN69)</f>
        <v>0</v>
      </c>
      <c r="BO70" s="36">
        <f t="shared" si="82"/>
        <v>0</v>
      </c>
      <c r="BP70" s="58"/>
      <c r="BQ70" s="57">
        <f>SUM(BQ58:BQ69)</f>
        <v>0</v>
      </c>
      <c r="BR70" s="36">
        <f>SUM(BR58:BR69)</f>
        <v>0</v>
      </c>
      <c r="BS70" s="58"/>
      <c r="BT70" s="57">
        <f>SUM(BT58:BT69)</f>
        <v>0</v>
      </c>
      <c r="BU70" s="36">
        <f>SUM(BU58:BU69)</f>
        <v>0</v>
      </c>
      <c r="BV70" s="58"/>
      <c r="BW70" s="57">
        <f>SUM(BW58:BW69)</f>
        <v>0</v>
      </c>
      <c r="BX70" s="36">
        <f>SUM(BX58:BX69)</f>
        <v>0</v>
      </c>
      <c r="BY70" s="58"/>
      <c r="BZ70" s="57">
        <f>SUM(BZ58:BZ69)</f>
        <v>0</v>
      </c>
      <c r="CA70" s="36">
        <f>SUM(CA58:CA69)</f>
        <v>0</v>
      </c>
      <c r="CB70" s="58"/>
      <c r="CC70" s="57">
        <f t="shared" ref="CC70:CD70" si="83">SUM(CC58:CC69)</f>
        <v>30</v>
      </c>
      <c r="CD70" s="36">
        <f t="shared" si="83"/>
        <v>51</v>
      </c>
      <c r="CE70" s="58"/>
      <c r="CF70" s="57">
        <f>SUM(CF58:CF69)</f>
        <v>0</v>
      </c>
      <c r="CG70" s="36">
        <f>SUM(CG58:CG69)</f>
        <v>0</v>
      </c>
      <c r="CH70" s="58"/>
      <c r="CI70" s="37">
        <f t="shared" si="52"/>
        <v>40513</v>
      </c>
      <c r="CJ70" s="38">
        <f t="shared" si="53"/>
        <v>56633</v>
      </c>
      <c r="CK70" s="4"/>
      <c r="CL70" s="5"/>
      <c r="CM70" s="4"/>
      <c r="CN70" s="4"/>
      <c r="CO70" s="4"/>
      <c r="CP70" s="5"/>
      <c r="CQ70" s="4"/>
      <c r="CR70" s="4"/>
      <c r="CS70" s="4"/>
      <c r="CT70" s="5"/>
      <c r="CU70" s="4"/>
      <c r="CV70" s="4"/>
      <c r="CW70" s="4"/>
      <c r="CX70" s="5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</row>
    <row r="71" spans="1:208" x14ac:dyDescent="0.3">
      <c r="A71" s="49">
        <v>2009</v>
      </c>
      <c r="B71" s="50" t="s">
        <v>5</v>
      </c>
      <c r="C71" s="56">
        <v>270</v>
      </c>
      <c r="D71" s="6">
        <v>508</v>
      </c>
      <c r="E71" s="55">
        <f t="shared" ref="E71:E81" si="84">D71/C71*1000</f>
        <v>1881.4814814814815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f t="shared" ref="K71:K82" si="85">IF(I71=0,0,J71/I71*1000)</f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56">
        <v>0</v>
      </c>
      <c r="V71" s="6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>
        <v>0</v>
      </c>
      <c r="AE71" s="6">
        <v>0</v>
      </c>
      <c r="AF71" s="55">
        <v>0</v>
      </c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61">
        <v>0</v>
      </c>
      <c r="BO71" s="14">
        <v>0</v>
      </c>
      <c r="BP71" s="55">
        <v>0</v>
      </c>
      <c r="BQ71" s="56">
        <v>0</v>
      </c>
      <c r="BR71" s="6">
        <v>0</v>
      </c>
      <c r="BS71" s="55"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v>0</v>
      </c>
      <c r="CC71" s="56">
        <v>0</v>
      </c>
      <c r="CD71" s="6">
        <v>0</v>
      </c>
      <c r="CE71" s="55">
        <v>0</v>
      </c>
      <c r="CF71" s="56">
        <v>0</v>
      </c>
      <c r="CG71" s="6">
        <v>0</v>
      </c>
      <c r="CH71" s="55">
        <v>0</v>
      </c>
      <c r="CI71" s="8">
        <f t="shared" ref="CI71:CI96" si="86">SUM(C71,F71,O71,R71,X71,AD71,AG71,AJ71,AV71,BB71,BK71,BW71,CF71)</f>
        <v>270</v>
      </c>
      <c r="CJ71" s="15">
        <f t="shared" ref="CJ71:CJ96" si="87">SUM(D71,G71,P71,S71,Y71,AE71,AH71,AK71,AW71,BC71,BL71,BX71,CG71)</f>
        <v>508</v>
      </c>
      <c r="CK71" s="4"/>
      <c r="CL71" s="5"/>
      <c r="CM71" s="4"/>
      <c r="CN71" s="4"/>
      <c r="CO71" s="4"/>
      <c r="CP71" s="5"/>
      <c r="CQ71" s="4"/>
      <c r="CR71" s="4"/>
      <c r="CS71" s="4"/>
      <c r="CT71" s="5"/>
      <c r="CU71" s="4"/>
      <c r="CV71" s="4"/>
      <c r="CW71" s="4"/>
      <c r="CX71" s="5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3">
      <c r="A72" s="49">
        <v>2009</v>
      </c>
      <c r="B72" s="50" t="s">
        <v>6</v>
      </c>
      <c r="C72" s="56">
        <v>5400</v>
      </c>
      <c r="D72" s="6">
        <v>9376</v>
      </c>
      <c r="E72" s="55">
        <f t="shared" si="84"/>
        <v>1736.2962962962963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f t="shared" si="85"/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56">
        <v>0</v>
      </c>
      <c r="V72" s="6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>
        <v>0</v>
      </c>
      <c r="AE72" s="6">
        <v>0</v>
      </c>
      <c r="AF72" s="55">
        <v>0</v>
      </c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0</v>
      </c>
      <c r="AZ72" s="6">
        <v>0</v>
      </c>
      <c r="BA72" s="55">
        <v>0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61">
        <v>0</v>
      </c>
      <c r="BO72" s="14">
        <v>0</v>
      </c>
      <c r="BP72" s="55">
        <v>0</v>
      </c>
      <c r="BQ72" s="56">
        <v>0</v>
      </c>
      <c r="BR72" s="6">
        <v>0</v>
      </c>
      <c r="BS72" s="55"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v>0</v>
      </c>
      <c r="CC72" s="56">
        <v>0</v>
      </c>
      <c r="CD72" s="6">
        <v>0</v>
      </c>
      <c r="CE72" s="55">
        <v>0</v>
      </c>
      <c r="CF72" s="56">
        <v>0</v>
      </c>
      <c r="CG72" s="6">
        <v>0</v>
      </c>
      <c r="CH72" s="55">
        <v>0</v>
      </c>
      <c r="CI72" s="8">
        <f t="shared" si="86"/>
        <v>5400</v>
      </c>
      <c r="CJ72" s="15">
        <f t="shared" si="87"/>
        <v>9376</v>
      </c>
      <c r="CK72" s="4"/>
      <c r="CL72" s="5"/>
      <c r="CM72" s="4"/>
      <c r="CN72" s="4"/>
      <c r="CO72" s="4"/>
      <c r="CP72" s="5"/>
      <c r="CQ72" s="4"/>
      <c r="CR72" s="4"/>
      <c r="CS72" s="4"/>
      <c r="CT72" s="5"/>
      <c r="CU72" s="4"/>
      <c r="CV72" s="4"/>
      <c r="CW72" s="4"/>
      <c r="CX72" s="5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3">
      <c r="A73" s="49">
        <v>2009</v>
      </c>
      <c r="B73" s="50" t="s">
        <v>7</v>
      </c>
      <c r="C73" s="56">
        <v>10866</v>
      </c>
      <c r="D73" s="6">
        <v>15856</v>
      </c>
      <c r="E73" s="55">
        <f t="shared" si="84"/>
        <v>1459.2306276458678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f t="shared" si="85"/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56">
        <v>0</v>
      </c>
      <c r="V73" s="6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>
        <v>0</v>
      </c>
      <c r="AE73" s="6">
        <v>0</v>
      </c>
      <c r="AF73" s="55">
        <v>0</v>
      </c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61">
        <v>0</v>
      </c>
      <c r="BO73" s="14">
        <v>0</v>
      </c>
      <c r="BP73" s="55">
        <v>0</v>
      </c>
      <c r="BQ73" s="56">
        <v>0</v>
      </c>
      <c r="BR73" s="6">
        <v>0</v>
      </c>
      <c r="BS73" s="55"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v>0</v>
      </c>
      <c r="CC73" s="56">
        <v>0</v>
      </c>
      <c r="CD73" s="6">
        <v>0</v>
      </c>
      <c r="CE73" s="55">
        <v>0</v>
      </c>
      <c r="CF73" s="56">
        <v>0</v>
      </c>
      <c r="CG73" s="6">
        <v>0</v>
      </c>
      <c r="CH73" s="55">
        <v>0</v>
      </c>
      <c r="CI73" s="8">
        <f t="shared" si="86"/>
        <v>10866</v>
      </c>
      <c r="CJ73" s="15">
        <f t="shared" si="87"/>
        <v>15856</v>
      </c>
      <c r="CK73" s="4"/>
      <c r="CL73" s="5"/>
      <c r="CM73" s="4"/>
      <c r="CN73" s="4"/>
      <c r="CO73" s="4"/>
      <c r="CP73" s="5"/>
      <c r="CQ73" s="4"/>
      <c r="CR73" s="4"/>
      <c r="CS73" s="4"/>
      <c r="CT73" s="5"/>
      <c r="CU73" s="4"/>
      <c r="CV73" s="4"/>
      <c r="CW73" s="4"/>
      <c r="CX73" s="5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3">
      <c r="A74" s="49">
        <v>2009</v>
      </c>
      <c r="B74" s="50" t="s">
        <v>8</v>
      </c>
      <c r="C74" s="56">
        <v>9000</v>
      </c>
      <c r="D74" s="6">
        <v>13422</v>
      </c>
      <c r="E74" s="55">
        <f t="shared" si="84"/>
        <v>1491.3333333333335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f t="shared" si="85"/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56">
        <v>0</v>
      </c>
      <c r="V74" s="6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>
        <v>0</v>
      </c>
      <c r="AE74" s="6">
        <v>0</v>
      </c>
      <c r="AF74" s="55">
        <v>0</v>
      </c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0</v>
      </c>
      <c r="AZ74" s="6">
        <v>0</v>
      </c>
      <c r="BA74" s="55">
        <v>0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61">
        <v>0</v>
      </c>
      <c r="BO74" s="14">
        <v>0</v>
      </c>
      <c r="BP74" s="55">
        <v>0</v>
      </c>
      <c r="BQ74" s="56">
        <v>0</v>
      </c>
      <c r="BR74" s="6">
        <v>0</v>
      </c>
      <c r="BS74" s="55"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v>0</v>
      </c>
      <c r="CC74" s="56">
        <v>0</v>
      </c>
      <c r="CD74" s="6">
        <v>0</v>
      </c>
      <c r="CE74" s="55">
        <v>0</v>
      </c>
      <c r="CF74" s="56">
        <v>0</v>
      </c>
      <c r="CG74" s="6">
        <v>0</v>
      </c>
      <c r="CH74" s="55">
        <v>0</v>
      </c>
      <c r="CI74" s="8">
        <f t="shared" si="86"/>
        <v>9000</v>
      </c>
      <c r="CJ74" s="15">
        <f t="shared" si="87"/>
        <v>13422</v>
      </c>
      <c r="CK74" s="4"/>
      <c r="CL74" s="5"/>
      <c r="CM74" s="4"/>
      <c r="CN74" s="4"/>
      <c r="CO74" s="4"/>
      <c r="CP74" s="5"/>
      <c r="CQ74" s="4"/>
      <c r="CR74" s="4"/>
      <c r="CS74" s="4"/>
      <c r="CT74" s="5"/>
      <c r="CU74" s="4"/>
      <c r="CV74" s="4"/>
      <c r="CW74" s="4"/>
      <c r="CX74" s="5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3">
      <c r="A75" s="49">
        <v>2009</v>
      </c>
      <c r="B75" s="50" t="s">
        <v>9</v>
      </c>
      <c r="C75" s="56">
        <v>13364</v>
      </c>
      <c r="D75" s="6">
        <v>19048</v>
      </c>
      <c r="E75" s="55">
        <f t="shared" si="84"/>
        <v>1425.3217599521101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f t="shared" si="85"/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>
        <v>0</v>
      </c>
      <c r="AE75" s="6">
        <v>0</v>
      </c>
      <c r="AF75" s="55">
        <v>0</v>
      </c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0</v>
      </c>
      <c r="AZ75" s="6">
        <v>0</v>
      </c>
      <c r="BA75" s="55">
        <v>0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v>0</v>
      </c>
      <c r="CC75" s="56">
        <v>0</v>
      </c>
      <c r="CD75" s="6">
        <v>0</v>
      </c>
      <c r="CE75" s="55">
        <v>0</v>
      </c>
      <c r="CF75" s="56">
        <v>0</v>
      </c>
      <c r="CG75" s="6">
        <v>0</v>
      </c>
      <c r="CH75" s="55">
        <v>0</v>
      </c>
      <c r="CI75" s="8">
        <f t="shared" si="86"/>
        <v>13364</v>
      </c>
      <c r="CJ75" s="15">
        <f t="shared" si="87"/>
        <v>19048</v>
      </c>
      <c r="CK75" s="4"/>
      <c r="CL75" s="5"/>
      <c r="CM75" s="4"/>
      <c r="CN75" s="4"/>
      <c r="CO75" s="4"/>
      <c r="CP75" s="5"/>
      <c r="CQ75" s="4"/>
      <c r="CR75" s="4"/>
      <c r="CS75" s="4"/>
      <c r="CT75" s="5"/>
      <c r="CU75" s="4"/>
      <c r="CV75" s="4"/>
      <c r="CW75" s="4"/>
      <c r="CX75" s="5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3">
      <c r="A76" s="49">
        <v>2009</v>
      </c>
      <c r="B76" s="50" t="s">
        <v>10</v>
      </c>
      <c r="C76" s="56">
        <v>5000</v>
      </c>
      <c r="D76" s="6">
        <v>6869</v>
      </c>
      <c r="E76" s="55">
        <f t="shared" si="84"/>
        <v>1373.8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f t="shared" si="85"/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>
        <v>0</v>
      </c>
      <c r="AE76" s="6">
        <v>0</v>
      </c>
      <c r="AF76" s="55">
        <v>0</v>
      </c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0</v>
      </c>
      <c r="AZ76" s="6">
        <v>0</v>
      </c>
      <c r="BA76" s="55">
        <v>0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v>0</v>
      </c>
      <c r="CC76" s="56">
        <v>0</v>
      </c>
      <c r="CD76" s="6">
        <v>0</v>
      </c>
      <c r="CE76" s="55">
        <v>0</v>
      </c>
      <c r="CF76" s="56">
        <v>0</v>
      </c>
      <c r="CG76" s="6">
        <v>0</v>
      </c>
      <c r="CH76" s="55">
        <v>0</v>
      </c>
      <c r="CI76" s="8">
        <f t="shared" si="86"/>
        <v>5000</v>
      </c>
      <c r="CJ76" s="15">
        <f t="shared" si="87"/>
        <v>6869</v>
      </c>
      <c r="CK76" s="4"/>
      <c r="CL76" s="5"/>
      <c r="CM76" s="4"/>
      <c r="CN76" s="4"/>
      <c r="CO76" s="4"/>
      <c r="CP76" s="5"/>
      <c r="CQ76" s="4"/>
      <c r="CR76" s="4"/>
      <c r="CS76" s="4"/>
      <c r="CT76" s="5"/>
      <c r="CU76" s="4"/>
      <c r="CV76" s="4"/>
      <c r="CW76" s="4"/>
      <c r="CX76" s="5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3">
      <c r="A77" s="49">
        <v>2009</v>
      </c>
      <c r="B77" s="50" t="s">
        <v>11</v>
      </c>
      <c r="C77" s="56">
        <v>5</v>
      </c>
      <c r="D77" s="6">
        <v>5997</v>
      </c>
      <c r="E77" s="55">
        <f t="shared" si="84"/>
        <v>1199400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f t="shared" si="85"/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>
        <v>0</v>
      </c>
      <c r="AE77" s="6">
        <v>0</v>
      </c>
      <c r="AF77" s="55">
        <v>0</v>
      </c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0</v>
      </c>
      <c r="AZ77" s="6">
        <v>0</v>
      </c>
      <c r="BA77" s="55">
        <v>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v>0</v>
      </c>
      <c r="CC77" s="56">
        <v>0</v>
      </c>
      <c r="CD77" s="6">
        <v>0</v>
      </c>
      <c r="CE77" s="55">
        <v>0</v>
      </c>
      <c r="CF77" s="56">
        <v>0</v>
      </c>
      <c r="CG77" s="6">
        <v>0</v>
      </c>
      <c r="CH77" s="55">
        <v>0</v>
      </c>
      <c r="CI77" s="8">
        <f t="shared" si="86"/>
        <v>5</v>
      </c>
      <c r="CJ77" s="15">
        <f t="shared" si="87"/>
        <v>5997</v>
      </c>
      <c r="CK77" s="4"/>
      <c r="CL77" s="5"/>
      <c r="CM77" s="4"/>
      <c r="CN77" s="4"/>
      <c r="CO77" s="4"/>
      <c r="CP77" s="5"/>
      <c r="CQ77" s="4"/>
      <c r="CR77" s="4"/>
      <c r="CS77" s="4"/>
      <c r="CT77" s="5"/>
      <c r="CU77" s="4"/>
      <c r="CV77" s="4"/>
      <c r="CW77" s="4"/>
      <c r="CX77" s="5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3">
      <c r="A78" s="49">
        <v>2009</v>
      </c>
      <c r="B78" s="50" t="s">
        <v>12</v>
      </c>
      <c r="C78" s="56">
        <v>7000</v>
      </c>
      <c r="D78" s="6">
        <v>10444</v>
      </c>
      <c r="E78" s="55">
        <f t="shared" si="84"/>
        <v>1492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f t="shared" si="85"/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>
        <v>0</v>
      </c>
      <c r="AE78" s="6">
        <v>0</v>
      </c>
      <c r="AF78" s="55">
        <v>0</v>
      </c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0</v>
      </c>
      <c r="AZ78" s="6">
        <v>0</v>
      </c>
      <c r="BA78" s="55">
        <v>0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v>0</v>
      </c>
      <c r="CC78" s="56">
        <v>0</v>
      </c>
      <c r="CD78" s="6">
        <v>0</v>
      </c>
      <c r="CE78" s="55">
        <v>0</v>
      </c>
      <c r="CF78" s="61">
        <v>0</v>
      </c>
      <c r="CG78" s="14">
        <v>0</v>
      </c>
      <c r="CH78" s="55">
        <v>0</v>
      </c>
      <c r="CI78" s="8">
        <f t="shared" si="86"/>
        <v>7000</v>
      </c>
      <c r="CJ78" s="15">
        <f t="shared" si="87"/>
        <v>10444</v>
      </c>
      <c r="CK78" s="4"/>
      <c r="CL78" s="5"/>
      <c r="CM78" s="4"/>
      <c r="CN78" s="4"/>
      <c r="CO78" s="4"/>
      <c r="CP78" s="5"/>
      <c r="CQ78" s="4"/>
      <c r="CR78" s="4"/>
      <c r="CS78" s="4"/>
      <c r="CT78" s="5"/>
      <c r="CU78" s="4"/>
      <c r="CV78" s="4"/>
      <c r="CW78" s="4"/>
      <c r="CX78" s="5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3">
      <c r="A79" s="49">
        <v>2009</v>
      </c>
      <c r="B79" s="50" t="s">
        <v>13</v>
      </c>
      <c r="C79" s="56">
        <v>5355</v>
      </c>
      <c r="D79" s="6">
        <v>6998</v>
      </c>
      <c r="E79" s="55">
        <f t="shared" si="84"/>
        <v>1306.8160597572362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f t="shared" si="85"/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>
        <v>0</v>
      </c>
      <c r="AE79" s="6">
        <v>0</v>
      </c>
      <c r="AF79" s="55">
        <v>0</v>
      </c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v>0</v>
      </c>
      <c r="CC79" s="56">
        <v>0</v>
      </c>
      <c r="CD79" s="6">
        <v>0</v>
      </c>
      <c r="CE79" s="55">
        <v>0</v>
      </c>
      <c r="CF79" s="56">
        <v>0</v>
      </c>
      <c r="CG79" s="6">
        <v>0</v>
      </c>
      <c r="CH79" s="55">
        <v>0</v>
      </c>
      <c r="CI79" s="8">
        <f t="shared" si="86"/>
        <v>5355</v>
      </c>
      <c r="CJ79" s="15">
        <f t="shared" si="87"/>
        <v>6998</v>
      </c>
      <c r="CK79" s="4"/>
      <c r="CL79" s="5"/>
      <c r="CM79" s="4"/>
      <c r="CN79" s="4"/>
      <c r="CO79" s="4"/>
      <c r="CP79" s="5"/>
      <c r="CQ79" s="4"/>
      <c r="CR79" s="4"/>
      <c r="CS79" s="4"/>
      <c r="CT79" s="5"/>
      <c r="CU79" s="4"/>
      <c r="CV79" s="4"/>
      <c r="CW79" s="4"/>
      <c r="CX79" s="5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3">
      <c r="A80" s="49">
        <v>2009</v>
      </c>
      <c r="B80" s="50" t="s">
        <v>14</v>
      </c>
      <c r="C80" s="56">
        <v>9787</v>
      </c>
      <c r="D80" s="6">
        <v>12884</v>
      </c>
      <c r="E80" s="55">
        <f t="shared" si="84"/>
        <v>1316.4401757433332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f t="shared" si="85"/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>
        <v>0</v>
      </c>
      <c r="AE80" s="6">
        <v>0</v>
      </c>
      <c r="AF80" s="55">
        <v>0</v>
      </c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v>0</v>
      </c>
      <c r="CC80" s="56">
        <v>0</v>
      </c>
      <c r="CD80" s="6">
        <v>0</v>
      </c>
      <c r="CE80" s="55">
        <v>0</v>
      </c>
      <c r="CF80" s="56">
        <v>0</v>
      </c>
      <c r="CG80" s="6">
        <v>0</v>
      </c>
      <c r="CH80" s="55">
        <v>0</v>
      </c>
      <c r="CI80" s="8">
        <f t="shared" si="86"/>
        <v>9787</v>
      </c>
      <c r="CJ80" s="15">
        <f t="shared" si="87"/>
        <v>12884</v>
      </c>
      <c r="CK80" s="4"/>
      <c r="CL80" s="5"/>
      <c r="CM80" s="4"/>
      <c r="CN80" s="4"/>
      <c r="CO80" s="4"/>
      <c r="CP80" s="5"/>
      <c r="CQ80" s="4"/>
      <c r="CR80" s="4"/>
      <c r="CS80" s="4"/>
      <c r="CT80" s="5"/>
      <c r="CU80" s="4"/>
      <c r="CV80" s="4"/>
      <c r="CW80" s="4"/>
      <c r="CX80" s="5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3">
      <c r="A81" s="49">
        <v>2009</v>
      </c>
      <c r="B81" s="50" t="s">
        <v>15</v>
      </c>
      <c r="C81" s="56">
        <v>5464</v>
      </c>
      <c r="D81" s="6">
        <v>7450</v>
      </c>
      <c r="E81" s="55">
        <f t="shared" si="84"/>
        <v>1363.4699853587115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f t="shared" si="85"/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>
        <v>0</v>
      </c>
      <c r="AE81" s="6">
        <v>0</v>
      </c>
      <c r="AF81" s="55">
        <v>0</v>
      </c>
      <c r="AG81" s="56">
        <v>0</v>
      </c>
      <c r="AH81" s="6">
        <v>1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0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0</v>
      </c>
      <c r="BC81" s="6">
        <v>0</v>
      </c>
      <c r="BD81" s="55">
        <v>0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v>0</v>
      </c>
      <c r="CC81" s="56">
        <v>0</v>
      </c>
      <c r="CD81" s="6">
        <v>0</v>
      </c>
      <c r="CE81" s="55">
        <v>0</v>
      </c>
      <c r="CF81" s="56">
        <v>0</v>
      </c>
      <c r="CG81" s="6">
        <v>0</v>
      </c>
      <c r="CH81" s="55">
        <v>0</v>
      </c>
      <c r="CI81" s="8">
        <f t="shared" si="86"/>
        <v>5464</v>
      </c>
      <c r="CJ81" s="15">
        <f t="shared" si="87"/>
        <v>7451</v>
      </c>
      <c r="CK81" s="4"/>
      <c r="CL81" s="5"/>
      <c r="CM81" s="4"/>
      <c r="CN81" s="4"/>
      <c r="CO81" s="4"/>
      <c r="CP81" s="5"/>
      <c r="CQ81" s="4"/>
      <c r="CR81" s="4"/>
      <c r="CS81" s="4"/>
      <c r="CT81" s="5"/>
      <c r="CU81" s="4"/>
      <c r="CV81" s="4"/>
      <c r="CW81" s="4"/>
      <c r="CX81" s="5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f t="shared" si="85"/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>
        <v>0</v>
      </c>
      <c r="AE82" s="6">
        <v>0</v>
      </c>
      <c r="AF82" s="55">
        <v>0</v>
      </c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0</v>
      </c>
      <c r="BC82" s="6">
        <v>0</v>
      </c>
      <c r="BD82" s="55">
        <v>0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v>0</v>
      </c>
      <c r="CC82" s="56">
        <v>0</v>
      </c>
      <c r="CD82" s="6">
        <v>0</v>
      </c>
      <c r="CE82" s="55">
        <v>0</v>
      </c>
      <c r="CF82" s="56">
        <v>0</v>
      </c>
      <c r="CG82" s="6">
        <v>0</v>
      </c>
      <c r="CH82" s="55">
        <v>0</v>
      </c>
      <c r="CI82" s="8">
        <f t="shared" si="86"/>
        <v>0</v>
      </c>
      <c r="CJ82" s="15">
        <f t="shared" si="87"/>
        <v>0</v>
      </c>
      <c r="CK82" s="4"/>
      <c r="CL82" s="5"/>
      <c r="CM82" s="4"/>
      <c r="CN82" s="4"/>
      <c r="CO82" s="4"/>
      <c r="CP82" s="5"/>
      <c r="CQ82" s="4"/>
      <c r="CR82" s="4"/>
      <c r="CS82" s="4"/>
      <c r="CT82" s="5"/>
      <c r="CU82" s="4"/>
      <c r="CV82" s="4"/>
      <c r="CW82" s="4"/>
      <c r="CX82" s="5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" thickBot="1" x14ac:dyDescent="0.35">
      <c r="A83" s="51"/>
      <c r="B83" s="52" t="s">
        <v>17</v>
      </c>
      <c r="C83" s="57">
        <f>SUM(C71:C82)</f>
        <v>71511</v>
      </c>
      <c r="D83" s="36">
        <f>SUM(D71:D82)</f>
        <v>108852</v>
      </c>
      <c r="E83" s="58"/>
      <c r="F83" s="57">
        <f>SUM(F71:F82)</f>
        <v>0</v>
      </c>
      <c r="G83" s="36">
        <f>SUM(G71:G82)</f>
        <v>0</v>
      </c>
      <c r="H83" s="58"/>
      <c r="I83" s="57">
        <f t="shared" ref="I83:J83" si="88">SUM(I71:I82)</f>
        <v>0</v>
      </c>
      <c r="J83" s="36">
        <f t="shared" si="88"/>
        <v>0</v>
      </c>
      <c r="K83" s="58"/>
      <c r="L83" s="57">
        <f>SUM(L71:L82)</f>
        <v>0</v>
      </c>
      <c r="M83" s="36">
        <f>SUM(M71:M82)</f>
        <v>0</v>
      </c>
      <c r="N83" s="58"/>
      <c r="O83" s="57">
        <f>SUM(O71:O82)</f>
        <v>0</v>
      </c>
      <c r="P83" s="36">
        <f>SUM(P71:P82)</f>
        <v>0</v>
      </c>
      <c r="Q83" s="58"/>
      <c r="R83" s="57">
        <f t="shared" ref="R83:S83" si="89">SUM(R71:R82)</f>
        <v>0</v>
      </c>
      <c r="S83" s="36">
        <f t="shared" si="89"/>
        <v>0</v>
      </c>
      <c r="T83" s="58"/>
      <c r="U83" s="57">
        <f t="shared" ref="U83:V83" si="90">SUM(U71:U82)</f>
        <v>0</v>
      </c>
      <c r="V83" s="36">
        <f t="shared" si="90"/>
        <v>0</v>
      </c>
      <c r="W83" s="58"/>
      <c r="X83" s="57">
        <f t="shared" ref="X83:Y83" si="91">SUM(X71:X82)</f>
        <v>0</v>
      </c>
      <c r="Y83" s="36">
        <f t="shared" si="91"/>
        <v>0</v>
      </c>
      <c r="Z83" s="58"/>
      <c r="AA83" s="57">
        <f t="shared" ref="AA83:AB83" si="92">SUM(AA71:AA82)</f>
        <v>0</v>
      </c>
      <c r="AB83" s="36">
        <f t="shared" si="92"/>
        <v>0</v>
      </c>
      <c r="AC83" s="58"/>
      <c r="AD83" s="57">
        <f t="shared" ref="AD83:AE83" si="93">SUM(AD71:AD82)</f>
        <v>0</v>
      </c>
      <c r="AE83" s="36">
        <f t="shared" si="93"/>
        <v>0</v>
      </c>
      <c r="AF83" s="58"/>
      <c r="AG83" s="57">
        <f>SUM(AG71:AG82)</f>
        <v>0</v>
      </c>
      <c r="AH83" s="36">
        <f>SUM(AH71:AH82)</f>
        <v>1</v>
      </c>
      <c r="AI83" s="58"/>
      <c r="AJ83" s="57">
        <f>SUM(AJ71:AJ82)</f>
        <v>0</v>
      </c>
      <c r="AK83" s="36">
        <f>SUM(AK71:AK82)</f>
        <v>0</v>
      </c>
      <c r="AL83" s="58"/>
      <c r="AM83" s="57">
        <f>SUM(AM71:AM82)</f>
        <v>0</v>
      </c>
      <c r="AN83" s="36">
        <f>SUM(AN71:AN82)</f>
        <v>0</v>
      </c>
      <c r="AO83" s="58"/>
      <c r="AP83" s="57">
        <f>SUM(AP71:AP82)</f>
        <v>0</v>
      </c>
      <c r="AQ83" s="36">
        <f>SUM(AQ71:AQ82)</f>
        <v>0</v>
      </c>
      <c r="AR83" s="58"/>
      <c r="AS83" s="57">
        <f>SUM(AS71:AS82)</f>
        <v>0</v>
      </c>
      <c r="AT83" s="36">
        <f>SUM(AT71:AT82)</f>
        <v>0</v>
      </c>
      <c r="AU83" s="58"/>
      <c r="AV83" s="57">
        <f>SUM(AV71:AV82)</f>
        <v>0</v>
      </c>
      <c r="AW83" s="36">
        <f>SUM(AW71:AW82)</f>
        <v>0</v>
      </c>
      <c r="AX83" s="58"/>
      <c r="AY83" s="57">
        <f t="shared" ref="AY83:AZ83" si="94">SUM(AY71:AY82)</f>
        <v>0</v>
      </c>
      <c r="AZ83" s="36">
        <f t="shared" si="94"/>
        <v>0</v>
      </c>
      <c r="BA83" s="58"/>
      <c r="BB83" s="57">
        <f t="shared" ref="BB83:BC83" si="95">SUM(BB71:BB82)</f>
        <v>0</v>
      </c>
      <c r="BC83" s="36">
        <f t="shared" si="95"/>
        <v>0</v>
      </c>
      <c r="BD83" s="58"/>
      <c r="BE83" s="57">
        <f>SUM(BE71:BE82)</f>
        <v>0</v>
      </c>
      <c r="BF83" s="36">
        <f>SUM(BF71:BF82)</f>
        <v>0</v>
      </c>
      <c r="BG83" s="58"/>
      <c r="BH83" s="57">
        <f t="shared" ref="BH83:BI83" si="96">SUM(BH71:BH82)</f>
        <v>0</v>
      </c>
      <c r="BI83" s="36">
        <f t="shared" si="96"/>
        <v>0</v>
      </c>
      <c r="BJ83" s="58"/>
      <c r="BK83" s="57">
        <f t="shared" ref="BK83:BL83" si="97">SUM(BK71:BK82)</f>
        <v>0</v>
      </c>
      <c r="BL83" s="36">
        <f t="shared" si="97"/>
        <v>0</v>
      </c>
      <c r="BM83" s="58"/>
      <c r="BN83" s="57">
        <f t="shared" ref="BN83:BO83" si="98">SUM(BN71:BN82)</f>
        <v>0</v>
      </c>
      <c r="BO83" s="36">
        <f t="shared" si="98"/>
        <v>0</v>
      </c>
      <c r="BP83" s="58"/>
      <c r="BQ83" s="57">
        <f>SUM(BQ71:BQ82)</f>
        <v>0</v>
      </c>
      <c r="BR83" s="36">
        <f>SUM(BR71:BR82)</f>
        <v>0</v>
      </c>
      <c r="BS83" s="58"/>
      <c r="BT83" s="57">
        <f>SUM(BT71:BT82)</f>
        <v>0</v>
      </c>
      <c r="BU83" s="36">
        <f>SUM(BU71:BU82)</f>
        <v>0</v>
      </c>
      <c r="BV83" s="58"/>
      <c r="BW83" s="57">
        <f>SUM(BW71:BW82)</f>
        <v>0</v>
      </c>
      <c r="BX83" s="36">
        <f>SUM(BX71:BX82)</f>
        <v>0</v>
      </c>
      <c r="BY83" s="58"/>
      <c r="BZ83" s="57">
        <f>SUM(BZ71:BZ82)</f>
        <v>0</v>
      </c>
      <c r="CA83" s="36">
        <f>SUM(CA71:CA82)</f>
        <v>0</v>
      </c>
      <c r="CB83" s="58"/>
      <c r="CC83" s="57">
        <f>SUM(CC71:CC82)</f>
        <v>0</v>
      </c>
      <c r="CD83" s="36">
        <f>SUM(CD71:CD82)</f>
        <v>0</v>
      </c>
      <c r="CE83" s="58"/>
      <c r="CF83" s="57">
        <f t="shared" ref="CF83:CG83" si="99">SUM(CF71:CF82)</f>
        <v>0</v>
      </c>
      <c r="CG83" s="36">
        <f t="shared" si="99"/>
        <v>0</v>
      </c>
      <c r="CH83" s="58"/>
      <c r="CI83" s="37">
        <f t="shared" si="86"/>
        <v>71511</v>
      </c>
      <c r="CJ83" s="38">
        <f t="shared" si="87"/>
        <v>108853</v>
      </c>
      <c r="CK83" s="4"/>
      <c r="CL83" s="5"/>
      <c r="CM83" s="4"/>
      <c r="CN83" s="4"/>
      <c r="CO83" s="4"/>
      <c r="CP83" s="5"/>
      <c r="CQ83" s="4"/>
      <c r="CR83" s="4"/>
      <c r="CS83" s="4"/>
      <c r="CT83" s="5"/>
      <c r="CU83" s="4"/>
      <c r="CV83" s="4"/>
      <c r="CW83" s="4"/>
      <c r="CX83" s="5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</row>
    <row r="84" spans="1:208" x14ac:dyDescent="0.3">
      <c r="A84" s="49">
        <v>2010</v>
      </c>
      <c r="B84" s="50" t="s">
        <v>5</v>
      </c>
      <c r="C84" s="56">
        <v>5690</v>
      </c>
      <c r="D84" s="6">
        <v>7874</v>
      </c>
      <c r="E84" s="55">
        <f t="shared" ref="E84:E95" si="100">D84/C84*1000</f>
        <v>1383.8312829525482</v>
      </c>
      <c r="F84" s="61">
        <v>0</v>
      </c>
      <c r="G84" s="14">
        <v>0</v>
      </c>
      <c r="H84" s="55">
        <v>0</v>
      </c>
      <c r="I84" s="61">
        <v>0</v>
      </c>
      <c r="J84" s="14">
        <v>0</v>
      </c>
      <c r="K84" s="55">
        <f t="shared" ref="K84:K95" si="101">IF(I84=0,0,J84/I84*1000)</f>
        <v>0</v>
      </c>
      <c r="L84" s="61">
        <v>0</v>
      </c>
      <c r="M84" s="14">
        <v>0</v>
      </c>
      <c r="N84" s="55">
        <v>0</v>
      </c>
      <c r="O84" s="61">
        <v>0</v>
      </c>
      <c r="P84" s="14">
        <v>0</v>
      </c>
      <c r="Q84" s="55">
        <v>0</v>
      </c>
      <c r="R84" s="56">
        <v>0</v>
      </c>
      <c r="S84" s="6">
        <v>0</v>
      </c>
      <c r="T84" s="55">
        <v>0</v>
      </c>
      <c r="U84" s="61">
        <v>0</v>
      </c>
      <c r="V84" s="14">
        <v>0</v>
      </c>
      <c r="W84" s="55">
        <v>0</v>
      </c>
      <c r="X84" s="61">
        <v>0</v>
      </c>
      <c r="Y84" s="14">
        <v>0</v>
      </c>
      <c r="Z84" s="55">
        <v>0</v>
      </c>
      <c r="AA84" s="56">
        <v>0</v>
      </c>
      <c r="AB84" s="6">
        <v>0</v>
      </c>
      <c r="AC84" s="55">
        <v>0</v>
      </c>
      <c r="AD84" s="56">
        <v>0</v>
      </c>
      <c r="AE84" s="6">
        <v>0</v>
      </c>
      <c r="AF84" s="55">
        <v>0</v>
      </c>
      <c r="AG84" s="61">
        <v>0</v>
      </c>
      <c r="AH84" s="14">
        <v>0</v>
      </c>
      <c r="AI84" s="55">
        <v>0</v>
      </c>
      <c r="AJ84" s="61">
        <v>0</v>
      </c>
      <c r="AK84" s="14">
        <v>0</v>
      </c>
      <c r="AL84" s="55">
        <v>0</v>
      </c>
      <c r="AM84" s="61">
        <v>0</v>
      </c>
      <c r="AN84" s="14">
        <v>0</v>
      </c>
      <c r="AO84" s="55">
        <v>0</v>
      </c>
      <c r="AP84" s="61">
        <v>0</v>
      </c>
      <c r="AQ84" s="14">
        <v>0</v>
      </c>
      <c r="AR84" s="55">
        <v>0</v>
      </c>
      <c r="AS84" s="61">
        <v>0</v>
      </c>
      <c r="AT84" s="14">
        <v>0</v>
      </c>
      <c r="AU84" s="55">
        <v>0</v>
      </c>
      <c r="AV84" s="56">
        <v>0</v>
      </c>
      <c r="AW84" s="6">
        <v>0</v>
      </c>
      <c r="AX84" s="55">
        <v>0</v>
      </c>
      <c r="AY84" s="56">
        <v>0</v>
      </c>
      <c r="AZ84" s="6">
        <v>0</v>
      </c>
      <c r="BA84" s="55">
        <v>0</v>
      </c>
      <c r="BB84" s="61">
        <v>0</v>
      </c>
      <c r="BC84" s="14">
        <v>0</v>
      </c>
      <c r="BD84" s="55">
        <v>0</v>
      </c>
      <c r="BE84" s="61">
        <v>0</v>
      </c>
      <c r="BF84" s="14">
        <v>0</v>
      </c>
      <c r="BG84" s="55">
        <v>0</v>
      </c>
      <c r="BH84" s="56">
        <v>0</v>
      </c>
      <c r="BI84" s="6">
        <v>0</v>
      </c>
      <c r="BJ84" s="55">
        <v>0</v>
      </c>
      <c r="BK84" s="56">
        <v>0</v>
      </c>
      <c r="BL84" s="6">
        <v>0</v>
      </c>
      <c r="BM84" s="55">
        <v>0</v>
      </c>
      <c r="BN84" s="61">
        <v>0</v>
      </c>
      <c r="BO84" s="14">
        <v>0</v>
      </c>
      <c r="BP84" s="55">
        <v>0</v>
      </c>
      <c r="BQ84" s="61">
        <v>0</v>
      </c>
      <c r="BR84" s="14">
        <v>0</v>
      </c>
      <c r="BS84" s="55">
        <v>0</v>
      </c>
      <c r="BT84" s="61">
        <v>0</v>
      </c>
      <c r="BU84" s="14">
        <v>0</v>
      </c>
      <c r="BV84" s="55">
        <v>0</v>
      </c>
      <c r="BW84" s="61">
        <v>0</v>
      </c>
      <c r="BX84" s="14">
        <v>0</v>
      </c>
      <c r="BY84" s="55">
        <v>0</v>
      </c>
      <c r="BZ84" s="56">
        <v>0</v>
      </c>
      <c r="CA84" s="6">
        <v>0</v>
      </c>
      <c r="CB84" s="55">
        <v>0</v>
      </c>
      <c r="CC84" s="61">
        <v>0</v>
      </c>
      <c r="CD84" s="14">
        <v>0</v>
      </c>
      <c r="CE84" s="55">
        <v>0</v>
      </c>
      <c r="CF84" s="56">
        <v>0</v>
      </c>
      <c r="CG84" s="6">
        <v>0</v>
      </c>
      <c r="CH84" s="55">
        <v>0</v>
      </c>
      <c r="CI84" s="8">
        <f t="shared" si="86"/>
        <v>5690</v>
      </c>
      <c r="CJ84" s="15">
        <f t="shared" si="87"/>
        <v>7874</v>
      </c>
      <c r="CK84" s="4"/>
      <c r="CL84" s="5"/>
      <c r="CM84" s="4"/>
      <c r="CN84" s="4"/>
      <c r="CO84" s="4"/>
      <c r="CP84" s="5"/>
      <c r="CQ84" s="4"/>
      <c r="CR84" s="4"/>
      <c r="CS84" s="4"/>
      <c r="CT84" s="5"/>
      <c r="CU84" s="4"/>
      <c r="CV84" s="4"/>
      <c r="CW84" s="4"/>
      <c r="CX84" s="5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3">
      <c r="A85" s="49">
        <v>2010</v>
      </c>
      <c r="B85" s="50" t="s">
        <v>6</v>
      </c>
      <c r="C85" s="56">
        <v>5600</v>
      </c>
      <c r="D85" s="6">
        <v>7913</v>
      </c>
      <c r="E85" s="55">
        <f t="shared" si="100"/>
        <v>1413.0357142857144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f t="shared" si="101"/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56">
        <v>0</v>
      </c>
      <c r="V85" s="6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>
        <v>0</v>
      </c>
      <c r="AE85" s="6">
        <v>0</v>
      </c>
      <c r="AF85" s="55">
        <v>0</v>
      </c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0</v>
      </c>
      <c r="BC85" s="6">
        <v>0</v>
      </c>
      <c r="BD85" s="55">
        <v>0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61">
        <v>0</v>
      </c>
      <c r="BO85" s="14">
        <v>0</v>
      </c>
      <c r="BP85" s="55">
        <v>0</v>
      </c>
      <c r="BQ85" s="56">
        <v>0</v>
      </c>
      <c r="BR85" s="6">
        <v>0</v>
      </c>
      <c r="BS85" s="55"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v>0</v>
      </c>
      <c r="CC85" s="56">
        <v>0</v>
      </c>
      <c r="CD85" s="6">
        <v>0</v>
      </c>
      <c r="CE85" s="55">
        <v>0</v>
      </c>
      <c r="CF85" s="56">
        <v>0</v>
      </c>
      <c r="CG85" s="6">
        <v>0</v>
      </c>
      <c r="CH85" s="55">
        <v>0</v>
      </c>
      <c r="CI85" s="8">
        <f t="shared" si="86"/>
        <v>5600</v>
      </c>
      <c r="CJ85" s="15">
        <f t="shared" si="87"/>
        <v>7913</v>
      </c>
      <c r="CK85" s="4"/>
      <c r="CL85" s="5"/>
      <c r="CM85" s="4"/>
      <c r="CN85" s="4"/>
      <c r="CO85" s="4"/>
      <c r="CP85" s="5"/>
      <c r="CQ85" s="4"/>
      <c r="CR85" s="4"/>
      <c r="CS85" s="4"/>
      <c r="CT85" s="5"/>
      <c r="CU85" s="4"/>
      <c r="CV85" s="4"/>
      <c r="CW85" s="4"/>
      <c r="CX85" s="5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f t="shared" si="101"/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56">
        <v>0</v>
      </c>
      <c r="V86" s="6">
        <v>0</v>
      </c>
      <c r="W86" s="55">
        <v>0</v>
      </c>
      <c r="X86" s="56">
        <v>0</v>
      </c>
      <c r="Y86" s="6">
        <v>0</v>
      </c>
      <c r="Z86" s="55">
        <v>0</v>
      </c>
      <c r="AA86" s="61">
        <v>0</v>
      </c>
      <c r="AB86" s="14">
        <v>0</v>
      </c>
      <c r="AC86" s="55">
        <v>0</v>
      </c>
      <c r="AD86" s="61">
        <v>0</v>
      </c>
      <c r="AE86" s="14">
        <v>0</v>
      </c>
      <c r="AF86" s="55">
        <v>0</v>
      </c>
      <c r="AG86" s="56">
        <v>0</v>
      </c>
      <c r="AH86" s="6">
        <v>0</v>
      </c>
      <c r="AI86" s="55">
        <v>0</v>
      </c>
      <c r="AJ86" s="56">
        <v>0</v>
      </c>
      <c r="AK86" s="6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61">
        <v>0</v>
      </c>
      <c r="BO86" s="14">
        <v>0</v>
      </c>
      <c r="BP86" s="55">
        <v>0</v>
      </c>
      <c r="BQ86" s="56">
        <v>0</v>
      </c>
      <c r="BR86" s="6">
        <v>0</v>
      </c>
      <c r="BS86" s="55"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v>0</v>
      </c>
      <c r="CC86" s="56">
        <v>0</v>
      </c>
      <c r="CD86" s="6">
        <v>0</v>
      </c>
      <c r="CE86" s="55">
        <v>0</v>
      </c>
      <c r="CF86" s="56">
        <v>0</v>
      </c>
      <c r="CG86" s="6">
        <v>0</v>
      </c>
      <c r="CH86" s="55">
        <v>0</v>
      </c>
      <c r="CI86" s="8">
        <f t="shared" si="86"/>
        <v>0</v>
      </c>
      <c r="CJ86" s="15">
        <f t="shared" si="87"/>
        <v>0</v>
      </c>
      <c r="CK86" s="4"/>
      <c r="CL86" s="5"/>
      <c r="CM86" s="4"/>
      <c r="CN86" s="4"/>
      <c r="CO86" s="4"/>
      <c r="CP86" s="5"/>
      <c r="CQ86" s="4"/>
      <c r="CR86" s="4"/>
      <c r="CS86" s="4"/>
      <c r="CT86" s="5"/>
      <c r="CU86" s="4"/>
      <c r="CV86" s="4"/>
      <c r="CW86" s="4"/>
      <c r="CX86" s="5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f t="shared" si="101"/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0</v>
      </c>
      <c r="S87" s="6">
        <v>0</v>
      </c>
      <c r="T87" s="55">
        <v>0</v>
      </c>
      <c r="U87" s="56">
        <v>0</v>
      </c>
      <c r="V87" s="6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>
        <v>0</v>
      </c>
      <c r="AE87" s="6">
        <v>0</v>
      </c>
      <c r="AF87" s="55">
        <v>0</v>
      </c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61">
        <v>0</v>
      </c>
      <c r="BO87" s="14">
        <v>0</v>
      </c>
      <c r="BP87" s="55">
        <v>0</v>
      </c>
      <c r="BQ87" s="56">
        <v>0</v>
      </c>
      <c r="BR87" s="6">
        <v>0</v>
      </c>
      <c r="BS87" s="55"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v>0</v>
      </c>
      <c r="CC87" s="56">
        <v>0</v>
      </c>
      <c r="CD87" s="6">
        <v>0</v>
      </c>
      <c r="CE87" s="55">
        <v>0</v>
      </c>
      <c r="CF87" s="56">
        <v>0</v>
      </c>
      <c r="CG87" s="6">
        <v>0</v>
      </c>
      <c r="CH87" s="55">
        <v>0</v>
      </c>
      <c r="CI87" s="8">
        <f t="shared" si="86"/>
        <v>0</v>
      </c>
      <c r="CJ87" s="15">
        <f t="shared" si="87"/>
        <v>0</v>
      </c>
      <c r="CK87" s="4"/>
      <c r="CL87" s="5"/>
      <c r="CM87" s="4"/>
      <c r="CN87" s="4"/>
      <c r="CO87" s="4"/>
      <c r="CP87" s="5"/>
      <c r="CQ87" s="4"/>
      <c r="CR87" s="4"/>
      <c r="CS87" s="4"/>
      <c r="CT87" s="5"/>
      <c r="CU87" s="4"/>
      <c r="CV87" s="4"/>
      <c r="CW87" s="4"/>
      <c r="CX87" s="5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3">
      <c r="A88" s="49">
        <v>2010</v>
      </c>
      <c r="B88" s="50" t="s">
        <v>9</v>
      </c>
      <c r="C88" s="56">
        <v>10000</v>
      </c>
      <c r="D88" s="6">
        <v>14159</v>
      </c>
      <c r="E88" s="55">
        <f t="shared" si="100"/>
        <v>1415.8999999999999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f t="shared" si="101"/>
        <v>0</v>
      </c>
      <c r="L88" s="56">
        <v>0</v>
      </c>
      <c r="M88" s="6">
        <v>0</v>
      </c>
      <c r="N88" s="55">
        <v>0</v>
      </c>
      <c r="O88" s="56">
        <v>0</v>
      </c>
      <c r="P88" s="6">
        <v>0</v>
      </c>
      <c r="Q88" s="55">
        <v>0</v>
      </c>
      <c r="R88" s="61">
        <v>0</v>
      </c>
      <c r="S88" s="14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>
        <v>0</v>
      </c>
      <c r="AE88" s="6">
        <v>0</v>
      </c>
      <c r="AF88" s="55">
        <v>0</v>
      </c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v>0</v>
      </c>
      <c r="CC88" s="56">
        <v>0</v>
      </c>
      <c r="CD88" s="6">
        <v>0</v>
      </c>
      <c r="CE88" s="55">
        <v>0</v>
      </c>
      <c r="CF88" s="56">
        <v>0</v>
      </c>
      <c r="CG88" s="6">
        <v>0</v>
      </c>
      <c r="CH88" s="55">
        <v>0</v>
      </c>
      <c r="CI88" s="8">
        <f t="shared" si="86"/>
        <v>10000</v>
      </c>
      <c r="CJ88" s="15">
        <f t="shared" si="87"/>
        <v>14159</v>
      </c>
      <c r="CK88" s="4"/>
      <c r="CL88" s="5"/>
      <c r="CM88" s="4"/>
      <c r="CN88" s="4"/>
      <c r="CO88" s="4"/>
      <c r="CP88" s="5"/>
      <c r="CQ88" s="4"/>
      <c r="CR88" s="4"/>
      <c r="CS88" s="4"/>
      <c r="CT88" s="5"/>
      <c r="CU88" s="4"/>
      <c r="CV88" s="4"/>
      <c r="CW88" s="4"/>
      <c r="CX88" s="5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3">
      <c r="A89" s="49">
        <v>2010</v>
      </c>
      <c r="B89" s="50" t="s">
        <v>10</v>
      </c>
      <c r="C89" s="56">
        <v>6600</v>
      </c>
      <c r="D89" s="6">
        <v>9808</v>
      </c>
      <c r="E89" s="55">
        <f t="shared" si="100"/>
        <v>1486.060606060606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f t="shared" si="101"/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>
        <v>0</v>
      </c>
      <c r="AE89" s="6">
        <v>0</v>
      </c>
      <c r="AF89" s="55">
        <v>0</v>
      </c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v>0</v>
      </c>
      <c r="CC89" s="56">
        <v>0</v>
      </c>
      <c r="CD89" s="6">
        <v>0</v>
      </c>
      <c r="CE89" s="55">
        <v>0</v>
      </c>
      <c r="CF89" s="56">
        <v>0</v>
      </c>
      <c r="CG89" s="6">
        <v>0</v>
      </c>
      <c r="CH89" s="55">
        <v>0</v>
      </c>
      <c r="CI89" s="8">
        <f t="shared" si="86"/>
        <v>6600</v>
      </c>
      <c r="CJ89" s="15">
        <f t="shared" si="87"/>
        <v>9808</v>
      </c>
      <c r="CK89" s="4"/>
      <c r="CL89" s="5"/>
      <c r="CM89" s="4"/>
      <c r="CN89" s="4"/>
      <c r="CO89" s="4"/>
      <c r="CP89" s="5"/>
      <c r="CQ89" s="4"/>
      <c r="CR89" s="4"/>
      <c r="CS89" s="4"/>
      <c r="CT89" s="5"/>
      <c r="CU89" s="4"/>
      <c r="CV89" s="4"/>
      <c r="CW89" s="4"/>
      <c r="CX89" s="5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3">
      <c r="A90" s="49">
        <v>2010</v>
      </c>
      <c r="B90" s="50" t="s">
        <v>11</v>
      </c>
      <c r="C90" s="56">
        <v>6000</v>
      </c>
      <c r="D90" s="6">
        <v>9206</v>
      </c>
      <c r="E90" s="55">
        <f t="shared" si="100"/>
        <v>1534.3333333333333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f t="shared" si="101"/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>
        <v>0</v>
      </c>
      <c r="AE90" s="6">
        <v>0</v>
      </c>
      <c r="AF90" s="55">
        <v>0</v>
      </c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0</v>
      </c>
      <c r="BC90" s="6">
        <v>0</v>
      </c>
      <c r="BD90" s="55">
        <v>0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v>0</v>
      </c>
      <c r="CC90" s="56">
        <v>0</v>
      </c>
      <c r="CD90" s="6">
        <v>0</v>
      </c>
      <c r="CE90" s="55">
        <v>0</v>
      </c>
      <c r="CF90" s="56">
        <v>0</v>
      </c>
      <c r="CG90" s="6">
        <v>0</v>
      </c>
      <c r="CH90" s="55">
        <v>0</v>
      </c>
      <c r="CI90" s="8">
        <f t="shared" si="86"/>
        <v>6000</v>
      </c>
      <c r="CJ90" s="15">
        <f t="shared" si="87"/>
        <v>9206</v>
      </c>
      <c r="CK90" s="4"/>
      <c r="CL90" s="5"/>
      <c r="CM90" s="4"/>
      <c r="CN90" s="4"/>
      <c r="CO90" s="4"/>
      <c r="CP90" s="5"/>
      <c r="CQ90" s="4"/>
      <c r="CR90" s="4"/>
      <c r="CS90" s="4"/>
      <c r="CT90" s="5"/>
      <c r="CU90" s="4"/>
      <c r="CV90" s="4"/>
      <c r="CW90" s="4"/>
      <c r="CX90" s="5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3">
      <c r="A91" s="49">
        <v>2010</v>
      </c>
      <c r="B91" s="50" t="s">
        <v>12</v>
      </c>
      <c r="C91" s="56">
        <v>10721</v>
      </c>
      <c r="D91" s="6">
        <v>15963</v>
      </c>
      <c r="E91" s="55">
        <f t="shared" si="100"/>
        <v>1488.9469265926687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f t="shared" si="101"/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0</v>
      </c>
      <c r="S91" s="6">
        <v>0</v>
      </c>
      <c r="T91" s="55">
        <v>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61">
        <v>0</v>
      </c>
      <c r="AB91" s="14">
        <v>0</v>
      </c>
      <c r="AC91" s="55">
        <v>0</v>
      </c>
      <c r="AD91" s="61">
        <v>0</v>
      </c>
      <c r="AE91" s="14">
        <v>0</v>
      </c>
      <c r="AF91" s="55">
        <v>0</v>
      </c>
      <c r="AG91" s="56">
        <v>0</v>
      </c>
      <c r="AH91" s="6">
        <v>0</v>
      </c>
      <c r="AI91" s="55">
        <v>0</v>
      </c>
      <c r="AJ91" s="56">
        <v>0</v>
      </c>
      <c r="AK91" s="6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81</v>
      </c>
      <c r="AW91" s="6">
        <v>65</v>
      </c>
      <c r="AX91" s="55">
        <f t="shared" ref="AX91:AX95" si="102">AW91/AV91*1000</f>
        <v>802.46913580246917</v>
      </c>
      <c r="AY91" s="56">
        <v>0</v>
      </c>
      <c r="AZ91" s="6">
        <v>0</v>
      </c>
      <c r="BA91" s="55">
        <v>0</v>
      </c>
      <c r="BB91" s="56">
        <v>0</v>
      </c>
      <c r="BC91" s="6">
        <v>0</v>
      </c>
      <c r="BD91" s="55">
        <v>0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v>0</v>
      </c>
      <c r="CC91" s="56">
        <v>0</v>
      </c>
      <c r="CD91" s="6">
        <v>0</v>
      </c>
      <c r="CE91" s="55">
        <v>0</v>
      </c>
      <c r="CF91" s="56">
        <v>0</v>
      </c>
      <c r="CG91" s="6">
        <v>0</v>
      </c>
      <c r="CH91" s="55">
        <v>0</v>
      </c>
      <c r="CI91" s="8">
        <f t="shared" si="86"/>
        <v>10802</v>
      </c>
      <c r="CJ91" s="15">
        <f t="shared" si="87"/>
        <v>16028</v>
      </c>
      <c r="CK91" s="4"/>
      <c r="CL91" s="5"/>
      <c r="CM91" s="4"/>
      <c r="CN91" s="4"/>
      <c r="CO91" s="4"/>
      <c r="CP91" s="5"/>
      <c r="CQ91" s="4"/>
      <c r="CR91" s="4"/>
      <c r="CS91" s="4"/>
      <c r="CT91" s="5"/>
      <c r="CU91" s="4"/>
      <c r="CV91" s="4"/>
      <c r="CW91" s="4"/>
      <c r="CX91" s="5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f t="shared" si="101"/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>
        <v>0</v>
      </c>
      <c r="AE92" s="6">
        <v>0</v>
      </c>
      <c r="AF92" s="55">
        <v>0</v>
      </c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0</v>
      </c>
      <c r="BC92" s="6">
        <v>0</v>
      </c>
      <c r="BD92" s="55">
        <v>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v>0</v>
      </c>
      <c r="CC92" s="56">
        <v>0</v>
      </c>
      <c r="CD92" s="6">
        <v>0</v>
      </c>
      <c r="CE92" s="55">
        <v>0</v>
      </c>
      <c r="CF92" s="56">
        <v>0</v>
      </c>
      <c r="CG92" s="6">
        <v>0</v>
      </c>
      <c r="CH92" s="55">
        <v>0</v>
      </c>
      <c r="CI92" s="8">
        <f t="shared" si="86"/>
        <v>0</v>
      </c>
      <c r="CJ92" s="15">
        <f t="shared" si="87"/>
        <v>0</v>
      </c>
      <c r="CK92" s="4"/>
      <c r="CL92" s="5"/>
      <c r="CM92" s="4"/>
      <c r="CN92" s="4"/>
      <c r="CO92" s="4"/>
      <c r="CP92" s="5"/>
      <c r="CQ92" s="4"/>
      <c r="CR92" s="4"/>
      <c r="CS92" s="4"/>
      <c r="CT92" s="5"/>
      <c r="CU92" s="4"/>
      <c r="CV92" s="4"/>
      <c r="CW92" s="4"/>
      <c r="CX92" s="5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3">
      <c r="A93" s="49">
        <v>2010</v>
      </c>
      <c r="B93" s="50" t="s">
        <v>14</v>
      </c>
      <c r="C93" s="56">
        <v>12280</v>
      </c>
      <c r="D93" s="6">
        <v>18183</v>
      </c>
      <c r="E93" s="55">
        <f t="shared" si="100"/>
        <v>1480.700325732899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f t="shared" si="101"/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61">
        <v>0</v>
      </c>
      <c r="V93" s="14">
        <v>0</v>
      </c>
      <c r="W93" s="55">
        <v>0</v>
      </c>
      <c r="X93" s="61">
        <v>0</v>
      </c>
      <c r="Y93" s="14">
        <v>0</v>
      </c>
      <c r="Z93" s="55">
        <v>0</v>
      </c>
      <c r="AA93" s="56">
        <v>0</v>
      </c>
      <c r="AB93" s="6">
        <v>0</v>
      </c>
      <c r="AC93" s="55">
        <v>0</v>
      </c>
      <c r="AD93" s="56">
        <v>0</v>
      </c>
      <c r="AE93" s="6">
        <v>0</v>
      </c>
      <c r="AF93" s="55">
        <v>0</v>
      </c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v>0</v>
      </c>
      <c r="CC93" s="56">
        <v>0</v>
      </c>
      <c r="CD93" s="6">
        <v>0</v>
      </c>
      <c r="CE93" s="55">
        <v>0</v>
      </c>
      <c r="CF93" s="56">
        <v>0</v>
      </c>
      <c r="CG93" s="6">
        <v>0</v>
      </c>
      <c r="CH93" s="55">
        <v>0</v>
      </c>
      <c r="CI93" s="8">
        <f t="shared" si="86"/>
        <v>12280</v>
      </c>
      <c r="CJ93" s="15">
        <f t="shared" si="87"/>
        <v>18183</v>
      </c>
      <c r="CK93" s="4"/>
      <c r="CL93" s="5"/>
      <c r="CM93" s="4"/>
      <c r="CN93" s="4"/>
      <c r="CO93" s="4"/>
      <c r="CP93" s="5"/>
      <c r="CQ93" s="4"/>
      <c r="CR93" s="4"/>
      <c r="CS93" s="4"/>
      <c r="CT93" s="5"/>
      <c r="CU93" s="4"/>
      <c r="CV93" s="4"/>
      <c r="CW93" s="4"/>
      <c r="CX93" s="5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3">
      <c r="A94" s="49">
        <v>2010</v>
      </c>
      <c r="B94" s="50" t="s">
        <v>15</v>
      </c>
      <c r="C94" s="56">
        <v>13747</v>
      </c>
      <c r="D94" s="6">
        <v>19180</v>
      </c>
      <c r="E94" s="55">
        <f t="shared" si="100"/>
        <v>1395.2135011275186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f t="shared" si="101"/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0</v>
      </c>
      <c r="S94" s="6">
        <v>0</v>
      </c>
      <c r="T94" s="55">
        <v>0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>
        <v>0</v>
      </c>
      <c r="AE94" s="6">
        <v>0</v>
      </c>
      <c r="AF94" s="55">
        <v>0</v>
      </c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107</v>
      </c>
      <c r="AW94" s="6">
        <v>83</v>
      </c>
      <c r="AX94" s="55">
        <f t="shared" si="102"/>
        <v>775.70093457943926</v>
      </c>
      <c r="AY94" s="56">
        <v>0</v>
      </c>
      <c r="AZ94" s="6">
        <v>0</v>
      </c>
      <c r="BA94" s="55">
        <v>0</v>
      </c>
      <c r="BB94" s="56">
        <v>0</v>
      </c>
      <c r="BC94" s="6">
        <v>0</v>
      </c>
      <c r="BD94" s="55">
        <v>0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v>0</v>
      </c>
      <c r="CC94" s="56">
        <v>0</v>
      </c>
      <c r="CD94" s="6">
        <v>0</v>
      </c>
      <c r="CE94" s="55">
        <v>0</v>
      </c>
      <c r="CF94" s="56">
        <v>0</v>
      </c>
      <c r="CG94" s="6">
        <v>0</v>
      </c>
      <c r="CH94" s="55">
        <v>0</v>
      </c>
      <c r="CI94" s="8">
        <f t="shared" si="86"/>
        <v>13854</v>
      </c>
      <c r="CJ94" s="15">
        <f t="shared" si="87"/>
        <v>19263</v>
      </c>
      <c r="CK94" s="4"/>
      <c r="CL94" s="5"/>
      <c r="CM94" s="4"/>
      <c r="CN94" s="4"/>
      <c r="CO94" s="4"/>
      <c r="CP94" s="5"/>
      <c r="CQ94" s="4"/>
      <c r="CR94" s="4"/>
      <c r="CS94" s="4"/>
      <c r="CT94" s="5"/>
      <c r="CU94" s="4"/>
      <c r="CV94" s="4"/>
      <c r="CW94" s="4"/>
      <c r="CX94" s="5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3">
      <c r="A95" s="49">
        <v>2010</v>
      </c>
      <c r="B95" s="50" t="s">
        <v>16</v>
      </c>
      <c r="C95" s="56">
        <v>2700</v>
      </c>
      <c r="D95" s="6">
        <v>4164</v>
      </c>
      <c r="E95" s="55">
        <f t="shared" si="100"/>
        <v>1542.2222222222222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f t="shared" si="101"/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>
        <v>0</v>
      </c>
      <c r="AE95" s="6">
        <v>0</v>
      </c>
      <c r="AF95" s="55">
        <v>0</v>
      </c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53</v>
      </c>
      <c r="AW95" s="6">
        <v>41</v>
      </c>
      <c r="AX95" s="55">
        <f t="shared" si="102"/>
        <v>773.58490566037744</v>
      </c>
      <c r="AY95" s="56">
        <v>0</v>
      </c>
      <c r="AZ95" s="6">
        <v>0</v>
      </c>
      <c r="BA95" s="55">
        <v>0</v>
      </c>
      <c r="BB95" s="56">
        <v>0</v>
      </c>
      <c r="BC95" s="6">
        <v>0</v>
      </c>
      <c r="BD95" s="55">
        <v>0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v>0</v>
      </c>
      <c r="CC95" s="56">
        <v>0</v>
      </c>
      <c r="CD95" s="6">
        <v>0</v>
      </c>
      <c r="CE95" s="55">
        <v>0</v>
      </c>
      <c r="CF95" s="56">
        <v>0</v>
      </c>
      <c r="CG95" s="6">
        <v>0</v>
      </c>
      <c r="CH95" s="55">
        <v>0</v>
      </c>
      <c r="CI95" s="8">
        <f t="shared" si="86"/>
        <v>2753</v>
      </c>
      <c r="CJ95" s="15">
        <f t="shared" si="87"/>
        <v>4205</v>
      </c>
      <c r="CK95" s="4"/>
      <c r="CL95" s="5"/>
      <c r="CM95" s="4"/>
      <c r="CN95" s="4"/>
      <c r="CO95" s="4"/>
      <c r="CP95" s="5"/>
      <c r="CQ95" s="4"/>
      <c r="CR95" s="4"/>
      <c r="CS95" s="4"/>
      <c r="CT95" s="5"/>
      <c r="CU95" s="4"/>
      <c r="CV95" s="4"/>
      <c r="CW95" s="4"/>
      <c r="CX95" s="5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" thickBot="1" x14ac:dyDescent="0.35">
      <c r="A96" s="51"/>
      <c r="B96" s="52" t="s">
        <v>17</v>
      </c>
      <c r="C96" s="57">
        <f>SUM(C84:C95)</f>
        <v>73338</v>
      </c>
      <c r="D96" s="36">
        <f>SUM(D84:D95)</f>
        <v>106450</v>
      </c>
      <c r="E96" s="58"/>
      <c r="F96" s="57">
        <f>SUM(F84:F95)</f>
        <v>0</v>
      </c>
      <c r="G96" s="36">
        <f>SUM(G84:G95)</f>
        <v>0</v>
      </c>
      <c r="H96" s="58"/>
      <c r="I96" s="57">
        <f t="shared" ref="I96:J96" si="103">SUM(I84:I95)</f>
        <v>0</v>
      </c>
      <c r="J96" s="36">
        <f t="shared" si="103"/>
        <v>0</v>
      </c>
      <c r="K96" s="58"/>
      <c r="L96" s="57">
        <f>SUM(L84:L95)</f>
        <v>0</v>
      </c>
      <c r="M96" s="36">
        <f>SUM(M84:M95)</f>
        <v>0</v>
      </c>
      <c r="N96" s="58"/>
      <c r="O96" s="57">
        <f>SUM(O84:O95)</f>
        <v>0</v>
      </c>
      <c r="P96" s="36">
        <f>SUM(P84:P95)</f>
        <v>0</v>
      </c>
      <c r="Q96" s="58"/>
      <c r="R96" s="57">
        <f t="shared" ref="R96:S96" si="104">SUM(R84:R95)</f>
        <v>0</v>
      </c>
      <c r="S96" s="36">
        <f t="shared" si="104"/>
        <v>0</v>
      </c>
      <c r="T96" s="58"/>
      <c r="U96" s="57">
        <f t="shared" ref="U96:V96" si="105">SUM(U84:U95)</f>
        <v>0</v>
      </c>
      <c r="V96" s="36">
        <f t="shared" si="105"/>
        <v>0</v>
      </c>
      <c r="W96" s="58"/>
      <c r="X96" s="57">
        <f t="shared" ref="X96:Y96" si="106">SUM(X84:X95)</f>
        <v>0</v>
      </c>
      <c r="Y96" s="36">
        <f t="shared" si="106"/>
        <v>0</v>
      </c>
      <c r="Z96" s="58"/>
      <c r="AA96" s="57">
        <f t="shared" ref="AA96:AB96" si="107">SUM(AA84:AA95)</f>
        <v>0</v>
      </c>
      <c r="AB96" s="36">
        <f t="shared" si="107"/>
        <v>0</v>
      </c>
      <c r="AC96" s="58"/>
      <c r="AD96" s="57">
        <f t="shared" ref="AD96:AE96" si="108">SUM(AD84:AD95)</f>
        <v>0</v>
      </c>
      <c r="AE96" s="36">
        <f t="shared" si="108"/>
        <v>0</v>
      </c>
      <c r="AF96" s="58"/>
      <c r="AG96" s="57">
        <f>SUM(AG84:AG95)</f>
        <v>0</v>
      </c>
      <c r="AH96" s="36">
        <f>SUM(AH84:AH95)</f>
        <v>0</v>
      </c>
      <c r="AI96" s="58"/>
      <c r="AJ96" s="57">
        <f>SUM(AJ84:AJ95)</f>
        <v>0</v>
      </c>
      <c r="AK96" s="36">
        <f>SUM(AK84:AK95)</f>
        <v>0</v>
      </c>
      <c r="AL96" s="58"/>
      <c r="AM96" s="57">
        <f>SUM(AM84:AM95)</f>
        <v>0</v>
      </c>
      <c r="AN96" s="36">
        <f>SUM(AN84:AN95)</f>
        <v>0</v>
      </c>
      <c r="AO96" s="58"/>
      <c r="AP96" s="57">
        <f>SUM(AP84:AP95)</f>
        <v>0</v>
      </c>
      <c r="AQ96" s="36">
        <f>SUM(AQ84:AQ95)</f>
        <v>0</v>
      </c>
      <c r="AR96" s="58"/>
      <c r="AS96" s="57">
        <f>SUM(AS84:AS95)</f>
        <v>0</v>
      </c>
      <c r="AT96" s="36">
        <f>SUM(AT84:AT95)</f>
        <v>0</v>
      </c>
      <c r="AU96" s="58"/>
      <c r="AV96" s="57">
        <f t="shared" ref="AV96:AW96" si="109">SUM(AV84:AV95)</f>
        <v>241</v>
      </c>
      <c r="AW96" s="36">
        <f t="shared" si="109"/>
        <v>189</v>
      </c>
      <c r="AX96" s="58"/>
      <c r="AY96" s="57">
        <f t="shared" ref="AY96:AZ96" si="110">SUM(AY84:AY95)</f>
        <v>0</v>
      </c>
      <c r="AZ96" s="36">
        <f t="shared" si="110"/>
        <v>0</v>
      </c>
      <c r="BA96" s="58"/>
      <c r="BB96" s="57">
        <f t="shared" ref="BB96:BC96" si="111">SUM(BB84:BB95)</f>
        <v>0</v>
      </c>
      <c r="BC96" s="36">
        <f t="shared" si="111"/>
        <v>0</v>
      </c>
      <c r="BD96" s="58"/>
      <c r="BE96" s="57">
        <f>SUM(BE84:BE95)</f>
        <v>0</v>
      </c>
      <c r="BF96" s="36">
        <f>SUM(BF84:BF95)</f>
        <v>0</v>
      </c>
      <c r="BG96" s="58"/>
      <c r="BH96" s="57">
        <f t="shared" ref="BH96:BI96" si="112">SUM(BH84:BH95)</f>
        <v>0</v>
      </c>
      <c r="BI96" s="36">
        <f t="shared" si="112"/>
        <v>0</v>
      </c>
      <c r="BJ96" s="58"/>
      <c r="BK96" s="57">
        <f t="shared" ref="BK96:BL96" si="113">SUM(BK84:BK95)</f>
        <v>0</v>
      </c>
      <c r="BL96" s="36">
        <f t="shared" si="113"/>
        <v>0</v>
      </c>
      <c r="BM96" s="58"/>
      <c r="BN96" s="57">
        <f t="shared" ref="BN96:BO96" si="114">SUM(BN84:BN95)</f>
        <v>0</v>
      </c>
      <c r="BO96" s="36">
        <f t="shared" si="114"/>
        <v>0</v>
      </c>
      <c r="BP96" s="58"/>
      <c r="BQ96" s="57">
        <f>SUM(BQ84:BQ95)</f>
        <v>0</v>
      </c>
      <c r="BR96" s="36">
        <f>SUM(BR84:BR95)</f>
        <v>0</v>
      </c>
      <c r="BS96" s="58"/>
      <c r="BT96" s="57">
        <f>SUM(BT84:BT95)</f>
        <v>0</v>
      </c>
      <c r="BU96" s="36">
        <f>SUM(BU84:BU95)</f>
        <v>0</v>
      </c>
      <c r="BV96" s="58"/>
      <c r="BW96" s="57">
        <f>SUM(BW84:BW95)</f>
        <v>0</v>
      </c>
      <c r="BX96" s="36">
        <f>SUM(BX84:BX95)</f>
        <v>0</v>
      </c>
      <c r="BY96" s="58"/>
      <c r="BZ96" s="57">
        <f>SUM(BZ84:BZ95)</f>
        <v>0</v>
      </c>
      <c r="CA96" s="36">
        <f>SUM(CA84:CA95)</f>
        <v>0</v>
      </c>
      <c r="CB96" s="58"/>
      <c r="CC96" s="57">
        <f>SUM(CC84:CC95)</f>
        <v>0</v>
      </c>
      <c r="CD96" s="36">
        <f>SUM(CD84:CD95)</f>
        <v>0</v>
      </c>
      <c r="CE96" s="58"/>
      <c r="CF96" s="57">
        <f t="shared" ref="CF96:CG96" si="115">SUM(CF84:CF95)</f>
        <v>0</v>
      </c>
      <c r="CG96" s="36">
        <f t="shared" si="115"/>
        <v>0</v>
      </c>
      <c r="CH96" s="58"/>
      <c r="CI96" s="37">
        <f t="shared" si="86"/>
        <v>73579</v>
      </c>
      <c r="CJ96" s="38">
        <f t="shared" si="87"/>
        <v>106639</v>
      </c>
      <c r="CK96" s="4"/>
      <c r="CL96" s="5"/>
      <c r="CM96" s="4"/>
      <c r="CN96" s="4"/>
      <c r="CO96" s="4"/>
      <c r="CP96" s="5"/>
      <c r="CQ96" s="4"/>
      <c r="CR96" s="4"/>
      <c r="CS96" s="4"/>
      <c r="CT96" s="5"/>
      <c r="CU96" s="4"/>
      <c r="CV96" s="4"/>
      <c r="CW96" s="4"/>
      <c r="CX96" s="5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</row>
    <row r="97" spans="1:208" x14ac:dyDescent="0.3">
      <c r="A97" s="49">
        <v>2011</v>
      </c>
      <c r="B97" s="50" t="s">
        <v>5</v>
      </c>
      <c r="C97" s="56">
        <v>5500</v>
      </c>
      <c r="D97" s="6">
        <v>7565</v>
      </c>
      <c r="E97" s="55">
        <f t="shared" ref="E97:E108" si="116">D97/C97*1000</f>
        <v>1375.4545454545455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f t="shared" ref="K97:K108" si="117">IF(I97=0,0,J97/I97*1000)</f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56">
        <v>0</v>
      </c>
      <c r="V97" s="6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>
        <v>0</v>
      </c>
      <c r="AE97" s="6">
        <v>0</v>
      </c>
      <c r="AF97" s="55">
        <v>0</v>
      </c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109</v>
      </c>
      <c r="AW97" s="6">
        <v>85</v>
      </c>
      <c r="AX97" s="55">
        <f t="shared" ref="AX97:AX100" si="118">AW97/AV97*1000</f>
        <v>779.81651376146783</v>
      </c>
      <c r="AY97" s="56">
        <v>0</v>
      </c>
      <c r="AZ97" s="6">
        <v>0</v>
      </c>
      <c r="BA97" s="55">
        <v>0</v>
      </c>
      <c r="BB97" s="61">
        <v>0</v>
      </c>
      <c r="BC97" s="14">
        <v>0</v>
      </c>
      <c r="BD97" s="55">
        <v>0</v>
      </c>
      <c r="BE97" s="56">
        <v>0</v>
      </c>
      <c r="BF97" s="6">
        <v>0</v>
      </c>
      <c r="BG97" s="55">
        <v>0</v>
      </c>
      <c r="BH97" s="56">
        <v>0</v>
      </c>
      <c r="BI97" s="6">
        <v>0</v>
      </c>
      <c r="BJ97" s="55">
        <v>0</v>
      </c>
      <c r="BK97" s="56">
        <v>0</v>
      </c>
      <c r="BL97" s="6">
        <v>0</v>
      </c>
      <c r="BM97" s="55">
        <v>0</v>
      </c>
      <c r="BN97" s="61">
        <v>0</v>
      </c>
      <c r="BO97" s="14">
        <v>0</v>
      </c>
      <c r="BP97" s="55">
        <v>0</v>
      </c>
      <c r="BQ97" s="56">
        <v>0</v>
      </c>
      <c r="BR97" s="6">
        <v>0</v>
      </c>
      <c r="BS97" s="55"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v>0</v>
      </c>
      <c r="CC97" s="56">
        <v>0</v>
      </c>
      <c r="CD97" s="6">
        <v>0</v>
      </c>
      <c r="CE97" s="55">
        <v>0</v>
      </c>
      <c r="CF97" s="56">
        <v>0</v>
      </c>
      <c r="CG97" s="6">
        <v>0</v>
      </c>
      <c r="CH97" s="55">
        <v>0</v>
      </c>
      <c r="CI97" s="8">
        <f t="shared" ref="CI97:CI109" si="119">SUM(C97,F97,O97,R97,X97,AD97,AG97,AJ97,AV97,BB97,BE97,BK97,BW97,CF97)</f>
        <v>5609</v>
      </c>
      <c r="CJ97" s="15">
        <f t="shared" ref="CJ97:CJ109" si="120">SUM(D97,G97,P97,S97,Y97,AE97,AH97,AK97,AW97,BC97,BF97,BL97,BX97,CG97)</f>
        <v>7650</v>
      </c>
      <c r="CK97" s="4"/>
      <c r="CL97" s="5"/>
      <c r="CM97" s="4"/>
      <c r="CN97" s="4"/>
      <c r="CO97" s="4"/>
      <c r="CP97" s="5"/>
      <c r="CQ97" s="4"/>
      <c r="CR97" s="4"/>
      <c r="CS97" s="4"/>
      <c r="CT97" s="5"/>
      <c r="CU97" s="4"/>
      <c r="CV97" s="4"/>
      <c r="CW97" s="4"/>
      <c r="CX97" s="5"/>
      <c r="CY97" s="1"/>
      <c r="CZ97" s="1"/>
      <c r="DA97" s="1"/>
      <c r="DB97" s="2"/>
      <c r="DC97" s="1"/>
      <c r="DD97" s="1"/>
      <c r="DE97" s="1"/>
      <c r="DF97" s="2"/>
      <c r="DG97" s="1"/>
      <c r="DH97" s="1"/>
      <c r="DI97" s="1"/>
      <c r="DJ97" s="2"/>
      <c r="DK97" s="1"/>
      <c r="DL97" s="1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</row>
    <row r="98" spans="1:208" x14ac:dyDescent="0.3">
      <c r="A98" s="49">
        <v>2011</v>
      </c>
      <c r="B98" s="50" t="s">
        <v>6</v>
      </c>
      <c r="C98" s="56">
        <v>8194</v>
      </c>
      <c r="D98" s="6">
        <v>15732</v>
      </c>
      <c r="E98" s="55">
        <f t="shared" si="116"/>
        <v>1919.9414205516232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f t="shared" si="117"/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56">
        <v>0</v>
      </c>
      <c r="V98" s="6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>
        <v>0</v>
      </c>
      <c r="AE98" s="6">
        <v>0</v>
      </c>
      <c r="AF98" s="55">
        <v>0</v>
      </c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79</v>
      </c>
      <c r="AW98" s="6">
        <v>65</v>
      </c>
      <c r="AX98" s="55">
        <f t="shared" si="118"/>
        <v>822.78481012658233</v>
      </c>
      <c r="AY98" s="56">
        <v>0</v>
      </c>
      <c r="AZ98" s="6">
        <v>0</v>
      </c>
      <c r="BA98" s="55">
        <v>0</v>
      </c>
      <c r="BB98" s="56">
        <v>0</v>
      </c>
      <c r="BC98" s="6">
        <v>0</v>
      </c>
      <c r="BD98" s="55">
        <v>0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61">
        <v>0</v>
      </c>
      <c r="BO98" s="14">
        <v>0</v>
      </c>
      <c r="BP98" s="55">
        <v>0</v>
      </c>
      <c r="BQ98" s="56">
        <v>0</v>
      </c>
      <c r="BR98" s="6">
        <v>0</v>
      </c>
      <c r="BS98" s="55"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v>0</v>
      </c>
      <c r="CC98" s="56">
        <v>0</v>
      </c>
      <c r="CD98" s="6">
        <v>0</v>
      </c>
      <c r="CE98" s="55">
        <v>0</v>
      </c>
      <c r="CF98" s="56">
        <v>0</v>
      </c>
      <c r="CG98" s="6">
        <v>0</v>
      </c>
      <c r="CH98" s="55">
        <v>0</v>
      </c>
      <c r="CI98" s="8">
        <f t="shared" si="119"/>
        <v>8273</v>
      </c>
      <c r="CJ98" s="15">
        <f t="shared" si="120"/>
        <v>15797</v>
      </c>
      <c r="CK98" s="4"/>
      <c r="CL98" s="5"/>
      <c r="CM98" s="4"/>
      <c r="CN98" s="4"/>
      <c r="CO98" s="4"/>
      <c r="CP98" s="5"/>
      <c r="CQ98" s="4"/>
      <c r="CR98" s="4"/>
      <c r="CS98" s="4"/>
      <c r="CT98" s="5"/>
      <c r="CU98" s="4"/>
      <c r="CV98" s="4"/>
      <c r="CW98" s="4"/>
      <c r="CX98" s="5"/>
      <c r="CY98" s="1"/>
      <c r="CZ98" s="1"/>
      <c r="DA98" s="1"/>
      <c r="DB98" s="2"/>
      <c r="DC98" s="1"/>
      <c r="DD98" s="1"/>
      <c r="DE98" s="1"/>
      <c r="DF98" s="2"/>
      <c r="DG98" s="1"/>
      <c r="DH98" s="1"/>
      <c r="DI98" s="1"/>
      <c r="DJ98" s="2"/>
      <c r="DK98" s="1"/>
      <c r="DL98" s="1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</row>
    <row r="99" spans="1:208" x14ac:dyDescent="0.3">
      <c r="A99" s="49">
        <v>2011</v>
      </c>
      <c r="B99" s="50" t="s">
        <v>7</v>
      </c>
      <c r="C99" s="56">
        <v>15954</v>
      </c>
      <c r="D99" s="6">
        <v>29700</v>
      </c>
      <c r="E99" s="55">
        <f t="shared" si="116"/>
        <v>1861.6021060549078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f t="shared" si="117"/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56">
        <v>0</v>
      </c>
      <c r="V99" s="6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>
        <v>0</v>
      </c>
      <c r="AE99" s="6">
        <v>0</v>
      </c>
      <c r="AF99" s="55">
        <v>0</v>
      </c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0</v>
      </c>
      <c r="AR99" s="55">
        <v>0</v>
      </c>
      <c r="AS99" s="56">
        <v>0</v>
      </c>
      <c r="AT99" s="6">
        <v>0</v>
      </c>
      <c r="AU99" s="55">
        <v>0</v>
      </c>
      <c r="AV99" s="56">
        <v>134</v>
      </c>
      <c r="AW99" s="6">
        <v>107</v>
      </c>
      <c r="AX99" s="55">
        <f t="shared" si="118"/>
        <v>798.50746268656712</v>
      </c>
      <c r="AY99" s="56">
        <v>0</v>
      </c>
      <c r="AZ99" s="6">
        <v>0</v>
      </c>
      <c r="BA99" s="55">
        <v>0</v>
      </c>
      <c r="BB99" s="56">
        <v>0</v>
      </c>
      <c r="BC99" s="6">
        <v>0</v>
      </c>
      <c r="BD99" s="55">
        <v>0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61">
        <v>0</v>
      </c>
      <c r="BO99" s="14">
        <v>0</v>
      </c>
      <c r="BP99" s="55">
        <v>0</v>
      </c>
      <c r="BQ99" s="56">
        <v>0</v>
      </c>
      <c r="BR99" s="6">
        <v>0</v>
      </c>
      <c r="BS99" s="55"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v>0</v>
      </c>
      <c r="CC99" s="56">
        <v>0</v>
      </c>
      <c r="CD99" s="6">
        <v>0</v>
      </c>
      <c r="CE99" s="55">
        <v>0</v>
      </c>
      <c r="CF99" s="56">
        <v>0</v>
      </c>
      <c r="CG99" s="6">
        <v>0</v>
      </c>
      <c r="CH99" s="55">
        <v>0</v>
      </c>
      <c r="CI99" s="8">
        <f t="shared" si="119"/>
        <v>16088</v>
      </c>
      <c r="CJ99" s="15">
        <f t="shared" si="120"/>
        <v>29807</v>
      </c>
      <c r="CK99" s="4"/>
      <c r="CL99" s="5"/>
      <c r="CM99" s="4"/>
      <c r="CN99" s="4"/>
      <c r="CO99" s="4"/>
      <c r="CP99" s="5"/>
      <c r="CQ99" s="4"/>
      <c r="CR99" s="4"/>
      <c r="CS99" s="4"/>
      <c r="CT99" s="5"/>
      <c r="CU99" s="4"/>
      <c r="CV99" s="4"/>
      <c r="CW99" s="4"/>
      <c r="CX99" s="5"/>
      <c r="CY99" s="1"/>
      <c r="CZ99" s="1"/>
      <c r="DA99" s="1"/>
      <c r="DB99" s="2"/>
      <c r="DC99" s="1"/>
      <c r="DD99" s="1"/>
      <c r="DE99" s="1"/>
      <c r="DF99" s="2"/>
      <c r="DG99" s="1"/>
      <c r="DH99" s="1"/>
      <c r="DI99" s="1"/>
      <c r="DJ99" s="2"/>
      <c r="DK99" s="1"/>
      <c r="DL99" s="1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</row>
    <row r="100" spans="1:208" x14ac:dyDescent="0.3">
      <c r="A100" s="49">
        <v>2011</v>
      </c>
      <c r="B100" s="50" t="s">
        <v>8</v>
      </c>
      <c r="C100" s="56">
        <v>5588</v>
      </c>
      <c r="D100" s="6">
        <v>10407</v>
      </c>
      <c r="E100" s="55">
        <f t="shared" si="116"/>
        <v>1862.3836793128132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f t="shared" si="117"/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56">
        <v>0</v>
      </c>
      <c r="V100" s="6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>
        <v>0</v>
      </c>
      <c r="AE100" s="6">
        <v>0</v>
      </c>
      <c r="AF100" s="55">
        <v>0</v>
      </c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28</v>
      </c>
      <c r="AW100" s="6">
        <v>22</v>
      </c>
      <c r="AX100" s="55">
        <f t="shared" si="118"/>
        <v>785.71428571428567</v>
      </c>
      <c r="AY100" s="56">
        <v>0</v>
      </c>
      <c r="AZ100" s="6">
        <v>0</v>
      </c>
      <c r="BA100" s="55">
        <v>0</v>
      </c>
      <c r="BB100" s="56">
        <v>0</v>
      </c>
      <c r="BC100" s="6">
        <v>0</v>
      </c>
      <c r="BD100" s="55">
        <v>0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61">
        <v>0</v>
      </c>
      <c r="BO100" s="14">
        <v>0</v>
      </c>
      <c r="BP100" s="55">
        <v>0</v>
      </c>
      <c r="BQ100" s="56">
        <v>0</v>
      </c>
      <c r="BR100" s="6">
        <v>0</v>
      </c>
      <c r="BS100" s="55"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v>0</v>
      </c>
      <c r="CC100" s="56">
        <v>0</v>
      </c>
      <c r="CD100" s="6">
        <v>0</v>
      </c>
      <c r="CE100" s="55">
        <v>0</v>
      </c>
      <c r="CF100" s="56">
        <v>0</v>
      </c>
      <c r="CG100" s="6">
        <v>0</v>
      </c>
      <c r="CH100" s="55">
        <v>0</v>
      </c>
      <c r="CI100" s="8">
        <f t="shared" si="119"/>
        <v>5616</v>
      </c>
      <c r="CJ100" s="15">
        <f t="shared" si="120"/>
        <v>10429</v>
      </c>
      <c r="CK100" s="4"/>
      <c r="CL100" s="5"/>
      <c r="CM100" s="4"/>
      <c r="CN100" s="4"/>
      <c r="CO100" s="4"/>
      <c r="CP100" s="5"/>
      <c r="CQ100" s="4"/>
      <c r="CR100" s="4"/>
      <c r="CS100" s="4"/>
      <c r="CT100" s="5"/>
      <c r="CU100" s="4"/>
      <c r="CV100" s="4"/>
      <c r="CW100" s="4"/>
      <c r="CX100" s="5"/>
      <c r="CY100" s="1"/>
      <c r="CZ100" s="1"/>
      <c r="DA100" s="1"/>
      <c r="DB100" s="2"/>
      <c r="DC100" s="1"/>
      <c r="DD100" s="1"/>
      <c r="DE100" s="1"/>
      <c r="DF100" s="2"/>
      <c r="DG100" s="1"/>
      <c r="DH100" s="1"/>
      <c r="DI100" s="1"/>
      <c r="DJ100" s="2"/>
      <c r="DK100" s="1"/>
      <c r="DL100" s="1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</row>
    <row r="101" spans="1:208" x14ac:dyDescent="0.3">
      <c r="A101" s="49">
        <v>2011</v>
      </c>
      <c r="B101" s="50" t="s">
        <v>9</v>
      </c>
      <c r="C101" s="56">
        <v>3832</v>
      </c>
      <c r="D101" s="6">
        <v>6115</v>
      </c>
      <c r="E101" s="55">
        <f t="shared" si="116"/>
        <v>1595.7724425887266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f t="shared" si="117"/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>
        <v>0</v>
      </c>
      <c r="AE101" s="6">
        <v>0</v>
      </c>
      <c r="AF101" s="55">
        <v>0</v>
      </c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0</v>
      </c>
      <c r="BC101" s="6">
        <v>0</v>
      </c>
      <c r="BD101" s="55">
        <v>0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v>0</v>
      </c>
      <c r="CC101" s="56">
        <v>0</v>
      </c>
      <c r="CD101" s="6">
        <v>0</v>
      </c>
      <c r="CE101" s="55">
        <v>0</v>
      </c>
      <c r="CF101" s="56">
        <v>0</v>
      </c>
      <c r="CG101" s="6">
        <v>0</v>
      </c>
      <c r="CH101" s="55">
        <v>0</v>
      </c>
      <c r="CI101" s="8">
        <f t="shared" si="119"/>
        <v>3832</v>
      </c>
      <c r="CJ101" s="15">
        <f t="shared" si="120"/>
        <v>6115</v>
      </c>
      <c r="CK101" s="4"/>
      <c r="CL101" s="5"/>
      <c r="CM101" s="4"/>
      <c r="CN101" s="4"/>
      <c r="CO101" s="4"/>
      <c r="CP101" s="5"/>
      <c r="CQ101" s="4"/>
      <c r="CR101" s="4"/>
      <c r="CS101" s="4"/>
      <c r="CT101" s="5"/>
      <c r="CU101" s="4"/>
      <c r="CV101" s="4"/>
      <c r="CW101" s="4"/>
      <c r="CX101" s="5"/>
      <c r="CY101" s="1"/>
      <c r="CZ101" s="1"/>
      <c r="DA101" s="1"/>
      <c r="DB101" s="2"/>
      <c r="DC101" s="1"/>
      <c r="DD101" s="1"/>
      <c r="DE101" s="1"/>
      <c r="DF101" s="2"/>
      <c r="DG101" s="1"/>
      <c r="DH101" s="1"/>
      <c r="DI101" s="1"/>
      <c r="DJ101" s="2"/>
      <c r="DK101" s="1"/>
      <c r="DL101" s="1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</row>
    <row r="102" spans="1:208" x14ac:dyDescent="0.3">
      <c r="A102" s="49">
        <v>2011</v>
      </c>
      <c r="B102" s="50" t="s">
        <v>10</v>
      </c>
      <c r="C102" s="56">
        <v>2768</v>
      </c>
      <c r="D102" s="6">
        <v>4703</v>
      </c>
      <c r="E102" s="55">
        <f t="shared" si="116"/>
        <v>1699.0606936416186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f t="shared" si="117"/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0</v>
      </c>
      <c r="S102" s="6">
        <v>0</v>
      </c>
      <c r="T102" s="55">
        <v>0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>
        <v>0</v>
      </c>
      <c r="AE102" s="6">
        <v>0</v>
      </c>
      <c r="AF102" s="55">
        <v>0</v>
      </c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0</v>
      </c>
      <c r="BC102" s="6">
        <v>0</v>
      </c>
      <c r="BD102" s="55">
        <v>0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v>0</v>
      </c>
      <c r="CC102" s="56">
        <v>0</v>
      </c>
      <c r="CD102" s="6">
        <v>0</v>
      </c>
      <c r="CE102" s="55">
        <v>0</v>
      </c>
      <c r="CF102" s="56">
        <v>0</v>
      </c>
      <c r="CG102" s="6">
        <v>0</v>
      </c>
      <c r="CH102" s="55">
        <v>0</v>
      </c>
      <c r="CI102" s="8">
        <f t="shared" si="119"/>
        <v>2768</v>
      </c>
      <c r="CJ102" s="15">
        <f t="shared" si="120"/>
        <v>4703</v>
      </c>
      <c r="CK102" s="4"/>
      <c r="CL102" s="5"/>
      <c r="CM102" s="4"/>
      <c r="CN102" s="4"/>
      <c r="CO102" s="4"/>
      <c r="CP102" s="5"/>
      <c r="CQ102" s="4"/>
      <c r="CR102" s="4"/>
      <c r="CS102" s="4"/>
      <c r="CT102" s="5"/>
      <c r="CU102" s="4"/>
      <c r="CV102" s="4"/>
      <c r="CW102" s="4"/>
      <c r="CX102" s="5"/>
      <c r="CY102" s="1"/>
      <c r="CZ102" s="1"/>
      <c r="DA102" s="1"/>
      <c r="DB102" s="2"/>
      <c r="DC102" s="1"/>
      <c r="DD102" s="1"/>
      <c r="DE102" s="1"/>
      <c r="DF102" s="2"/>
      <c r="DG102" s="1"/>
      <c r="DH102" s="1"/>
      <c r="DI102" s="1"/>
      <c r="DJ102" s="2"/>
      <c r="DK102" s="1"/>
      <c r="DL102" s="1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</row>
    <row r="103" spans="1:208" x14ac:dyDescent="0.3">
      <c r="A103" s="49">
        <v>2011</v>
      </c>
      <c r="B103" s="50" t="s">
        <v>11</v>
      </c>
      <c r="C103" s="56">
        <v>3850</v>
      </c>
      <c r="D103" s="6">
        <v>6073</v>
      </c>
      <c r="E103" s="55">
        <f t="shared" si="116"/>
        <v>1577.4025974025974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f t="shared" si="117"/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>
        <v>0</v>
      </c>
      <c r="AE103" s="6">
        <v>0</v>
      </c>
      <c r="AF103" s="55">
        <v>0</v>
      </c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0</v>
      </c>
      <c r="BC103" s="6">
        <v>0</v>
      </c>
      <c r="BD103" s="55">
        <v>0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v>0</v>
      </c>
      <c r="CC103" s="56">
        <v>0</v>
      </c>
      <c r="CD103" s="6">
        <v>0</v>
      </c>
      <c r="CE103" s="55">
        <v>0</v>
      </c>
      <c r="CF103" s="56">
        <v>0</v>
      </c>
      <c r="CG103" s="6">
        <v>0</v>
      </c>
      <c r="CH103" s="55">
        <v>0</v>
      </c>
      <c r="CI103" s="8">
        <f t="shared" si="119"/>
        <v>3850</v>
      </c>
      <c r="CJ103" s="15">
        <f t="shared" si="120"/>
        <v>6073</v>
      </c>
      <c r="CK103" s="4"/>
      <c r="CL103" s="5"/>
      <c r="CM103" s="4"/>
      <c r="CN103" s="4"/>
      <c r="CO103" s="4"/>
      <c r="CP103" s="5"/>
      <c r="CQ103" s="4"/>
      <c r="CR103" s="4"/>
      <c r="CS103" s="4"/>
      <c r="CT103" s="5"/>
      <c r="CU103" s="4"/>
      <c r="CV103" s="4"/>
      <c r="CW103" s="4"/>
      <c r="CX103" s="5"/>
      <c r="CY103" s="1"/>
      <c r="CZ103" s="1"/>
      <c r="DA103" s="1"/>
      <c r="DB103" s="2"/>
      <c r="DC103" s="1"/>
      <c r="DD103" s="1"/>
      <c r="DE103" s="1"/>
      <c r="DF103" s="2"/>
      <c r="DG103" s="1"/>
      <c r="DH103" s="1"/>
      <c r="DI103" s="1"/>
      <c r="DJ103" s="2"/>
      <c r="DK103" s="1"/>
      <c r="DL103" s="1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</row>
    <row r="104" spans="1:208" x14ac:dyDescent="0.3">
      <c r="A104" s="49">
        <v>2011</v>
      </c>
      <c r="B104" s="50" t="s">
        <v>12</v>
      </c>
      <c r="C104" s="56">
        <v>6825</v>
      </c>
      <c r="D104" s="6">
        <v>10551</v>
      </c>
      <c r="E104" s="55">
        <f t="shared" si="116"/>
        <v>1545.934065934066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f t="shared" si="117"/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>
        <v>0</v>
      </c>
      <c r="AE104" s="6">
        <v>0</v>
      </c>
      <c r="AF104" s="55">
        <v>0</v>
      </c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61">
        <v>0</v>
      </c>
      <c r="BC104" s="14">
        <v>0</v>
      </c>
      <c r="BD104" s="55">
        <v>0</v>
      </c>
      <c r="BE104" s="56">
        <v>0</v>
      </c>
      <c r="BF104" s="6">
        <v>0</v>
      </c>
      <c r="BG104" s="55">
        <v>0</v>
      </c>
      <c r="BH104" s="56">
        <v>0</v>
      </c>
      <c r="BI104" s="6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v>0</v>
      </c>
      <c r="CC104" s="56">
        <v>0</v>
      </c>
      <c r="CD104" s="6">
        <v>0</v>
      </c>
      <c r="CE104" s="55">
        <v>0</v>
      </c>
      <c r="CF104" s="56">
        <v>0</v>
      </c>
      <c r="CG104" s="6">
        <v>0</v>
      </c>
      <c r="CH104" s="55">
        <v>0</v>
      </c>
      <c r="CI104" s="8">
        <f t="shared" si="119"/>
        <v>6825</v>
      </c>
      <c r="CJ104" s="15">
        <f t="shared" si="120"/>
        <v>10551</v>
      </c>
      <c r="CK104" s="4"/>
      <c r="CL104" s="5"/>
      <c r="CM104" s="4"/>
      <c r="CN104" s="4"/>
      <c r="CO104" s="4"/>
      <c r="CP104" s="5"/>
      <c r="CQ104" s="4"/>
      <c r="CR104" s="4"/>
      <c r="CS104" s="4"/>
      <c r="CT104" s="5"/>
      <c r="CU104" s="4"/>
      <c r="CV104" s="4"/>
      <c r="CW104" s="4"/>
      <c r="CX104" s="5"/>
      <c r="CY104" s="1"/>
      <c r="CZ104" s="1"/>
      <c r="DA104" s="1"/>
      <c r="DB104" s="2"/>
      <c r="DC104" s="1"/>
      <c r="DD104" s="1"/>
      <c r="DE104" s="1"/>
      <c r="DF104" s="2"/>
      <c r="DG104" s="1"/>
      <c r="DH104" s="1"/>
      <c r="DI104" s="1"/>
      <c r="DJ104" s="2"/>
      <c r="DK104" s="1"/>
      <c r="DL104" s="1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</row>
    <row r="105" spans="1:208" x14ac:dyDescent="0.3">
      <c r="A105" s="49">
        <v>2011</v>
      </c>
      <c r="B105" s="50" t="s">
        <v>13</v>
      </c>
      <c r="C105" s="56">
        <v>4624</v>
      </c>
      <c r="D105" s="6">
        <v>7620</v>
      </c>
      <c r="E105" s="55">
        <f t="shared" si="116"/>
        <v>1647.9238754325261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f t="shared" si="117"/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0</v>
      </c>
      <c r="S105" s="6">
        <v>0</v>
      </c>
      <c r="T105" s="55">
        <v>0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>
        <v>0</v>
      </c>
      <c r="AE105" s="6">
        <v>0</v>
      </c>
      <c r="AF105" s="55">
        <v>0</v>
      </c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0</v>
      </c>
      <c r="BC105" s="6">
        <v>0</v>
      </c>
      <c r="BD105" s="55">
        <v>0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v>0</v>
      </c>
      <c r="CC105" s="56">
        <v>0</v>
      </c>
      <c r="CD105" s="6">
        <v>0</v>
      </c>
      <c r="CE105" s="55">
        <v>0</v>
      </c>
      <c r="CF105" s="56">
        <v>0</v>
      </c>
      <c r="CG105" s="6">
        <v>0</v>
      </c>
      <c r="CH105" s="55">
        <v>0</v>
      </c>
      <c r="CI105" s="8">
        <f t="shared" si="119"/>
        <v>4624</v>
      </c>
      <c r="CJ105" s="15">
        <f t="shared" si="120"/>
        <v>7620</v>
      </c>
      <c r="CK105" s="4"/>
      <c r="CL105" s="5"/>
      <c r="CM105" s="4"/>
      <c r="CN105" s="4"/>
      <c r="CO105" s="4"/>
      <c r="CP105" s="5"/>
      <c r="CQ105" s="4"/>
      <c r="CR105" s="4"/>
      <c r="CS105" s="4"/>
      <c r="CT105" s="5"/>
      <c r="CU105" s="4"/>
      <c r="CV105" s="4"/>
      <c r="CW105" s="4"/>
      <c r="CX105" s="5"/>
      <c r="CY105" s="1"/>
      <c r="CZ105" s="1"/>
      <c r="DA105" s="1"/>
      <c r="DB105" s="2"/>
      <c r="DC105" s="1"/>
      <c r="DD105" s="1"/>
      <c r="DE105" s="1"/>
      <c r="DF105" s="2"/>
      <c r="DG105" s="1"/>
      <c r="DH105" s="1"/>
      <c r="DI105" s="1"/>
      <c r="DJ105" s="2"/>
      <c r="DK105" s="1"/>
      <c r="DL105" s="1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</row>
    <row r="106" spans="1:208" x14ac:dyDescent="0.3">
      <c r="A106" s="49">
        <v>2011</v>
      </c>
      <c r="B106" s="50" t="s">
        <v>14</v>
      </c>
      <c r="C106" s="56">
        <v>11292</v>
      </c>
      <c r="D106" s="6">
        <v>21055</v>
      </c>
      <c r="E106" s="55">
        <f t="shared" si="116"/>
        <v>1864.5944031172512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f t="shared" si="117"/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0</v>
      </c>
      <c r="S106" s="6">
        <v>0</v>
      </c>
      <c r="T106" s="55">
        <v>0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>
        <v>0</v>
      </c>
      <c r="AE106" s="6">
        <v>0</v>
      </c>
      <c r="AF106" s="55">
        <v>0</v>
      </c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61">
        <v>0</v>
      </c>
      <c r="BC106" s="14">
        <v>0</v>
      </c>
      <c r="BD106" s="55">
        <v>0</v>
      </c>
      <c r="BE106" s="56">
        <v>0</v>
      </c>
      <c r="BF106" s="6">
        <v>0</v>
      </c>
      <c r="BG106" s="55">
        <v>0</v>
      </c>
      <c r="BH106" s="56">
        <v>0</v>
      </c>
      <c r="BI106" s="6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v>0</v>
      </c>
      <c r="CC106" s="56">
        <v>0</v>
      </c>
      <c r="CD106" s="6">
        <v>0</v>
      </c>
      <c r="CE106" s="55">
        <v>0</v>
      </c>
      <c r="CF106" s="56">
        <v>0</v>
      </c>
      <c r="CG106" s="6">
        <v>0</v>
      </c>
      <c r="CH106" s="55">
        <v>0</v>
      </c>
      <c r="CI106" s="8">
        <f t="shared" si="119"/>
        <v>11292</v>
      </c>
      <c r="CJ106" s="15">
        <f t="shared" si="120"/>
        <v>21055</v>
      </c>
      <c r="CK106" s="4"/>
      <c r="CL106" s="5"/>
      <c r="CM106" s="4"/>
      <c r="CN106" s="4"/>
      <c r="CO106" s="4"/>
      <c r="CP106" s="5"/>
      <c r="CQ106" s="4"/>
      <c r="CR106" s="4"/>
      <c r="CS106" s="4"/>
      <c r="CT106" s="5"/>
      <c r="CU106" s="4"/>
      <c r="CV106" s="4"/>
      <c r="CW106" s="4"/>
      <c r="CX106" s="5"/>
      <c r="CY106" s="1"/>
      <c r="CZ106" s="1"/>
      <c r="DA106" s="1"/>
      <c r="DB106" s="2"/>
      <c r="DC106" s="1"/>
      <c r="DD106" s="1"/>
      <c r="DE106" s="1"/>
      <c r="DF106" s="2"/>
      <c r="DG106" s="1"/>
      <c r="DH106" s="1"/>
      <c r="DI106" s="1"/>
      <c r="DJ106" s="2"/>
      <c r="DK106" s="1"/>
      <c r="DL106" s="1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</row>
    <row r="107" spans="1:208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f t="shared" si="117"/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>
        <v>0</v>
      </c>
      <c r="AE107" s="6">
        <v>0</v>
      </c>
      <c r="AF107" s="55">
        <v>0</v>
      </c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0</v>
      </c>
      <c r="BC107" s="6">
        <v>0</v>
      </c>
      <c r="BD107" s="55">
        <v>0</v>
      </c>
      <c r="BE107" s="56">
        <v>224</v>
      </c>
      <c r="BF107" s="6">
        <v>192</v>
      </c>
      <c r="BG107" s="55">
        <f t="shared" ref="BG107" si="121">BF107/BE107*1000</f>
        <v>857.14285714285711</v>
      </c>
      <c r="BH107" s="56">
        <v>0</v>
      </c>
      <c r="BI107" s="6">
        <v>0</v>
      </c>
      <c r="BJ107" s="55">
        <v>0</v>
      </c>
      <c r="BK107" s="56">
        <v>0</v>
      </c>
      <c r="BL107" s="6">
        <v>0</v>
      </c>
      <c r="BM107" s="55">
        <v>0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v>0</v>
      </c>
      <c r="CC107" s="56">
        <v>0</v>
      </c>
      <c r="CD107" s="6">
        <v>0</v>
      </c>
      <c r="CE107" s="55">
        <v>0</v>
      </c>
      <c r="CF107" s="56">
        <v>0</v>
      </c>
      <c r="CG107" s="6">
        <v>0</v>
      </c>
      <c r="CH107" s="55">
        <v>0</v>
      </c>
      <c r="CI107" s="8">
        <f t="shared" si="119"/>
        <v>224</v>
      </c>
      <c r="CJ107" s="15">
        <f t="shared" si="120"/>
        <v>192</v>
      </c>
      <c r="CK107" s="4"/>
      <c r="CL107" s="5"/>
      <c r="CM107" s="4"/>
      <c r="CN107" s="4"/>
      <c r="CO107" s="4"/>
      <c r="CP107" s="5"/>
      <c r="CQ107" s="4"/>
      <c r="CR107" s="4"/>
      <c r="CS107" s="4"/>
      <c r="CT107" s="5"/>
      <c r="CU107" s="4"/>
      <c r="CV107" s="4"/>
      <c r="CW107" s="4"/>
      <c r="CX107" s="5"/>
      <c r="CY107" s="1"/>
      <c r="CZ107" s="1"/>
      <c r="DA107" s="1"/>
      <c r="DB107" s="2"/>
      <c r="DC107" s="1"/>
      <c r="DD107" s="1"/>
      <c r="DE107" s="1"/>
      <c r="DF107" s="2"/>
      <c r="DG107" s="1"/>
      <c r="DH107" s="1"/>
      <c r="DI107" s="1"/>
      <c r="DJ107" s="2"/>
      <c r="DK107" s="1"/>
      <c r="DL107" s="1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</row>
    <row r="108" spans="1:208" x14ac:dyDescent="0.3">
      <c r="A108" s="49">
        <v>2011</v>
      </c>
      <c r="B108" s="50" t="s">
        <v>16</v>
      </c>
      <c r="C108" s="56">
        <v>6594</v>
      </c>
      <c r="D108" s="6">
        <v>11300</v>
      </c>
      <c r="E108" s="55">
        <f t="shared" si="116"/>
        <v>1713.679102214134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f t="shared" si="117"/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>
        <v>0</v>
      </c>
      <c r="AE108" s="6">
        <v>0</v>
      </c>
      <c r="AF108" s="55">
        <v>0</v>
      </c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0</v>
      </c>
      <c r="BA108" s="55">
        <v>0</v>
      </c>
      <c r="BB108" s="56">
        <v>0</v>
      </c>
      <c r="BC108" s="6">
        <v>0</v>
      </c>
      <c r="BD108" s="55">
        <v>0</v>
      </c>
      <c r="BE108" s="56">
        <v>-23</v>
      </c>
      <c r="BF108" s="6">
        <v>-12</v>
      </c>
      <c r="BG108" s="55">
        <f>BF108/BE108*-1000</f>
        <v>-521.73913043478262</v>
      </c>
      <c r="BH108" s="56">
        <v>0</v>
      </c>
      <c r="BI108" s="6">
        <v>0</v>
      </c>
      <c r="BJ108" s="55">
        <v>0</v>
      </c>
      <c r="BK108" s="56">
        <v>0</v>
      </c>
      <c r="BL108" s="6">
        <v>0</v>
      </c>
      <c r="BM108" s="55">
        <v>0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v>0</v>
      </c>
      <c r="CC108" s="56">
        <v>0</v>
      </c>
      <c r="CD108" s="6">
        <v>0</v>
      </c>
      <c r="CE108" s="55">
        <v>0</v>
      </c>
      <c r="CF108" s="56">
        <v>0</v>
      </c>
      <c r="CG108" s="6">
        <v>0</v>
      </c>
      <c r="CH108" s="55">
        <v>0</v>
      </c>
      <c r="CI108" s="8">
        <f t="shared" si="119"/>
        <v>6571</v>
      </c>
      <c r="CJ108" s="15">
        <f t="shared" si="120"/>
        <v>11288</v>
      </c>
      <c r="CK108" s="4"/>
      <c r="CL108" s="5"/>
      <c r="CM108" s="4"/>
      <c r="CN108" s="4"/>
      <c r="CO108" s="4"/>
      <c r="CP108" s="5"/>
      <c r="CQ108" s="4"/>
      <c r="CR108" s="4"/>
      <c r="CS108" s="4"/>
      <c r="CT108" s="5"/>
      <c r="CU108" s="4"/>
      <c r="CV108" s="4"/>
      <c r="CW108" s="4"/>
      <c r="CX108" s="5"/>
      <c r="CY108" s="1"/>
      <c r="CZ108" s="1"/>
      <c r="DA108" s="1"/>
      <c r="DB108" s="2"/>
      <c r="DC108" s="1"/>
      <c r="DD108" s="1"/>
      <c r="DE108" s="1"/>
      <c r="DF108" s="2"/>
      <c r="DG108" s="1"/>
      <c r="DH108" s="1"/>
      <c r="DI108" s="1"/>
      <c r="DJ108" s="2"/>
      <c r="DK108" s="1"/>
      <c r="DL108" s="1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</row>
    <row r="109" spans="1:208" ht="15" thickBot="1" x14ac:dyDescent="0.35">
      <c r="A109" s="51"/>
      <c r="B109" s="52" t="s">
        <v>17</v>
      </c>
      <c r="C109" s="57">
        <f>SUM(C97:C108)</f>
        <v>75021</v>
      </c>
      <c r="D109" s="36">
        <f>SUM(D97:D108)</f>
        <v>130821</v>
      </c>
      <c r="E109" s="58"/>
      <c r="F109" s="57">
        <f>SUM(F97:F108)</f>
        <v>0</v>
      </c>
      <c r="G109" s="36">
        <f>SUM(G97:G108)</f>
        <v>0</v>
      </c>
      <c r="H109" s="58"/>
      <c r="I109" s="57">
        <f t="shared" ref="I109:J109" si="122">SUM(I97:I108)</f>
        <v>0</v>
      </c>
      <c r="J109" s="36">
        <f t="shared" si="122"/>
        <v>0</v>
      </c>
      <c r="K109" s="58"/>
      <c r="L109" s="57">
        <f>SUM(L97:L108)</f>
        <v>0</v>
      </c>
      <c r="M109" s="36">
        <f>SUM(M97:M108)</f>
        <v>0</v>
      </c>
      <c r="N109" s="58"/>
      <c r="O109" s="57">
        <f>SUM(O97:O108)</f>
        <v>0</v>
      </c>
      <c r="P109" s="36">
        <f>SUM(P97:P108)</f>
        <v>0</v>
      </c>
      <c r="Q109" s="58"/>
      <c r="R109" s="57">
        <f t="shared" ref="R109:S109" si="123">SUM(R97:R108)</f>
        <v>0</v>
      </c>
      <c r="S109" s="36">
        <f t="shared" si="123"/>
        <v>0</v>
      </c>
      <c r="T109" s="58"/>
      <c r="U109" s="57">
        <f t="shared" ref="U109:V109" si="124">SUM(U97:U108)</f>
        <v>0</v>
      </c>
      <c r="V109" s="36">
        <f t="shared" si="124"/>
        <v>0</v>
      </c>
      <c r="W109" s="58"/>
      <c r="X109" s="57">
        <f t="shared" ref="X109:Y109" si="125">SUM(X97:X108)</f>
        <v>0</v>
      </c>
      <c r="Y109" s="36">
        <f t="shared" si="125"/>
        <v>0</v>
      </c>
      <c r="Z109" s="58"/>
      <c r="AA109" s="57">
        <f t="shared" ref="AA109:AB109" si="126">SUM(AA97:AA108)</f>
        <v>0</v>
      </c>
      <c r="AB109" s="36">
        <f t="shared" si="126"/>
        <v>0</v>
      </c>
      <c r="AC109" s="58"/>
      <c r="AD109" s="57">
        <f t="shared" ref="AD109:AE109" si="127">SUM(AD97:AD108)</f>
        <v>0</v>
      </c>
      <c r="AE109" s="36">
        <f t="shared" si="127"/>
        <v>0</v>
      </c>
      <c r="AF109" s="58"/>
      <c r="AG109" s="57">
        <f>SUM(AG97:AG108)</f>
        <v>0</v>
      </c>
      <c r="AH109" s="36">
        <f>SUM(AH97:AH108)</f>
        <v>0</v>
      </c>
      <c r="AI109" s="58"/>
      <c r="AJ109" s="57">
        <f>SUM(AJ97:AJ108)</f>
        <v>0</v>
      </c>
      <c r="AK109" s="36">
        <f>SUM(AK97:AK108)</f>
        <v>0</v>
      </c>
      <c r="AL109" s="58"/>
      <c r="AM109" s="57">
        <f>SUM(AM97:AM108)</f>
        <v>0</v>
      </c>
      <c r="AN109" s="36">
        <f>SUM(AN97:AN108)</f>
        <v>0</v>
      </c>
      <c r="AO109" s="58"/>
      <c r="AP109" s="57">
        <f>SUM(AP97:AP108)</f>
        <v>0</v>
      </c>
      <c r="AQ109" s="36">
        <f>SUM(AQ97:AQ108)</f>
        <v>0</v>
      </c>
      <c r="AR109" s="58"/>
      <c r="AS109" s="57">
        <f>SUM(AS97:AS108)</f>
        <v>0</v>
      </c>
      <c r="AT109" s="36">
        <f>SUM(AT97:AT108)</f>
        <v>0</v>
      </c>
      <c r="AU109" s="58"/>
      <c r="AV109" s="57">
        <f t="shared" ref="AV109:AW109" si="128">SUM(AV97:AV108)</f>
        <v>350</v>
      </c>
      <c r="AW109" s="36">
        <f t="shared" si="128"/>
        <v>279</v>
      </c>
      <c r="AX109" s="58"/>
      <c r="AY109" s="57">
        <f t="shared" ref="AY109:AZ109" si="129">SUM(AY97:AY108)</f>
        <v>0</v>
      </c>
      <c r="AZ109" s="36">
        <f t="shared" si="129"/>
        <v>0</v>
      </c>
      <c r="BA109" s="58"/>
      <c r="BB109" s="57">
        <f t="shared" ref="BB109:BC109" si="130">SUM(BB97:BB108)</f>
        <v>0</v>
      </c>
      <c r="BC109" s="36">
        <f t="shared" si="130"/>
        <v>0</v>
      </c>
      <c r="BD109" s="58"/>
      <c r="BE109" s="57">
        <f t="shared" ref="BE109:BF109" si="131">SUM(BE97:BE108)</f>
        <v>201</v>
      </c>
      <c r="BF109" s="36">
        <f t="shared" si="131"/>
        <v>180</v>
      </c>
      <c r="BG109" s="58"/>
      <c r="BH109" s="57">
        <f t="shared" ref="BH109:BI109" si="132">SUM(BH97:BH108)</f>
        <v>0</v>
      </c>
      <c r="BI109" s="36">
        <f t="shared" si="132"/>
        <v>0</v>
      </c>
      <c r="BJ109" s="58"/>
      <c r="BK109" s="57">
        <f t="shared" ref="BK109:BL109" si="133">SUM(BK97:BK108)</f>
        <v>0</v>
      </c>
      <c r="BL109" s="36">
        <f t="shared" si="133"/>
        <v>0</v>
      </c>
      <c r="BM109" s="58"/>
      <c r="BN109" s="57">
        <f t="shared" ref="BN109:BO109" si="134">SUM(BN97:BN108)</f>
        <v>0</v>
      </c>
      <c r="BO109" s="36">
        <f t="shared" si="134"/>
        <v>0</v>
      </c>
      <c r="BP109" s="58"/>
      <c r="BQ109" s="57">
        <f>SUM(BQ97:BQ108)</f>
        <v>0</v>
      </c>
      <c r="BR109" s="36">
        <f>SUM(BR97:BR108)</f>
        <v>0</v>
      </c>
      <c r="BS109" s="58"/>
      <c r="BT109" s="57">
        <f>SUM(BT97:BT108)</f>
        <v>0</v>
      </c>
      <c r="BU109" s="36">
        <f>SUM(BU97:BU108)</f>
        <v>0</v>
      </c>
      <c r="BV109" s="58"/>
      <c r="BW109" s="57">
        <f>SUM(BW97:BW108)</f>
        <v>0</v>
      </c>
      <c r="BX109" s="36">
        <f>SUM(BX97:BX108)</f>
        <v>0</v>
      </c>
      <c r="BY109" s="58"/>
      <c r="BZ109" s="57">
        <f>SUM(BZ97:BZ108)</f>
        <v>0</v>
      </c>
      <c r="CA109" s="36">
        <f>SUM(CA97:CA108)</f>
        <v>0</v>
      </c>
      <c r="CB109" s="58"/>
      <c r="CC109" s="57">
        <f>SUM(CC97:CC108)</f>
        <v>0</v>
      </c>
      <c r="CD109" s="36">
        <f>SUM(CD97:CD108)</f>
        <v>0</v>
      </c>
      <c r="CE109" s="58"/>
      <c r="CF109" s="57">
        <f t="shared" ref="CF109:CG109" si="135">SUM(CF97:CF108)</f>
        <v>0</v>
      </c>
      <c r="CG109" s="36">
        <f t="shared" si="135"/>
        <v>0</v>
      </c>
      <c r="CH109" s="58"/>
      <c r="CI109" s="37">
        <f t="shared" si="119"/>
        <v>75572</v>
      </c>
      <c r="CJ109" s="38">
        <f t="shared" si="120"/>
        <v>131280</v>
      </c>
      <c r="CK109" s="4"/>
      <c r="CL109" s="5"/>
      <c r="CM109" s="4"/>
      <c r="CN109" s="4"/>
      <c r="CO109" s="4"/>
      <c r="CP109" s="5"/>
      <c r="CQ109" s="4"/>
      <c r="CR109" s="4"/>
      <c r="CS109" s="4"/>
      <c r="CT109" s="5"/>
      <c r="CU109" s="4"/>
      <c r="CV109" s="4"/>
      <c r="CW109" s="4"/>
      <c r="CX109" s="5"/>
      <c r="CY109" s="1"/>
      <c r="CZ109" s="1"/>
      <c r="DA109" s="1"/>
      <c r="DB109" s="2"/>
      <c r="DC109" s="1"/>
      <c r="DD109" s="1"/>
      <c r="DE109" s="1"/>
      <c r="DF109" s="2"/>
      <c r="DG109" s="1"/>
      <c r="DH109" s="1"/>
      <c r="DI109" s="1"/>
      <c r="DJ109" s="2"/>
      <c r="DK109" s="1"/>
      <c r="DL109" s="1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</row>
    <row r="110" spans="1:208" x14ac:dyDescent="0.3">
      <c r="A110" s="49">
        <v>2012</v>
      </c>
      <c r="B110" s="50" t="s">
        <v>5</v>
      </c>
      <c r="C110" s="56">
        <v>5879</v>
      </c>
      <c r="D110" s="6">
        <v>9342</v>
      </c>
      <c r="E110" s="55">
        <f t="shared" ref="E110:E121" si="136">D110/C110*1000</f>
        <v>1589.0457560809662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f t="shared" ref="K110:K121" si="137">IF(I110=0,0,J110/I110*1000)</f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0</v>
      </c>
      <c r="S110" s="6">
        <v>0</v>
      </c>
      <c r="T110" s="55">
        <v>0</v>
      </c>
      <c r="U110" s="56">
        <v>0</v>
      </c>
      <c r="V110" s="6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>
        <v>0</v>
      </c>
      <c r="AE110" s="6">
        <v>0</v>
      </c>
      <c r="AF110" s="55">
        <v>0</v>
      </c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61">
        <v>0</v>
      </c>
      <c r="BO110" s="14">
        <v>0</v>
      </c>
      <c r="BP110" s="55">
        <v>0</v>
      </c>
      <c r="BQ110" s="56">
        <v>0</v>
      </c>
      <c r="BR110" s="6">
        <v>0</v>
      </c>
      <c r="BS110" s="55"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v>0</v>
      </c>
      <c r="CC110" s="56">
        <v>0</v>
      </c>
      <c r="CD110" s="6">
        <v>0</v>
      </c>
      <c r="CE110" s="55">
        <v>0</v>
      </c>
      <c r="CF110" s="56">
        <v>0</v>
      </c>
      <c r="CG110" s="6">
        <v>0</v>
      </c>
      <c r="CH110" s="55">
        <v>0</v>
      </c>
      <c r="CI110" s="8">
        <f t="shared" ref="CI110:CI135" si="138">SUM(C110,F110,O110,R110,X110,AD110,AG110,AJ110,AM110,AP110,AS110,AV110,BB110,BE110,BK110,BQ110,BT110,BW110,CC110,CF110)</f>
        <v>5879</v>
      </c>
      <c r="CJ110" s="15">
        <f t="shared" ref="CJ110:CJ135" si="139">SUM(D110,G110,P110,S110,Y110,AE110,AH110,AK110,AN110,AQ110,AT110,AW110,BC110,BF110,BL110,BR110,BU110,BX110,CD110,CG110)</f>
        <v>9342</v>
      </c>
      <c r="CK110" s="4"/>
      <c r="CL110" s="5"/>
      <c r="CM110" s="4"/>
      <c r="CN110" s="4"/>
      <c r="CO110" s="4"/>
      <c r="CP110" s="5"/>
      <c r="CQ110" s="4"/>
      <c r="CR110" s="4"/>
      <c r="CS110" s="4"/>
      <c r="CT110" s="5"/>
      <c r="CU110" s="4"/>
      <c r="CV110" s="4"/>
      <c r="CW110" s="4"/>
      <c r="CX110" s="5"/>
      <c r="CY110" s="1"/>
      <c r="CZ110" s="1"/>
      <c r="DA110" s="1"/>
      <c r="DB110" s="2"/>
      <c r="DC110" s="1"/>
      <c r="DD110" s="1"/>
      <c r="DE110" s="1"/>
      <c r="DF110" s="2"/>
      <c r="DG110" s="1"/>
      <c r="DH110" s="1"/>
      <c r="DI110" s="1"/>
      <c r="DJ110" s="2"/>
      <c r="DK110" s="1"/>
      <c r="DL110" s="1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</row>
    <row r="111" spans="1:208" x14ac:dyDescent="0.3">
      <c r="A111" s="49">
        <v>2012</v>
      </c>
      <c r="B111" s="50" t="s">
        <v>6</v>
      </c>
      <c r="C111" s="56">
        <v>1463</v>
      </c>
      <c r="D111" s="6">
        <v>2136</v>
      </c>
      <c r="E111" s="55">
        <f t="shared" si="136"/>
        <v>1460.0136705399864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f t="shared" si="137"/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56">
        <v>0</v>
      </c>
      <c r="V111" s="6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>
        <v>0</v>
      </c>
      <c r="AE111" s="6">
        <v>0</v>
      </c>
      <c r="AF111" s="55">
        <v>0</v>
      </c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56">
        <v>0</v>
      </c>
      <c r="BC111" s="6">
        <v>0</v>
      </c>
      <c r="BD111" s="55">
        <v>0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61">
        <v>0</v>
      </c>
      <c r="BO111" s="14">
        <v>0</v>
      </c>
      <c r="BP111" s="55">
        <v>0</v>
      </c>
      <c r="BQ111" s="56">
        <v>0</v>
      </c>
      <c r="BR111" s="6">
        <v>0</v>
      </c>
      <c r="BS111" s="55"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v>0</v>
      </c>
      <c r="CC111" s="56">
        <v>0</v>
      </c>
      <c r="CD111" s="6">
        <v>0</v>
      </c>
      <c r="CE111" s="55">
        <v>0</v>
      </c>
      <c r="CF111" s="61">
        <v>0</v>
      </c>
      <c r="CG111" s="14">
        <v>0</v>
      </c>
      <c r="CH111" s="55">
        <v>0</v>
      </c>
      <c r="CI111" s="8">
        <f t="shared" si="138"/>
        <v>1463</v>
      </c>
      <c r="CJ111" s="15">
        <f t="shared" si="139"/>
        <v>2136</v>
      </c>
      <c r="CK111" s="4"/>
      <c r="CL111" s="5"/>
      <c r="CM111" s="4"/>
      <c r="CN111" s="4"/>
      <c r="CO111" s="4"/>
      <c r="CP111" s="5"/>
      <c r="CQ111" s="4"/>
      <c r="CR111" s="4"/>
      <c r="CS111" s="4"/>
      <c r="CT111" s="5"/>
      <c r="CU111" s="4"/>
      <c r="CV111" s="4"/>
      <c r="CW111" s="4"/>
      <c r="CX111" s="5"/>
      <c r="CY111" s="1"/>
      <c r="CZ111" s="1"/>
      <c r="DA111" s="1"/>
      <c r="DB111" s="2"/>
      <c r="DC111" s="1"/>
      <c r="DD111" s="1"/>
      <c r="DE111" s="1"/>
      <c r="DF111" s="2"/>
      <c r="DG111" s="1"/>
      <c r="DH111" s="1"/>
      <c r="DI111" s="1"/>
      <c r="DJ111" s="2"/>
      <c r="DK111" s="1"/>
      <c r="DL111" s="1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</row>
    <row r="112" spans="1:208" x14ac:dyDescent="0.3">
      <c r="A112" s="49">
        <v>2012</v>
      </c>
      <c r="B112" s="50" t="s">
        <v>7</v>
      </c>
      <c r="C112" s="56">
        <v>3262</v>
      </c>
      <c r="D112" s="6">
        <v>4787</v>
      </c>
      <c r="E112" s="55">
        <f t="shared" si="136"/>
        <v>1467.5045984058859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f t="shared" si="137"/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56">
        <v>0</v>
      </c>
      <c r="V112" s="6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>
        <v>0</v>
      </c>
      <c r="AE112" s="6">
        <v>0</v>
      </c>
      <c r="AF112" s="55">
        <v>0</v>
      </c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1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0</v>
      </c>
      <c r="AU112" s="55">
        <v>0</v>
      </c>
      <c r="AV112" s="56">
        <v>56</v>
      </c>
      <c r="AW112" s="6">
        <v>56</v>
      </c>
      <c r="AX112" s="55">
        <f t="shared" ref="AX112:AX121" si="140">AW112/AV112*1000</f>
        <v>1000</v>
      </c>
      <c r="AY112" s="56">
        <v>0</v>
      </c>
      <c r="AZ112" s="6">
        <v>0</v>
      </c>
      <c r="BA112" s="55">
        <v>0</v>
      </c>
      <c r="BB112" s="56">
        <v>0</v>
      </c>
      <c r="BC112" s="6">
        <v>0</v>
      </c>
      <c r="BD112" s="55">
        <v>0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61">
        <v>0</v>
      </c>
      <c r="BO112" s="14">
        <v>0</v>
      </c>
      <c r="BP112" s="55">
        <v>0</v>
      </c>
      <c r="BQ112" s="56">
        <v>0</v>
      </c>
      <c r="BR112" s="6">
        <v>0</v>
      </c>
      <c r="BS112" s="55"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v>0</v>
      </c>
      <c r="CC112" s="56">
        <v>0</v>
      </c>
      <c r="CD112" s="6">
        <v>0</v>
      </c>
      <c r="CE112" s="55">
        <v>0</v>
      </c>
      <c r="CF112" s="56">
        <v>0</v>
      </c>
      <c r="CG112" s="6">
        <v>0</v>
      </c>
      <c r="CH112" s="55">
        <v>0</v>
      </c>
      <c r="CI112" s="8">
        <f t="shared" si="138"/>
        <v>3318</v>
      </c>
      <c r="CJ112" s="15">
        <f t="shared" si="139"/>
        <v>4844</v>
      </c>
      <c r="CK112" s="4"/>
      <c r="CL112" s="5"/>
      <c r="CM112" s="4"/>
      <c r="CN112" s="4"/>
      <c r="CO112" s="4"/>
      <c r="CP112" s="5"/>
      <c r="CQ112" s="4"/>
      <c r="CR112" s="4"/>
      <c r="CS112" s="4"/>
      <c r="CT112" s="5"/>
      <c r="CU112" s="4"/>
      <c r="CV112" s="4"/>
      <c r="CW112" s="4"/>
      <c r="CX112" s="5"/>
      <c r="CY112" s="1"/>
      <c r="CZ112" s="1"/>
      <c r="DA112" s="1"/>
      <c r="DB112" s="2"/>
      <c r="DC112" s="1"/>
      <c r="DD112" s="1"/>
      <c r="DE112" s="1"/>
      <c r="DF112" s="2"/>
      <c r="DG112" s="1"/>
      <c r="DH112" s="1"/>
      <c r="DI112" s="1"/>
      <c r="DJ112" s="2"/>
      <c r="DK112" s="1"/>
      <c r="DL112" s="1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</row>
    <row r="113" spans="1:208" x14ac:dyDescent="0.3">
      <c r="A113" s="49">
        <v>2012</v>
      </c>
      <c r="B113" s="50" t="s">
        <v>8</v>
      </c>
      <c r="C113" s="56">
        <v>8766</v>
      </c>
      <c r="D113" s="6">
        <v>12240</v>
      </c>
      <c r="E113" s="55">
        <f t="shared" si="136"/>
        <v>1396.3039014373717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f t="shared" si="137"/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0</v>
      </c>
      <c r="S113" s="6">
        <v>0</v>
      </c>
      <c r="T113" s="55">
        <v>0</v>
      </c>
      <c r="U113" s="56">
        <v>0</v>
      </c>
      <c r="V113" s="6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>
        <v>0</v>
      </c>
      <c r="AE113" s="6">
        <v>0</v>
      </c>
      <c r="AF113" s="55">
        <v>0</v>
      </c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28</v>
      </c>
      <c r="AW113" s="6">
        <v>29</v>
      </c>
      <c r="AX113" s="55">
        <f t="shared" si="140"/>
        <v>1035.7142857142858</v>
      </c>
      <c r="AY113" s="56">
        <v>0</v>
      </c>
      <c r="AZ113" s="6">
        <v>0</v>
      </c>
      <c r="BA113" s="55">
        <v>0</v>
      </c>
      <c r="BB113" s="56">
        <v>0</v>
      </c>
      <c r="BC113" s="6">
        <v>0</v>
      </c>
      <c r="BD113" s="55">
        <v>0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61">
        <v>0</v>
      </c>
      <c r="BO113" s="14">
        <v>0</v>
      </c>
      <c r="BP113" s="55">
        <v>0</v>
      </c>
      <c r="BQ113" s="56">
        <v>0</v>
      </c>
      <c r="BR113" s="6">
        <v>0</v>
      </c>
      <c r="BS113" s="55"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v>0</v>
      </c>
      <c r="CC113" s="56">
        <v>0</v>
      </c>
      <c r="CD113" s="6">
        <v>0</v>
      </c>
      <c r="CE113" s="55">
        <v>0</v>
      </c>
      <c r="CF113" s="56">
        <v>0</v>
      </c>
      <c r="CG113" s="6">
        <v>0</v>
      </c>
      <c r="CH113" s="55">
        <v>0</v>
      </c>
      <c r="CI113" s="8">
        <f t="shared" si="138"/>
        <v>8794</v>
      </c>
      <c r="CJ113" s="15">
        <f t="shared" si="139"/>
        <v>12269</v>
      </c>
      <c r="CK113" s="4"/>
      <c r="CL113" s="5"/>
      <c r="CM113" s="4"/>
      <c r="CN113" s="4"/>
      <c r="CO113" s="4"/>
      <c r="CP113" s="5"/>
      <c r="CQ113" s="4"/>
      <c r="CR113" s="4"/>
      <c r="CS113" s="4"/>
      <c r="CT113" s="5"/>
      <c r="CU113" s="4"/>
      <c r="CV113" s="4"/>
      <c r="CW113" s="4"/>
      <c r="CX113" s="5"/>
      <c r="CY113" s="1"/>
      <c r="CZ113" s="1"/>
      <c r="DA113" s="1"/>
      <c r="DB113" s="2"/>
      <c r="DC113" s="1"/>
      <c r="DD113" s="1"/>
      <c r="DE113" s="1"/>
      <c r="DF113" s="2"/>
      <c r="DG113" s="1"/>
      <c r="DH113" s="1"/>
      <c r="DI113" s="1"/>
      <c r="DJ113" s="2"/>
      <c r="DK113" s="1"/>
      <c r="DL113" s="1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</row>
    <row r="114" spans="1:208" x14ac:dyDescent="0.3">
      <c r="A114" s="49">
        <v>2012</v>
      </c>
      <c r="B114" s="50" t="s">
        <v>9</v>
      </c>
      <c r="C114" s="56">
        <v>21809</v>
      </c>
      <c r="D114" s="6">
        <v>33426</v>
      </c>
      <c r="E114" s="55">
        <f t="shared" si="136"/>
        <v>1532.6699986244212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f t="shared" si="137"/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0</v>
      </c>
      <c r="S114" s="6">
        <v>0</v>
      </c>
      <c r="T114" s="55">
        <v>0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>
        <v>0</v>
      </c>
      <c r="AE114" s="6">
        <v>0</v>
      </c>
      <c r="AF114" s="55">
        <v>0</v>
      </c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299</v>
      </c>
      <c r="AW114" s="6">
        <v>314</v>
      </c>
      <c r="AX114" s="55">
        <f t="shared" si="140"/>
        <v>1050.1672240802675</v>
      </c>
      <c r="AY114" s="56">
        <v>0</v>
      </c>
      <c r="AZ114" s="6">
        <v>0</v>
      </c>
      <c r="BA114" s="55">
        <v>0</v>
      </c>
      <c r="BB114" s="56">
        <v>0</v>
      </c>
      <c r="BC114" s="6">
        <v>0</v>
      </c>
      <c r="BD114" s="55">
        <v>0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56</v>
      </c>
      <c r="BL114" s="6">
        <v>17</v>
      </c>
      <c r="BM114" s="55">
        <f t="shared" ref="BM114" si="141">BL114/BK114*1000</f>
        <v>303.57142857142856</v>
      </c>
      <c r="BN114" s="56">
        <v>0</v>
      </c>
      <c r="BO114" s="6">
        <v>0</v>
      </c>
      <c r="BP114" s="55">
        <v>0</v>
      </c>
      <c r="BQ114" s="56">
        <v>0</v>
      </c>
      <c r="BR114" s="6">
        <v>0</v>
      </c>
      <c r="BS114" s="55">
        <v>0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v>0</v>
      </c>
      <c r="CC114" s="56">
        <v>0</v>
      </c>
      <c r="CD114" s="6">
        <v>0</v>
      </c>
      <c r="CE114" s="55">
        <v>0</v>
      </c>
      <c r="CF114" s="56">
        <v>0</v>
      </c>
      <c r="CG114" s="6">
        <v>0</v>
      </c>
      <c r="CH114" s="55">
        <v>0</v>
      </c>
      <c r="CI114" s="8">
        <f t="shared" si="138"/>
        <v>22164</v>
      </c>
      <c r="CJ114" s="15">
        <f t="shared" si="139"/>
        <v>33757</v>
      </c>
      <c r="CK114" s="4"/>
      <c r="CL114" s="5"/>
      <c r="CM114" s="4"/>
      <c r="CN114" s="4"/>
      <c r="CO114" s="4"/>
      <c r="CP114" s="5"/>
      <c r="CQ114" s="4"/>
      <c r="CR114" s="4"/>
      <c r="CS114" s="4"/>
      <c r="CT114" s="5"/>
      <c r="CU114" s="4"/>
      <c r="CV114" s="4"/>
      <c r="CW114" s="4"/>
      <c r="CX114" s="5"/>
      <c r="CY114" s="1"/>
      <c r="CZ114" s="1"/>
      <c r="DA114" s="1"/>
      <c r="DB114" s="2"/>
      <c r="DC114" s="1"/>
      <c r="DD114" s="1"/>
      <c r="DE114" s="1"/>
      <c r="DF114" s="2"/>
      <c r="DG114" s="1"/>
      <c r="DH114" s="1"/>
      <c r="DI114" s="1"/>
      <c r="DJ114" s="2"/>
      <c r="DK114" s="1"/>
      <c r="DL114" s="1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</row>
    <row r="115" spans="1:208" x14ac:dyDescent="0.3">
      <c r="A115" s="49">
        <v>2012</v>
      </c>
      <c r="B115" s="50" t="s">
        <v>10</v>
      </c>
      <c r="C115" s="56">
        <v>14235</v>
      </c>
      <c r="D115" s="6">
        <v>23556</v>
      </c>
      <c r="E115" s="55">
        <f t="shared" si="136"/>
        <v>1654.7945205479452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f t="shared" si="137"/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>
        <v>0</v>
      </c>
      <c r="AE115" s="6">
        <v>0</v>
      </c>
      <c r="AF115" s="55">
        <v>0</v>
      </c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308</v>
      </c>
      <c r="AW115" s="6">
        <v>325</v>
      </c>
      <c r="AX115" s="55">
        <f t="shared" si="140"/>
        <v>1055.1948051948052</v>
      </c>
      <c r="AY115" s="56">
        <v>0</v>
      </c>
      <c r="AZ115" s="6">
        <v>0</v>
      </c>
      <c r="BA115" s="55">
        <v>0</v>
      </c>
      <c r="BB115" s="56">
        <v>0</v>
      </c>
      <c r="BC115" s="6">
        <v>0</v>
      </c>
      <c r="BD115" s="55">
        <v>0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v>0</v>
      </c>
      <c r="CC115" s="56">
        <v>0</v>
      </c>
      <c r="CD115" s="6">
        <v>0</v>
      </c>
      <c r="CE115" s="55">
        <v>0</v>
      </c>
      <c r="CF115" s="56">
        <v>0</v>
      </c>
      <c r="CG115" s="6">
        <v>0</v>
      </c>
      <c r="CH115" s="55">
        <v>0</v>
      </c>
      <c r="CI115" s="8">
        <f t="shared" si="138"/>
        <v>14543</v>
      </c>
      <c r="CJ115" s="15">
        <f t="shared" si="139"/>
        <v>23881</v>
      </c>
      <c r="CK115" s="4"/>
      <c r="CL115" s="5"/>
      <c r="CM115" s="4"/>
      <c r="CN115" s="4"/>
      <c r="CO115" s="4"/>
      <c r="CP115" s="5"/>
      <c r="CQ115" s="4"/>
      <c r="CR115" s="4"/>
      <c r="CS115" s="4"/>
      <c r="CT115" s="5"/>
      <c r="CU115" s="4"/>
      <c r="CV115" s="4"/>
      <c r="CW115" s="4"/>
      <c r="CX115" s="5"/>
      <c r="CY115" s="1"/>
      <c r="CZ115" s="1"/>
      <c r="DA115" s="1"/>
      <c r="DB115" s="2"/>
      <c r="DC115" s="1"/>
      <c r="DD115" s="1"/>
      <c r="DE115" s="1"/>
      <c r="DF115" s="2"/>
      <c r="DG115" s="1"/>
      <c r="DH115" s="1"/>
      <c r="DI115" s="1"/>
      <c r="DJ115" s="2"/>
      <c r="DK115" s="1"/>
      <c r="DL115" s="1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</row>
    <row r="116" spans="1:208" x14ac:dyDescent="0.3">
      <c r="A116" s="49">
        <v>2012</v>
      </c>
      <c r="B116" s="50" t="s">
        <v>11</v>
      </c>
      <c r="C116" s="56">
        <v>10525</v>
      </c>
      <c r="D116" s="6">
        <v>20358</v>
      </c>
      <c r="E116" s="55">
        <f t="shared" si="136"/>
        <v>1934.2517814726841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f t="shared" si="137"/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>
        <v>0</v>
      </c>
      <c r="AE116" s="6">
        <v>0</v>
      </c>
      <c r="AF116" s="55">
        <v>0</v>
      </c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356</v>
      </c>
      <c r="AW116" s="6">
        <v>401</v>
      </c>
      <c r="AX116" s="55">
        <f t="shared" si="140"/>
        <v>1126.4044943820224</v>
      </c>
      <c r="AY116" s="56">
        <v>0</v>
      </c>
      <c r="AZ116" s="6">
        <v>0</v>
      </c>
      <c r="BA116" s="55">
        <v>0</v>
      </c>
      <c r="BB116" s="56">
        <v>0</v>
      </c>
      <c r="BC116" s="6">
        <v>0</v>
      </c>
      <c r="BD116" s="55">
        <v>0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v>0</v>
      </c>
      <c r="CC116" s="56">
        <v>0</v>
      </c>
      <c r="CD116" s="6">
        <v>0</v>
      </c>
      <c r="CE116" s="55">
        <v>0</v>
      </c>
      <c r="CF116" s="56">
        <v>0</v>
      </c>
      <c r="CG116" s="6">
        <v>0</v>
      </c>
      <c r="CH116" s="55">
        <v>0</v>
      </c>
      <c r="CI116" s="8">
        <f t="shared" si="138"/>
        <v>10881</v>
      </c>
      <c r="CJ116" s="15">
        <f t="shared" si="139"/>
        <v>20759</v>
      </c>
      <c r="CK116" s="4"/>
      <c r="CL116" s="5"/>
      <c r="CM116" s="4"/>
      <c r="CN116" s="4"/>
      <c r="CO116" s="4"/>
      <c r="CP116" s="5"/>
      <c r="CQ116" s="4"/>
      <c r="CR116" s="4"/>
      <c r="CS116" s="4"/>
      <c r="CT116" s="5"/>
      <c r="CU116" s="4"/>
      <c r="CV116" s="4"/>
      <c r="CW116" s="4"/>
      <c r="CX116" s="5"/>
      <c r="CY116" s="1"/>
      <c r="CZ116" s="1"/>
      <c r="DA116" s="1"/>
      <c r="DB116" s="2"/>
      <c r="DC116" s="1"/>
      <c r="DD116" s="1"/>
      <c r="DE116" s="1"/>
      <c r="DF116" s="2"/>
      <c r="DG116" s="1"/>
      <c r="DH116" s="1"/>
      <c r="DI116" s="1"/>
      <c r="DJ116" s="2"/>
      <c r="DK116" s="1"/>
      <c r="DL116" s="1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</row>
    <row r="117" spans="1:208" x14ac:dyDescent="0.3">
      <c r="A117" s="49">
        <v>2012</v>
      </c>
      <c r="B117" s="50" t="s">
        <v>12</v>
      </c>
      <c r="C117" s="56">
        <v>14846</v>
      </c>
      <c r="D117" s="6">
        <v>24958</v>
      </c>
      <c r="E117" s="55">
        <f t="shared" si="136"/>
        <v>1681.12622928735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f t="shared" si="137"/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>
        <v>0</v>
      </c>
      <c r="AE117" s="6">
        <v>0</v>
      </c>
      <c r="AF117" s="55">
        <v>0</v>
      </c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84</v>
      </c>
      <c r="AW117" s="6">
        <v>99</v>
      </c>
      <c r="AX117" s="55">
        <f t="shared" si="140"/>
        <v>1178.5714285714287</v>
      </c>
      <c r="AY117" s="56">
        <v>0</v>
      </c>
      <c r="AZ117" s="6">
        <v>0</v>
      </c>
      <c r="BA117" s="55">
        <v>0</v>
      </c>
      <c r="BB117" s="56">
        <v>0</v>
      </c>
      <c r="BC117" s="6">
        <v>0</v>
      </c>
      <c r="BD117" s="55">
        <v>0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v>0</v>
      </c>
      <c r="CC117" s="56">
        <v>0</v>
      </c>
      <c r="CD117" s="6">
        <v>0</v>
      </c>
      <c r="CE117" s="55">
        <v>0</v>
      </c>
      <c r="CF117" s="56">
        <v>0</v>
      </c>
      <c r="CG117" s="6">
        <v>0</v>
      </c>
      <c r="CH117" s="55">
        <v>0</v>
      </c>
      <c r="CI117" s="8">
        <f t="shared" si="138"/>
        <v>14930</v>
      </c>
      <c r="CJ117" s="15">
        <f t="shared" si="139"/>
        <v>25057</v>
      </c>
      <c r="CK117" s="4"/>
      <c r="CL117" s="5"/>
      <c r="CM117" s="4"/>
      <c r="CN117" s="4"/>
      <c r="CO117" s="4"/>
      <c r="CP117" s="5"/>
      <c r="CQ117" s="4"/>
      <c r="CR117" s="4"/>
      <c r="CS117" s="4"/>
      <c r="CT117" s="5"/>
      <c r="CU117" s="4"/>
      <c r="CV117" s="4"/>
      <c r="CW117" s="4"/>
      <c r="CX117" s="5"/>
      <c r="CY117" s="1"/>
      <c r="CZ117" s="1"/>
      <c r="DA117" s="1"/>
      <c r="DB117" s="2"/>
      <c r="DC117" s="1"/>
      <c r="DD117" s="1"/>
      <c r="DE117" s="1"/>
      <c r="DF117" s="2"/>
      <c r="DG117" s="1"/>
      <c r="DH117" s="1"/>
      <c r="DI117" s="1"/>
      <c r="DJ117" s="2"/>
      <c r="DK117" s="1"/>
      <c r="DL117" s="1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</row>
    <row r="118" spans="1:208" x14ac:dyDescent="0.3">
      <c r="A118" s="49">
        <v>2012</v>
      </c>
      <c r="B118" s="50" t="s">
        <v>13</v>
      </c>
      <c r="C118" s="56">
        <v>15301</v>
      </c>
      <c r="D118" s="6">
        <v>29397</v>
      </c>
      <c r="E118" s="55">
        <f t="shared" si="136"/>
        <v>1921.2469773217438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f t="shared" si="137"/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>
        <v>0</v>
      </c>
      <c r="AE118" s="6">
        <v>0</v>
      </c>
      <c r="AF118" s="55">
        <v>0</v>
      </c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84</v>
      </c>
      <c r="AW118" s="6">
        <v>109</v>
      </c>
      <c r="AX118" s="55">
        <f t="shared" si="140"/>
        <v>1297.6190476190477</v>
      </c>
      <c r="AY118" s="56">
        <v>0</v>
      </c>
      <c r="AZ118" s="6">
        <v>0</v>
      </c>
      <c r="BA118" s="55">
        <v>0</v>
      </c>
      <c r="BB118" s="56">
        <v>0</v>
      </c>
      <c r="BC118" s="6">
        <v>0</v>
      </c>
      <c r="BD118" s="55">
        <v>0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v>0</v>
      </c>
      <c r="CC118" s="56">
        <v>0</v>
      </c>
      <c r="CD118" s="6">
        <v>0</v>
      </c>
      <c r="CE118" s="55">
        <v>0</v>
      </c>
      <c r="CF118" s="56">
        <v>0</v>
      </c>
      <c r="CG118" s="6">
        <v>0</v>
      </c>
      <c r="CH118" s="55">
        <v>0</v>
      </c>
      <c r="CI118" s="8">
        <f t="shared" si="138"/>
        <v>15385</v>
      </c>
      <c r="CJ118" s="15">
        <f t="shared" si="139"/>
        <v>29506</v>
      </c>
      <c r="CK118" s="4"/>
      <c r="CL118" s="5"/>
      <c r="CM118" s="4"/>
      <c r="CN118" s="4"/>
      <c r="CO118" s="4"/>
      <c r="CP118" s="5"/>
      <c r="CQ118" s="4"/>
      <c r="CR118" s="4"/>
      <c r="CS118" s="4"/>
      <c r="CT118" s="5"/>
      <c r="CU118" s="4"/>
      <c r="CV118" s="4"/>
      <c r="CW118" s="4"/>
      <c r="CX118" s="5"/>
      <c r="CY118" s="1"/>
      <c r="CZ118" s="1"/>
      <c r="DA118" s="1"/>
      <c r="DB118" s="2"/>
      <c r="DC118" s="1"/>
      <c r="DD118" s="1"/>
      <c r="DE118" s="1"/>
      <c r="DF118" s="2"/>
      <c r="DG118" s="1"/>
      <c r="DH118" s="1"/>
      <c r="DI118" s="1"/>
      <c r="DJ118" s="2"/>
      <c r="DK118" s="1"/>
      <c r="DL118" s="1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</row>
    <row r="119" spans="1:208" x14ac:dyDescent="0.3">
      <c r="A119" s="49">
        <v>2012</v>
      </c>
      <c r="B119" s="50" t="s">
        <v>14</v>
      </c>
      <c r="C119" s="56">
        <v>6263</v>
      </c>
      <c r="D119" s="6">
        <v>16729</v>
      </c>
      <c r="E119" s="55">
        <f t="shared" si="136"/>
        <v>2671.0841449784448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f t="shared" si="137"/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>
        <v>0</v>
      </c>
      <c r="AE119" s="6">
        <v>0</v>
      </c>
      <c r="AF119" s="55">
        <v>0</v>
      </c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32</v>
      </c>
      <c r="AQ119" s="6">
        <v>42</v>
      </c>
      <c r="AR119" s="55">
        <f t="shared" ref="AR119" si="142">AQ119/AP119*1000</f>
        <v>1312.5</v>
      </c>
      <c r="AS119" s="56">
        <v>0</v>
      </c>
      <c r="AT119" s="6">
        <v>0</v>
      </c>
      <c r="AU119" s="55">
        <v>0</v>
      </c>
      <c r="AV119" s="56">
        <v>196</v>
      </c>
      <c r="AW119" s="6">
        <v>210</v>
      </c>
      <c r="AX119" s="55">
        <f t="shared" si="140"/>
        <v>1071.4285714285713</v>
      </c>
      <c r="AY119" s="56">
        <v>0</v>
      </c>
      <c r="AZ119" s="6">
        <v>0</v>
      </c>
      <c r="BA119" s="55">
        <v>0</v>
      </c>
      <c r="BB119" s="56">
        <v>0</v>
      </c>
      <c r="BC119" s="6">
        <v>0</v>
      </c>
      <c r="BD119" s="55">
        <v>0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v>0</v>
      </c>
      <c r="BT119" s="56">
        <v>99</v>
      </c>
      <c r="BU119" s="6">
        <v>219</v>
      </c>
      <c r="BV119" s="55">
        <f t="shared" ref="BV119" si="143">BU119/BT119*1000</f>
        <v>2212.121212121212</v>
      </c>
      <c r="BW119" s="56">
        <v>0</v>
      </c>
      <c r="BX119" s="6">
        <v>0</v>
      </c>
      <c r="BY119" s="55">
        <v>0</v>
      </c>
      <c r="BZ119" s="56">
        <v>0</v>
      </c>
      <c r="CA119" s="6">
        <v>0</v>
      </c>
      <c r="CB119" s="55">
        <v>0</v>
      </c>
      <c r="CC119" s="56">
        <v>0</v>
      </c>
      <c r="CD119" s="6">
        <v>0</v>
      </c>
      <c r="CE119" s="55">
        <v>0</v>
      </c>
      <c r="CF119" s="56">
        <v>0</v>
      </c>
      <c r="CG119" s="6">
        <v>0</v>
      </c>
      <c r="CH119" s="55">
        <v>0</v>
      </c>
      <c r="CI119" s="8">
        <f t="shared" si="138"/>
        <v>6590</v>
      </c>
      <c r="CJ119" s="15">
        <f t="shared" si="139"/>
        <v>17200</v>
      </c>
      <c r="CK119" s="4"/>
      <c r="CL119" s="5"/>
      <c r="CM119" s="4"/>
      <c r="CN119" s="4"/>
      <c r="CO119" s="4"/>
      <c r="CP119" s="5"/>
      <c r="CQ119" s="4"/>
      <c r="CR119" s="4"/>
      <c r="CS119" s="4"/>
      <c r="CT119" s="5"/>
      <c r="CU119" s="4"/>
      <c r="CV119" s="4"/>
      <c r="CW119" s="4"/>
      <c r="CX119" s="5"/>
      <c r="CY119" s="1"/>
      <c r="CZ119" s="1"/>
      <c r="DA119" s="1"/>
      <c r="DB119" s="2"/>
      <c r="DC119" s="1"/>
      <c r="DD119" s="1"/>
      <c r="DE119" s="1"/>
      <c r="DF119" s="2"/>
      <c r="DG119" s="1"/>
      <c r="DH119" s="1"/>
      <c r="DI119" s="1"/>
      <c r="DJ119" s="2"/>
      <c r="DK119" s="1"/>
      <c r="DL119" s="1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</row>
    <row r="120" spans="1:208" x14ac:dyDescent="0.3">
      <c r="A120" s="49">
        <v>2012</v>
      </c>
      <c r="B120" s="50" t="s">
        <v>15</v>
      </c>
      <c r="C120" s="56">
        <v>18684</v>
      </c>
      <c r="D120" s="6">
        <v>61408</v>
      </c>
      <c r="E120" s="55">
        <f t="shared" si="136"/>
        <v>3286.662384928281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f t="shared" si="137"/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0</v>
      </c>
      <c r="S120" s="6">
        <v>0</v>
      </c>
      <c r="T120" s="55">
        <v>0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>
        <v>0</v>
      </c>
      <c r="AE120" s="6">
        <v>0</v>
      </c>
      <c r="AF120" s="55">
        <v>0</v>
      </c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28</v>
      </c>
      <c r="AT120" s="6">
        <v>28</v>
      </c>
      <c r="AU120" s="55">
        <f t="shared" ref="AU120" si="144">AT120/AS120*1000</f>
        <v>1000</v>
      </c>
      <c r="AV120" s="56">
        <v>168</v>
      </c>
      <c r="AW120" s="6">
        <v>258</v>
      </c>
      <c r="AX120" s="55">
        <f t="shared" si="140"/>
        <v>1535.7142857142858</v>
      </c>
      <c r="AY120" s="56">
        <v>0</v>
      </c>
      <c r="AZ120" s="6">
        <v>0</v>
      </c>
      <c r="BA120" s="55">
        <v>0</v>
      </c>
      <c r="BB120" s="56">
        <v>0</v>
      </c>
      <c r="BC120" s="6">
        <v>0</v>
      </c>
      <c r="BD120" s="55">
        <v>0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974</v>
      </c>
      <c r="BR120" s="6">
        <v>2795</v>
      </c>
      <c r="BS120" s="55">
        <f t="shared" ref="BS120:BS121" si="145">BR120/BQ120*1000</f>
        <v>2869.6098562628335</v>
      </c>
      <c r="BT120" s="56">
        <v>0</v>
      </c>
      <c r="BU120" s="6">
        <v>0</v>
      </c>
      <c r="BV120" s="55">
        <v>0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v>0</v>
      </c>
      <c r="CC120" s="56">
        <v>0</v>
      </c>
      <c r="CD120" s="6">
        <v>0</v>
      </c>
      <c r="CE120" s="55">
        <v>0</v>
      </c>
      <c r="CF120" s="56">
        <v>28</v>
      </c>
      <c r="CG120" s="6">
        <v>28</v>
      </c>
      <c r="CH120" s="55">
        <f t="shared" ref="CH120" si="146">CG120/CF120*1000</f>
        <v>1000</v>
      </c>
      <c r="CI120" s="8">
        <f t="shared" si="138"/>
        <v>19882</v>
      </c>
      <c r="CJ120" s="15">
        <f t="shared" si="139"/>
        <v>64517</v>
      </c>
      <c r="CK120" s="4"/>
      <c r="CL120" s="5"/>
      <c r="CM120" s="4"/>
      <c r="CN120" s="4"/>
      <c r="CO120" s="4"/>
      <c r="CP120" s="5"/>
      <c r="CQ120" s="4"/>
      <c r="CR120" s="4"/>
      <c r="CS120" s="4"/>
      <c r="CT120" s="5"/>
      <c r="CU120" s="4"/>
      <c r="CV120" s="4"/>
      <c r="CW120" s="4"/>
      <c r="CX120" s="5"/>
      <c r="CY120" s="1"/>
      <c r="CZ120" s="1"/>
      <c r="DA120" s="1"/>
      <c r="DB120" s="2"/>
      <c r="DC120" s="1"/>
      <c r="DD120" s="1"/>
      <c r="DE120" s="1"/>
      <c r="DF120" s="2"/>
      <c r="DG120" s="1"/>
      <c r="DH120" s="1"/>
      <c r="DI120" s="1"/>
      <c r="DJ120" s="2"/>
      <c r="DK120" s="1"/>
      <c r="DL120" s="1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</row>
    <row r="121" spans="1:208" x14ac:dyDescent="0.3">
      <c r="A121" s="49">
        <v>2012</v>
      </c>
      <c r="B121" s="55" t="s">
        <v>16</v>
      </c>
      <c r="C121" s="56">
        <v>7475</v>
      </c>
      <c r="D121" s="6">
        <v>28532</v>
      </c>
      <c r="E121" s="55">
        <f t="shared" si="136"/>
        <v>3816.9899665551839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f t="shared" si="137"/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0</v>
      </c>
      <c r="S121" s="6">
        <v>0</v>
      </c>
      <c r="T121" s="55">
        <v>0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>
        <v>0</v>
      </c>
      <c r="AE121" s="6">
        <v>0</v>
      </c>
      <c r="AF121" s="55">
        <v>0</v>
      </c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308</v>
      </c>
      <c r="AW121" s="6">
        <v>438</v>
      </c>
      <c r="AX121" s="55">
        <f t="shared" si="140"/>
        <v>1422.077922077922</v>
      </c>
      <c r="AY121" s="56">
        <v>0</v>
      </c>
      <c r="AZ121" s="6">
        <v>0</v>
      </c>
      <c r="BA121" s="55">
        <v>0</v>
      </c>
      <c r="BB121" s="56">
        <v>0</v>
      </c>
      <c r="BC121" s="6">
        <v>0</v>
      </c>
      <c r="BD121" s="55">
        <v>0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1586</v>
      </c>
      <c r="BR121" s="6">
        <v>4722</v>
      </c>
      <c r="BS121" s="55">
        <f t="shared" si="145"/>
        <v>2977.3013871374524</v>
      </c>
      <c r="BT121" s="56">
        <v>0</v>
      </c>
      <c r="BU121" s="6">
        <v>0</v>
      </c>
      <c r="BV121" s="55">
        <v>0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v>0</v>
      </c>
      <c r="CC121" s="56">
        <v>0</v>
      </c>
      <c r="CD121" s="6">
        <v>0</v>
      </c>
      <c r="CE121" s="55">
        <v>0</v>
      </c>
      <c r="CF121" s="56">
        <v>0</v>
      </c>
      <c r="CG121" s="6">
        <v>0</v>
      </c>
      <c r="CH121" s="55">
        <v>0</v>
      </c>
      <c r="CI121" s="8">
        <f t="shared" si="138"/>
        <v>9369</v>
      </c>
      <c r="CJ121" s="15">
        <f t="shared" si="139"/>
        <v>33692</v>
      </c>
      <c r="CK121" s="4"/>
      <c r="CL121" s="5"/>
      <c r="CM121" s="4"/>
      <c r="CN121" s="4"/>
      <c r="CO121" s="4"/>
      <c r="CP121" s="5"/>
      <c r="CQ121" s="4"/>
      <c r="CR121" s="4"/>
      <c r="CS121" s="4"/>
      <c r="CT121" s="5"/>
      <c r="CU121" s="4"/>
      <c r="CV121" s="4"/>
      <c r="CW121" s="4"/>
      <c r="CX121" s="5"/>
      <c r="CY121" s="1"/>
      <c r="CZ121" s="1"/>
      <c r="DA121" s="1"/>
      <c r="DB121" s="2"/>
      <c r="DC121" s="1"/>
      <c r="DD121" s="1"/>
      <c r="DE121" s="1"/>
      <c r="DF121" s="2"/>
      <c r="DG121" s="1"/>
      <c r="DH121" s="1"/>
      <c r="DI121" s="1"/>
      <c r="DJ121" s="2"/>
      <c r="DK121" s="1"/>
      <c r="DL121" s="1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</row>
    <row r="122" spans="1:208" ht="15" thickBot="1" x14ac:dyDescent="0.35">
      <c r="A122" s="51"/>
      <c r="B122" s="52" t="s">
        <v>17</v>
      </c>
      <c r="C122" s="57">
        <f>SUM(C110:C121)</f>
        <v>128508</v>
      </c>
      <c r="D122" s="36">
        <f>SUM(D110:D121)</f>
        <v>266869</v>
      </c>
      <c r="E122" s="58"/>
      <c r="F122" s="57">
        <f>SUM(F110:F121)</f>
        <v>0</v>
      </c>
      <c r="G122" s="36">
        <f>SUM(G110:G121)</f>
        <v>0</v>
      </c>
      <c r="H122" s="58"/>
      <c r="I122" s="57">
        <f t="shared" ref="I122:J122" si="147">SUM(I110:I121)</f>
        <v>0</v>
      </c>
      <c r="J122" s="36">
        <f t="shared" si="147"/>
        <v>0</v>
      </c>
      <c r="K122" s="58"/>
      <c r="L122" s="57">
        <f>SUM(L110:L121)</f>
        <v>0</v>
      </c>
      <c r="M122" s="36">
        <f>SUM(M110:M121)</f>
        <v>0</v>
      </c>
      <c r="N122" s="58"/>
      <c r="O122" s="57">
        <f>SUM(O110:O121)</f>
        <v>0</v>
      </c>
      <c r="P122" s="36">
        <f>SUM(P110:P121)</f>
        <v>0</v>
      </c>
      <c r="Q122" s="58"/>
      <c r="R122" s="57">
        <f>SUM(R110:R121)</f>
        <v>0</v>
      </c>
      <c r="S122" s="36">
        <f>SUM(S110:S121)</f>
        <v>0</v>
      </c>
      <c r="T122" s="58"/>
      <c r="U122" s="57">
        <f>SUM(U110:U121)</f>
        <v>0</v>
      </c>
      <c r="V122" s="36">
        <f>SUM(V110:V121)</f>
        <v>0</v>
      </c>
      <c r="W122" s="58"/>
      <c r="X122" s="57">
        <f>SUM(X110:X121)</f>
        <v>0</v>
      </c>
      <c r="Y122" s="36">
        <f>SUM(Y110:Y121)</f>
        <v>0</v>
      </c>
      <c r="Z122" s="58"/>
      <c r="AA122" s="57">
        <f>SUM(AA110:AA121)</f>
        <v>0</v>
      </c>
      <c r="AB122" s="36">
        <f>SUM(AB110:AB121)</f>
        <v>0</v>
      </c>
      <c r="AC122" s="58"/>
      <c r="AD122" s="57">
        <f>SUM(AD110:AD121)</f>
        <v>0</v>
      </c>
      <c r="AE122" s="36">
        <f>SUM(AE110:AE121)</f>
        <v>0</v>
      </c>
      <c r="AF122" s="58"/>
      <c r="AG122" s="57">
        <f>SUM(AG110:AG121)</f>
        <v>0</v>
      </c>
      <c r="AH122" s="36">
        <f>SUM(AH110:AH121)</f>
        <v>0</v>
      </c>
      <c r="AI122" s="58"/>
      <c r="AJ122" s="57">
        <f>SUM(AJ110:AJ121)</f>
        <v>0</v>
      </c>
      <c r="AK122" s="36">
        <f>SUM(AK110:AK121)</f>
        <v>0</v>
      </c>
      <c r="AL122" s="58"/>
      <c r="AM122" s="57">
        <f t="shared" ref="AM122:AN122" si="148">SUM(AM110:AM121)</f>
        <v>0</v>
      </c>
      <c r="AN122" s="36">
        <f t="shared" si="148"/>
        <v>1</v>
      </c>
      <c r="AO122" s="58"/>
      <c r="AP122" s="57">
        <f t="shared" ref="AP122:AQ122" si="149">SUM(AP110:AP121)</f>
        <v>32</v>
      </c>
      <c r="AQ122" s="36">
        <f t="shared" si="149"/>
        <v>42</v>
      </c>
      <c r="AR122" s="58"/>
      <c r="AS122" s="57">
        <f t="shared" ref="AS122:AT122" si="150">SUM(AS110:AS121)</f>
        <v>28</v>
      </c>
      <c r="AT122" s="36">
        <f t="shared" si="150"/>
        <v>28</v>
      </c>
      <c r="AU122" s="58"/>
      <c r="AV122" s="57">
        <f t="shared" ref="AV122:AW122" si="151">SUM(AV110:AV121)</f>
        <v>1887</v>
      </c>
      <c r="AW122" s="36">
        <f t="shared" si="151"/>
        <v>2239</v>
      </c>
      <c r="AX122" s="58"/>
      <c r="AY122" s="57">
        <f t="shared" ref="AY122:AZ122" si="152">SUM(AY110:AY121)</f>
        <v>0</v>
      </c>
      <c r="AZ122" s="36">
        <f t="shared" si="152"/>
        <v>0</v>
      </c>
      <c r="BA122" s="58"/>
      <c r="BB122" s="57">
        <f>SUM(BB110:BB121)</f>
        <v>0</v>
      </c>
      <c r="BC122" s="36">
        <f>SUM(BC110:BC121)</f>
        <v>0</v>
      </c>
      <c r="BD122" s="58"/>
      <c r="BE122" s="57">
        <f>SUM(BE110:BE121)</f>
        <v>0</v>
      </c>
      <c r="BF122" s="36">
        <f>SUM(BF110:BF121)</f>
        <v>0</v>
      </c>
      <c r="BG122" s="58"/>
      <c r="BH122" s="57">
        <f t="shared" ref="BH122:BI122" si="153">SUM(BH110:BH121)</f>
        <v>0</v>
      </c>
      <c r="BI122" s="36">
        <f t="shared" si="153"/>
        <v>0</v>
      </c>
      <c r="BJ122" s="58"/>
      <c r="BK122" s="57">
        <f t="shared" ref="BK122:BL122" si="154">SUM(BK110:BK121)</f>
        <v>56</v>
      </c>
      <c r="BL122" s="36">
        <f t="shared" si="154"/>
        <v>17</v>
      </c>
      <c r="BM122" s="58"/>
      <c r="BN122" s="57">
        <f t="shared" ref="BN122:BO122" si="155">SUM(BN110:BN121)</f>
        <v>0</v>
      </c>
      <c r="BO122" s="36">
        <f t="shared" si="155"/>
        <v>0</v>
      </c>
      <c r="BP122" s="58"/>
      <c r="BQ122" s="57">
        <f t="shared" ref="BQ122:BR122" si="156">SUM(BQ110:BQ121)</f>
        <v>2560</v>
      </c>
      <c r="BR122" s="36">
        <f t="shared" si="156"/>
        <v>7517</v>
      </c>
      <c r="BS122" s="58"/>
      <c r="BT122" s="57">
        <f t="shared" ref="BT122:BU122" si="157">SUM(BT110:BT121)</f>
        <v>99</v>
      </c>
      <c r="BU122" s="36">
        <f t="shared" si="157"/>
        <v>219</v>
      </c>
      <c r="BV122" s="58"/>
      <c r="BW122" s="57">
        <f>SUM(BW110:BW121)</f>
        <v>0</v>
      </c>
      <c r="BX122" s="36">
        <f>SUM(BX110:BX121)</f>
        <v>0</v>
      </c>
      <c r="BY122" s="58"/>
      <c r="BZ122" s="57">
        <f>SUM(BZ110:BZ121)</f>
        <v>0</v>
      </c>
      <c r="CA122" s="36">
        <f>SUM(CA110:CA121)</f>
        <v>0</v>
      </c>
      <c r="CB122" s="58"/>
      <c r="CC122" s="57">
        <f>SUM(CC110:CC121)</f>
        <v>0</v>
      </c>
      <c r="CD122" s="36">
        <f>SUM(CD110:CD121)</f>
        <v>0</v>
      </c>
      <c r="CE122" s="58"/>
      <c r="CF122" s="57">
        <f t="shared" ref="CF122:CG122" si="158">SUM(CF110:CF121)</f>
        <v>28</v>
      </c>
      <c r="CG122" s="36">
        <f t="shared" si="158"/>
        <v>28</v>
      </c>
      <c r="CH122" s="58"/>
      <c r="CI122" s="37">
        <f t="shared" si="138"/>
        <v>133198</v>
      </c>
      <c r="CJ122" s="38">
        <f t="shared" si="139"/>
        <v>276960</v>
      </c>
      <c r="CK122" s="4"/>
      <c r="CL122" s="5"/>
      <c r="CM122" s="4"/>
      <c r="CN122" s="4"/>
      <c r="CO122" s="4"/>
      <c r="CP122" s="5"/>
      <c r="CQ122" s="4"/>
      <c r="CR122" s="4"/>
      <c r="CS122" s="4"/>
      <c r="CT122" s="5"/>
      <c r="CU122" s="4"/>
      <c r="CV122" s="4"/>
      <c r="CW122" s="4"/>
      <c r="CX122" s="5"/>
      <c r="CY122" s="1"/>
      <c r="CZ122" s="1"/>
      <c r="DA122" s="1"/>
      <c r="DB122" s="2"/>
      <c r="DC122" s="1"/>
      <c r="DD122" s="1"/>
      <c r="DE122" s="1"/>
      <c r="DF122" s="2"/>
      <c r="DG122" s="1"/>
      <c r="DH122" s="1"/>
      <c r="DI122" s="1"/>
      <c r="DJ122" s="2"/>
      <c r="DK122" s="1"/>
      <c r="DL122" s="1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</row>
    <row r="123" spans="1:208" x14ac:dyDescent="0.3">
      <c r="A123" s="49">
        <v>2013</v>
      </c>
      <c r="B123" s="50" t="s">
        <v>5</v>
      </c>
      <c r="C123" s="56">
        <v>19250</v>
      </c>
      <c r="D123" s="6">
        <v>64224</v>
      </c>
      <c r="E123" s="55">
        <f t="shared" ref="E123:E127" si="159">D123/C123*1000</f>
        <v>3336.3116883116882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f t="shared" ref="K123:K134" si="160">IF(I123=0,0,J123/I123*1000)</f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0</v>
      </c>
      <c r="S123" s="6">
        <v>0</v>
      </c>
      <c r="T123" s="55">
        <v>0</v>
      </c>
      <c r="U123" s="56">
        <v>0</v>
      </c>
      <c r="V123" s="6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>
        <v>0</v>
      </c>
      <c r="AE123" s="6">
        <v>0</v>
      </c>
      <c r="AF123" s="55">
        <v>0</v>
      </c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28</v>
      </c>
      <c r="AW123" s="6">
        <v>40</v>
      </c>
      <c r="AX123" s="55">
        <f t="shared" ref="AX123:AX125" si="161">AW123/AV123*1000</f>
        <v>1428.5714285714287</v>
      </c>
      <c r="AY123" s="56">
        <v>0</v>
      </c>
      <c r="AZ123" s="6">
        <v>0</v>
      </c>
      <c r="BA123" s="55">
        <v>0</v>
      </c>
      <c r="BB123" s="56">
        <v>0</v>
      </c>
      <c r="BC123" s="6">
        <v>0</v>
      </c>
      <c r="BD123" s="55">
        <v>0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61">
        <v>0</v>
      </c>
      <c r="BO123" s="14">
        <v>0</v>
      </c>
      <c r="BP123" s="55">
        <v>0</v>
      </c>
      <c r="BQ123" s="56">
        <v>539</v>
      </c>
      <c r="BR123" s="6">
        <v>1546</v>
      </c>
      <c r="BS123" s="55">
        <f t="shared" ref="BS123:BS125" si="162">BR123/BQ123*1000</f>
        <v>2868.2745825602969</v>
      </c>
      <c r="BT123" s="56">
        <v>0</v>
      </c>
      <c r="BU123" s="6">
        <v>0</v>
      </c>
      <c r="BV123" s="55">
        <v>0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v>0</v>
      </c>
      <c r="CC123" s="56">
        <v>0</v>
      </c>
      <c r="CD123" s="6">
        <v>0</v>
      </c>
      <c r="CE123" s="55">
        <v>0</v>
      </c>
      <c r="CF123" s="56">
        <v>0</v>
      </c>
      <c r="CG123" s="6">
        <v>0</v>
      </c>
      <c r="CH123" s="55">
        <v>0</v>
      </c>
      <c r="CI123" s="8">
        <f t="shared" si="138"/>
        <v>19817</v>
      </c>
      <c r="CJ123" s="15">
        <f t="shared" si="139"/>
        <v>65810</v>
      </c>
      <c r="CK123" s="4"/>
      <c r="CL123" s="5"/>
      <c r="CM123" s="4"/>
      <c r="CN123" s="4"/>
      <c r="CO123" s="4"/>
      <c r="CP123" s="5"/>
      <c r="CQ123" s="4"/>
      <c r="CR123" s="4"/>
      <c r="CS123" s="4"/>
      <c r="CT123" s="5"/>
      <c r="CU123" s="4"/>
      <c r="CV123" s="4"/>
      <c r="CW123" s="4"/>
      <c r="CX123" s="5"/>
      <c r="CY123" s="1"/>
      <c r="CZ123" s="1"/>
      <c r="DA123" s="1"/>
      <c r="DB123" s="2"/>
      <c r="DC123" s="1"/>
      <c r="DD123" s="1"/>
      <c r="DE123" s="1"/>
      <c r="DF123" s="2"/>
      <c r="DG123" s="1"/>
      <c r="DH123" s="1"/>
      <c r="DI123" s="1"/>
      <c r="DJ123" s="2"/>
      <c r="DK123" s="1"/>
      <c r="DL123" s="1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</row>
    <row r="124" spans="1:208" x14ac:dyDescent="0.3">
      <c r="A124" s="49">
        <v>2013</v>
      </c>
      <c r="B124" s="50" t="s">
        <v>6</v>
      </c>
      <c r="C124" s="56">
        <v>5178</v>
      </c>
      <c r="D124" s="6">
        <v>17028</v>
      </c>
      <c r="E124" s="55">
        <f t="shared" si="159"/>
        <v>3288.5283893395135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f t="shared" si="160"/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61">
        <v>0</v>
      </c>
      <c r="V124" s="14">
        <v>0</v>
      </c>
      <c r="W124" s="55">
        <v>0</v>
      </c>
      <c r="X124" s="61">
        <v>0</v>
      </c>
      <c r="Y124" s="14">
        <v>0</v>
      </c>
      <c r="Z124" s="55">
        <v>0</v>
      </c>
      <c r="AA124" s="56">
        <v>0</v>
      </c>
      <c r="AB124" s="6">
        <v>0</v>
      </c>
      <c r="AC124" s="55">
        <v>0</v>
      </c>
      <c r="AD124" s="56">
        <v>0</v>
      </c>
      <c r="AE124" s="6">
        <v>0</v>
      </c>
      <c r="AF124" s="55">
        <v>0</v>
      </c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28</v>
      </c>
      <c r="AW124" s="6">
        <v>41</v>
      </c>
      <c r="AX124" s="55">
        <f t="shared" si="161"/>
        <v>1464.2857142857142</v>
      </c>
      <c r="AY124" s="56">
        <v>0</v>
      </c>
      <c r="AZ124" s="6">
        <v>0</v>
      </c>
      <c r="BA124" s="55">
        <v>0</v>
      </c>
      <c r="BB124" s="56">
        <v>0</v>
      </c>
      <c r="BC124" s="6">
        <v>0</v>
      </c>
      <c r="BD124" s="55">
        <v>0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61">
        <v>0</v>
      </c>
      <c r="BO124" s="14">
        <v>0</v>
      </c>
      <c r="BP124" s="55">
        <v>0</v>
      </c>
      <c r="BQ124" s="56">
        <v>0</v>
      </c>
      <c r="BR124" s="6">
        <v>0</v>
      </c>
      <c r="BS124" s="55"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v>0</v>
      </c>
      <c r="CC124" s="56">
        <v>0</v>
      </c>
      <c r="CD124" s="6">
        <v>0</v>
      </c>
      <c r="CE124" s="55">
        <v>0</v>
      </c>
      <c r="CF124" s="56">
        <v>0</v>
      </c>
      <c r="CG124" s="6">
        <v>0</v>
      </c>
      <c r="CH124" s="55">
        <v>0</v>
      </c>
      <c r="CI124" s="8">
        <f t="shared" si="138"/>
        <v>5206</v>
      </c>
      <c r="CJ124" s="15">
        <f t="shared" si="139"/>
        <v>17069</v>
      </c>
      <c r="CK124" s="4"/>
      <c r="CL124" s="5"/>
      <c r="CM124" s="4"/>
      <c r="CN124" s="4"/>
      <c r="CO124" s="4"/>
      <c r="CP124" s="5"/>
      <c r="CQ124" s="4"/>
      <c r="CR124" s="4"/>
      <c r="CS124" s="4"/>
      <c r="CT124" s="5"/>
      <c r="CU124" s="4"/>
      <c r="CV124" s="4"/>
      <c r="CW124" s="4"/>
      <c r="CX124" s="5"/>
      <c r="CY124" s="1"/>
      <c r="CZ124" s="1"/>
      <c r="DA124" s="1"/>
      <c r="DB124" s="2"/>
      <c r="DC124" s="1"/>
      <c r="DD124" s="1"/>
      <c r="DE124" s="1"/>
      <c r="DF124" s="2"/>
      <c r="DG124" s="1"/>
      <c r="DH124" s="1"/>
      <c r="DI124" s="1"/>
      <c r="DJ124" s="2"/>
      <c r="DK124" s="1"/>
      <c r="DL124" s="1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</row>
    <row r="125" spans="1:208" x14ac:dyDescent="0.3">
      <c r="A125" s="49">
        <v>2013</v>
      </c>
      <c r="B125" s="50" t="s">
        <v>7</v>
      </c>
      <c r="C125" s="56">
        <v>17576</v>
      </c>
      <c r="D125" s="6">
        <v>58930</v>
      </c>
      <c r="E125" s="55">
        <f t="shared" si="159"/>
        <v>3352.8675466545292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f t="shared" si="160"/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56">
        <v>0</v>
      </c>
      <c r="V125" s="6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>
        <v>0</v>
      </c>
      <c r="AE125" s="6">
        <v>0</v>
      </c>
      <c r="AF125" s="55">
        <v>0</v>
      </c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28</v>
      </c>
      <c r="AW125" s="6">
        <v>42</v>
      </c>
      <c r="AX125" s="55">
        <f t="shared" si="161"/>
        <v>1500</v>
      </c>
      <c r="AY125" s="56">
        <v>0</v>
      </c>
      <c r="AZ125" s="6">
        <v>0</v>
      </c>
      <c r="BA125" s="55">
        <v>0</v>
      </c>
      <c r="BB125" s="56">
        <v>0</v>
      </c>
      <c r="BC125" s="6">
        <v>0</v>
      </c>
      <c r="BD125" s="55">
        <v>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61">
        <v>0</v>
      </c>
      <c r="BO125" s="14">
        <v>0</v>
      </c>
      <c r="BP125" s="55">
        <v>0</v>
      </c>
      <c r="BQ125" s="56">
        <v>26</v>
      </c>
      <c r="BR125" s="6">
        <v>65</v>
      </c>
      <c r="BS125" s="55">
        <f t="shared" si="162"/>
        <v>2500</v>
      </c>
      <c r="BT125" s="56">
        <v>0</v>
      </c>
      <c r="BU125" s="6">
        <v>0</v>
      </c>
      <c r="BV125" s="55">
        <v>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v>0</v>
      </c>
      <c r="CC125" s="56">
        <v>0</v>
      </c>
      <c r="CD125" s="6">
        <v>0</v>
      </c>
      <c r="CE125" s="55">
        <v>0</v>
      </c>
      <c r="CF125" s="56">
        <v>0</v>
      </c>
      <c r="CG125" s="6">
        <v>0</v>
      </c>
      <c r="CH125" s="55">
        <v>0</v>
      </c>
      <c r="CI125" s="8">
        <f t="shared" si="138"/>
        <v>17630</v>
      </c>
      <c r="CJ125" s="15">
        <f t="shared" si="139"/>
        <v>59037</v>
      </c>
      <c r="CK125" s="4"/>
      <c r="CL125" s="5"/>
      <c r="CM125" s="4"/>
      <c r="CN125" s="4"/>
      <c r="CO125" s="4"/>
      <c r="CP125" s="5"/>
      <c r="CQ125" s="4"/>
      <c r="CR125" s="4"/>
      <c r="CS125" s="4"/>
      <c r="CT125" s="5"/>
      <c r="CU125" s="4"/>
      <c r="CV125" s="4"/>
      <c r="CW125" s="4"/>
      <c r="CX125" s="5"/>
      <c r="CY125" s="1"/>
      <c r="CZ125" s="1"/>
      <c r="DA125" s="1"/>
      <c r="DB125" s="2"/>
      <c r="DC125" s="1"/>
      <c r="DD125" s="1"/>
      <c r="DE125" s="1"/>
      <c r="DF125" s="2"/>
      <c r="DG125" s="1"/>
      <c r="DH125" s="1"/>
      <c r="DI125" s="1"/>
      <c r="DJ125" s="2"/>
      <c r="DK125" s="1"/>
      <c r="DL125" s="1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</row>
    <row r="126" spans="1:208" x14ac:dyDescent="0.3">
      <c r="A126" s="49">
        <v>2013</v>
      </c>
      <c r="B126" s="50" t="s">
        <v>8</v>
      </c>
      <c r="C126" s="56">
        <v>6140</v>
      </c>
      <c r="D126" s="6">
        <v>16976</v>
      </c>
      <c r="E126" s="55">
        <f t="shared" si="159"/>
        <v>2764.8208469055376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f t="shared" si="160"/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56">
        <v>0</v>
      </c>
      <c r="V126" s="6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>
        <v>0</v>
      </c>
      <c r="AE126" s="6">
        <v>0</v>
      </c>
      <c r="AF126" s="55">
        <v>0</v>
      </c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61">
        <v>0</v>
      </c>
      <c r="BO126" s="14">
        <v>0</v>
      </c>
      <c r="BP126" s="55">
        <v>0</v>
      </c>
      <c r="BQ126" s="56">
        <v>0</v>
      </c>
      <c r="BR126" s="6">
        <v>0</v>
      </c>
      <c r="BS126" s="55"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v>0</v>
      </c>
      <c r="CC126" s="56">
        <v>0</v>
      </c>
      <c r="CD126" s="6">
        <v>0</v>
      </c>
      <c r="CE126" s="55">
        <v>0</v>
      </c>
      <c r="CF126" s="56">
        <v>0</v>
      </c>
      <c r="CG126" s="6">
        <v>0</v>
      </c>
      <c r="CH126" s="55">
        <v>0</v>
      </c>
      <c r="CI126" s="8">
        <f t="shared" si="138"/>
        <v>6140</v>
      </c>
      <c r="CJ126" s="15">
        <f t="shared" si="139"/>
        <v>16976</v>
      </c>
      <c r="CK126" s="4"/>
      <c r="CL126" s="5"/>
      <c r="CM126" s="4"/>
      <c r="CN126" s="4"/>
      <c r="CO126" s="4"/>
      <c r="CP126" s="5"/>
      <c r="CQ126" s="4"/>
      <c r="CR126" s="4"/>
      <c r="CS126" s="4"/>
      <c r="CT126" s="5"/>
      <c r="CU126" s="4"/>
      <c r="CV126" s="4"/>
      <c r="CW126" s="4"/>
      <c r="CX126" s="5"/>
      <c r="CY126" s="1"/>
      <c r="CZ126" s="1"/>
      <c r="DA126" s="1"/>
      <c r="DB126" s="2"/>
      <c r="DC126" s="1"/>
      <c r="DD126" s="1"/>
      <c r="DE126" s="1"/>
      <c r="DF126" s="2"/>
      <c r="DG126" s="1"/>
      <c r="DH126" s="1"/>
      <c r="DI126" s="1"/>
      <c r="DJ126" s="2"/>
      <c r="DK126" s="1"/>
      <c r="DL126" s="1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</row>
    <row r="127" spans="1:208" x14ac:dyDescent="0.3">
      <c r="A127" s="49">
        <v>2013</v>
      </c>
      <c r="B127" s="50" t="s">
        <v>9</v>
      </c>
      <c r="C127" s="56">
        <v>15565</v>
      </c>
      <c r="D127" s="6">
        <v>45755</v>
      </c>
      <c r="E127" s="55">
        <f t="shared" si="159"/>
        <v>2939.6080950851269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f t="shared" si="160"/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>
        <v>0</v>
      </c>
      <c r="AE127" s="6">
        <v>0</v>
      </c>
      <c r="AF127" s="55">
        <v>0</v>
      </c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v>0</v>
      </c>
      <c r="CC127" s="56">
        <v>0</v>
      </c>
      <c r="CD127" s="6">
        <v>0</v>
      </c>
      <c r="CE127" s="55">
        <v>0</v>
      </c>
      <c r="CF127" s="56">
        <v>0</v>
      </c>
      <c r="CG127" s="6">
        <v>0</v>
      </c>
      <c r="CH127" s="55">
        <v>0</v>
      </c>
      <c r="CI127" s="8">
        <f t="shared" si="138"/>
        <v>15565</v>
      </c>
      <c r="CJ127" s="15">
        <f t="shared" si="139"/>
        <v>45755</v>
      </c>
      <c r="CK127" s="4"/>
      <c r="CL127" s="5"/>
      <c r="CM127" s="4"/>
      <c r="CN127" s="4"/>
      <c r="CO127" s="4"/>
      <c r="CP127" s="5"/>
      <c r="CQ127" s="4"/>
      <c r="CR127" s="4"/>
      <c r="CS127" s="4"/>
      <c r="CT127" s="5"/>
      <c r="CU127" s="4"/>
      <c r="CV127" s="4"/>
      <c r="CW127" s="4"/>
      <c r="CX127" s="5"/>
      <c r="CY127" s="1"/>
      <c r="CZ127" s="1"/>
      <c r="DA127" s="1"/>
      <c r="DB127" s="2"/>
      <c r="DC127" s="1"/>
      <c r="DD127" s="1"/>
      <c r="DE127" s="1"/>
      <c r="DF127" s="2"/>
      <c r="DG127" s="1"/>
      <c r="DH127" s="1"/>
      <c r="DI127" s="1"/>
      <c r="DJ127" s="2"/>
      <c r="DK127" s="1"/>
      <c r="DL127" s="1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</row>
    <row r="128" spans="1:208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f t="shared" si="160"/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0</v>
      </c>
      <c r="S128" s="6">
        <v>0</v>
      </c>
      <c r="T128" s="55">
        <v>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>
        <v>0</v>
      </c>
      <c r="AE128" s="6">
        <v>0</v>
      </c>
      <c r="AF128" s="55">
        <v>0</v>
      </c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28</v>
      </c>
      <c r="AT128" s="6">
        <v>21</v>
      </c>
      <c r="AU128" s="55">
        <f t="shared" ref="AU128" si="163">AT128/AS128*1000</f>
        <v>750</v>
      </c>
      <c r="AV128" s="56">
        <v>0</v>
      </c>
      <c r="AW128" s="6">
        <v>0</v>
      </c>
      <c r="AX128" s="55">
        <v>0</v>
      </c>
      <c r="AY128" s="56">
        <v>0</v>
      </c>
      <c r="AZ128" s="6">
        <v>0</v>
      </c>
      <c r="BA128" s="55">
        <v>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v>0</v>
      </c>
      <c r="CC128" s="56">
        <v>0</v>
      </c>
      <c r="CD128" s="6">
        <v>0</v>
      </c>
      <c r="CE128" s="55">
        <v>0</v>
      </c>
      <c r="CF128" s="56">
        <v>0</v>
      </c>
      <c r="CG128" s="6">
        <v>0</v>
      </c>
      <c r="CH128" s="55">
        <v>0</v>
      </c>
      <c r="CI128" s="8">
        <f t="shared" si="138"/>
        <v>28</v>
      </c>
      <c r="CJ128" s="15">
        <f t="shared" si="139"/>
        <v>21</v>
      </c>
      <c r="CK128" s="4"/>
      <c r="CL128" s="5"/>
      <c r="CM128" s="4"/>
      <c r="CN128" s="4"/>
      <c r="CO128" s="4"/>
      <c r="CP128" s="5"/>
      <c r="CQ128" s="4"/>
      <c r="CR128" s="4"/>
      <c r="CS128" s="4"/>
      <c r="CT128" s="5"/>
      <c r="CU128" s="4"/>
      <c r="CV128" s="4"/>
      <c r="CW128" s="4"/>
      <c r="CX128" s="5"/>
      <c r="CY128" s="1"/>
      <c r="CZ128" s="1"/>
      <c r="DA128" s="1"/>
      <c r="DB128" s="2"/>
      <c r="DC128" s="1"/>
      <c r="DD128" s="1"/>
      <c r="DE128" s="1"/>
      <c r="DF128" s="2"/>
      <c r="DG128" s="1"/>
      <c r="DH128" s="1"/>
      <c r="DI128" s="1"/>
      <c r="DJ128" s="2"/>
      <c r="DK128" s="1"/>
      <c r="DL128" s="1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</row>
    <row r="129" spans="1:208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f t="shared" si="160"/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0</v>
      </c>
      <c r="Y129" s="6">
        <v>0</v>
      </c>
      <c r="Z129" s="55">
        <v>0</v>
      </c>
      <c r="AA129" s="56">
        <v>0</v>
      </c>
      <c r="AB129" s="6">
        <v>0</v>
      </c>
      <c r="AC129" s="55">
        <v>0</v>
      </c>
      <c r="AD129" s="56">
        <v>0</v>
      </c>
      <c r="AE129" s="6">
        <v>0</v>
      </c>
      <c r="AF129" s="55">
        <v>0</v>
      </c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v>0</v>
      </c>
      <c r="CC129" s="56">
        <v>0</v>
      </c>
      <c r="CD129" s="6">
        <v>0</v>
      </c>
      <c r="CE129" s="55">
        <v>0</v>
      </c>
      <c r="CF129" s="56">
        <v>0</v>
      </c>
      <c r="CG129" s="6">
        <v>0</v>
      </c>
      <c r="CH129" s="55">
        <v>0</v>
      </c>
      <c r="CI129" s="8">
        <f t="shared" si="138"/>
        <v>0</v>
      </c>
      <c r="CJ129" s="15">
        <f t="shared" si="139"/>
        <v>0</v>
      </c>
      <c r="CK129" s="4"/>
      <c r="CL129" s="5"/>
      <c r="CM129" s="4"/>
      <c r="CN129" s="4"/>
      <c r="CO129" s="4"/>
      <c r="CP129" s="5"/>
      <c r="CQ129" s="4"/>
      <c r="CR129" s="4"/>
      <c r="CS129" s="4"/>
      <c r="CT129" s="5"/>
      <c r="CU129" s="4"/>
      <c r="CV129" s="4"/>
      <c r="CW129" s="4"/>
      <c r="CX129" s="5"/>
      <c r="CY129" s="1"/>
      <c r="CZ129" s="1"/>
      <c r="DA129" s="1"/>
      <c r="DB129" s="2"/>
      <c r="DC129" s="1"/>
      <c r="DD129" s="1"/>
      <c r="DE129" s="1"/>
      <c r="DF129" s="2"/>
      <c r="DG129" s="1"/>
      <c r="DH129" s="1"/>
      <c r="DI129" s="1"/>
      <c r="DJ129" s="2"/>
      <c r="DK129" s="1"/>
      <c r="DL129" s="1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</row>
    <row r="130" spans="1:208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f t="shared" si="160"/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0</v>
      </c>
      <c r="Y130" s="6">
        <v>0</v>
      </c>
      <c r="Z130" s="55">
        <v>0</v>
      </c>
      <c r="AA130" s="56">
        <v>0</v>
      </c>
      <c r="AB130" s="6">
        <v>0</v>
      </c>
      <c r="AC130" s="55">
        <v>0</v>
      </c>
      <c r="AD130" s="56">
        <v>0</v>
      </c>
      <c r="AE130" s="6">
        <v>0</v>
      </c>
      <c r="AF130" s="55">
        <v>0</v>
      </c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v>0</v>
      </c>
      <c r="CC130" s="56">
        <v>0</v>
      </c>
      <c r="CD130" s="6">
        <v>0</v>
      </c>
      <c r="CE130" s="55">
        <v>0</v>
      </c>
      <c r="CF130" s="56">
        <v>0</v>
      </c>
      <c r="CG130" s="6">
        <v>0</v>
      </c>
      <c r="CH130" s="55">
        <v>0</v>
      </c>
      <c r="CI130" s="8">
        <f t="shared" si="138"/>
        <v>0</v>
      </c>
      <c r="CJ130" s="15">
        <f t="shared" si="139"/>
        <v>0</v>
      </c>
      <c r="CK130" s="4"/>
      <c r="CL130" s="5"/>
      <c r="CM130" s="4"/>
      <c r="CN130" s="4"/>
      <c r="CO130" s="4"/>
      <c r="CP130" s="5"/>
      <c r="CQ130" s="4"/>
      <c r="CR130" s="4"/>
      <c r="CS130" s="4"/>
      <c r="CT130" s="5"/>
      <c r="CU130" s="4"/>
      <c r="CV130" s="4"/>
      <c r="CW130" s="4"/>
      <c r="CX130" s="5"/>
      <c r="CY130" s="1"/>
      <c r="CZ130" s="1"/>
      <c r="DA130" s="1"/>
      <c r="DB130" s="2"/>
      <c r="DC130" s="1"/>
      <c r="DD130" s="1"/>
      <c r="DE130" s="1"/>
      <c r="DF130" s="2"/>
      <c r="DG130" s="1"/>
      <c r="DH130" s="1"/>
      <c r="DI130" s="1"/>
      <c r="DJ130" s="2"/>
      <c r="DK130" s="1"/>
      <c r="DL130" s="1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</row>
    <row r="131" spans="1:208" x14ac:dyDescent="0.3">
      <c r="A131" s="49">
        <v>2013</v>
      </c>
      <c r="B131" s="50" t="s">
        <v>13</v>
      </c>
      <c r="C131" s="56">
        <v>3646.44</v>
      </c>
      <c r="D131" s="6">
        <v>11619.94</v>
      </c>
      <c r="E131" s="55">
        <f t="shared" ref="E131:E133" si="164">D131/C131*1000</f>
        <v>3186.6532837507266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f t="shared" si="160"/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0</v>
      </c>
      <c r="Y131" s="6">
        <v>0</v>
      </c>
      <c r="Z131" s="55">
        <v>0</v>
      </c>
      <c r="AA131" s="56">
        <v>0</v>
      </c>
      <c r="AB131" s="6">
        <v>0</v>
      </c>
      <c r="AC131" s="55">
        <v>0</v>
      </c>
      <c r="AD131" s="56">
        <v>0</v>
      </c>
      <c r="AE131" s="6">
        <v>0</v>
      </c>
      <c r="AF131" s="55">
        <v>0</v>
      </c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v>0</v>
      </c>
      <c r="CC131" s="56">
        <v>0</v>
      </c>
      <c r="CD131" s="6">
        <v>0</v>
      </c>
      <c r="CE131" s="55">
        <v>0</v>
      </c>
      <c r="CF131" s="56">
        <v>0</v>
      </c>
      <c r="CG131" s="6">
        <v>0</v>
      </c>
      <c r="CH131" s="55">
        <v>0</v>
      </c>
      <c r="CI131" s="8">
        <f t="shared" si="138"/>
        <v>3646.44</v>
      </c>
      <c r="CJ131" s="15">
        <f t="shared" si="139"/>
        <v>11619.94</v>
      </c>
      <c r="CK131" s="4"/>
      <c r="CL131" s="5"/>
      <c r="CM131" s="4"/>
      <c r="CN131" s="4"/>
      <c r="CO131" s="4"/>
      <c r="CP131" s="5"/>
      <c r="CQ131" s="4"/>
      <c r="CR131" s="4"/>
      <c r="CS131" s="4"/>
      <c r="CT131" s="5"/>
      <c r="CU131" s="4"/>
      <c r="CV131" s="4"/>
      <c r="CW131" s="4"/>
      <c r="CX131" s="5"/>
      <c r="CY131" s="1"/>
      <c r="CZ131" s="1"/>
      <c r="DA131" s="1"/>
      <c r="DB131" s="2"/>
      <c r="DC131" s="1"/>
      <c r="DD131" s="1"/>
      <c r="DE131" s="1"/>
      <c r="DF131" s="2"/>
      <c r="DG131" s="1"/>
      <c r="DH131" s="1"/>
      <c r="DI131" s="1"/>
      <c r="DJ131" s="2"/>
      <c r="DK131" s="1"/>
      <c r="DL131" s="1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</row>
    <row r="132" spans="1:208" x14ac:dyDescent="0.3">
      <c r="A132" s="49">
        <v>2013</v>
      </c>
      <c r="B132" s="50" t="s">
        <v>14</v>
      </c>
      <c r="C132" s="56">
        <v>11753.77</v>
      </c>
      <c r="D132" s="6">
        <v>36487.550999999999</v>
      </c>
      <c r="E132" s="55">
        <f t="shared" si="164"/>
        <v>3104.327462592853</v>
      </c>
      <c r="F132" s="56">
        <v>0</v>
      </c>
      <c r="G132" s="6">
        <v>0</v>
      </c>
      <c r="H132" s="55">
        <v>0</v>
      </c>
      <c r="I132" s="56">
        <v>0</v>
      </c>
      <c r="J132" s="6">
        <v>0</v>
      </c>
      <c r="K132" s="55">
        <f t="shared" si="160"/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0</v>
      </c>
      <c r="S132" s="6">
        <v>0</v>
      </c>
      <c r="T132" s="55">
        <v>0</v>
      </c>
      <c r="U132" s="56">
        <v>0</v>
      </c>
      <c r="V132" s="6">
        <v>0</v>
      </c>
      <c r="W132" s="55">
        <v>0</v>
      </c>
      <c r="X132" s="56">
        <v>0</v>
      </c>
      <c r="Y132" s="6">
        <v>0</v>
      </c>
      <c r="Z132" s="55">
        <v>0</v>
      </c>
      <c r="AA132" s="56">
        <v>0</v>
      </c>
      <c r="AB132" s="6">
        <v>0</v>
      </c>
      <c r="AC132" s="55">
        <v>0</v>
      </c>
      <c r="AD132" s="56">
        <v>0</v>
      </c>
      <c r="AE132" s="6">
        <v>0</v>
      </c>
      <c r="AF132" s="55">
        <v>0</v>
      </c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0</v>
      </c>
      <c r="AT132" s="6">
        <v>0</v>
      </c>
      <c r="AU132" s="55">
        <v>0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0</v>
      </c>
      <c r="BF132" s="6">
        <v>0</v>
      </c>
      <c r="BG132" s="55">
        <v>0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v>0</v>
      </c>
      <c r="CC132" s="56">
        <v>0</v>
      </c>
      <c r="CD132" s="6">
        <v>0</v>
      </c>
      <c r="CE132" s="55">
        <v>0</v>
      </c>
      <c r="CF132" s="56">
        <v>0</v>
      </c>
      <c r="CG132" s="6">
        <v>0</v>
      </c>
      <c r="CH132" s="55">
        <v>0</v>
      </c>
      <c r="CI132" s="8">
        <f t="shared" si="138"/>
        <v>11753.77</v>
      </c>
      <c r="CJ132" s="15">
        <f t="shared" si="139"/>
        <v>36487.550999999999</v>
      </c>
      <c r="CK132" s="4"/>
      <c r="CL132" s="5"/>
      <c r="CM132" s="4"/>
      <c r="CN132" s="4"/>
      <c r="CO132" s="4"/>
      <c r="CP132" s="5"/>
      <c r="CQ132" s="4"/>
      <c r="CR132" s="4"/>
      <c r="CS132" s="4"/>
      <c r="CT132" s="5"/>
      <c r="CU132" s="4"/>
      <c r="CV132" s="4"/>
      <c r="CW132" s="4"/>
      <c r="CX132" s="5"/>
      <c r="CY132" s="1"/>
      <c r="CZ132" s="1"/>
      <c r="DA132" s="1"/>
      <c r="DB132" s="2"/>
      <c r="DC132" s="1"/>
      <c r="DD132" s="1"/>
      <c r="DE132" s="1"/>
      <c r="DF132" s="2"/>
      <c r="DG132" s="1"/>
      <c r="DH132" s="1"/>
      <c r="DI132" s="1"/>
      <c r="DJ132" s="2"/>
      <c r="DK132" s="1"/>
      <c r="DL132" s="1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</row>
    <row r="133" spans="1:208" x14ac:dyDescent="0.3">
      <c r="A133" s="49">
        <v>2013</v>
      </c>
      <c r="B133" s="50" t="s">
        <v>15</v>
      </c>
      <c r="C133" s="56">
        <v>83.49</v>
      </c>
      <c r="D133" s="6">
        <v>261.95999999999998</v>
      </c>
      <c r="E133" s="55">
        <f t="shared" si="164"/>
        <v>3137.6212720086237</v>
      </c>
      <c r="F133" s="56">
        <v>0</v>
      </c>
      <c r="G133" s="6">
        <v>0</v>
      </c>
      <c r="H133" s="55">
        <v>0</v>
      </c>
      <c r="I133" s="56">
        <v>0</v>
      </c>
      <c r="J133" s="6">
        <v>0</v>
      </c>
      <c r="K133" s="55">
        <f t="shared" si="160"/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0</v>
      </c>
      <c r="V133" s="6">
        <v>0</v>
      </c>
      <c r="W133" s="55">
        <v>0</v>
      </c>
      <c r="X133" s="56">
        <v>0</v>
      </c>
      <c r="Y133" s="6">
        <v>0</v>
      </c>
      <c r="Z133" s="55">
        <v>0</v>
      </c>
      <c r="AA133" s="56">
        <v>0</v>
      </c>
      <c r="AB133" s="6">
        <v>0</v>
      </c>
      <c r="AC133" s="55">
        <v>0</v>
      </c>
      <c r="AD133" s="56">
        <v>0</v>
      </c>
      <c r="AE133" s="6">
        <v>0</v>
      </c>
      <c r="AF133" s="55">
        <v>0</v>
      </c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28</v>
      </c>
      <c r="AT133" s="6">
        <v>22.9</v>
      </c>
      <c r="AU133" s="55">
        <f t="shared" ref="AU133:AU134" si="165">AT133/AS133*1000</f>
        <v>817.85714285714289</v>
      </c>
      <c r="AV133" s="56">
        <v>0</v>
      </c>
      <c r="AW133" s="6">
        <v>0</v>
      </c>
      <c r="AX133" s="55">
        <v>0</v>
      </c>
      <c r="AY133" s="56">
        <v>0</v>
      </c>
      <c r="AZ133" s="6">
        <v>0</v>
      </c>
      <c r="BA133" s="55">
        <v>0</v>
      </c>
      <c r="BB133" s="56">
        <v>0</v>
      </c>
      <c r="BC133" s="6">
        <v>0</v>
      </c>
      <c r="BD133" s="55">
        <v>0</v>
      </c>
      <c r="BE133" s="56">
        <v>0</v>
      </c>
      <c r="BF133" s="6">
        <v>0</v>
      </c>
      <c r="BG133" s="55">
        <v>0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v>0</v>
      </c>
      <c r="CC133" s="56">
        <v>0</v>
      </c>
      <c r="CD133" s="6">
        <v>0</v>
      </c>
      <c r="CE133" s="55">
        <v>0</v>
      </c>
      <c r="CF133" s="56">
        <v>0</v>
      </c>
      <c r="CG133" s="6">
        <v>0</v>
      </c>
      <c r="CH133" s="55">
        <v>0</v>
      </c>
      <c r="CI133" s="8">
        <f t="shared" si="138"/>
        <v>111.49</v>
      </c>
      <c r="CJ133" s="15">
        <f t="shared" si="139"/>
        <v>284.85999999999996</v>
      </c>
      <c r="CK133" s="4"/>
      <c r="CL133" s="5"/>
      <c r="CM133" s="4"/>
      <c r="CN133" s="4"/>
      <c r="CO133" s="4"/>
      <c r="CP133" s="5"/>
      <c r="CQ133" s="4"/>
      <c r="CR133" s="4"/>
      <c r="CS133" s="4"/>
      <c r="CT133" s="5"/>
      <c r="CU133" s="4"/>
      <c r="CV133" s="4"/>
      <c r="CW133" s="4"/>
      <c r="CX133" s="5"/>
      <c r="CY133" s="1"/>
      <c r="CZ133" s="1"/>
      <c r="DA133" s="1"/>
      <c r="DB133" s="2"/>
      <c r="DC133" s="1"/>
      <c r="DD133" s="1"/>
      <c r="DE133" s="1"/>
      <c r="DF133" s="2"/>
      <c r="DG133" s="1"/>
      <c r="DH133" s="1"/>
      <c r="DI133" s="1"/>
      <c r="DJ133" s="2"/>
      <c r="DK133" s="1"/>
      <c r="DL133" s="1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</row>
    <row r="134" spans="1:208" x14ac:dyDescent="0.3">
      <c r="A134" s="49">
        <v>2013</v>
      </c>
      <c r="B134" s="50" t="s">
        <v>16</v>
      </c>
      <c r="C134" s="56">
        <v>0</v>
      </c>
      <c r="D134" s="6">
        <v>0</v>
      </c>
      <c r="E134" s="55">
        <v>0</v>
      </c>
      <c r="F134" s="56">
        <v>0</v>
      </c>
      <c r="G134" s="6">
        <v>0</v>
      </c>
      <c r="H134" s="55">
        <v>0</v>
      </c>
      <c r="I134" s="56">
        <v>0</v>
      </c>
      <c r="J134" s="6">
        <v>0</v>
      </c>
      <c r="K134" s="55">
        <f t="shared" si="160"/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0</v>
      </c>
      <c r="S134" s="6">
        <v>0</v>
      </c>
      <c r="T134" s="55">
        <v>0</v>
      </c>
      <c r="U134" s="56">
        <v>0</v>
      </c>
      <c r="V134" s="6">
        <v>0</v>
      </c>
      <c r="W134" s="55">
        <v>0</v>
      </c>
      <c r="X134" s="56">
        <v>0</v>
      </c>
      <c r="Y134" s="6">
        <v>0</v>
      </c>
      <c r="Z134" s="55">
        <v>0</v>
      </c>
      <c r="AA134" s="56">
        <v>0</v>
      </c>
      <c r="AB134" s="6">
        <v>0</v>
      </c>
      <c r="AC134" s="55">
        <v>0</v>
      </c>
      <c r="AD134" s="56">
        <v>0</v>
      </c>
      <c r="AE134" s="6">
        <v>0</v>
      </c>
      <c r="AF134" s="55">
        <v>0</v>
      </c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84</v>
      </c>
      <c r="AT134" s="6">
        <v>73.72</v>
      </c>
      <c r="AU134" s="55">
        <f t="shared" si="165"/>
        <v>877.61904761904759</v>
      </c>
      <c r="AV134" s="56">
        <v>0</v>
      </c>
      <c r="AW134" s="6">
        <v>0</v>
      </c>
      <c r="AX134" s="55">
        <v>0</v>
      </c>
      <c r="AY134" s="56">
        <v>0</v>
      </c>
      <c r="AZ134" s="6">
        <v>0</v>
      </c>
      <c r="BA134" s="55">
        <v>0</v>
      </c>
      <c r="BB134" s="56">
        <v>0</v>
      </c>
      <c r="BC134" s="6">
        <v>0</v>
      </c>
      <c r="BD134" s="55">
        <v>0</v>
      </c>
      <c r="BE134" s="56">
        <v>0</v>
      </c>
      <c r="BF134" s="6">
        <v>0</v>
      </c>
      <c r="BG134" s="55">
        <v>0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v>0</v>
      </c>
      <c r="CC134" s="56">
        <v>30</v>
      </c>
      <c r="CD134" s="6">
        <v>10.5</v>
      </c>
      <c r="CE134" s="55">
        <f t="shared" ref="CE134" si="166">CD134/CC134*1000</f>
        <v>350</v>
      </c>
      <c r="CF134" s="56">
        <v>0</v>
      </c>
      <c r="CG134" s="6">
        <v>0</v>
      </c>
      <c r="CH134" s="55">
        <v>0</v>
      </c>
      <c r="CI134" s="8">
        <f t="shared" si="138"/>
        <v>114</v>
      </c>
      <c r="CJ134" s="15">
        <f t="shared" si="139"/>
        <v>84.22</v>
      </c>
      <c r="CK134" s="4"/>
      <c r="CL134" s="5"/>
      <c r="CM134" s="4"/>
      <c r="CN134" s="4"/>
      <c r="CO134" s="4"/>
      <c r="CP134" s="5"/>
      <c r="CQ134" s="4"/>
      <c r="CR134" s="4"/>
      <c r="CS134" s="4"/>
      <c r="CT134" s="5"/>
      <c r="CU134" s="4"/>
      <c r="CV134" s="4"/>
      <c r="CW134" s="4"/>
      <c r="CX134" s="5"/>
      <c r="CY134" s="1"/>
      <c r="CZ134" s="1"/>
      <c r="DA134" s="1"/>
      <c r="DB134" s="2"/>
      <c r="DC134" s="1"/>
      <c r="DD134" s="1"/>
      <c r="DE134" s="1"/>
      <c r="DF134" s="2"/>
      <c r="DG134" s="1"/>
      <c r="DH134" s="1"/>
      <c r="DI134" s="1"/>
      <c r="DJ134" s="2"/>
      <c r="DK134" s="1"/>
      <c r="DL134" s="1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</row>
    <row r="135" spans="1:208" ht="15" thickBot="1" x14ac:dyDescent="0.35">
      <c r="A135" s="51"/>
      <c r="B135" s="52" t="s">
        <v>17</v>
      </c>
      <c r="C135" s="57">
        <f t="shared" ref="C135:BR135" si="167">SUM(C123:C134)</f>
        <v>79192.700000000012</v>
      </c>
      <c r="D135" s="36">
        <f t="shared" si="167"/>
        <v>251282.451</v>
      </c>
      <c r="E135" s="58"/>
      <c r="F135" s="57">
        <f t="shared" si="167"/>
        <v>0</v>
      </c>
      <c r="G135" s="36">
        <f t="shared" si="167"/>
        <v>0</v>
      </c>
      <c r="H135" s="58"/>
      <c r="I135" s="57">
        <f t="shared" ref="I135:J135" si="168">SUM(I123:I134)</f>
        <v>0</v>
      </c>
      <c r="J135" s="36">
        <f t="shared" si="168"/>
        <v>0</v>
      </c>
      <c r="K135" s="58"/>
      <c r="L135" s="57">
        <f t="shared" ref="L135:M135" si="169">SUM(L123:L134)</f>
        <v>0</v>
      </c>
      <c r="M135" s="36">
        <f t="shared" si="169"/>
        <v>0</v>
      </c>
      <c r="N135" s="58"/>
      <c r="O135" s="57">
        <f t="shared" si="167"/>
        <v>0</v>
      </c>
      <c r="P135" s="36">
        <f t="shared" si="167"/>
        <v>0</v>
      </c>
      <c r="Q135" s="58"/>
      <c r="R135" s="57">
        <f t="shared" si="167"/>
        <v>0</v>
      </c>
      <c r="S135" s="36">
        <f t="shared" si="167"/>
        <v>0</v>
      </c>
      <c r="T135" s="58"/>
      <c r="U135" s="57">
        <f t="shared" ref="U135:V135" si="170">SUM(U123:U134)</f>
        <v>0</v>
      </c>
      <c r="V135" s="36">
        <f t="shared" si="170"/>
        <v>0</v>
      </c>
      <c r="W135" s="58"/>
      <c r="X135" s="57">
        <f t="shared" si="167"/>
        <v>0</v>
      </c>
      <c r="Y135" s="36">
        <f t="shared" si="167"/>
        <v>0</v>
      </c>
      <c r="Z135" s="58"/>
      <c r="AA135" s="57">
        <f t="shared" ref="AA135:AB135" si="171">SUM(AA123:AA134)</f>
        <v>0</v>
      </c>
      <c r="AB135" s="36">
        <f t="shared" si="171"/>
        <v>0</v>
      </c>
      <c r="AC135" s="58"/>
      <c r="AD135" s="57">
        <f t="shared" si="167"/>
        <v>0</v>
      </c>
      <c r="AE135" s="36">
        <f t="shared" si="167"/>
        <v>0</v>
      </c>
      <c r="AF135" s="58"/>
      <c r="AG135" s="57">
        <f t="shared" si="167"/>
        <v>0</v>
      </c>
      <c r="AH135" s="36">
        <f t="shared" si="167"/>
        <v>0</v>
      </c>
      <c r="AI135" s="58"/>
      <c r="AJ135" s="57">
        <f t="shared" si="167"/>
        <v>0</v>
      </c>
      <c r="AK135" s="36">
        <f t="shared" si="167"/>
        <v>0</v>
      </c>
      <c r="AL135" s="58"/>
      <c r="AM135" s="57">
        <f t="shared" si="167"/>
        <v>0</v>
      </c>
      <c r="AN135" s="36">
        <f t="shared" si="167"/>
        <v>0</v>
      </c>
      <c r="AO135" s="58"/>
      <c r="AP135" s="57">
        <f t="shared" si="167"/>
        <v>0</v>
      </c>
      <c r="AQ135" s="36">
        <f t="shared" si="167"/>
        <v>0</v>
      </c>
      <c r="AR135" s="58"/>
      <c r="AS135" s="57">
        <f t="shared" si="167"/>
        <v>140</v>
      </c>
      <c r="AT135" s="36">
        <f t="shared" si="167"/>
        <v>117.62</v>
      </c>
      <c r="AU135" s="58"/>
      <c r="AV135" s="57">
        <f t="shared" si="167"/>
        <v>84</v>
      </c>
      <c r="AW135" s="36">
        <f t="shared" si="167"/>
        <v>123</v>
      </c>
      <c r="AX135" s="58"/>
      <c r="AY135" s="57">
        <f t="shared" ref="AY135:AZ135" si="172">SUM(AY123:AY134)</f>
        <v>0</v>
      </c>
      <c r="AZ135" s="36">
        <f t="shared" si="172"/>
        <v>0</v>
      </c>
      <c r="BA135" s="58"/>
      <c r="BB135" s="57">
        <f t="shared" si="167"/>
        <v>0</v>
      </c>
      <c r="BC135" s="36">
        <f t="shared" si="167"/>
        <v>0</v>
      </c>
      <c r="BD135" s="58"/>
      <c r="BE135" s="57">
        <f t="shared" si="167"/>
        <v>0</v>
      </c>
      <c r="BF135" s="36">
        <f t="shared" si="167"/>
        <v>0</v>
      </c>
      <c r="BG135" s="58"/>
      <c r="BH135" s="57">
        <f t="shared" ref="BH135:BI135" si="173">SUM(BH123:BH134)</f>
        <v>0</v>
      </c>
      <c r="BI135" s="36">
        <f t="shared" si="173"/>
        <v>0</v>
      </c>
      <c r="BJ135" s="58"/>
      <c r="BK135" s="57">
        <f t="shared" si="167"/>
        <v>0</v>
      </c>
      <c r="BL135" s="36">
        <f t="shared" si="167"/>
        <v>0</v>
      </c>
      <c r="BM135" s="58"/>
      <c r="BN135" s="57">
        <f t="shared" ref="BN135:BO135" si="174">SUM(BN123:BN134)</f>
        <v>0</v>
      </c>
      <c r="BO135" s="36">
        <f t="shared" si="174"/>
        <v>0</v>
      </c>
      <c r="BP135" s="58"/>
      <c r="BQ135" s="57">
        <f t="shared" si="167"/>
        <v>565</v>
      </c>
      <c r="BR135" s="36">
        <f t="shared" si="167"/>
        <v>1611</v>
      </c>
      <c r="BS135" s="58"/>
      <c r="BT135" s="57">
        <f t="shared" ref="BT135:CG135" si="175">SUM(BT123:BT134)</f>
        <v>0</v>
      </c>
      <c r="BU135" s="36">
        <f t="shared" si="175"/>
        <v>0</v>
      </c>
      <c r="BV135" s="58"/>
      <c r="BW135" s="57">
        <f t="shared" si="175"/>
        <v>0</v>
      </c>
      <c r="BX135" s="36">
        <f t="shared" si="175"/>
        <v>0</v>
      </c>
      <c r="BY135" s="58"/>
      <c r="BZ135" s="57">
        <f t="shared" ref="BZ135:CA135" si="176">SUM(BZ123:BZ134)</f>
        <v>0</v>
      </c>
      <c r="CA135" s="36">
        <f t="shared" si="176"/>
        <v>0</v>
      </c>
      <c r="CB135" s="58"/>
      <c r="CC135" s="57">
        <f t="shared" si="175"/>
        <v>30</v>
      </c>
      <c r="CD135" s="36">
        <f t="shared" si="175"/>
        <v>10.5</v>
      </c>
      <c r="CE135" s="58"/>
      <c r="CF135" s="57">
        <f t="shared" si="175"/>
        <v>0</v>
      </c>
      <c r="CG135" s="36">
        <f t="shared" si="175"/>
        <v>0</v>
      </c>
      <c r="CH135" s="58"/>
      <c r="CI135" s="37">
        <f t="shared" si="138"/>
        <v>80011.700000000012</v>
      </c>
      <c r="CJ135" s="38">
        <f t="shared" si="139"/>
        <v>253144.571</v>
      </c>
      <c r="CK135" s="4"/>
      <c r="CL135" s="5"/>
      <c r="CM135" s="4"/>
      <c r="CN135" s="4"/>
      <c r="CO135" s="4"/>
      <c r="CP135" s="5"/>
      <c r="CQ135" s="4"/>
      <c r="CR135" s="4"/>
      <c r="CS135" s="4"/>
      <c r="CT135" s="5"/>
      <c r="CU135" s="4"/>
      <c r="CV135" s="4"/>
      <c r="CW135" s="4"/>
      <c r="CX135" s="5"/>
      <c r="CY135" s="1"/>
      <c r="CZ135" s="1"/>
      <c r="DA135" s="1"/>
      <c r="DB135" s="2"/>
      <c r="DC135" s="1"/>
      <c r="DD135" s="1"/>
      <c r="DE135" s="1"/>
      <c r="DF135" s="2"/>
      <c r="DG135" s="1"/>
      <c r="DH135" s="1"/>
      <c r="DI135" s="1"/>
      <c r="DJ135" s="2"/>
      <c r="DK135" s="1"/>
      <c r="DL135" s="1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</row>
    <row r="136" spans="1:208" x14ac:dyDescent="0.3">
      <c r="A136" s="49">
        <v>2014</v>
      </c>
      <c r="B136" s="50" t="s">
        <v>5</v>
      </c>
      <c r="C136" s="56">
        <v>5900.2</v>
      </c>
      <c r="D136" s="6">
        <v>20625.009999999998</v>
      </c>
      <c r="E136" s="55">
        <f t="shared" ref="E136:E147" si="177">D136/C136*1000</f>
        <v>3495.6459103081252</v>
      </c>
      <c r="F136" s="56">
        <v>0</v>
      </c>
      <c r="G136" s="6">
        <v>0</v>
      </c>
      <c r="H136" s="55">
        <v>0</v>
      </c>
      <c r="I136" s="56">
        <v>0</v>
      </c>
      <c r="J136" s="6">
        <v>0</v>
      </c>
      <c r="K136" s="55">
        <f t="shared" ref="K136:K147" si="178">IF(I136=0,0,J136/I136*1000)</f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0</v>
      </c>
      <c r="V136" s="6">
        <v>0</v>
      </c>
      <c r="W136" s="55">
        <v>0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>
        <v>0</v>
      </c>
      <c r="AE136" s="6">
        <v>0</v>
      </c>
      <c r="AF136" s="55">
        <v>0</v>
      </c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0</v>
      </c>
      <c r="AT136" s="6">
        <v>0</v>
      </c>
      <c r="AU136" s="55">
        <v>0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0</v>
      </c>
      <c r="BF136" s="6">
        <v>0</v>
      </c>
      <c r="BG136" s="55">
        <v>0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v>0</v>
      </c>
      <c r="CC136" s="56">
        <v>298.77</v>
      </c>
      <c r="CD136" s="6">
        <v>447.06</v>
      </c>
      <c r="CE136" s="55">
        <f t="shared" ref="CE136:CE147" si="179">CD136/CC136*1000</f>
        <v>1496.3349733909029</v>
      </c>
      <c r="CF136" s="56">
        <v>0</v>
      </c>
      <c r="CG136" s="6">
        <v>0</v>
      </c>
      <c r="CH136" s="55">
        <v>0</v>
      </c>
      <c r="CI136" s="8">
        <f t="shared" ref="CI136:CI148" si="180">SUM(C136,F136,O136,R136,X136,AD136,AG136,AJ136,AM136,AP136,AS136,AV136,BB136,BE136,BK136,BQ136,BT136,BW136,CC136,CF136,AY136,BN136)</f>
        <v>6198.9699999999993</v>
      </c>
      <c r="CJ136" s="17">
        <f t="shared" ref="CJ136:CJ148" si="181">SUM(D136,G136,P136,S136,Y136,AE136,AH136,AK136,AN136,AQ136,AT136,AW136,BC136,BF136,BL136,BR136,BU136,BX136,CD136,CG136,AZ136,BO136)</f>
        <v>21072.07</v>
      </c>
      <c r="CK136" s="4"/>
      <c r="CL136" s="5"/>
      <c r="CM136" s="4"/>
      <c r="CN136" s="4"/>
      <c r="CO136" s="4"/>
      <c r="CP136" s="5"/>
      <c r="CQ136" s="4"/>
      <c r="CR136" s="4"/>
      <c r="CS136" s="4"/>
      <c r="CT136" s="5"/>
      <c r="CU136" s="4"/>
      <c r="CV136" s="4"/>
      <c r="CW136" s="4"/>
      <c r="CX136" s="5"/>
      <c r="CY136" s="1"/>
      <c r="CZ136" s="1"/>
      <c r="DA136" s="1"/>
      <c r="DB136" s="2"/>
      <c r="DC136" s="1"/>
      <c r="DD136" s="1"/>
      <c r="DE136" s="1"/>
      <c r="DF136" s="2"/>
      <c r="DG136" s="1"/>
      <c r="DH136" s="1"/>
      <c r="DI136" s="1"/>
      <c r="DJ136" s="2"/>
      <c r="DK136" s="1"/>
      <c r="DL136" s="1"/>
      <c r="DM136" s="1"/>
      <c r="DN136" s="2"/>
      <c r="DO136" s="1"/>
      <c r="DP136" s="1"/>
      <c r="DQ136" s="1"/>
      <c r="DR136" s="2"/>
      <c r="DS136" s="1"/>
      <c r="DT136" s="1"/>
      <c r="DU136" s="1"/>
      <c r="DV136" s="2"/>
      <c r="DW136" s="1"/>
      <c r="DX136" s="1"/>
      <c r="DY136" s="1"/>
      <c r="DZ136" s="2"/>
      <c r="EA136" s="1"/>
      <c r="EB136" s="1"/>
      <c r="EC136" s="1"/>
    </row>
    <row r="137" spans="1:208" x14ac:dyDescent="0.3">
      <c r="A137" s="49">
        <v>2014</v>
      </c>
      <c r="B137" s="50" t="s">
        <v>6</v>
      </c>
      <c r="C137" s="56">
        <v>6050</v>
      </c>
      <c r="D137" s="6">
        <v>21386.69</v>
      </c>
      <c r="E137" s="55">
        <f t="shared" si="177"/>
        <v>3534.9900826446278</v>
      </c>
      <c r="F137" s="56">
        <v>0</v>
      </c>
      <c r="G137" s="6">
        <v>0</v>
      </c>
      <c r="H137" s="55">
        <v>0</v>
      </c>
      <c r="I137" s="56">
        <v>0</v>
      </c>
      <c r="J137" s="6">
        <v>0</v>
      </c>
      <c r="K137" s="55">
        <f t="shared" si="178"/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0</v>
      </c>
      <c r="V137" s="6">
        <v>0</v>
      </c>
      <c r="W137" s="55">
        <v>0</v>
      </c>
      <c r="X137" s="56">
        <v>0</v>
      </c>
      <c r="Y137" s="6">
        <v>0</v>
      </c>
      <c r="Z137" s="55">
        <v>0</v>
      </c>
      <c r="AA137" s="56">
        <v>0</v>
      </c>
      <c r="AB137" s="6">
        <v>0</v>
      </c>
      <c r="AC137" s="55">
        <v>0</v>
      </c>
      <c r="AD137" s="56">
        <v>0</v>
      </c>
      <c r="AE137" s="6">
        <v>0</v>
      </c>
      <c r="AF137" s="55">
        <v>0</v>
      </c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0</v>
      </c>
      <c r="AT137" s="6">
        <v>0</v>
      </c>
      <c r="AU137" s="55">
        <v>0</v>
      </c>
      <c r="AV137" s="56">
        <v>0</v>
      </c>
      <c r="AW137" s="6">
        <v>0</v>
      </c>
      <c r="AX137" s="55">
        <v>0</v>
      </c>
      <c r="AY137" s="56">
        <v>2E-3</v>
      </c>
      <c r="AZ137" s="6">
        <v>0.06</v>
      </c>
      <c r="BA137" s="55">
        <f t="shared" ref="BA137" si="182">AZ137/AY137*1000</f>
        <v>30000</v>
      </c>
      <c r="BB137" s="56">
        <v>0</v>
      </c>
      <c r="BC137" s="6">
        <v>0</v>
      </c>
      <c r="BD137" s="55">
        <v>0</v>
      </c>
      <c r="BE137" s="56">
        <v>0</v>
      </c>
      <c r="BF137" s="6">
        <v>0</v>
      </c>
      <c r="BG137" s="55">
        <v>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35.299999999999997</v>
      </c>
      <c r="BO137" s="6">
        <v>150.03</v>
      </c>
      <c r="BP137" s="55">
        <f t="shared" ref="BP137" si="183">BO137/BN137*1000</f>
        <v>4250.14164305949</v>
      </c>
      <c r="BQ137" s="56">
        <v>1069.124</v>
      </c>
      <c r="BR137" s="6">
        <v>3275.21</v>
      </c>
      <c r="BS137" s="55">
        <f t="shared" ref="BS137:BS138" si="184">BR137/BQ137*1000</f>
        <v>3063.451947575772</v>
      </c>
      <c r="BT137" s="56">
        <v>0</v>
      </c>
      <c r="BU137" s="6">
        <v>0</v>
      </c>
      <c r="BV137" s="55">
        <v>0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v>0</v>
      </c>
      <c r="CC137" s="56">
        <v>86.49</v>
      </c>
      <c r="CD137" s="6">
        <v>115.95</v>
      </c>
      <c r="CE137" s="55">
        <f t="shared" si="179"/>
        <v>1340.6174124176207</v>
      </c>
      <c r="CF137" s="56">
        <v>0</v>
      </c>
      <c r="CG137" s="6">
        <v>0</v>
      </c>
      <c r="CH137" s="55">
        <v>0</v>
      </c>
      <c r="CI137" s="8">
        <f t="shared" si="180"/>
        <v>7240.9160000000002</v>
      </c>
      <c r="CJ137" s="17">
        <f t="shared" si="181"/>
        <v>24927.94</v>
      </c>
      <c r="CK137" s="4"/>
      <c r="CL137" s="5"/>
      <c r="CM137" s="4"/>
      <c r="CN137" s="4"/>
      <c r="CO137" s="4"/>
      <c r="CP137" s="5"/>
      <c r="CQ137" s="4"/>
      <c r="CR137" s="4"/>
      <c r="CS137" s="4"/>
      <c r="CT137" s="5"/>
      <c r="CU137" s="4"/>
      <c r="CV137" s="4"/>
      <c r="CW137" s="4"/>
      <c r="CX137" s="5"/>
      <c r="CY137" s="1"/>
      <c r="CZ137" s="1"/>
      <c r="DA137" s="1"/>
      <c r="DB137" s="2"/>
      <c r="DC137" s="1"/>
      <c r="DD137" s="1"/>
      <c r="DE137" s="1"/>
      <c r="DF137" s="2"/>
      <c r="DG137" s="1"/>
      <c r="DH137" s="1"/>
      <c r="DI137" s="1"/>
      <c r="DJ137" s="2"/>
      <c r="DK137" s="1"/>
      <c r="DL137" s="1"/>
      <c r="DM137" s="1"/>
      <c r="DN137" s="2"/>
      <c r="DO137" s="1"/>
      <c r="DP137" s="1"/>
      <c r="DQ137" s="1"/>
      <c r="DR137" s="2"/>
      <c r="DS137" s="1"/>
      <c r="DT137" s="1"/>
      <c r="DU137" s="1"/>
      <c r="DV137" s="2"/>
      <c r="DW137" s="1"/>
      <c r="DX137" s="1"/>
      <c r="DY137" s="1"/>
      <c r="DZ137" s="2"/>
      <c r="EA137" s="1"/>
      <c r="EB137" s="1"/>
      <c r="EC137" s="1"/>
    </row>
    <row r="138" spans="1:208" x14ac:dyDescent="0.3">
      <c r="A138" s="49">
        <v>2014</v>
      </c>
      <c r="B138" s="50" t="s">
        <v>7</v>
      </c>
      <c r="C138" s="56">
        <v>9450</v>
      </c>
      <c r="D138" s="6">
        <v>30168.48</v>
      </c>
      <c r="E138" s="55">
        <f t="shared" si="177"/>
        <v>3192.4317460317461</v>
      </c>
      <c r="F138" s="56">
        <v>0</v>
      </c>
      <c r="G138" s="6">
        <v>0</v>
      </c>
      <c r="H138" s="55">
        <v>0</v>
      </c>
      <c r="I138" s="56">
        <v>0</v>
      </c>
      <c r="J138" s="6">
        <v>0</v>
      </c>
      <c r="K138" s="55">
        <f t="shared" si="178"/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0</v>
      </c>
      <c r="S138" s="6">
        <v>0</v>
      </c>
      <c r="T138" s="55">
        <v>0</v>
      </c>
      <c r="U138" s="56">
        <v>0</v>
      </c>
      <c r="V138" s="6">
        <v>0</v>
      </c>
      <c r="W138" s="55">
        <v>0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>
        <v>0</v>
      </c>
      <c r="AE138" s="6">
        <v>0</v>
      </c>
      <c r="AF138" s="55">
        <v>0</v>
      </c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0</v>
      </c>
      <c r="AT138" s="6">
        <v>0</v>
      </c>
      <c r="AU138" s="55">
        <v>0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1065.4690000000001</v>
      </c>
      <c r="BR138" s="6">
        <v>3420.71</v>
      </c>
      <c r="BS138" s="55">
        <f t="shared" si="184"/>
        <v>3210.5204374787063</v>
      </c>
      <c r="BT138" s="56">
        <v>0</v>
      </c>
      <c r="BU138" s="6">
        <v>0</v>
      </c>
      <c r="BV138" s="55">
        <v>0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v>0</v>
      </c>
      <c r="CC138" s="56">
        <v>120</v>
      </c>
      <c r="CD138" s="6">
        <v>105.3</v>
      </c>
      <c r="CE138" s="55">
        <f t="shared" si="179"/>
        <v>877.5</v>
      </c>
      <c r="CF138" s="56">
        <v>0</v>
      </c>
      <c r="CG138" s="6">
        <v>0</v>
      </c>
      <c r="CH138" s="55">
        <v>0</v>
      </c>
      <c r="CI138" s="8">
        <f t="shared" si="180"/>
        <v>10635.469000000001</v>
      </c>
      <c r="CJ138" s="17">
        <f t="shared" si="181"/>
        <v>33694.490000000005</v>
      </c>
      <c r="CK138" s="4"/>
      <c r="CL138" s="5"/>
      <c r="CM138" s="4"/>
      <c r="CN138" s="4"/>
      <c r="CO138" s="4"/>
      <c r="CP138" s="5"/>
      <c r="CQ138" s="4"/>
      <c r="CR138" s="4"/>
      <c r="CS138" s="4"/>
      <c r="CT138" s="5"/>
      <c r="CU138" s="4"/>
      <c r="CV138" s="4"/>
      <c r="CW138" s="4"/>
      <c r="CX138" s="5"/>
      <c r="CY138" s="1"/>
      <c r="CZ138" s="1"/>
      <c r="DA138" s="1"/>
      <c r="DB138" s="2"/>
      <c r="DC138" s="1"/>
      <c r="DD138" s="1"/>
      <c r="DE138" s="1"/>
      <c r="DF138" s="2"/>
      <c r="DG138" s="1"/>
      <c r="DH138" s="1"/>
      <c r="DI138" s="1"/>
      <c r="DJ138" s="2"/>
      <c r="DK138" s="1"/>
      <c r="DL138" s="1"/>
      <c r="DM138" s="1"/>
      <c r="DN138" s="2"/>
      <c r="DO138" s="1"/>
      <c r="DP138" s="1"/>
      <c r="DQ138" s="1"/>
      <c r="DR138" s="2"/>
      <c r="DS138" s="1"/>
      <c r="DT138" s="1"/>
      <c r="DU138" s="1"/>
      <c r="DV138" s="2"/>
      <c r="DW138" s="1"/>
      <c r="DX138" s="1"/>
      <c r="DY138" s="1"/>
      <c r="DZ138" s="2"/>
      <c r="EA138" s="1"/>
      <c r="EB138" s="1"/>
      <c r="EC138" s="1"/>
    </row>
    <row r="139" spans="1:208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0</v>
      </c>
      <c r="G139" s="6">
        <v>0</v>
      </c>
      <c r="H139" s="55">
        <v>0</v>
      </c>
      <c r="I139" s="56">
        <v>0</v>
      </c>
      <c r="J139" s="6">
        <v>0</v>
      </c>
      <c r="K139" s="55">
        <f t="shared" si="178"/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0</v>
      </c>
      <c r="V139" s="6">
        <v>0</v>
      </c>
      <c r="W139" s="55">
        <v>0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>
        <v>0</v>
      </c>
      <c r="AE139" s="6">
        <v>0</v>
      </c>
      <c r="AF139" s="55">
        <v>0</v>
      </c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0</v>
      </c>
      <c r="AT139" s="6">
        <v>0</v>
      </c>
      <c r="AU139" s="55">
        <v>0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0</v>
      </c>
      <c r="BF139" s="6">
        <v>0</v>
      </c>
      <c r="BG139" s="55">
        <v>0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v>0</v>
      </c>
      <c r="CC139" s="56">
        <v>0</v>
      </c>
      <c r="CD139" s="6">
        <v>0</v>
      </c>
      <c r="CE139" s="55">
        <v>0</v>
      </c>
      <c r="CF139" s="56">
        <v>0</v>
      </c>
      <c r="CG139" s="6">
        <v>0</v>
      </c>
      <c r="CH139" s="55">
        <v>0</v>
      </c>
      <c r="CI139" s="8">
        <f t="shared" si="180"/>
        <v>0</v>
      </c>
      <c r="CJ139" s="17">
        <f t="shared" si="181"/>
        <v>0</v>
      </c>
      <c r="CK139" s="4"/>
      <c r="CL139" s="5"/>
      <c r="CM139" s="4"/>
      <c r="CN139" s="4"/>
      <c r="CO139" s="4"/>
      <c r="CP139" s="5"/>
      <c r="CQ139" s="4"/>
      <c r="CR139" s="4"/>
      <c r="CS139" s="4"/>
      <c r="CT139" s="5"/>
      <c r="CU139" s="4"/>
      <c r="CV139" s="4"/>
      <c r="CW139" s="4"/>
      <c r="CX139" s="5"/>
      <c r="CY139" s="1"/>
      <c r="CZ139" s="1"/>
      <c r="DA139" s="1"/>
      <c r="DB139" s="2"/>
      <c r="DC139" s="1"/>
      <c r="DD139" s="1"/>
      <c r="DE139" s="1"/>
      <c r="DF139" s="2"/>
      <c r="DG139" s="1"/>
      <c r="DH139" s="1"/>
      <c r="DI139" s="1"/>
      <c r="DJ139" s="2"/>
      <c r="DK139" s="1"/>
      <c r="DL139" s="1"/>
      <c r="DM139" s="1"/>
      <c r="DN139" s="2"/>
      <c r="DO139" s="1"/>
      <c r="DP139" s="1"/>
      <c r="DQ139" s="1"/>
      <c r="DR139" s="2"/>
      <c r="DS139" s="1"/>
      <c r="DT139" s="1"/>
      <c r="DU139" s="1"/>
      <c r="DV139" s="2"/>
      <c r="DW139" s="1"/>
      <c r="DX139" s="1"/>
      <c r="DY139" s="1"/>
      <c r="DZ139" s="2"/>
      <c r="EA139" s="1"/>
      <c r="EB139" s="1"/>
      <c r="EC139" s="1"/>
    </row>
    <row r="140" spans="1:208" x14ac:dyDescent="0.3">
      <c r="A140" s="49">
        <v>2014</v>
      </c>
      <c r="B140" s="50" t="s">
        <v>9</v>
      </c>
      <c r="C140" s="56">
        <v>6300</v>
      </c>
      <c r="D140" s="6">
        <v>21692.55</v>
      </c>
      <c r="E140" s="55">
        <f t="shared" si="177"/>
        <v>3443.2619047619046</v>
      </c>
      <c r="F140" s="56">
        <v>0</v>
      </c>
      <c r="G140" s="6">
        <v>0</v>
      </c>
      <c r="H140" s="55">
        <v>0</v>
      </c>
      <c r="I140" s="56">
        <v>0</v>
      </c>
      <c r="J140" s="6">
        <v>0</v>
      </c>
      <c r="K140" s="55">
        <f t="shared" si="178"/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0</v>
      </c>
      <c r="S140" s="6">
        <v>0</v>
      </c>
      <c r="T140" s="55">
        <v>0</v>
      </c>
      <c r="U140" s="56">
        <v>0</v>
      </c>
      <c r="V140" s="6">
        <v>0</v>
      </c>
      <c r="W140" s="55">
        <v>0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>
        <v>0</v>
      </c>
      <c r="AE140" s="6">
        <v>0</v>
      </c>
      <c r="AF140" s="55">
        <v>0</v>
      </c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0</v>
      </c>
      <c r="AT140" s="6">
        <v>0</v>
      </c>
      <c r="AU140" s="55">
        <v>0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0</v>
      </c>
      <c r="BF140" s="6">
        <v>0</v>
      </c>
      <c r="BG140" s="55">
        <v>0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v>0</v>
      </c>
      <c r="CC140" s="56">
        <v>0</v>
      </c>
      <c r="CD140" s="6">
        <v>0</v>
      </c>
      <c r="CE140" s="55">
        <v>0</v>
      </c>
      <c r="CF140" s="56">
        <v>0</v>
      </c>
      <c r="CG140" s="6">
        <v>0</v>
      </c>
      <c r="CH140" s="55">
        <v>0</v>
      </c>
      <c r="CI140" s="8">
        <f t="shared" si="180"/>
        <v>6300</v>
      </c>
      <c r="CJ140" s="17">
        <f t="shared" si="181"/>
        <v>21692.55</v>
      </c>
      <c r="CK140" s="4"/>
      <c r="CL140" s="5"/>
      <c r="CM140" s="4"/>
      <c r="CN140" s="4"/>
      <c r="CO140" s="4"/>
      <c r="CP140" s="5"/>
      <c r="CQ140" s="4"/>
      <c r="CR140" s="4"/>
      <c r="CS140" s="4"/>
      <c r="CT140" s="5"/>
      <c r="CU140" s="4"/>
      <c r="CV140" s="4"/>
      <c r="CW140" s="4"/>
      <c r="CX140" s="5"/>
      <c r="CY140" s="1"/>
      <c r="CZ140" s="1"/>
      <c r="DA140" s="1"/>
      <c r="DB140" s="2"/>
      <c r="DC140" s="1"/>
      <c r="DD140" s="1"/>
      <c r="DE140" s="1"/>
      <c r="DF140" s="2"/>
      <c r="DG140" s="1"/>
      <c r="DH140" s="1"/>
      <c r="DI140" s="1"/>
      <c r="DJ140" s="2"/>
      <c r="DK140" s="1"/>
      <c r="DL140" s="1"/>
      <c r="DM140" s="1"/>
      <c r="DN140" s="2"/>
      <c r="DO140" s="1"/>
      <c r="DP140" s="1"/>
      <c r="DQ140" s="1"/>
      <c r="DR140" s="2"/>
      <c r="DS140" s="1"/>
      <c r="DT140" s="1"/>
      <c r="DU140" s="1"/>
      <c r="DV140" s="2"/>
      <c r="DW140" s="1"/>
      <c r="DX140" s="1"/>
      <c r="DY140" s="1"/>
      <c r="DZ140" s="2"/>
      <c r="EA140" s="1"/>
      <c r="EB140" s="1"/>
      <c r="EC140" s="1"/>
    </row>
    <row r="141" spans="1:208" x14ac:dyDescent="0.3">
      <c r="A141" s="49">
        <v>2014</v>
      </c>
      <c r="B141" s="50" t="s">
        <v>10</v>
      </c>
      <c r="C141" s="56">
        <v>0</v>
      </c>
      <c r="D141" s="6">
        <v>0</v>
      </c>
      <c r="E141" s="55">
        <v>0</v>
      </c>
      <c r="F141" s="56">
        <v>0</v>
      </c>
      <c r="G141" s="6">
        <v>0</v>
      </c>
      <c r="H141" s="55">
        <v>0</v>
      </c>
      <c r="I141" s="56">
        <v>0</v>
      </c>
      <c r="J141" s="6">
        <v>0</v>
      </c>
      <c r="K141" s="55">
        <f t="shared" si="178"/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0</v>
      </c>
      <c r="V141" s="6">
        <v>0</v>
      </c>
      <c r="W141" s="55">
        <v>0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>
        <v>0</v>
      </c>
      <c r="AE141" s="6">
        <v>0</v>
      </c>
      <c r="AF141" s="55">
        <v>0</v>
      </c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0</v>
      </c>
      <c r="AT141" s="6">
        <v>0</v>
      </c>
      <c r="AU141" s="55">
        <v>0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0</v>
      </c>
      <c r="BF141" s="6">
        <v>0</v>
      </c>
      <c r="BG141" s="55">
        <v>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v>0</v>
      </c>
      <c r="CC141" s="56">
        <v>55.6</v>
      </c>
      <c r="CD141" s="6">
        <v>93.4</v>
      </c>
      <c r="CE141" s="55">
        <f t="shared" si="179"/>
        <v>1679.8561151079136</v>
      </c>
      <c r="CF141" s="56">
        <v>0</v>
      </c>
      <c r="CG141" s="6">
        <v>0</v>
      </c>
      <c r="CH141" s="55">
        <v>0</v>
      </c>
      <c r="CI141" s="8">
        <f t="shared" si="180"/>
        <v>55.6</v>
      </c>
      <c r="CJ141" s="17">
        <f t="shared" si="181"/>
        <v>93.4</v>
      </c>
      <c r="CK141" s="4"/>
      <c r="CL141" s="5"/>
      <c r="CM141" s="4"/>
      <c r="CN141" s="4"/>
      <c r="CO141" s="4"/>
      <c r="CP141" s="5"/>
      <c r="CQ141" s="4"/>
      <c r="CR141" s="4"/>
      <c r="CS141" s="4"/>
      <c r="CT141" s="5"/>
      <c r="CU141" s="4"/>
      <c r="CV141" s="4"/>
      <c r="CW141" s="4"/>
      <c r="CX141" s="5"/>
      <c r="CY141" s="1"/>
      <c r="CZ141" s="1"/>
      <c r="DA141" s="1"/>
      <c r="DB141" s="2"/>
      <c r="DC141" s="1"/>
      <c r="DD141" s="1"/>
      <c r="DE141" s="1"/>
      <c r="DF141" s="2"/>
      <c r="DG141" s="1"/>
      <c r="DH141" s="1"/>
      <c r="DI141" s="1"/>
      <c r="DJ141" s="2"/>
      <c r="DK141" s="1"/>
      <c r="DL141" s="1"/>
      <c r="DM141" s="1"/>
      <c r="DN141" s="2"/>
      <c r="DO141" s="1"/>
      <c r="DP141" s="1"/>
      <c r="DQ141" s="1"/>
      <c r="DR141" s="2"/>
      <c r="DS141" s="1"/>
      <c r="DT141" s="1"/>
      <c r="DU141" s="1"/>
      <c r="DV141" s="2"/>
      <c r="DW141" s="1"/>
      <c r="DX141" s="1"/>
      <c r="DY141" s="1"/>
      <c r="DZ141" s="2"/>
      <c r="EA141" s="1"/>
      <c r="EB141" s="1"/>
      <c r="EC141" s="1"/>
    </row>
    <row r="142" spans="1:208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0</v>
      </c>
      <c r="G142" s="6">
        <v>0</v>
      </c>
      <c r="H142" s="55">
        <v>0</v>
      </c>
      <c r="I142" s="56">
        <v>0</v>
      </c>
      <c r="J142" s="6">
        <v>0</v>
      </c>
      <c r="K142" s="55">
        <f t="shared" si="178"/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0</v>
      </c>
      <c r="S142" s="6">
        <v>0</v>
      </c>
      <c r="T142" s="55">
        <v>0</v>
      </c>
      <c r="U142" s="56">
        <v>0</v>
      </c>
      <c r="V142" s="6">
        <v>0</v>
      </c>
      <c r="W142" s="55">
        <v>0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>
        <v>0</v>
      </c>
      <c r="AE142" s="6">
        <v>0</v>
      </c>
      <c r="AF142" s="55">
        <v>0</v>
      </c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0</v>
      </c>
      <c r="AT142" s="6">
        <v>0</v>
      </c>
      <c r="AU142" s="55">
        <v>0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0</v>
      </c>
      <c r="BC142" s="6">
        <v>0</v>
      </c>
      <c r="BD142" s="55">
        <v>0</v>
      </c>
      <c r="BE142" s="56">
        <v>0</v>
      </c>
      <c r="BF142" s="6">
        <v>0</v>
      </c>
      <c r="BG142" s="55">
        <v>0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v>0</v>
      </c>
      <c r="CC142" s="56">
        <v>30</v>
      </c>
      <c r="CD142" s="6">
        <v>27.21</v>
      </c>
      <c r="CE142" s="55">
        <f t="shared" si="179"/>
        <v>907</v>
      </c>
      <c r="CF142" s="56">
        <v>0</v>
      </c>
      <c r="CG142" s="6">
        <v>0</v>
      </c>
      <c r="CH142" s="55">
        <v>0</v>
      </c>
      <c r="CI142" s="8">
        <f t="shared" si="180"/>
        <v>30</v>
      </c>
      <c r="CJ142" s="17">
        <f t="shared" si="181"/>
        <v>27.21</v>
      </c>
      <c r="CK142" s="4"/>
      <c r="CL142" s="5"/>
      <c r="CM142" s="4"/>
      <c r="CN142" s="4"/>
      <c r="CO142" s="4"/>
      <c r="CP142" s="5"/>
      <c r="CQ142" s="4"/>
      <c r="CR142" s="4"/>
      <c r="CS142" s="4"/>
      <c r="CT142" s="5"/>
      <c r="CU142" s="4"/>
      <c r="CV142" s="4"/>
      <c r="CW142" s="4"/>
      <c r="CX142" s="5"/>
      <c r="CY142" s="1"/>
      <c r="CZ142" s="1"/>
      <c r="DA142" s="1"/>
      <c r="DB142" s="2"/>
      <c r="DC142" s="1"/>
      <c r="DD142" s="1"/>
      <c r="DE142" s="1"/>
      <c r="DF142" s="2"/>
      <c r="DG142" s="1"/>
      <c r="DH142" s="1"/>
      <c r="DI142" s="1"/>
      <c r="DJ142" s="2"/>
      <c r="DK142" s="1"/>
      <c r="DL142" s="1"/>
      <c r="DM142" s="1"/>
      <c r="DN142" s="2"/>
      <c r="DO142" s="1"/>
      <c r="DP142" s="1"/>
      <c r="DQ142" s="1"/>
      <c r="DR142" s="2"/>
      <c r="DS142" s="1"/>
      <c r="DT142" s="1"/>
      <c r="DU142" s="1"/>
      <c r="DV142" s="2"/>
      <c r="DW142" s="1"/>
      <c r="DX142" s="1"/>
      <c r="DY142" s="1"/>
      <c r="DZ142" s="2"/>
      <c r="EA142" s="1"/>
      <c r="EB142" s="1"/>
      <c r="EC142" s="1"/>
    </row>
    <row r="143" spans="1:208" x14ac:dyDescent="0.3">
      <c r="A143" s="49">
        <v>2014</v>
      </c>
      <c r="B143" s="50" t="s">
        <v>12</v>
      </c>
      <c r="C143" s="56">
        <v>7670</v>
      </c>
      <c r="D143" s="6">
        <v>26836.61</v>
      </c>
      <c r="E143" s="55">
        <f t="shared" si="177"/>
        <v>3498.9061277705346</v>
      </c>
      <c r="F143" s="56">
        <v>0</v>
      </c>
      <c r="G143" s="6">
        <v>0</v>
      </c>
      <c r="H143" s="55">
        <v>0</v>
      </c>
      <c r="I143" s="56">
        <v>0</v>
      </c>
      <c r="J143" s="6">
        <v>0</v>
      </c>
      <c r="K143" s="55">
        <f t="shared" si="178"/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0</v>
      </c>
      <c r="S143" s="6">
        <v>0</v>
      </c>
      <c r="T143" s="55">
        <v>0</v>
      </c>
      <c r="U143" s="56">
        <v>0</v>
      </c>
      <c r="V143" s="6">
        <v>0</v>
      </c>
      <c r="W143" s="55">
        <v>0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>
        <v>0</v>
      </c>
      <c r="AE143" s="6">
        <v>0</v>
      </c>
      <c r="AF143" s="55">
        <v>0</v>
      </c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0</v>
      </c>
      <c r="AT143" s="6">
        <v>0</v>
      </c>
      <c r="AU143" s="55">
        <v>0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0</v>
      </c>
      <c r="BC143" s="6">
        <v>0</v>
      </c>
      <c r="BD143" s="55">
        <v>0</v>
      </c>
      <c r="BE143" s="56">
        <v>0</v>
      </c>
      <c r="BF143" s="6">
        <v>0</v>
      </c>
      <c r="BG143" s="55">
        <v>0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v>0</v>
      </c>
      <c r="CC143" s="56">
        <v>120</v>
      </c>
      <c r="CD143" s="6">
        <v>126.41</v>
      </c>
      <c r="CE143" s="55">
        <f t="shared" si="179"/>
        <v>1053.4166666666667</v>
      </c>
      <c r="CF143" s="56">
        <v>0</v>
      </c>
      <c r="CG143" s="6">
        <v>0</v>
      </c>
      <c r="CH143" s="55">
        <v>0</v>
      </c>
      <c r="CI143" s="8">
        <f t="shared" si="180"/>
        <v>7790</v>
      </c>
      <c r="CJ143" s="17">
        <f t="shared" si="181"/>
        <v>26963.02</v>
      </c>
      <c r="CK143" s="4"/>
      <c r="CL143" s="5"/>
      <c r="CM143" s="4"/>
      <c r="CN143" s="4"/>
      <c r="CO143" s="4"/>
      <c r="CP143" s="5"/>
      <c r="CQ143" s="4"/>
      <c r="CR143" s="4"/>
      <c r="CS143" s="4"/>
      <c r="CT143" s="5"/>
      <c r="CU143" s="4"/>
      <c r="CV143" s="4"/>
      <c r="CW143" s="4"/>
      <c r="CX143" s="5"/>
      <c r="CY143" s="1"/>
      <c r="CZ143" s="1"/>
      <c r="DA143" s="1"/>
      <c r="DB143" s="2"/>
      <c r="DC143" s="1"/>
      <c r="DD143" s="1"/>
      <c r="DE143" s="1"/>
      <c r="DF143" s="2"/>
      <c r="DG143" s="1"/>
      <c r="DH143" s="1"/>
      <c r="DI143" s="1"/>
      <c r="DJ143" s="2"/>
      <c r="DK143" s="1"/>
      <c r="DL143" s="1"/>
      <c r="DM143" s="1"/>
      <c r="DN143" s="2"/>
      <c r="DO143" s="1"/>
      <c r="DP143" s="1"/>
      <c r="DQ143" s="1"/>
      <c r="DR143" s="2"/>
      <c r="DS143" s="1"/>
      <c r="DT143" s="1"/>
      <c r="DU143" s="1"/>
      <c r="DV143" s="2"/>
      <c r="DW143" s="1"/>
      <c r="DX143" s="1"/>
      <c r="DY143" s="1"/>
      <c r="DZ143" s="2"/>
      <c r="EA143" s="1"/>
      <c r="EB143" s="1"/>
      <c r="EC143" s="1"/>
    </row>
    <row r="144" spans="1:208" x14ac:dyDescent="0.3">
      <c r="A144" s="49">
        <v>2014</v>
      </c>
      <c r="B144" s="50" t="s">
        <v>13</v>
      </c>
      <c r="C144" s="56">
        <v>12283</v>
      </c>
      <c r="D144" s="6">
        <v>38736.949999999997</v>
      </c>
      <c r="E144" s="55">
        <f t="shared" si="177"/>
        <v>3153.7043067654481</v>
      </c>
      <c r="F144" s="56">
        <v>0</v>
      </c>
      <c r="G144" s="6">
        <v>0</v>
      </c>
      <c r="H144" s="55">
        <v>0</v>
      </c>
      <c r="I144" s="56">
        <v>0</v>
      </c>
      <c r="J144" s="6">
        <v>0</v>
      </c>
      <c r="K144" s="55">
        <f t="shared" si="178"/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0</v>
      </c>
      <c r="V144" s="6">
        <v>0</v>
      </c>
      <c r="W144" s="55">
        <v>0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>
        <v>0</v>
      </c>
      <c r="AE144" s="6">
        <v>0</v>
      </c>
      <c r="AF144" s="55">
        <v>0</v>
      </c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0</v>
      </c>
      <c r="AT144" s="6">
        <v>0</v>
      </c>
      <c r="AU144" s="55">
        <v>0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0</v>
      </c>
      <c r="BF144" s="6">
        <v>0</v>
      </c>
      <c r="BG144" s="55">
        <v>0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v>0</v>
      </c>
      <c r="CC144" s="56">
        <v>60</v>
      </c>
      <c r="CD144" s="6">
        <v>56.13</v>
      </c>
      <c r="CE144" s="55">
        <f t="shared" si="179"/>
        <v>935.5</v>
      </c>
      <c r="CF144" s="56">
        <v>0</v>
      </c>
      <c r="CG144" s="6">
        <v>0</v>
      </c>
      <c r="CH144" s="55">
        <v>0</v>
      </c>
      <c r="CI144" s="8">
        <f t="shared" si="180"/>
        <v>12343</v>
      </c>
      <c r="CJ144" s="17">
        <f t="shared" si="181"/>
        <v>38793.079999999994</v>
      </c>
      <c r="CK144" s="4"/>
      <c r="CL144" s="5"/>
      <c r="CM144" s="4"/>
      <c r="CN144" s="4"/>
      <c r="CO144" s="4"/>
      <c r="CP144" s="5"/>
      <c r="CQ144" s="4"/>
      <c r="CR144" s="4"/>
      <c r="CS144" s="4"/>
      <c r="CT144" s="5"/>
      <c r="CU144" s="4"/>
      <c r="CV144" s="4"/>
      <c r="CW144" s="4"/>
      <c r="CX144" s="5"/>
      <c r="CY144" s="1"/>
      <c r="CZ144" s="1"/>
      <c r="DA144" s="1"/>
      <c r="DB144" s="2"/>
      <c r="DC144" s="1"/>
      <c r="DD144" s="1"/>
      <c r="DE144" s="1"/>
      <c r="DF144" s="2"/>
      <c r="DG144" s="1"/>
      <c r="DH144" s="1"/>
      <c r="DI144" s="1"/>
      <c r="DJ144" s="2"/>
      <c r="DK144" s="1"/>
      <c r="DL144" s="1"/>
      <c r="DM144" s="1"/>
      <c r="DN144" s="2"/>
      <c r="DO144" s="1"/>
      <c r="DP144" s="1"/>
      <c r="DQ144" s="1"/>
      <c r="DR144" s="2"/>
      <c r="DS144" s="1"/>
      <c r="DT144" s="1"/>
      <c r="DU144" s="1"/>
      <c r="DV144" s="2"/>
      <c r="DW144" s="1"/>
      <c r="DX144" s="1"/>
      <c r="DY144" s="1"/>
      <c r="DZ144" s="2"/>
      <c r="EA144" s="1"/>
      <c r="EB144" s="1"/>
      <c r="EC144" s="1"/>
    </row>
    <row r="145" spans="1:208" x14ac:dyDescent="0.3">
      <c r="A145" s="49">
        <v>2014</v>
      </c>
      <c r="B145" s="50" t="s">
        <v>14</v>
      </c>
      <c r="C145" s="56">
        <v>326.07</v>
      </c>
      <c r="D145" s="6">
        <v>1028.33</v>
      </c>
      <c r="E145" s="55">
        <f t="shared" si="177"/>
        <v>3153.7093262182966</v>
      </c>
      <c r="F145" s="56">
        <v>0</v>
      </c>
      <c r="G145" s="6">
        <v>0</v>
      </c>
      <c r="H145" s="55">
        <v>0</v>
      </c>
      <c r="I145" s="56">
        <v>0</v>
      </c>
      <c r="J145" s="6">
        <v>0</v>
      </c>
      <c r="K145" s="55">
        <f t="shared" si="178"/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0</v>
      </c>
      <c r="V145" s="6">
        <v>0</v>
      </c>
      <c r="W145" s="55">
        <v>0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>
        <v>0</v>
      </c>
      <c r="AE145" s="6">
        <v>0</v>
      </c>
      <c r="AF145" s="55">
        <v>0</v>
      </c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30</v>
      </c>
      <c r="AT145" s="6">
        <v>28.08</v>
      </c>
      <c r="AU145" s="55">
        <f t="shared" ref="AU145" si="185">AT145/AS145*1000</f>
        <v>936</v>
      </c>
      <c r="AV145" s="56">
        <v>0</v>
      </c>
      <c r="AW145" s="6">
        <v>0</v>
      </c>
      <c r="AX145" s="55">
        <v>0</v>
      </c>
      <c r="AY145" s="56">
        <v>0</v>
      </c>
      <c r="AZ145" s="6">
        <v>0</v>
      </c>
      <c r="BA145" s="55">
        <v>0</v>
      </c>
      <c r="BB145" s="56">
        <v>0</v>
      </c>
      <c r="BC145" s="6">
        <v>0</v>
      </c>
      <c r="BD145" s="55">
        <v>0</v>
      </c>
      <c r="BE145" s="56">
        <v>0</v>
      </c>
      <c r="BF145" s="6">
        <v>0</v>
      </c>
      <c r="BG145" s="55">
        <v>0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v>0</v>
      </c>
      <c r="CC145" s="56">
        <v>30</v>
      </c>
      <c r="CD145" s="6">
        <v>28.56</v>
      </c>
      <c r="CE145" s="55">
        <f t="shared" si="179"/>
        <v>952</v>
      </c>
      <c r="CF145" s="56">
        <v>0</v>
      </c>
      <c r="CG145" s="6">
        <v>0</v>
      </c>
      <c r="CH145" s="55">
        <v>0</v>
      </c>
      <c r="CI145" s="8">
        <f t="shared" si="180"/>
        <v>386.07</v>
      </c>
      <c r="CJ145" s="17">
        <f t="shared" si="181"/>
        <v>1084.9699999999998</v>
      </c>
      <c r="CK145" s="4"/>
      <c r="CL145" s="5"/>
      <c r="CM145" s="4"/>
      <c r="CN145" s="4"/>
      <c r="CO145" s="4"/>
      <c r="CP145" s="5"/>
      <c r="CQ145" s="4"/>
      <c r="CR145" s="4"/>
      <c r="CS145" s="4"/>
      <c r="CT145" s="5"/>
      <c r="CU145" s="4"/>
      <c r="CV145" s="4"/>
      <c r="CW145" s="4"/>
      <c r="CX145" s="5"/>
      <c r="CY145" s="1"/>
      <c r="CZ145" s="1"/>
      <c r="DA145" s="1"/>
      <c r="DB145" s="2"/>
      <c r="DC145" s="1"/>
      <c r="DD145" s="1"/>
      <c r="DE145" s="1"/>
      <c r="DF145" s="2"/>
      <c r="DG145" s="1"/>
      <c r="DH145" s="1"/>
      <c r="DI145" s="1"/>
      <c r="DJ145" s="2"/>
      <c r="DK145" s="1"/>
      <c r="DL145" s="1"/>
      <c r="DM145" s="1"/>
      <c r="DN145" s="2"/>
      <c r="DO145" s="1"/>
      <c r="DP145" s="1"/>
      <c r="DQ145" s="1"/>
      <c r="DR145" s="2"/>
      <c r="DS145" s="1"/>
      <c r="DT145" s="1"/>
      <c r="DU145" s="1"/>
      <c r="DV145" s="2"/>
      <c r="DW145" s="1"/>
      <c r="DX145" s="1"/>
      <c r="DY145" s="1"/>
      <c r="DZ145" s="2"/>
      <c r="EA145" s="1"/>
      <c r="EB145" s="1"/>
      <c r="EC145" s="1"/>
    </row>
    <row r="146" spans="1:208" x14ac:dyDescent="0.3">
      <c r="A146" s="49">
        <v>2014</v>
      </c>
      <c r="B146" s="50" t="s">
        <v>15</v>
      </c>
      <c r="C146" s="56">
        <v>5575</v>
      </c>
      <c r="D146" s="6">
        <v>16732.259999999998</v>
      </c>
      <c r="E146" s="55">
        <f t="shared" si="177"/>
        <v>3001.3022421524661</v>
      </c>
      <c r="F146" s="56">
        <v>0</v>
      </c>
      <c r="G146" s="6">
        <v>0</v>
      </c>
      <c r="H146" s="55">
        <v>0</v>
      </c>
      <c r="I146" s="56">
        <v>0</v>
      </c>
      <c r="J146" s="6">
        <v>0</v>
      </c>
      <c r="K146" s="55">
        <f t="shared" si="178"/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0</v>
      </c>
      <c r="V146" s="6">
        <v>0</v>
      </c>
      <c r="W146" s="55">
        <v>0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>
        <v>0</v>
      </c>
      <c r="AE146" s="6">
        <v>0</v>
      </c>
      <c r="AF146" s="55">
        <v>0</v>
      </c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0</v>
      </c>
      <c r="AT146" s="6">
        <v>0</v>
      </c>
      <c r="AU146" s="55">
        <v>0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0</v>
      </c>
      <c r="BF146" s="6">
        <v>0</v>
      </c>
      <c r="BG146" s="55">
        <v>0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v>0</v>
      </c>
      <c r="CC146" s="56">
        <v>0</v>
      </c>
      <c r="CD146" s="6">
        <v>0</v>
      </c>
      <c r="CE146" s="55">
        <v>0</v>
      </c>
      <c r="CF146" s="56">
        <v>0</v>
      </c>
      <c r="CG146" s="6">
        <v>0</v>
      </c>
      <c r="CH146" s="55">
        <v>0</v>
      </c>
      <c r="CI146" s="8">
        <f t="shared" si="180"/>
        <v>5575</v>
      </c>
      <c r="CJ146" s="17">
        <f t="shared" si="181"/>
        <v>16732.259999999998</v>
      </c>
      <c r="CK146" s="4"/>
      <c r="CL146" s="5"/>
      <c r="CM146" s="4"/>
      <c r="CN146" s="4"/>
      <c r="CO146" s="4"/>
      <c r="CP146" s="5"/>
      <c r="CQ146" s="4"/>
      <c r="CR146" s="4"/>
      <c r="CS146" s="4"/>
      <c r="CT146" s="5"/>
      <c r="CU146" s="4"/>
      <c r="CV146" s="4"/>
      <c r="CW146" s="4"/>
      <c r="CX146" s="5"/>
      <c r="CY146" s="1"/>
      <c r="CZ146" s="1"/>
      <c r="DA146" s="1"/>
      <c r="DB146" s="2"/>
      <c r="DC146" s="1"/>
      <c r="DD146" s="1"/>
      <c r="DE146" s="1"/>
      <c r="DF146" s="2"/>
      <c r="DG146" s="1"/>
      <c r="DH146" s="1"/>
      <c r="DI146" s="1"/>
      <c r="DJ146" s="2"/>
      <c r="DK146" s="1"/>
      <c r="DL146" s="1"/>
      <c r="DM146" s="1"/>
      <c r="DN146" s="2"/>
      <c r="DO146" s="1"/>
      <c r="DP146" s="1"/>
      <c r="DQ146" s="1"/>
      <c r="DR146" s="2"/>
      <c r="DS146" s="1"/>
      <c r="DT146" s="1"/>
      <c r="DU146" s="1"/>
      <c r="DV146" s="2"/>
      <c r="DW146" s="1"/>
      <c r="DX146" s="1"/>
      <c r="DY146" s="1"/>
      <c r="DZ146" s="2"/>
      <c r="EA146" s="1"/>
      <c r="EB146" s="1"/>
      <c r="EC146" s="1"/>
    </row>
    <row r="147" spans="1:208" x14ac:dyDescent="0.3">
      <c r="A147" s="49">
        <v>2014</v>
      </c>
      <c r="B147" s="50" t="s">
        <v>16</v>
      </c>
      <c r="C147" s="56">
        <v>187.58</v>
      </c>
      <c r="D147" s="6">
        <v>562.98</v>
      </c>
      <c r="E147" s="55">
        <f t="shared" si="177"/>
        <v>3001.2794540995837</v>
      </c>
      <c r="F147" s="56">
        <v>0</v>
      </c>
      <c r="G147" s="6">
        <v>0</v>
      </c>
      <c r="H147" s="55">
        <v>0</v>
      </c>
      <c r="I147" s="56">
        <v>0</v>
      </c>
      <c r="J147" s="6">
        <v>0</v>
      </c>
      <c r="K147" s="55">
        <f t="shared" si="178"/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0</v>
      </c>
      <c r="S147" s="6">
        <v>0</v>
      </c>
      <c r="T147" s="55">
        <v>0</v>
      </c>
      <c r="U147" s="56">
        <v>0</v>
      </c>
      <c r="V147" s="6">
        <v>0</v>
      </c>
      <c r="W147" s="55">
        <v>0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>
        <v>0</v>
      </c>
      <c r="AE147" s="6">
        <v>0</v>
      </c>
      <c r="AF147" s="55">
        <v>0</v>
      </c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0</v>
      </c>
      <c r="AT147" s="6">
        <v>0</v>
      </c>
      <c r="AU147" s="55">
        <v>0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0</v>
      </c>
      <c r="BC147" s="6">
        <v>0</v>
      </c>
      <c r="BD147" s="55">
        <v>0</v>
      </c>
      <c r="BE147" s="56">
        <v>0</v>
      </c>
      <c r="BF147" s="6">
        <v>0</v>
      </c>
      <c r="BG147" s="55">
        <v>0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v>0</v>
      </c>
      <c r="CC147" s="56">
        <v>62.8</v>
      </c>
      <c r="CD147" s="6">
        <v>99.22</v>
      </c>
      <c r="CE147" s="55">
        <f t="shared" si="179"/>
        <v>1579.9363057324842</v>
      </c>
      <c r="CF147" s="56">
        <v>0</v>
      </c>
      <c r="CG147" s="6">
        <v>0</v>
      </c>
      <c r="CH147" s="55">
        <v>0</v>
      </c>
      <c r="CI147" s="8">
        <f t="shared" si="180"/>
        <v>250.38</v>
      </c>
      <c r="CJ147" s="17">
        <f t="shared" si="181"/>
        <v>662.2</v>
      </c>
      <c r="CK147" s="4"/>
      <c r="CL147" s="5"/>
      <c r="CM147" s="4"/>
      <c r="CN147" s="4"/>
      <c r="CO147" s="4"/>
      <c r="CP147" s="5"/>
      <c r="CQ147" s="4"/>
      <c r="CR147" s="4"/>
      <c r="CS147" s="4"/>
      <c r="CT147" s="5"/>
      <c r="CU147" s="4"/>
      <c r="CV147" s="4"/>
      <c r="CW147" s="4"/>
      <c r="CX147" s="5"/>
      <c r="CY147" s="1"/>
      <c r="CZ147" s="1"/>
      <c r="DA147" s="1"/>
      <c r="DB147" s="2"/>
      <c r="DC147" s="1"/>
      <c r="DD147" s="1"/>
      <c r="DE147" s="1"/>
      <c r="DF147" s="2"/>
      <c r="DG147" s="1"/>
      <c r="DH147" s="1"/>
      <c r="DI147" s="1"/>
      <c r="DJ147" s="2"/>
      <c r="DK147" s="1"/>
      <c r="DL147" s="1"/>
      <c r="DM147" s="1"/>
      <c r="DN147" s="2"/>
      <c r="DO147" s="1"/>
      <c r="DP147" s="1"/>
      <c r="DQ147" s="1"/>
      <c r="DR147" s="2"/>
      <c r="DS147" s="1"/>
      <c r="DT147" s="1"/>
      <c r="DU147" s="1"/>
      <c r="DV147" s="2"/>
      <c r="DW147" s="1"/>
      <c r="DX147" s="1"/>
      <c r="DY147" s="1"/>
      <c r="DZ147" s="2"/>
      <c r="EA147" s="1"/>
      <c r="EB147" s="1"/>
      <c r="EC147" s="1"/>
    </row>
    <row r="148" spans="1:208" ht="15" thickBot="1" x14ac:dyDescent="0.35">
      <c r="A148" s="51"/>
      <c r="B148" s="52" t="s">
        <v>17</v>
      </c>
      <c r="C148" s="57">
        <f t="shared" ref="C148:D148" si="186">SUM(C136:C147)</f>
        <v>53741.85</v>
      </c>
      <c r="D148" s="36">
        <f t="shared" si="186"/>
        <v>177769.86</v>
      </c>
      <c r="E148" s="58"/>
      <c r="F148" s="57">
        <f t="shared" ref="F148:G148" si="187">SUM(F136:F147)</f>
        <v>0</v>
      </c>
      <c r="G148" s="36">
        <f t="shared" si="187"/>
        <v>0</v>
      </c>
      <c r="H148" s="58"/>
      <c r="I148" s="57">
        <f t="shared" ref="I148:J148" si="188">SUM(I136:I147)</f>
        <v>0</v>
      </c>
      <c r="J148" s="36">
        <f t="shared" si="188"/>
        <v>0</v>
      </c>
      <c r="K148" s="58"/>
      <c r="L148" s="57">
        <f t="shared" ref="L148:M148" si="189">SUM(L136:L147)</f>
        <v>0</v>
      </c>
      <c r="M148" s="36">
        <f t="shared" si="189"/>
        <v>0</v>
      </c>
      <c r="N148" s="58"/>
      <c r="O148" s="57">
        <f t="shared" ref="O148:P148" si="190">SUM(O136:O147)</f>
        <v>0</v>
      </c>
      <c r="P148" s="36">
        <f t="shared" si="190"/>
        <v>0</v>
      </c>
      <c r="Q148" s="58"/>
      <c r="R148" s="57">
        <f t="shared" ref="R148:S148" si="191">SUM(R136:R147)</f>
        <v>0</v>
      </c>
      <c r="S148" s="36">
        <f t="shared" si="191"/>
        <v>0</v>
      </c>
      <c r="T148" s="58"/>
      <c r="U148" s="57">
        <f t="shared" ref="U148:V148" si="192">SUM(U136:U147)</f>
        <v>0</v>
      </c>
      <c r="V148" s="36">
        <f t="shared" si="192"/>
        <v>0</v>
      </c>
      <c r="W148" s="58"/>
      <c r="X148" s="57">
        <f t="shared" ref="X148:Y148" si="193">SUM(X136:X147)</f>
        <v>0</v>
      </c>
      <c r="Y148" s="36">
        <f t="shared" si="193"/>
        <v>0</v>
      </c>
      <c r="Z148" s="58"/>
      <c r="AA148" s="57">
        <f t="shared" ref="AA148:AB148" si="194">SUM(AA136:AA147)</f>
        <v>0</v>
      </c>
      <c r="AB148" s="36">
        <f t="shared" si="194"/>
        <v>0</v>
      </c>
      <c r="AC148" s="58"/>
      <c r="AD148" s="57">
        <f t="shared" ref="AD148:AE148" si="195">SUM(AD136:AD147)</f>
        <v>0</v>
      </c>
      <c r="AE148" s="36">
        <f t="shared" si="195"/>
        <v>0</v>
      </c>
      <c r="AF148" s="58"/>
      <c r="AG148" s="57">
        <f t="shared" ref="AG148:AH148" si="196">SUM(AG136:AG147)</f>
        <v>0</v>
      </c>
      <c r="AH148" s="36">
        <f t="shared" si="196"/>
        <v>0</v>
      </c>
      <c r="AI148" s="58"/>
      <c r="AJ148" s="57">
        <f t="shared" ref="AJ148:AK148" si="197">SUM(AJ136:AJ147)</f>
        <v>0</v>
      </c>
      <c r="AK148" s="36">
        <f t="shared" si="197"/>
        <v>0</v>
      </c>
      <c r="AL148" s="58"/>
      <c r="AM148" s="57">
        <f t="shared" ref="AM148:AN148" si="198">SUM(AM136:AM147)</f>
        <v>0</v>
      </c>
      <c r="AN148" s="36">
        <f t="shared" si="198"/>
        <v>0</v>
      </c>
      <c r="AO148" s="58"/>
      <c r="AP148" s="57">
        <f t="shared" ref="AP148:AQ148" si="199">SUM(AP136:AP147)</f>
        <v>0</v>
      </c>
      <c r="AQ148" s="36">
        <f t="shared" si="199"/>
        <v>0</v>
      </c>
      <c r="AR148" s="58"/>
      <c r="AS148" s="57">
        <f t="shared" ref="AS148:AT148" si="200">SUM(AS136:AS147)</f>
        <v>30</v>
      </c>
      <c r="AT148" s="36">
        <f t="shared" si="200"/>
        <v>28.08</v>
      </c>
      <c r="AU148" s="58"/>
      <c r="AV148" s="57">
        <f t="shared" ref="AV148:AW148" si="201">SUM(AV136:AV147)</f>
        <v>0</v>
      </c>
      <c r="AW148" s="36">
        <f t="shared" si="201"/>
        <v>0</v>
      </c>
      <c r="AX148" s="58"/>
      <c r="AY148" s="57">
        <f t="shared" ref="AY148:AZ148" si="202">SUM(AY136:AY147)</f>
        <v>2E-3</v>
      </c>
      <c r="AZ148" s="36">
        <f t="shared" si="202"/>
        <v>0.06</v>
      </c>
      <c r="BA148" s="58"/>
      <c r="BB148" s="57">
        <f t="shared" ref="BB148:BC148" si="203">SUM(BB136:BB147)</f>
        <v>0</v>
      </c>
      <c r="BC148" s="36">
        <f t="shared" si="203"/>
        <v>0</v>
      </c>
      <c r="BD148" s="58"/>
      <c r="BE148" s="57">
        <f t="shared" ref="BE148:BF148" si="204">SUM(BE136:BE147)</f>
        <v>0</v>
      </c>
      <c r="BF148" s="36">
        <f t="shared" si="204"/>
        <v>0</v>
      </c>
      <c r="BG148" s="58"/>
      <c r="BH148" s="57">
        <f t="shared" ref="BH148:BI148" si="205">SUM(BH136:BH147)</f>
        <v>0</v>
      </c>
      <c r="BI148" s="36">
        <f t="shared" si="205"/>
        <v>0</v>
      </c>
      <c r="BJ148" s="58"/>
      <c r="BK148" s="57">
        <f t="shared" ref="BK148:BL148" si="206">SUM(BK136:BK147)</f>
        <v>0</v>
      </c>
      <c r="BL148" s="36">
        <f t="shared" si="206"/>
        <v>0</v>
      </c>
      <c r="BM148" s="58"/>
      <c r="BN148" s="57">
        <f t="shared" ref="BN148:BO148" si="207">SUM(BN136:BN147)</f>
        <v>35.299999999999997</v>
      </c>
      <c r="BO148" s="36">
        <f t="shared" si="207"/>
        <v>150.03</v>
      </c>
      <c r="BP148" s="58"/>
      <c r="BQ148" s="57">
        <f t="shared" ref="BQ148:BR148" si="208">SUM(BQ136:BQ147)</f>
        <v>2134.5929999999998</v>
      </c>
      <c r="BR148" s="36">
        <f t="shared" si="208"/>
        <v>6695.92</v>
      </c>
      <c r="BS148" s="58"/>
      <c r="BT148" s="57">
        <f t="shared" ref="BT148:BU148" si="209">SUM(BT136:BT147)</f>
        <v>0</v>
      </c>
      <c r="BU148" s="36">
        <f t="shared" si="209"/>
        <v>0</v>
      </c>
      <c r="BV148" s="58"/>
      <c r="BW148" s="57">
        <f t="shared" ref="BW148:BX148" si="210">SUM(BW136:BW147)</f>
        <v>0</v>
      </c>
      <c r="BX148" s="36">
        <f t="shared" si="210"/>
        <v>0</v>
      </c>
      <c r="BY148" s="58"/>
      <c r="BZ148" s="57">
        <f t="shared" ref="BZ148:CA148" si="211">SUM(BZ136:BZ147)</f>
        <v>0</v>
      </c>
      <c r="CA148" s="36">
        <f t="shared" si="211"/>
        <v>0</v>
      </c>
      <c r="CB148" s="58"/>
      <c r="CC148" s="57">
        <f t="shared" ref="CC148:CD148" si="212">SUM(CC136:CC147)</f>
        <v>863.66</v>
      </c>
      <c r="CD148" s="36">
        <f t="shared" si="212"/>
        <v>1099.2399999999998</v>
      </c>
      <c r="CE148" s="58"/>
      <c r="CF148" s="57">
        <f t="shared" ref="CF148:CG148" si="213">SUM(CF136:CF147)</f>
        <v>0</v>
      </c>
      <c r="CG148" s="36">
        <f t="shared" si="213"/>
        <v>0</v>
      </c>
      <c r="CH148" s="58"/>
      <c r="CI148" s="37">
        <f t="shared" si="180"/>
        <v>56805.405000000006</v>
      </c>
      <c r="CJ148" s="38">
        <f t="shared" si="181"/>
        <v>185743.18999999997</v>
      </c>
      <c r="CK148" s="4"/>
      <c r="CL148" s="5"/>
      <c r="CM148" s="4"/>
      <c r="CN148" s="4"/>
      <c r="CO148" s="4"/>
      <c r="CP148" s="5"/>
      <c r="CQ148" s="4"/>
      <c r="CR148" s="4"/>
      <c r="CS148" s="4"/>
      <c r="CT148" s="5"/>
      <c r="CU148" s="4"/>
      <c r="CV148" s="4"/>
      <c r="CW148" s="4"/>
      <c r="CX148" s="5"/>
      <c r="CY148" s="1"/>
      <c r="CZ148" s="1"/>
      <c r="DA148" s="1"/>
      <c r="DB148" s="2"/>
      <c r="DC148" s="1"/>
      <c r="DD148" s="1"/>
      <c r="DE148" s="1"/>
      <c r="DF148" s="2"/>
      <c r="DG148" s="1"/>
      <c r="DH148" s="1"/>
      <c r="DI148" s="1"/>
      <c r="DJ148" s="2"/>
      <c r="DK148" s="1"/>
      <c r="DL148" s="1"/>
      <c r="DM148" s="1"/>
      <c r="DN148" s="2"/>
      <c r="DO148" s="1"/>
      <c r="DP148" s="1"/>
      <c r="DQ148" s="1"/>
      <c r="DR148" s="2"/>
      <c r="DS148" s="1"/>
      <c r="DT148" s="1"/>
      <c r="DU148" s="1"/>
      <c r="DV148" s="2"/>
      <c r="DW148" s="1"/>
      <c r="DX148" s="1"/>
      <c r="DY148" s="1"/>
      <c r="DZ148" s="2"/>
      <c r="EA148" s="1"/>
      <c r="EB148" s="1"/>
      <c r="EC148" s="1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  <c r="GP148" s="3"/>
      <c r="GU148" s="3"/>
      <c r="GZ148" s="3"/>
    </row>
    <row r="149" spans="1:208" x14ac:dyDescent="0.3">
      <c r="A149" s="49">
        <v>2015</v>
      </c>
      <c r="B149" s="50" t="s">
        <v>5</v>
      </c>
      <c r="C149" s="56">
        <v>4316</v>
      </c>
      <c r="D149" s="6">
        <v>12158.37</v>
      </c>
      <c r="E149" s="55">
        <f t="shared" ref="E149:E160" si="214">D149/C149*1000</f>
        <v>2817.0458758109362</v>
      </c>
      <c r="F149" s="56">
        <v>0</v>
      </c>
      <c r="G149" s="6">
        <v>0</v>
      </c>
      <c r="H149" s="55">
        <v>0</v>
      </c>
      <c r="I149" s="56">
        <v>0</v>
      </c>
      <c r="J149" s="6">
        <v>0</v>
      </c>
      <c r="K149" s="55">
        <f t="shared" ref="K149:K160" si="215">IF(I149=0,0,J149/I149*1000)</f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0</v>
      </c>
      <c r="V149" s="6">
        <v>0</v>
      </c>
      <c r="W149" s="55">
        <v>0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>
        <v>0</v>
      </c>
      <c r="AE149" s="6">
        <v>0</v>
      </c>
      <c r="AF149" s="55">
        <v>0</v>
      </c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0</v>
      </c>
      <c r="AT149" s="6">
        <v>0</v>
      </c>
      <c r="AU149" s="55">
        <v>0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0</v>
      </c>
      <c r="BF149" s="6">
        <v>0</v>
      </c>
      <c r="BG149" s="55">
        <v>0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1100</v>
      </c>
      <c r="CA149" s="6">
        <v>3098.75</v>
      </c>
      <c r="CB149" s="55">
        <f t="shared" ref="CB149" si="216">CA149/BZ149*1000</f>
        <v>2817.0454545454545</v>
      </c>
      <c r="CC149" s="56">
        <v>0</v>
      </c>
      <c r="CD149" s="6">
        <v>0</v>
      </c>
      <c r="CE149" s="55">
        <v>0</v>
      </c>
      <c r="CF149" s="56">
        <v>0</v>
      </c>
      <c r="CG149" s="6">
        <v>0</v>
      </c>
      <c r="CH149" s="55">
        <v>0</v>
      </c>
      <c r="CI149" s="8">
        <f t="shared" ref="CI149:CI161" si="217">SUM(C149,F149,O149,R149,X149,AD149,AG149,AJ149,AM149,AP149,AS149,AV149,BB149,BE149,BK149,BQ149,BT149,BW149,CC149,CF149,AY149,BN149)+BZ149</f>
        <v>5416</v>
      </c>
      <c r="CJ149" s="17">
        <f t="shared" ref="CJ149:CJ161" si="218">SUM(D149,G149,P149,S149,Y149,AE149,AH149,AK149,AN149,AQ149,AT149,AW149,BC149,BF149,BL149,BR149,BU149,BX149,CD149,CG149,AZ149,BO149)+CA149</f>
        <v>15257.12</v>
      </c>
      <c r="CK149" s="4"/>
      <c r="CL149" s="5"/>
      <c r="CM149" s="4"/>
      <c r="CN149" s="4"/>
      <c r="CO149" s="4"/>
      <c r="CP149" s="5"/>
      <c r="CQ149" s="4"/>
      <c r="CR149" s="4"/>
      <c r="CS149" s="4"/>
      <c r="CT149" s="5"/>
      <c r="CU149" s="4"/>
      <c r="CV149" s="4"/>
      <c r="CW149" s="4"/>
      <c r="CX149" s="5"/>
      <c r="CY149" s="1"/>
      <c r="CZ149" s="1"/>
      <c r="DA149" s="1"/>
      <c r="DB149" s="2"/>
      <c r="DC149" s="1"/>
      <c r="DD149" s="1"/>
      <c r="DE149" s="1"/>
      <c r="DF149" s="2"/>
      <c r="DG149" s="1"/>
      <c r="DH149" s="1"/>
      <c r="DI149" s="1"/>
      <c r="DJ149" s="2"/>
      <c r="DK149" s="1"/>
      <c r="DL149" s="1"/>
      <c r="DM149" s="1"/>
      <c r="DN149" s="2"/>
      <c r="DO149" s="1"/>
      <c r="DP149" s="1"/>
      <c r="DQ149" s="1"/>
      <c r="DR149" s="2"/>
      <c r="DS149" s="1"/>
      <c r="DT149" s="1"/>
      <c r="DU149" s="1"/>
      <c r="DV149" s="2"/>
      <c r="DW149" s="1"/>
      <c r="DX149" s="1"/>
      <c r="DY149" s="1"/>
      <c r="DZ149" s="2"/>
      <c r="EA149" s="1"/>
      <c r="EB149" s="1"/>
      <c r="EC149" s="1"/>
    </row>
    <row r="150" spans="1:208" x14ac:dyDescent="0.3">
      <c r="A150" s="49">
        <v>2015</v>
      </c>
      <c r="B150" s="50" t="s">
        <v>6</v>
      </c>
      <c r="C150" s="56">
        <v>6620.9</v>
      </c>
      <c r="D150" s="6">
        <v>19619.29</v>
      </c>
      <c r="E150" s="55">
        <f t="shared" si="214"/>
        <v>2963.2361159359002</v>
      </c>
      <c r="F150" s="56">
        <v>0</v>
      </c>
      <c r="G150" s="6">
        <v>0</v>
      </c>
      <c r="H150" s="55">
        <v>0</v>
      </c>
      <c r="I150" s="56">
        <v>0</v>
      </c>
      <c r="J150" s="6">
        <v>0</v>
      </c>
      <c r="K150" s="55">
        <f t="shared" si="215"/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0</v>
      </c>
      <c r="V150" s="6">
        <v>0</v>
      </c>
      <c r="W150" s="55">
        <v>0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>
        <v>0</v>
      </c>
      <c r="AE150" s="6">
        <v>0</v>
      </c>
      <c r="AF150" s="55">
        <v>0</v>
      </c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0</v>
      </c>
      <c r="AT150" s="6">
        <v>0</v>
      </c>
      <c r="AU150" s="55">
        <v>0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0</v>
      </c>
      <c r="BF150" s="6">
        <v>0</v>
      </c>
      <c r="BG150" s="55">
        <v>0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v>0</v>
      </c>
      <c r="CC150" s="56">
        <v>0</v>
      </c>
      <c r="CD150" s="6">
        <v>0</v>
      </c>
      <c r="CE150" s="55">
        <v>0</v>
      </c>
      <c r="CF150" s="56">
        <v>0</v>
      </c>
      <c r="CG150" s="6">
        <v>0</v>
      </c>
      <c r="CH150" s="55">
        <v>0</v>
      </c>
      <c r="CI150" s="8">
        <f t="shared" si="217"/>
        <v>6620.9</v>
      </c>
      <c r="CJ150" s="17">
        <f t="shared" si="218"/>
        <v>19619.29</v>
      </c>
      <c r="CK150" s="4"/>
      <c r="CL150" s="5"/>
      <c r="CM150" s="4"/>
      <c r="CN150" s="4"/>
      <c r="CO150" s="4"/>
      <c r="CP150" s="5"/>
      <c r="CQ150" s="4"/>
      <c r="CR150" s="4"/>
      <c r="CS150" s="4"/>
      <c r="CT150" s="5"/>
      <c r="CU150" s="4"/>
      <c r="CV150" s="4"/>
      <c r="CW150" s="4"/>
      <c r="CX150" s="5"/>
      <c r="CY150" s="1"/>
      <c r="CZ150" s="1"/>
      <c r="DA150" s="1"/>
      <c r="DB150" s="2"/>
      <c r="DC150" s="1"/>
      <c r="DD150" s="1"/>
      <c r="DE150" s="1"/>
      <c r="DF150" s="2"/>
      <c r="DG150" s="1"/>
      <c r="DH150" s="1"/>
      <c r="DI150" s="1"/>
      <c r="DJ150" s="2"/>
      <c r="DK150" s="1"/>
      <c r="DL150" s="1"/>
      <c r="DM150" s="1"/>
      <c r="DN150" s="2"/>
      <c r="DO150" s="1"/>
      <c r="DP150" s="1"/>
      <c r="DQ150" s="1"/>
      <c r="DR150" s="2"/>
      <c r="DS150" s="1"/>
      <c r="DT150" s="1"/>
      <c r="DU150" s="1"/>
      <c r="DV150" s="2"/>
      <c r="DW150" s="1"/>
      <c r="DX150" s="1"/>
      <c r="DY150" s="1"/>
      <c r="DZ150" s="2"/>
      <c r="EA150" s="1"/>
      <c r="EB150" s="1"/>
      <c r="EC150" s="1"/>
    </row>
    <row r="151" spans="1:208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0</v>
      </c>
      <c r="G151" s="6">
        <v>0</v>
      </c>
      <c r="H151" s="55">
        <v>0</v>
      </c>
      <c r="I151" s="56">
        <v>0</v>
      </c>
      <c r="J151" s="6">
        <v>0</v>
      </c>
      <c r="K151" s="55">
        <f t="shared" si="215"/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0</v>
      </c>
      <c r="V151" s="6">
        <v>0</v>
      </c>
      <c r="W151" s="55">
        <v>0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>
        <v>0</v>
      </c>
      <c r="AE151" s="6">
        <v>0</v>
      </c>
      <c r="AF151" s="55">
        <v>0</v>
      </c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0</v>
      </c>
      <c r="AT151" s="6">
        <v>0</v>
      </c>
      <c r="AU151" s="55">
        <v>0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0</v>
      </c>
      <c r="BF151" s="6">
        <v>0</v>
      </c>
      <c r="BG151" s="55">
        <v>0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v>0</v>
      </c>
      <c r="CC151" s="56">
        <v>0</v>
      </c>
      <c r="CD151" s="6">
        <v>0</v>
      </c>
      <c r="CE151" s="55">
        <v>0</v>
      </c>
      <c r="CF151" s="56">
        <v>0</v>
      </c>
      <c r="CG151" s="6">
        <v>0</v>
      </c>
      <c r="CH151" s="55">
        <v>0</v>
      </c>
      <c r="CI151" s="8">
        <f t="shared" si="217"/>
        <v>0</v>
      </c>
      <c r="CJ151" s="17">
        <f t="shared" si="218"/>
        <v>0</v>
      </c>
      <c r="CK151" s="4"/>
      <c r="CL151" s="5"/>
      <c r="CM151" s="4"/>
      <c r="CN151" s="4"/>
      <c r="CO151" s="4"/>
      <c r="CP151" s="5"/>
      <c r="CQ151" s="4"/>
      <c r="CR151" s="4"/>
      <c r="CS151" s="4"/>
      <c r="CT151" s="5"/>
      <c r="CU151" s="4"/>
      <c r="CV151" s="4"/>
      <c r="CW151" s="4"/>
      <c r="CX151" s="5"/>
      <c r="CY151" s="1"/>
      <c r="CZ151" s="1"/>
      <c r="DA151" s="1"/>
      <c r="DB151" s="2"/>
      <c r="DC151" s="1"/>
      <c r="DD151" s="1"/>
      <c r="DE151" s="1"/>
      <c r="DF151" s="2"/>
      <c r="DG151" s="1"/>
      <c r="DH151" s="1"/>
      <c r="DI151" s="1"/>
      <c r="DJ151" s="2"/>
      <c r="DK151" s="1"/>
      <c r="DL151" s="1"/>
      <c r="DM151" s="1"/>
      <c r="DN151" s="2"/>
      <c r="DO151" s="1"/>
      <c r="DP151" s="1"/>
      <c r="DQ151" s="1"/>
      <c r="DR151" s="2"/>
      <c r="DS151" s="1"/>
      <c r="DT151" s="1"/>
      <c r="DU151" s="1"/>
      <c r="DV151" s="2"/>
      <c r="DW151" s="1"/>
      <c r="DX151" s="1"/>
      <c r="DY151" s="1"/>
      <c r="DZ151" s="2"/>
      <c r="EA151" s="1"/>
      <c r="EB151" s="1"/>
      <c r="EC151" s="1"/>
    </row>
    <row r="152" spans="1:208" x14ac:dyDescent="0.3">
      <c r="A152" s="49">
        <v>2015</v>
      </c>
      <c r="B152" s="50" t="s">
        <v>8</v>
      </c>
      <c r="C152" s="56">
        <v>9950</v>
      </c>
      <c r="D152" s="6">
        <v>29305.67</v>
      </c>
      <c r="E152" s="55">
        <f t="shared" si="214"/>
        <v>2945.2934673366831</v>
      </c>
      <c r="F152" s="56">
        <v>0</v>
      </c>
      <c r="G152" s="6">
        <v>0</v>
      </c>
      <c r="H152" s="55">
        <v>0</v>
      </c>
      <c r="I152" s="56">
        <v>0</v>
      </c>
      <c r="J152" s="6">
        <v>0</v>
      </c>
      <c r="K152" s="55">
        <f t="shared" si="215"/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0</v>
      </c>
      <c r="V152" s="6">
        <v>0</v>
      </c>
      <c r="W152" s="55">
        <v>0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>
        <v>0</v>
      </c>
      <c r="AE152" s="6">
        <v>0</v>
      </c>
      <c r="AF152" s="55">
        <v>0</v>
      </c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0</v>
      </c>
      <c r="AT152" s="6">
        <v>0</v>
      </c>
      <c r="AU152" s="55">
        <v>0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0</v>
      </c>
      <c r="BC152" s="6">
        <v>0</v>
      </c>
      <c r="BD152" s="55">
        <v>0</v>
      </c>
      <c r="BE152" s="56">
        <v>0</v>
      </c>
      <c r="BF152" s="6">
        <v>0</v>
      </c>
      <c r="BG152" s="55">
        <v>0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v>0</v>
      </c>
      <c r="CC152" s="56">
        <v>0</v>
      </c>
      <c r="CD152" s="6">
        <v>0</v>
      </c>
      <c r="CE152" s="55">
        <v>0</v>
      </c>
      <c r="CF152" s="56">
        <v>0</v>
      </c>
      <c r="CG152" s="6">
        <v>0</v>
      </c>
      <c r="CH152" s="55">
        <v>0</v>
      </c>
      <c r="CI152" s="8">
        <f t="shared" si="217"/>
        <v>9950</v>
      </c>
      <c r="CJ152" s="17">
        <f t="shared" si="218"/>
        <v>29305.67</v>
      </c>
      <c r="CK152" s="4"/>
      <c r="CL152" s="5"/>
      <c r="CM152" s="4"/>
      <c r="CN152" s="4"/>
      <c r="CO152" s="4"/>
      <c r="CP152" s="5"/>
      <c r="CQ152" s="4"/>
      <c r="CR152" s="4"/>
      <c r="CS152" s="4"/>
      <c r="CT152" s="5"/>
      <c r="CU152" s="4"/>
      <c r="CV152" s="4"/>
      <c r="CW152" s="4"/>
      <c r="CX152" s="5"/>
      <c r="CY152" s="1"/>
      <c r="CZ152" s="1"/>
      <c r="DA152" s="1"/>
      <c r="DB152" s="2"/>
      <c r="DC152" s="1"/>
      <c r="DD152" s="1"/>
      <c r="DE152" s="1"/>
      <c r="DF152" s="2"/>
      <c r="DG152" s="1"/>
      <c r="DH152" s="1"/>
      <c r="DI152" s="1"/>
      <c r="DJ152" s="2"/>
      <c r="DK152" s="1"/>
      <c r="DL152" s="1"/>
      <c r="DM152" s="1"/>
      <c r="DN152" s="2"/>
      <c r="DO152" s="1"/>
      <c r="DP152" s="1"/>
      <c r="DQ152" s="1"/>
      <c r="DR152" s="2"/>
      <c r="DS152" s="1"/>
      <c r="DT152" s="1"/>
      <c r="DU152" s="1"/>
      <c r="DV152" s="2"/>
      <c r="DW152" s="1"/>
      <c r="DX152" s="1"/>
      <c r="DY152" s="1"/>
      <c r="DZ152" s="2"/>
      <c r="EA152" s="1"/>
      <c r="EB152" s="1"/>
      <c r="EC152" s="1"/>
    </row>
    <row r="153" spans="1:208" x14ac:dyDescent="0.3">
      <c r="A153" s="49">
        <v>2015</v>
      </c>
      <c r="B153" s="50" t="s">
        <v>9</v>
      </c>
      <c r="C153" s="56">
        <v>1015.94</v>
      </c>
      <c r="D153" s="6">
        <v>2992.24</v>
      </c>
      <c r="E153" s="55">
        <f t="shared" si="214"/>
        <v>2945.2920448057953</v>
      </c>
      <c r="F153" s="56">
        <v>0</v>
      </c>
      <c r="G153" s="6">
        <v>0</v>
      </c>
      <c r="H153" s="55">
        <v>0</v>
      </c>
      <c r="I153" s="56">
        <v>0</v>
      </c>
      <c r="J153" s="6">
        <v>0</v>
      </c>
      <c r="K153" s="55">
        <f t="shared" si="215"/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0</v>
      </c>
      <c r="S153" s="6">
        <v>0</v>
      </c>
      <c r="T153" s="55">
        <v>0</v>
      </c>
      <c r="U153" s="56">
        <v>0</v>
      </c>
      <c r="V153" s="6">
        <v>0</v>
      </c>
      <c r="W153" s="55">
        <v>0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>
        <v>0</v>
      </c>
      <c r="AE153" s="6">
        <v>0</v>
      </c>
      <c r="AF153" s="55">
        <v>0</v>
      </c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0</v>
      </c>
      <c r="AT153" s="6">
        <v>0</v>
      </c>
      <c r="AU153" s="55">
        <v>0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0</v>
      </c>
      <c r="BC153" s="6">
        <v>0</v>
      </c>
      <c r="BD153" s="55">
        <v>0</v>
      </c>
      <c r="BE153" s="56">
        <v>0</v>
      </c>
      <c r="BF153" s="6">
        <v>0</v>
      </c>
      <c r="BG153" s="55">
        <v>0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v>0</v>
      </c>
      <c r="CC153" s="56">
        <v>0</v>
      </c>
      <c r="CD153" s="6">
        <v>0</v>
      </c>
      <c r="CE153" s="55">
        <v>0</v>
      </c>
      <c r="CF153" s="56">
        <v>0</v>
      </c>
      <c r="CG153" s="6">
        <v>0</v>
      </c>
      <c r="CH153" s="55">
        <v>0</v>
      </c>
      <c r="CI153" s="8">
        <f t="shared" si="217"/>
        <v>1015.94</v>
      </c>
      <c r="CJ153" s="17">
        <f t="shared" si="218"/>
        <v>2992.24</v>
      </c>
      <c r="CK153" s="4"/>
      <c r="CL153" s="5"/>
      <c r="CM153" s="4"/>
      <c r="CN153" s="4"/>
      <c r="CO153" s="4"/>
      <c r="CP153" s="5"/>
      <c r="CQ153" s="4"/>
      <c r="CR153" s="4"/>
      <c r="CS153" s="4"/>
      <c r="CT153" s="5"/>
      <c r="CU153" s="4"/>
      <c r="CV153" s="4"/>
      <c r="CW153" s="4"/>
      <c r="CX153" s="5"/>
      <c r="CY153" s="1"/>
      <c r="CZ153" s="1"/>
      <c r="DA153" s="1"/>
      <c r="DB153" s="2"/>
      <c r="DC153" s="1"/>
      <c r="DD153" s="1"/>
      <c r="DE153" s="1"/>
      <c r="DF153" s="2"/>
      <c r="DG153" s="1"/>
      <c r="DH153" s="1"/>
      <c r="DI153" s="1"/>
      <c r="DJ153" s="2"/>
      <c r="DK153" s="1"/>
      <c r="DL153" s="1"/>
      <c r="DM153" s="1"/>
      <c r="DN153" s="2"/>
      <c r="DO153" s="1"/>
      <c r="DP153" s="1"/>
      <c r="DQ153" s="1"/>
      <c r="DR153" s="2"/>
      <c r="DS153" s="1"/>
      <c r="DT153" s="1"/>
      <c r="DU153" s="1"/>
      <c r="DV153" s="2"/>
      <c r="DW153" s="1"/>
      <c r="DX153" s="1"/>
      <c r="DY153" s="1"/>
      <c r="DZ153" s="2"/>
      <c r="EA153" s="1"/>
      <c r="EB153" s="1"/>
      <c r="EC153" s="1"/>
    </row>
    <row r="154" spans="1:208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0</v>
      </c>
      <c r="G154" s="6">
        <v>0</v>
      </c>
      <c r="H154" s="55">
        <v>0</v>
      </c>
      <c r="I154" s="56">
        <v>0</v>
      </c>
      <c r="J154" s="6">
        <v>0</v>
      </c>
      <c r="K154" s="55">
        <f t="shared" si="215"/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0</v>
      </c>
      <c r="V154" s="6">
        <v>0</v>
      </c>
      <c r="W154" s="55">
        <v>0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>
        <v>0</v>
      </c>
      <c r="AE154" s="6">
        <v>0</v>
      </c>
      <c r="AF154" s="55">
        <v>0</v>
      </c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0</v>
      </c>
      <c r="AT154" s="6">
        <v>0</v>
      </c>
      <c r="AU154" s="55">
        <v>0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0</v>
      </c>
      <c r="BC154" s="6">
        <v>0</v>
      </c>
      <c r="BD154" s="55">
        <v>0</v>
      </c>
      <c r="BE154" s="56">
        <v>0</v>
      </c>
      <c r="BF154" s="6">
        <v>0</v>
      </c>
      <c r="BG154" s="55">
        <v>0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v>0</v>
      </c>
      <c r="CC154" s="56">
        <v>0</v>
      </c>
      <c r="CD154" s="6">
        <v>0</v>
      </c>
      <c r="CE154" s="55">
        <v>0</v>
      </c>
      <c r="CF154" s="56">
        <v>0</v>
      </c>
      <c r="CG154" s="6">
        <v>0</v>
      </c>
      <c r="CH154" s="55">
        <v>0</v>
      </c>
      <c r="CI154" s="8">
        <f t="shared" si="217"/>
        <v>0</v>
      </c>
      <c r="CJ154" s="17">
        <f t="shared" si="218"/>
        <v>0</v>
      </c>
      <c r="CK154" s="4"/>
      <c r="CL154" s="5"/>
      <c r="CM154" s="4"/>
      <c r="CN154" s="4"/>
      <c r="CO154" s="4"/>
      <c r="CP154" s="5"/>
      <c r="CQ154" s="4"/>
      <c r="CR154" s="4"/>
      <c r="CS154" s="4"/>
      <c r="CT154" s="5"/>
      <c r="CU154" s="4"/>
      <c r="CV154" s="4"/>
      <c r="CW154" s="4"/>
      <c r="CX154" s="5"/>
      <c r="CY154" s="1"/>
      <c r="CZ154" s="1"/>
      <c r="DA154" s="1"/>
      <c r="DB154" s="2"/>
      <c r="DC154" s="1"/>
      <c r="DD154" s="1"/>
      <c r="DE154" s="1"/>
      <c r="DF154" s="2"/>
      <c r="DG154" s="1"/>
      <c r="DH154" s="1"/>
      <c r="DI154" s="1"/>
      <c r="DJ154" s="2"/>
      <c r="DK154" s="1"/>
      <c r="DL154" s="1"/>
      <c r="DM154" s="1"/>
      <c r="DN154" s="2"/>
      <c r="DO154" s="1"/>
      <c r="DP154" s="1"/>
      <c r="DQ154" s="1"/>
      <c r="DR154" s="2"/>
      <c r="DS154" s="1"/>
      <c r="DT154" s="1"/>
      <c r="DU154" s="1"/>
      <c r="DV154" s="2"/>
      <c r="DW154" s="1"/>
      <c r="DX154" s="1"/>
      <c r="DY154" s="1"/>
      <c r="DZ154" s="2"/>
      <c r="EA154" s="1"/>
      <c r="EB154" s="1"/>
      <c r="EC154" s="1"/>
    </row>
    <row r="155" spans="1:208" x14ac:dyDescent="0.3">
      <c r="A155" s="49">
        <v>2015</v>
      </c>
      <c r="B155" s="50" t="s">
        <v>11</v>
      </c>
      <c r="C155" s="56">
        <v>9564.24</v>
      </c>
      <c r="D155" s="6">
        <v>28594.85</v>
      </c>
      <c r="E155" s="55">
        <f t="shared" si="214"/>
        <v>2989.7670907463635</v>
      </c>
      <c r="F155" s="56">
        <v>0</v>
      </c>
      <c r="G155" s="6">
        <v>0</v>
      </c>
      <c r="H155" s="55">
        <v>0</v>
      </c>
      <c r="I155" s="56">
        <v>0</v>
      </c>
      <c r="J155" s="6">
        <v>0</v>
      </c>
      <c r="K155" s="55">
        <f t="shared" si="215"/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0</v>
      </c>
      <c r="S155" s="6">
        <v>0</v>
      </c>
      <c r="T155" s="55">
        <v>0</v>
      </c>
      <c r="U155" s="56">
        <v>0</v>
      </c>
      <c r="V155" s="6">
        <v>0</v>
      </c>
      <c r="W155" s="55">
        <v>0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>
        <v>0</v>
      </c>
      <c r="AE155" s="6">
        <v>0</v>
      </c>
      <c r="AF155" s="55">
        <v>0</v>
      </c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0</v>
      </c>
      <c r="BC155" s="6">
        <v>0</v>
      </c>
      <c r="BD155" s="55">
        <v>0</v>
      </c>
      <c r="BE155" s="56">
        <v>0</v>
      </c>
      <c r="BF155" s="6">
        <v>0</v>
      </c>
      <c r="BG155" s="55">
        <v>0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v>0</v>
      </c>
      <c r="CC155" s="56">
        <v>0</v>
      </c>
      <c r="CD155" s="6">
        <v>0</v>
      </c>
      <c r="CE155" s="55">
        <v>0</v>
      </c>
      <c r="CF155" s="56">
        <v>0</v>
      </c>
      <c r="CG155" s="6">
        <v>0</v>
      </c>
      <c r="CH155" s="55">
        <v>0</v>
      </c>
      <c r="CI155" s="8">
        <f t="shared" si="217"/>
        <v>9564.24</v>
      </c>
      <c r="CJ155" s="17">
        <f t="shared" si="218"/>
        <v>28594.85</v>
      </c>
      <c r="CK155" s="4"/>
      <c r="CL155" s="5"/>
      <c r="CM155" s="4"/>
      <c r="CN155" s="4"/>
      <c r="CO155" s="4"/>
      <c r="CP155" s="5"/>
      <c r="CQ155" s="4"/>
      <c r="CR155" s="4"/>
      <c r="CS155" s="4"/>
      <c r="CT155" s="5"/>
      <c r="CU155" s="4"/>
      <c r="CV155" s="4"/>
      <c r="CW155" s="4"/>
      <c r="CX155" s="5"/>
      <c r="CY155" s="1"/>
      <c r="CZ155" s="1"/>
      <c r="DA155" s="1"/>
      <c r="DB155" s="2"/>
      <c r="DC155" s="1"/>
      <c r="DD155" s="1"/>
      <c r="DE155" s="1"/>
      <c r="DF155" s="2"/>
      <c r="DG155" s="1"/>
      <c r="DH155" s="1"/>
      <c r="DI155" s="1"/>
      <c r="DJ155" s="2"/>
      <c r="DK155" s="1"/>
      <c r="DL155" s="1"/>
      <c r="DM155" s="1"/>
      <c r="DN155" s="2"/>
      <c r="DO155" s="1"/>
      <c r="DP155" s="1"/>
      <c r="DQ155" s="1"/>
      <c r="DR155" s="2"/>
      <c r="DS155" s="1"/>
      <c r="DT155" s="1"/>
      <c r="DU155" s="1"/>
      <c r="DV155" s="2"/>
      <c r="DW155" s="1"/>
      <c r="DX155" s="1"/>
      <c r="DY155" s="1"/>
      <c r="DZ155" s="2"/>
      <c r="EA155" s="1"/>
      <c r="EB155" s="1"/>
      <c r="EC155" s="1"/>
    </row>
    <row r="156" spans="1:208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0</v>
      </c>
      <c r="G156" s="6">
        <v>0</v>
      </c>
      <c r="H156" s="55">
        <v>0</v>
      </c>
      <c r="I156" s="56">
        <v>0</v>
      </c>
      <c r="J156" s="6">
        <v>0</v>
      </c>
      <c r="K156" s="55">
        <f t="shared" si="215"/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0</v>
      </c>
      <c r="V156" s="6">
        <v>0</v>
      </c>
      <c r="W156" s="55">
        <v>0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>
        <v>0</v>
      </c>
      <c r="AE156" s="6">
        <v>0</v>
      </c>
      <c r="AF156" s="55">
        <v>0</v>
      </c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0</v>
      </c>
      <c r="AT156" s="6">
        <v>0</v>
      </c>
      <c r="AU156" s="55">
        <v>0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0</v>
      </c>
      <c r="BC156" s="6">
        <v>0</v>
      </c>
      <c r="BD156" s="55">
        <v>0</v>
      </c>
      <c r="BE156" s="56">
        <v>0</v>
      </c>
      <c r="BF156" s="6">
        <v>0</v>
      </c>
      <c r="BG156" s="55">
        <v>0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v>0</v>
      </c>
      <c r="CC156" s="56">
        <v>0</v>
      </c>
      <c r="CD156" s="6">
        <v>0</v>
      </c>
      <c r="CE156" s="55">
        <v>0</v>
      </c>
      <c r="CF156" s="56">
        <v>0</v>
      </c>
      <c r="CG156" s="6">
        <v>0</v>
      </c>
      <c r="CH156" s="55">
        <v>0</v>
      </c>
      <c r="CI156" s="8">
        <f t="shared" si="217"/>
        <v>0</v>
      </c>
      <c r="CJ156" s="17">
        <f t="shared" si="218"/>
        <v>0</v>
      </c>
      <c r="CK156" s="4"/>
      <c r="CL156" s="5"/>
      <c r="CM156" s="4"/>
      <c r="CN156" s="4"/>
      <c r="CO156" s="4"/>
      <c r="CP156" s="5"/>
      <c r="CQ156" s="4"/>
      <c r="CR156" s="4"/>
      <c r="CS156" s="4"/>
      <c r="CT156" s="5"/>
      <c r="CU156" s="4"/>
      <c r="CV156" s="4"/>
      <c r="CW156" s="4"/>
      <c r="CX156" s="5"/>
      <c r="CY156" s="1"/>
      <c r="CZ156" s="1"/>
      <c r="DA156" s="1"/>
      <c r="DB156" s="2"/>
      <c r="DC156" s="1"/>
      <c r="DD156" s="1"/>
      <c r="DE156" s="1"/>
      <c r="DF156" s="2"/>
      <c r="DG156" s="1"/>
      <c r="DH156" s="1"/>
      <c r="DI156" s="1"/>
      <c r="DJ156" s="2"/>
      <c r="DK156" s="1"/>
      <c r="DL156" s="1"/>
      <c r="DM156" s="1"/>
      <c r="DN156" s="2"/>
      <c r="DO156" s="1"/>
      <c r="DP156" s="1"/>
      <c r="DQ156" s="1"/>
      <c r="DR156" s="2"/>
      <c r="DS156" s="1"/>
      <c r="DT156" s="1"/>
      <c r="DU156" s="1"/>
      <c r="DV156" s="2"/>
      <c r="DW156" s="1"/>
      <c r="DX156" s="1"/>
      <c r="DY156" s="1"/>
      <c r="DZ156" s="2"/>
      <c r="EA156" s="1"/>
      <c r="EB156" s="1"/>
      <c r="EC156" s="1"/>
    </row>
    <row r="157" spans="1:208" x14ac:dyDescent="0.3">
      <c r="A157" s="49">
        <v>2015</v>
      </c>
      <c r="B157" s="50" t="s">
        <v>13</v>
      </c>
      <c r="C157" s="56">
        <v>9464.5400000000009</v>
      </c>
      <c r="D157" s="6">
        <v>29392.75</v>
      </c>
      <c r="E157" s="55">
        <f t="shared" si="214"/>
        <v>3105.5656165011715</v>
      </c>
      <c r="F157" s="56">
        <v>0</v>
      </c>
      <c r="G157" s="6">
        <v>0</v>
      </c>
      <c r="H157" s="55">
        <v>0</v>
      </c>
      <c r="I157" s="56">
        <v>0</v>
      </c>
      <c r="J157" s="6">
        <v>0</v>
      </c>
      <c r="K157" s="55">
        <f t="shared" si="215"/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0</v>
      </c>
      <c r="V157" s="6">
        <v>0</v>
      </c>
      <c r="W157" s="55">
        <v>0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>
        <v>0</v>
      </c>
      <c r="AE157" s="6">
        <v>0</v>
      </c>
      <c r="AF157" s="55">
        <v>0</v>
      </c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0</v>
      </c>
      <c r="AT157" s="6">
        <v>0</v>
      </c>
      <c r="AU157" s="55">
        <v>0</v>
      </c>
      <c r="AV157" s="56">
        <v>26</v>
      </c>
      <c r="AW157" s="6">
        <v>35.1</v>
      </c>
      <c r="AX157" s="55">
        <f t="shared" ref="AX157" si="219">AW157/AV157*1000</f>
        <v>1350</v>
      </c>
      <c r="AY157" s="56">
        <v>0</v>
      </c>
      <c r="AZ157" s="6">
        <v>0</v>
      </c>
      <c r="BA157" s="55">
        <v>0</v>
      </c>
      <c r="BB157" s="56">
        <v>0</v>
      </c>
      <c r="BC157" s="6">
        <v>0</v>
      </c>
      <c r="BD157" s="55">
        <v>0</v>
      </c>
      <c r="BE157" s="56">
        <v>0</v>
      </c>
      <c r="BF157" s="6">
        <v>0</v>
      </c>
      <c r="BG157" s="55">
        <v>0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v>0</v>
      </c>
      <c r="CC157" s="56">
        <v>0</v>
      </c>
      <c r="CD157" s="6">
        <v>0</v>
      </c>
      <c r="CE157" s="55">
        <v>0</v>
      </c>
      <c r="CF157" s="56">
        <v>0</v>
      </c>
      <c r="CG157" s="6">
        <v>0</v>
      </c>
      <c r="CH157" s="55">
        <v>0</v>
      </c>
      <c r="CI157" s="8">
        <f t="shared" si="217"/>
        <v>9490.5400000000009</v>
      </c>
      <c r="CJ157" s="17">
        <f t="shared" si="218"/>
        <v>29427.85</v>
      </c>
      <c r="CK157" s="4"/>
      <c r="CL157" s="5"/>
      <c r="CM157" s="4"/>
      <c r="CN157" s="4"/>
      <c r="CO157" s="4"/>
      <c r="CP157" s="5"/>
      <c r="CQ157" s="4"/>
      <c r="CR157" s="4"/>
      <c r="CS157" s="4"/>
      <c r="CT157" s="5"/>
      <c r="CU157" s="4"/>
      <c r="CV157" s="4"/>
      <c r="CW157" s="4"/>
      <c r="CX157" s="5"/>
      <c r="CY157" s="1"/>
      <c r="CZ157" s="1"/>
      <c r="DA157" s="1"/>
      <c r="DB157" s="2"/>
      <c r="DC157" s="1"/>
      <c r="DD157" s="1"/>
      <c r="DE157" s="1"/>
      <c r="DF157" s="2"/>
      <c r="DG157" s="1"/>
      <c r="DH157" s="1"/>
      <c r="DI157" s="1"/>
      <c r="DJ157" s="2"/>
      <c r="DK157" s="1"/>
      <c r="DL157" s="1"/>
      <c r="DM157" s="1"/>
      <c r="DN157" s="2"/>
      <c r="DO157" s="1"/>
      <c r="DP157" s="1"/>
      <c r="DQ157" s="1"/>
      <c r="DR157" s="2"/>
      <c r="DS157" s="1"/>
      <c r="DT157" s="1"/>
      <c r="DU157" s="1"/>
      <c r="DV157" s="2"/>
      <c r="DW157" s="1"/>
      <c r="DX157" s="1"/>
      <c r="DY157" s="1"/>
      <c r="DZ157" s="2"/>
      <c r="EA157" s="1"/>
      <c r="EB157" s="1"/>
      <c r="EC157" s="1"/>
    </row>
    <row r="158" spans="1:208" x14ac:dyDescent="0.3">
      <c r="A158" s="49">
        <v>2015</v>
      </c>
      <c r="B158" s="50" t="s">
        <v>14</v>
      </c>
      <c r="C158" s="56">
        <v>9850.75</v>
      </c>
      <c r="D158" s="6">
        <v>33635.61</v>
      </c>
      <c r="E158" s="55">
        <f t="shared" si="214"/>
        <v>3414.5227520747153</v>
      </c>
      <c r="F158" s="56">
        <v>0</v>
      </c>
      <c r="G158" s="6">
        <v>0</v>
      </c>
      <c r="H158" s="55">
        <v>0</v>
      </c>
      <c r="I158" s="56">
        <v>0</v>
      </c>
      <c r="J158" s="6">
        <v>0</v>
      </c>
      <c r="K158" s="55">
        <f t="shared" si="215"/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0</v>
      </c>
      <c r="S158" s="6">
        <v>0</v>
      </c>
      <c r="T158" s="55">
        <v>0</v>
      </c>
      <c r="U158" s="56">
        <v>0</v>
      </c>
      <c r="V158" s="6">
        <v>0</v>
      </c>
      <c r="W158" s="55">
        <v>0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>
        <v>0</v>
      </c>
      <c r="AE158" s="6">
        <v>0</v>
      </c>
      <c r="AF158" s="55">
        <v>0</v>
      </c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0</v>
      </c>
      <c r="AT158" s="6">
        <v>0</v>
      </c>
      <c r="AU158" s="55">
        <v>0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0</v>
      </c>
      <c r="BC158" s="6">
        <v>0</v>
      </c>
      <c r="BD158" s="55">
        <v>0</v>
      </c>
      <c r="BE158" s="56">
        <v>0</v>
      </c>
      <c r="BF158" s="6">
        <v>0</v>
      </c>
      <c r="BG158" s="55">
        <v>0</v>
      </c>
      <c r="BH158" s="56">
        <v>0</v>
      </c>
      <c r="BI158" s="6">
        <v>0</v>
      </c>
      <c r="BJ158" s="55">
        <v>0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v>0</v>
      </c>
      <c r="CC158" s="56">
        <v>0</v>
      </c>
      <c r="CD158" s="6">
        <v>0</v>
      </c>
      <c r="CE158" s="55">
        <v>0</v>
      </c>
      <c r="CF158" s="56">
        <v>0</v>
      </c>
      <c r="CG158" s="6">
        <v>0</v>
      </c>
      <c r="CH158" s="55">
        <v>0</v>
      </c>
      <c r="CI158" s="8">
        <f t="shared" si="217"/>
        <v>9850.75</v>
      </c>
      <c r="CJ158" s="17">
        <f t="shared" si="218"/>
        <v>33635.61</v>
      </c>
      <c r="CK158" s="4"/>
      <c r="CL158" s="5"/>
      <c r="CM158" s="4"/>
      <c r="CN158" s="4"/>
      <c r="CO158" s="4"/>
      <c r="CP158" s="5"/>
      <c r="CQ158" s="4"/>
      <c r="CR158" s="4"/>
      <c r="CS158" s="4"/>
      <c r="CT158" s="5"/>
      <c r="CU158" s="4"/>
      <c r="CV158" s="4"/>
      <c r="CW158" s="4"/>
      <c r="CX158" s="5"/>
      <c r="CY158" s="1"/>
      <c r="CZ158" s="1"/>
      <c r="DA158" s="1"/>
      <c r="DB158" s="2"/>
      <c r="DC158" s="1"/>
      <c r="DD158" s="1"/>
      <c r="DE158" s="1"/>
      <c r="DF158" s="2"/>
      <c r="DG158" s="1"/>
      <c r="DH158" s="1"/>
      <c r="DI158" s="1"/>
      <c r="DJ158" s="2"/>
      <c r="DK158" s="1"/>
      <c r="DL158" s="1"/>
      <c r="DM158" s="1"/>
      <c r="DN158" s="2"/>
      <c r="DO158" s="1"/>
      <c r="DP158" s="1"/>
      <c r="DQ158" s="1"/>
      <c r="DR158" s="2"/>
      <c r="DS158" s="1"/>
      <c r="DT158" s="1"/>
      <c r="DU158" s="1"/>
      <c r="DV158" s="2"/>
      <c r="DW158" s="1"/>
      <c r="DX158" s="1"/>
      <c r="DY158" s="1"/>
      <c r="DZ158" s="2"/>
      <c r="EA158" s="1"/>
      <c r="EB158" s="1"/>
      <c r="EC158" s="1"/>
    </row>
    <row r="159" spans="1:208" x14ac:dyDescent="0.3">
      <c r="A159" s="49">
        <v>2015</v>
      </c>
      <c r="B159" s="50" t="s">
        <v>15</v>
      </c>
      <c r="C159" s="56">
        <v>1200</v>
      </c>
      <c r="D159" s="6">
        <v>4121.17</v>
      </c>
      <c r="E159" s="55">
        <f t="shared" si="214"/>
        <v>3434.3083333333334</v>
      </c>
      <c r="F159" s="56">
        <v>0</v>
      </c>
      <c r="G159" s="6">
        <v>0</v>
      </c>
      <c r="H159" s="55">
        <v>0</v>
      </c>
      <c r="I159" s="56">
        <v>0</v>
      </c>
      <c r="J159" s="6">
        <v>0</v>
      </c>
      <c r="K159" s="55">
        <f t="shared" si="215"/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0</v>
      </c>
      <c r="S159" s="6">
        <v>0</v>
      </c>
      <c r="T159" s="55">
        <v>0</v>
      </c>
      <c r="U159" s="56">
        <v>0</v>
      </c>
      <c r="V159" s="6">
        <v>0</v>
      </c>
      <c r="W159" s="55">
        <v>0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>
        <v>0</v>
      </c>
      <c r="AE159" s="6">
        <v>0</v>
      </c>
      <c r="AF159" s="55">
        <v>0</v>
      </c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0</v>
      </c>
      <c r="AT159" s="6">
        <v>0</v>
      </c>
      <c r="AU159" s="55">
        <v>0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0</v>
      </c>
      <c r="BC159" s="6">
        <v>0</v>
      </c>
      <c r="BD159" s="55">
        <v>0</v>
      </c>
      <c r="BE159" s="56">
        <v>0</v>
      </c>
      <c r="BF159" s="6">
        <v>0</v>
      </c>
      <c r="BG159" s="55">
        <v>0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v>0</v>
      </c>
      <c r="CC159" s="56">
        <v>0</v>
      </c>
      <c r="CD159" s="6">
        <v>0</v>
      </c>
      <c r="CE159" s="55">
        <v>0</v>
      </c>
      <c r="CF159" s="56">
        <v>0</v>
      </c>
      <c r="CG159" s="6">
        <v>0</v>
      </c>
      <c r="CH159" s="55">
        <v>0</v>
      </c>
      <c r="CI159" s="8">
        <f t="shared" si="217"/>
        <v>1200</v>
      </c>
      <c r="CJ159" s="17">
        <f t="shared" si="218"/>
        <v>4121.17</v>
      </c>
      <c r="CK159" s="4"/>
      <c r="CL159" s="5"/>
      <c r="CM159" s="4"/>
      <c r="CN159" s="4"/>
      <c r="CO159" s="4"/>
      <c r="CP159" s="5"/>
      <c r="CQ159" s="4"/>
      <c r="CR159" s="4"/>
      <c r="CS159" s="4"/>
      <c r="CT159" s="5"/>
      <c r="CU159" s="4"/>
      <c r="CV159" s="4"/>
      <c r="CW159" s="4"/>
      <c r="CX159" s="5"/>
      <c r="CY159" s="1"/>
      <c r="CZ159" s="1"/>
      <c r="DA159" s="1"/>
      <c r="DB159" s="2"/>
      <c r="DC159" s="1"/>
      <c r="DD159" s="1"/>
      <c r="DE159" s="1"/>
      <c r="DF159" s="2"/>
      <c r="DG159" s="1"/>
      <c r="DH159" s="1"/>
      <c r="DI159" s="1"/>
      <c r="DJ159" s="2"/>
      <c r="DK159" s="1"/>
      <c r="DL159" s="1"/>
      <c r="DM159" s="1"/>
      <c r="DN159" s="2"/>
      <c r="DO159" s="1"/>
      <c r="DP159" s="1"/>
      <c r="DQ159" s="1"/>
      <c r="DR159" s="2"/>
      <c r="DS159" s="1"/>
      <c r="DT159" s="1"/>
      <c r="DU159" s="1"/>
      <c r="DV159" s="2"/>
      <c r="DW159" s="1"/>
      <c r="DX159" s="1"/>
      <c r="DY159" s="1"/>
      <c r="DZ159" s="2"/>
      <c r="EA159" s="1"/>
      <c r="EB159" s="1"/>
      <c r="EC159" s="1"/>
    </row>
    <row r="160" spans="1:208" x14ac:dyDescent="0.3">
      <c r="A160" s="49">
        <v>2015</v>
      </c>
      <c r="B160" s="50" t="s">
        <v>16</v>
      </c>
      <c r="C160" s="56">
        <v>8622.48</v>
      </c>
      <c r="D160" s="6">
        <v>29612.28</v>
      </c>
      <c r="E160" s="55">
        <f t="shared" si="214"/>
        <v>3434.3112422412114</v>
      </c>
      <c r="F160" s="56">
        <v>0</v>
      </c>
      <c r="G160" s="6">
        <v>0</v>
      </c>
      <c r="H160" s="55">
        <v>0</v>
      </c>
      <c r="I160" s="56">
        <v>0</v>
      </c>
      <c r="J160" s="6">
        <v>0</v>
      </c>
      <c r="K160" s="55">
        <f t="shared" si="215"/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0</v>
      </c>
      <c r="S160" s="6">
        <v>0</v>
      </c>
      <c r="T160" s="55">
        <v>0</v>
      </c>
      <c r="U160" s="56">
        <v>0</v>
      </c>
      <c r="V160" s="6">
        <v>0</v>
      </c>
      <c r="W160" s="55">
        <v>0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>
        <v>0</v>
      </c>
      <c r="AE160" s="6">
        <v>0</v>
      </c>
      <c r="AF160" s="55">
        <v>0</v>
      </c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0</v>
      </c>
      <c r="AT160" s="6">
        <v>0</v>
      </c>
      <c r="AU160" s="55">
        <v>0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0</v>
      </c>
      <c r="BC160" s="6">
        <v>0</v>
      </c>
      <c r="BD160" s="55">
        <v>0</v>
      </c>
      <c r="BE160" s="56">
        <v>0</v>
      </c>
      <c r="BF160" s="6">
        <v>0</v>
      </c>
      <c r="BG160" s="55">
        <v>0</v>
      </c>
      <c r="BH160" s="56">
        <v>0</v>
      </c>
      <c r="BI160" s="6">
        <v>0</v>
      </c>
      <c r="BJ160" s="55">
        <v>0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v>0</v>
      </c>
      <c r="CC160" s="56">
        <v>0</v>
      </c>
      <c r="CD160" s="6">
        <v>0</v>
      </c>
      <c r="CE160" s="55">
        <v>0</v>
      </c>
      <c r="CF160" s="56">
        <v>0</v>
      </c>
      <c r="CG160" s="6">
        <v>0</v>
      </c>
      <c r="CH160" s="55">
        <v>0</v>
      </c>
      <c r="CI160" s="8">
        <f t="shared" si="217"/>
        <v>8622.48</v>
      </c>
      <c r="CJ160" s="17">
        <f t="shared" si="218"/>
        <v>29612.28</v>
      </c>
      <c r="CK160" s="4"/>
      <c r="CL160" s="5"/>
      <c r="CM160" s="4"/>
      <c r="CN160" s="4"/>
      <c r="CO160" s="4"/>
      <c r="CP160" s="5"/>
      <c r="CQ160" s="4"/>
      <c r="CR160" s="4"/>
      <c r="CS160" s="4"/>
      <c r="CT160" s="5"/>
      <c r="CU160" s="4"/>
      <c r="CV160" s="4"/>
      <c r="CW160" s="4"/>
      <c r="CX160" s="5"/>
      <c r="CY160" s="1"/>
      <c r="CZ160" s="1"/>
      <c r="DA160" s="1"/>
      <c r="DB160" s="2"/>
      <c r="DC160" s="1"/>
      <c r="DD160" s="1"/>
      <c r="DE160" s="1"/>
      <c r="DF160" s="2"/>
      <c r="DG160" s="1"/>
      <c r="DH160" s="1"/>
      <c r="DI160" s="1"/>
      <c r="DJ160" s="2"/>
      <c r="DK160" s="1"/>
      <c r="DL160" s="1"/>
      <c r="DM160" s="1"/>
      <c r="DN160" s="2"/>
      <c r="DO160" s="1"/>
      <c r="DP160" s="1"/>
      <c r="DQ160" s="1"/>
      <c r="DR160" s="2"/>
      <c r="DS160" s="1"/>
      <c r="DT160" s="1"/>
      <c r="DU160" s="1"/>
      <c r="DV160" s="2"/>
      <c r="DW160" s="1"/>
      <c r="DX160" s="1"/>
      <c r="DY160" s="1"/>
      <c r="DZ160" s="2"/>
      <c r="EA160" s="1"/>
      <c r="EB160" s="1"/>
      <c r="EC160" s="1"/>
    </row>
    <row r="161" spans="1:208" ht="15" thickBot="1" x14ac:dyDescent="0.35">
      <c r="A161" s="51"/>
      <c r="B161" s="52" t="s">
        <v>17</v>
      </c>
      <c r="C161" s="57">
        <f t="shared" ref="C161:D161" si="220">SUM(C149:C160)</f>
        <v>60604.850000000006</v>
      </c>
      <c r="D161" s="36">
        <f t="shared" si="220"/>
        <v>189432.23</v>
      </c>
      <c r="E161" s="58"/>
      <c r="F161" s="57">
        <f t="shared" ref="F161:G161" si="221">SUM(F149:F160)</f>
        <v>0</v>
      </c>
      <c r="G161" s="36">
        <f t="shared" si="221"/>
        <v>0</v>
      </c>
      <c r="H161" s="58"/>
      <c r="I161" s="57">
        <f t="shared" ref="I161:J161" si="222">SUM(I149:I160)</f>
        <v>0</v>
      </c>
      <c r="J161" s="36">
        <f t="shared" si="222"/>
        <v>0</v>
      </c>
      <c r="K161" s="58"/>
      <c r="L161" s="57">
        <f t="shared" ref="L161:M161" si="223">SUM(L149:L160)</f>
        <v>0</v>
      </c>
      <c r="M161" s="36">
        <f t="shared" si="223"/>
        <v>0</v>
      </c>
      <c r="N161" s="58"/>
      <c r="O161" s="57">
        <f t="shared" ref="O161:P161" si="224">SUM(O149:O160)</f>
        <v>0</v>
      </c>
      <c r="P161" s="36">
        <f t="shared" si="224"/>
        <v>0</v>
      </c>
      <c r="Q161" s="58"/>
      <c r="R161" s="57">
        <f t="shared" ref="R161:S161" si="225">SUM(R149:R160)</f>
        <v>0</v>
      </c>
      <c r="S161" s="36">
        <f t="shared" si="225"/>
        <v>0</v>
      </c>
      <c r="T161" s="58"/>
      <c r="U161" s="57">
        <f t="shared" ref="U161:V161" si="226">SUM(U149:U160)</f>
        <v>0</v>
      </c>
      <c r="V161" s="36">
        <f t="shared" si="226"/>
        <v>0</v>
      </c>
      <c r="W161" s="58"/>
      <c r="X161" s="57">
        <f t="shared" ref="X161:Y161" si="227">SUM(X149:X160)</f>
        <v>0</v>
      </c>
      <c r="Y161" s="36">
        <f t="shared" si="227"/>
        <v>0</v>
      </c>
      <c r="Z161" s="58"/>
      <c r="AA161" s="57">
        <f t="shared" ref="AA161:AB161" si="228">SUM(AA149:AA160)</f>
        <v>0</v>
      </c>
      <c r="AB161" s="36">
        <f t="shared" si="228"/>
        <v>0</v>
      </c>
      <c r="AC161" s="58"/>
      <c r="AD161" s="57">
        <f t="shared" ref="AD161:AE161" si="229">SUM(AD149:AD160)</f>
        <v>0</v>
      </c>
      <c r="AE161" s="36">
        <f t="shared" si="229"/>
        <v>0</v>
      </c>
      <c r="AF161" s="58"/>
      <c r="AG161" s="57">
        <f t="shared" ref="AG161:AH161" si="230">SUM(AG149:AG160)</f>
        <v>0</v>
      </c>
      <c r="AH161" s="36">
        <f t="shared" si="230"/>
        <v>0</v>
      </c>
      <c r="AI161" s="58"/>
      <c r="AJ161" s="57">
        <f t="shared" ref="AJ161:AK161" si="231">SUM(AJ149:AJ160)</f>
        <v>0</v>
      </c>
      <c r="AK161" s="36">
        <f t="shared" si="231"/>
        <v>0</v>
      </c>
      <c r="AL161" s="58"/>
      <c r="AM161" s="57">
        <f t="shared" ref="AM161:AN161" si="232">SUM(AM149:AM160)</f>
        <v>0</v>
      </c>
      <c r="AN161" s="36">
        <f t="shared" si="232"/>
        <v>0</v>
      </c>
      <c r="AO161" s="58"/>
      <c r="AP161" s="57">
        <f t="shared" ref="AP161:AQ161" si="233">SUM(AP149:AP160)</f>
        <v>0</v>
      </c>
      <c r="AQ161" s="36">
        <f t="shared" si="233"/>
        <v>0</v>
      </c>
      <c r="AR161" s="58"/>
      <c r="AS161" s="57">
        <f t="shared" ref="AS161:AT161" si="234">SUM(AS149:AS160)</f>
        <v>0</v>
      </c>
      <c r="AT161" s="36">
        <f t="shared" si="234"/>
        <v>0</v>
      </c>
      <c r="AU161" s="58"/>
      <c r="AV161" s="57">
        <f t="shared" ref="AV161:AW161" si="235">SUM(AV149:AV160)</f>
        <v>26</v>
      </c>
      <c r="AW161" s="36">
        <f t="shared" si="235"/>
        <v>35.1</v>
      </c>
      <c r="AX161" s="58"/>
      <c r="AY161" s="57">
        <f t="shared" ref="AY161:AZ161" si="236">SUM(AY149:AY160)</f>
        <v>0</v>
      </c>
      <c r="AZ161" s="36">
        <f t="shared" si="236"/>
        <v>0</v>
      </c>
      <c r="BA161" s="58"/>
      <c r="BB161" s="57">
        <f t="shared" ref="BB161:BC161" si="237">SUM(BB149:BB160)</f>
        <v>0</v>
      </c>
      <c r="BC161" s="36">
        <f t="shared" si="237"/>
        <v>0</v>
      </c>
      <c r="BD161" s="58"/>
      <c r="BE161" s="57">
        <f t="shared" ref="BE161:BF161" si="238">SUM(BE149:BE160)</f>
        <v>0</v>
      </c>
      <c r="BF161" s="36">
        <f t="shared" si="238"/>
        <v>0</v>
      </c>
      <c r="BG161" s="58"/>
      <c r="BH161" s="57">
        <f t="shared" ref="BH161:BI161" si="239">SUM(BH149:BH160)</f>
        <v>0</v>
      </c>
      <c r="BI161" s="36">
        <f t="shared" si="239"/>
        <v>0</v>
      </c>
      <c r="BJ161" s="58"/>
      <c r="BK161" s="57">
        <f t="shared" ref="BK161:BL161" si="240">SUM(BK149:BK160)</f>
        <v>0</v>
      </c>
      <c r="BL161" s="36">
        <f t="shared" si="240"/>
        <v>0</v>
      </c>
      <c r="BM161" s="58"/>
      <c r="BN161" s="57">
        <f t="shared" ref="BN161:BO161" si="241">SUM(BN149:BN160)</f>
        <v>0</v>
      </c>
      <c r="BO161" s="36">
        <f t="shared" si="241"/>
        <v>0</v>
      </c>
      <c r="BP161" s="58"/>
      <c r="BQ161" s="57">
        <f t="shared" ref="BQ161:BR161" si="242">SUM(BQ149:BQ160)</f>
        <v>0</v>
      </c>
      <c r="BR161" s="36">
        <f t="shared" si="242"/>
        <v>0</v>
      </c>
      <c r="BS161" s="58"/>
      <c r="BT161" s="57">
        <f t="shared" ref="BT161:BU161" si="243">SUM(BT149:BT160)</f>
        <v>0</v>
      </c>
      <c r="BU161" s="36">
        <f t="shared" si="243"/>
        <v>0</v>
      </c>
      <c r="BV161" s="58"/>
      <c r="BW161" s="57">
        <f t="shared" ref="BW161:BX161" si="244">SUM(BW149:BW160)</f>
        <v>0</v>
      </c>
      <c r="BX161" s="36">
        <f t="shared" si="244"/>
        <v>0</v>
      </c>
      <c r="BY161" s="58"/>
      <c r="BZ161" s="57">
        <f t="shared" ref="BZ161:CA161" si="245">SUM(BZ149:BZ160)</f>
        <v>1100</v>
      </c>
      <c r="CA161" s="36">
        <f t="shared" si="245"/>
        <v>3098.75</v>
      </c>
      <c r="CB161" s="58"/>
      <c r="CC161" s="57">
        <f t="shared" ref="CC161:CD161" si="246">SUM(CC149:CC160)</f>
        <v>0</v>
      </c>
      <c r="CD161" s="36">
        <f t="shared" si="246"/>
        <v>0</v>
      </c>
      <c r="CE161" s="58"/>
      <c r="CF161" s="57">
        <f t="shared" ref="CF161:CG161" si="247">SUM(CF149:CF160)</f>
        <v>0</v>
      </c>
      <c r="CG161" s="36">
        <f t="shared" si="247"/>
        <v>0</v>
      </c>
      <c r="CH161" s="58"/>
      <c r="CI161" s="37">
        <f t="shared" si="217"/>
        <v>61730.850000000006</v>
      </c>
      <c r="CJ161" s="38">
        <f t="shared" si="218"/>
        <v>192566.08000000002</v>
      </c>
      <c r="CK161" s="4"/>
      <c r="CL161" s="5"/>
      <c r="CM161" s="4"/>
      <c r="CN161" s="4"/>
      <c r="CO161" s="4"/>
      <c r="CP161" s="5"/>
      <c r="CQ161" s="4"/>
      <c r="CR161" s="4"/>
      <c r="CS161" s="4"/>
      <c r="CT161" s="5"/>
      <c r="CU161" s="4"/>
      <c r="CV161" s="4"/>
      <c r="CW161" s="4"/>
      <c r="CX161" s="5"/>
      <c r="CY161" s="1"/>
      <c r="CZ161" s="1"/>
      <c r="DA161" s="1"/>
      <c r="DB161" s="2"/>
      <c r="DC161" s="1"/>
      <c r="DD161" s="1"/>
      <c r="DE161" s="1"/>
      <c r="DF161" s="2"/>
      <c r="DG161" s="1"/>
      <c r="DH161" s="1"/>
      <c r="DI161" s="1"/>
      <c r="DJ161" s="2"/>
      <c r="DK161" s="1"/>
      <c r="DL161" s="1"/>
      <c r="DM161" s="1"/>
      <c r="DN161" s="2"/>
      <c r="DO161" s="1"/>
      <c r="DP161" s="1"/>
      <c r="DQ161" s="1"/>
      <c r="DR161" s="2"/>
      <c r="DS161" s="1"/>
      <c r="DT161" s="1"/>
      <c r="DU161" s="1"/>
      <c r="DV161" s="2"/>
      <c r="DW161" s="1"/>
      <c r="DX161" s="1"/>
      <c r="DY161" s="1"/>
      <c r="DZ161" s="2"/>
      <c r="EA161" s="1"/>
      <c r="EB161" s="1"/>
      <c r="EC161" s="1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  <c r="GP161" s="3"/>
      <c r="GU161" s="3"/>
      <c r="GZ161" s="3"/>
    </row>
    <row r="162" spans="1:208" x14ac:dyDescent="0.3">
      <c r="A162" s="49">
        <v>2016</v>
      </c>
      <c r="B162" s="50" t="s">
        <v>5</v>
      </c>
      <c r="C162" s="56">
        <v>6600</v>
      </c>
      <c r="D162" s="6">
        <v>23419.29</v>
      </c>
      <c r="E162" s="55">
        <f t="shared" ref="E162:E173" si="248">D162/C162*1000</f>
        <v>3548.3772727272726</v>
      </c>
      <c r="F162" s="56">
        <v>0</v>
      </c>
      <c r="G162" s="6">
        <v>0</v>
      </c>
      <c r="H162" s="55">
        <v>0</v>
      </c>
      <c r="I162" s="56">
        <v>0</v>
      </c>
      <c r="J162" s="6">
        <v>0</v>
      </c>
      <c r="K162" s="55">
        <f t="shared" ref="K162:K173" si="249">IF(I162=0,0,J162/I162*1000)</f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0</v>
      </c>
      <c r="V162" s="6">
        <v>0</v>
      </c>
      <c r="W162" s="55">
        <v>0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>
        <v>0</v>
      </c>
      <c r="AE162" s="6">
        <v>0</v>
      </c>
      <c r="AF162" s="55">
        <v>0</v>
      </c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0</v>
      </c>
      <c r="AT162" s="6">
        <v>0</v>
      </c>
      <c r="AU162" s="55">
        <v>0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0</v>
      </c>
      <c r="BC162" s="6">
        <v>0</v>
      </c>
      <c r="BD162" s="55">
        <v>0</v>
      </c>
      <c r="BE162" s="56">
        <v>0</v>
      </c>
      <c r="BF162" s="6">
        <v>0</v>
      </c>
      <c r="BG162" s="55">
        <v>0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34.22</v>
      </c>
      <c r="CD162" s="6">
        <v>26.76</v>
      </c>
      <c r="CE162" s="55">
        <f t="shared" ref="CE162:CE172" si="250">CD162/CC162*1000</f>
        <v>781.99883109292819</v>
      </c>
      <c r="CF162" s="56">
        <v>0</v>
      </c>
      <c r="CG162" s="6">
        <v>0</v>
      </c>
      <c r="CH162" s="55">
        <v>0</v>
      </c>
      <c r="CI162" s="8">
        <f t="shared" ref="CI162:CI187" si="251">SUM(C162,F162,O162,R162,X162,AD162,AG162,AJ162,AM162,AP162,AS162,AV162,BB162,BE162,BK162,BQ162,BT162,BW162,CC162,CF162,AY162,BN162)+BZ162+U162</f>
        <v>6634.22</v>
      </c>
      <c r="CJ162" s="17">
        <f t="shared" ref="CJ162:CJ187" si="252">SUM(D162,G162,P162,S162,Y162,AE162,AH162,AK162,AN162,AQ162,AT162,AW162,BC162,BF162,BL162,BR162,BU162,BX162,CD162,CG162,AZ162,BO162)+CA162+V162</f>
        <v>23446.05</v>
      </c>
      <c r="CK162" s="4"/>
      <c r="CL162" s="5"/>
      <c r="CM162" s="4"/>
      <c r="CN162" s="4"/>
      <c r="CO162" s="4"/>
      <c r="CP162" s="5"/>
      <c r="CQ162" s="4"/>
      <c r="CR162" s="4"/>
      <c r="CS162" s="4"/>
      <c r="CT162" s="5"/>
      <c r="CU162" s="4"/>
      <c r="CV162" s="4"/>
      <c r="CW162" s="4"/>
      <c r="CX162" s="5"/>
      <c r="CY162" s="1"/>
      <c r="CZ162" s="1"/>
      <c r="DA162" s="1"/>
      <c r="DB162" s="2"/>
      <c r="DC162" s="1"/>
      <c r="DD162" s="1"/>
      <c r="DE162" s="1"/>
      <c r="DF162" s="2"/>
      <c r="DG162" s="1"/>
      <c r="DH162" s="1"/>
      <c r="DI162" s="1"/>
      <c r="DJ162" s="2"/>
      <c r="DK162" s="1"/>
      <c r="DL162" s="1"/>
      <c r="DM162" s="1"/>
      <c r="DN162" s="2"/>
      <c r="DO162" s="1"/>
      <c r="DP162" s="1"/>
      <c r="DQ162" s="1"/>
      <c r="DR162" s="2"/>
      <c r="DS162" s="1"/>
      <c r="DT162" s="1"/>
      <c r="DU162" s="1"/>
      <c r="DV162" s="2"/>
      <c r="DW162" s="1"/>
      <c r="DX162" s="1"/>
      <c r="DY162" s="1"/>
      <c r="DZ162" s="2"/>
      <c r="EA162" s="1"/>
      <c r="EB162" s="1"/>
      <c r="EC162" s="1"/>
    </row>
    <row r="163" spans="1:208" x14ac:dyDescent="0.3">
      <c r="A163" s="49">
        <v>2016</v>
      </c>
      <c r="B163" s="50" t="s">
        <v>6</v>
      </c>
      <c r="C163" s="56">
        <v>8650.74</v>
      </c>
      <c r="D163" s="6">
        <v>32687.9</v>
      </c>
      <c r="E163" s="55">
        <f t="shared" si="248"/>
        <v>3778.6247188101829</v>
      </c>
      <c r="F163" s="56">
        <v>0</v>
      </c>
      <c r="G163" s="6">
        <v>0</v>
      </c>
      <c r="H163" s="55">
        <v>0</v>
      </c>
      <c r="I163" s="56">
        <v>0</v>
      </c>
      <c r="J163" s="6">
        <v>0</v>
      </c>
      <c r="K163" s="55">
        <f t="shared" si="249"/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0</v>
      </c>
      <c r="V163" s="6">
        <v>0</v>
      </c>
      <c r="W163" s="55">
        <v>0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>
        <v>0</v>
      </c>
      <c r="AE163" s="6">
        <v>0</v>
      </c>
      <c r="AF163" s="55">
        <v>0</v>
      </c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0</v>
      </c>
      <c r="AT163" s="6">
        <v>0</v>
      </c>
      <c r="AU163" s="55">
        <v>0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0</v>
      </c>
      <c r="BC163" s="6">
        <v>0</v>
      </c>
      <c r="BD163" s="55">
        <v>0</v>
      </c>
      <c r="BE163" s="56">
        <v>0</v>
      </c>
      <c r="BF163" s="6">
        <v>0</v>
      </c>
      <c r="BG163" s="55">
        <v>0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v>0</v>
      </c>
      <c r="CF163" s="56">
        <v>0</v>
      </c>
      <c r="CG163" s="6">
        <v>0</v>
      </c>
      <c r="CH163" s="55">
        <v>0</v>
      </c>
      <c r="CI163" s="8">
        <f t="shared" si="251"/>
        <v>8650.74</v>
      </c>
      <c r="CJ163" s="17">
        <f t="shared" si="252"/>
        <v>32687.9</v>
      </c>
      <c r="CK163" s="4"/>
      <c r="CL163" s="5"/>
      <c r="CM163" s="4"/>
      <c r="CN163" s="4"/>
      <c r="CO163" s="4"/>
      <c r="CP163" s="5"/>
      <c r="CQ163" s="4"/>
      <c r="CR163" s="4"/>
      <c r="CS163" s="4"/>
      <c r="CT163" s="5"/>
      <c r="CU163" s="4"/>
      <c r="CV163" s="4"/>
      <c r="CW163" s="4"/>
      <c r="CX163" s="5"/>
      <c r="CY163" s="1"/>
      <c r="CZ163" s="1"/>
      <c r="DA163" s="1"/>
      <c r="DB163" s="2"/>
      <c r="DC163" s="1"/>
      <c r="DD163" s="1"/>
      <c r="DE163" s="1"/>
      <c r="DF163" s="2"/>
      <c r="DG163" s="1"/>
      <c r="DH163" s="1"/>
      <c r="DI163" s="1"/>
      <c r="DJ163" s="2"/>
      <c r="DK163" s="1"/>
      <c r="DL163" s="1"/>
      <c r="DM163" s="1"/>
      <c r="DN163" s="2"/>
      <c r="DO163" s="1"/>
      <c r="DP163" s="1"/>
      <c r="DQ163" s="1"/>
      <c r="DR163" s="2"/>
      <c r="DS163" s="1"/>
      <c r="DT163" s="1"/>
      <c r="DU163" s="1"/>
      <c r="DV163" s="2"/>
      <c r="DW163" s="1"/>
      <c r="DX163" s="1"/>
      <c r="DY163" s="1"/>
      <c r="DZ163" s="2"/>
      <c r="EA163" s="1"/>
      <c r="EB163" s="1"/>
      <c r="EC163" s="1"/>
    </row>
    <row r="164" spans="1:208" x14ac:dyDescent="0.3">
      <c r="A164" s="49">
        <v>2016</v>
      </c>
      <c r="B164" s="50" t="s">
        <v>7</v>
      </c>
      <c r="C164" s="56">
        <v>11530.25</v>
      </c>
      <c r="D164" s="6">
        <v>37352.93</v>
      </c>
      <c r="E164" s="55">
        <f t="shared" si="248"/>
        <v>3239.5594197870819</v>
      </c>
      <c r="F164" s="56">
        <v>0</v>
      </c>
      <c r="G164" s="6">
        <v>0</v>
      </c>
      <c r="H164" s="55">
        <v>0</v>
      </c>
      <c r="I164" s="56">
        <v>0</v>
      </c>
      <c r="J164" s="6">
        <v>0</v>
      </c>
      <c r="K164" s="55">
        <f t="shared" si="249"/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0</v>
      </c>
      <c r="S164" s="6">
        <v>0</v>
      </c>
      <c r="T164" s="55">
        <v>0</v>
      </c>
      <c r="U164" s="56">
        <v>0</v>
      </c>
      <c r="V164" s="6">
        <v>0</v>
      </c>
      <c r="W164" s="55">
        <v>0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>
        <v>0</v>
      </c>
      <c r="AE164" s="6">
        <v>0</v>
      </c>
      <c r="AF164" s="55">
        <v>0</v>
      </c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0.13500000000000001</v>
      </c>
      <c r="AQ164" s="6">
        <v>36.729999999999997</v>
      </c>
      <c r="AR164" s="55">
        <f t="shared" ref="AR164" si="253">AQ164/AP164*1000</f>
        <v>272074.07407407404</v>
      </c>
      <c r="AS164" s="56">
        <v>0</v>
      </c>
      <c r="AT164" s="6">
        <v>0</v>
      </c>
      <c r="AU164" s="55">
        <v>0</v>
      </c>
      <c r="AV164" s="56">
        <v>0</v>
      </c>
      <c r="AW164" s="6">
        <v>0</v>
      </c>
      <c r="AX164" s="55">
        <v>0</v>
      </c>
      <c r="AY164" s="56">
        <v>0</v>
      </c>
      <c r="AZ164" s="6">
        <v>0</v>
      </c>
      <c r="BA164" s="55">
        <v>0</v>
      </c>
      <c r="BB164" s="56">
        <v>0</v>
      </c>
      <c r="BC164" s="6">
        <v>0</v>
      </c>
      <c r="BD164" s="55">
        <v>0</v>
      </c>
      <c r="BE164" s="56">
        <v>0</v>
      </c>
      <c r="BF164" s="6">
        <v>0</v>
      </c>
      <c r="BG164" s="55">
        <v>0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v>0</v>
      </c>
      <c r="CF164" s="56">
        <v>0</v>
      </c>
      <c r="CG164" s="6">
        <v>0</v>
      </c>
      <c r="CH164" s="55">
        <v>0</v>
      </c>
      <c r="CI164" s="8">
        <f t="shared" si="251"/>
        <v>11530.385</v>
      </c>
      <c r="CJ164" s="17">
        <f t="shared" si="252"/>
        <v>37389.660000000003</v>
      </c>
      <c r="CK164" s="4"/>
      <c r="CL164" s="5"/>
      <c r="CM164" s="4"/>
      <c r="CN164" s="4"/>
      <c r="CO164" s="4"/>
      <c r="CP164" s="5"/>
      <c r="CQ164" s="4"/>
      <c r="CR164" s="4"/>
      <c r="CS164" s="4"/>
      <c r="CT164" s="5"/>
      <c r="CU164" s="4"/>
      <c r="CV164" s="4"/>
      <c r="CW164" s="4"/>
      <c r="CX164" s="5"/>
      <c r="CY164" s="1"/>
      <c r="CZ164" s="1"/>
      <c r="DA164" s="1"/>
      <c r="DB164" s="2"/>
      <c r="DC164" s="1"/>
      <c r="DD164" s="1"/>
      <c r="DE164" s="1"/>
      <c r="DF164" s="2"/>
      <c r="DG164" s="1"/>
      <c r="DH164" s="1"/>
      <c r="DI164" s="1"/>
      <c r="DJ164" s="2"/>
      <c r="DK164" s="1"/>
      <c r="DL164" s="1"/>
      <c r="DM164" s="1"/>
      <c r="DN164" s="2"/>
      <c r="DO164" s="1"/>
      <c r="DP164" s="1"/>
      <c r="DQ164" s="1"/>
      <c r="DR164" s="2"/>
      <c r="DS164" s="1"/>
      <c r="DT164" s="1"/>
      <c r="DU164" s="1"/>
      <c r="DV164" s="2"/>
      <c r="DW164" s="1"/>
      <c r="DX164" s="1"/>
      <c r="DY164" s="1"/>
      <c r="DZ164" s="2"/>
      <c r="EA164" s="1"/>
      <c r="EB164" s="1"/>
      <c r="EC164" s="1"/>
    </row>
    <row r="165" spans="1:208" x14ac:dyDescent="0.3">
      <c r="A165" s="49">
        <v>2016</v>
      </c>
      <c r="B165" s="50" t="s">
        <v>8</v>
      </c>
      <c r="C165" s="56">
        <v>14427.14</v>
      </c>
      <c r="D165" s="6">
        <v>44459.519999999997</v>
      </c>
      <c r="E165" s="55">
        <f t="shared" si="248"/>
        <v>3081.6585962290515</v>
      </c>
      <c r="F165" s="56">
        <v>0</v>
      </c>
      <c r="G165" s="6">
        <v>0</v>
      </c>
      <c r="H165" s="55">
        <v>0</v>
      </c>
      <c r="I165" s="56">
        <v>0</v>
      </c>
      <c r="J165" s="6">
        <v>0</v>
      </c>
      <c r="K165" s="55">
        <f t="shared" si="249"/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0</v>
      </c>
      <c r="V165" s="6">
        <v>0</v>
      </c>
      <c r="W165" s="55">
        <v>0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>
        <v>0</v>
      </c>
      <c r="AE165" s="6">
        <v>0</v>
      </c>
      <c r="AF165" s="55">
        <v>0</v>
      </c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83</v>
      </c>
      <c r="AT165" s="6">
        <v>192.09</v>
      </c>
      <c r="AU165" s="55">
        <f t="shared" ref="AU165" si="254">AT165/AS165*1000</f>
        <v>2314.3373493975905</v>
      </c>
      <c r="AV165" s="56">
        <v>0</v>
      </c>
      <c r="AW165" s="6">
        <v>0</v>
      </c>
      <c r="AX165" s="55">
        <v>0</v>
      </c>
      <c r="AY165" s="56">
        <v>0</v>
      </c>
      <c r="AZ165" s="6">
        <v>0</v>
      </c>
      <c r="BA165" s="55">
        <v>0</v>
      </c>
      <c r="BB165" s="56">
        <v>0</v>
      </c>
      <c r="BC165" s="6">
        <v>0</v>
      </c>
      <c r="BD165" s="55">
        <v>0</v>
      </c>
      <c r="BE165" s="56">
        <v>0</v>
      </c>
      <c r="BF165" s="6">
        <v>0</v>
      </c>
      <c r="BG165" s="55">
        <v>0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v>0</v>
      </c>
      <c r="CF165" s="56">
        <v>0</v>
      </c>
      <c r="CG165" s="6">
        <v>0</v>
      </c>
      <c r="CH165" s="55">
        <v>0</v>
      </c>
      <c r="CI165" s="8">
        <f t="shared" si="251"/>
        <v>14510.14</v>
      </c>
      <c r="CJ165" s="17">
        <f t="shared" si="252"/>
        <v>44651.609999999993</v>
      </c>
      <c r="CK165" s="4"/>
      <c r="CL165" s="5"/>
      <c r="CM165" s="4"/>
      <c r="CN165" s="4"/>
      <c r="CO165" s="4"/>
      <c r="CP165" s="5"/>
      <c r="CQ165" s="4"/>
      <c r="CR165" s="4"/>
      <c r="CS165" s="4"/>
      <c r="CT165" s="5"/>
      <c r="CU165" s="4"/>
      <c r="CV165" s="4"/>
      <c r="CW165" s="4"/>
      <c r="CX165" s="5"/>
      <c r="CY165" s="1"/>
      <c r="CZ165" s="1"/>
      <c r="DA165" s="1"/>
      <c r="DB165" s="2"/>
      <c r="DC165" s="1"/>
      <c r="DD165" s="1"/>
      <c r="DE165" s="1"/>
      <c r="DF165" s="2"/>
      <c r="DG165" s="1"/>
      <c r="DH165" s="1"/>
      <c r="DI165" s="1"/>
      <c r="DJ165" s="2"/>
      <c r="DK165" s="1"/>
      <c r="DL165" s="1"/>
      <c r="DM165" s="1"/>
      <c r="DN165" s="2"/>
      <c r="DO165" s="1"/>
      <c r="DP165" s="1"/>
      <c r="DQ165" s="1"/>
      <c r="DR165" s="2"/>
      <c r="DS165" s="1"/>
      <c r="DT165" s="1"/>
      <c r="DU165" s="1"/>
      <c r="DV165" s="2"/>
      <c r="DW165" s="1"/>
      <c r="DX165" s="1"/>
      <c r="DY165" s="1"/>
      <c r="DZ165" s="2"/>
      <c r="EA165" s="1"/>
      <c r="EB165" s="1"/>
      <c r="EC165" s="1"/>
    </row>
    <row r="166" spans="1:208" x14ac:dyDescent="0.3">
      <c r="A166" s="49">
        <v>2016</v>
      </c>
      <c r="B166" s="50" t="s">
        <v>9</v>
      </c>
      <c r="C166" s="56">
        <v>9150</v>
      </c>
      <c r="D166" s="6">
        <v>25090.45</v>
      </c>
      <c r="E166" s="55">
        <f t="shared" si="248"/>
        <v>2742.1256830601096</v>
      </c>
      <c r="F166" s="56">
        <v>0</v>
      </c>
      <c r="G166" s="6">
        <v>0</v>
      </c>
      <c r="H166" s="55">
        <v>0</v>
      </c>
      <c r="I166" s="56">
        <v>0</v>
      </c>
      <c r="J166" s="6">
        <v>0</v>
      </c>
      <c r="K166" s="55">
        <f t="shared" si="249"/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0</v>
      </c>
      <c r="V166" s="6">
        <v>0</v>
      </c>
      <c r="W166" s="55">
        <v>0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>
        <v>0</v>
      </c>
      <c r="AE166" s="6">
        <v>0</v>
      </c>
      <c r="AF166" s="55">
        <v>0</v>
      </c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0</v>
      </c>
      <c r="AT166" s="6">
        <v>0</v>
      </c>
      <c r="AU166" s="55">
        <v>0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0</v>
      </c>
      <c r="BC166" s="6">
        <v>0</v>
      </c>
      <c r="BD166" s="55">
        <v>0</v>
      </c>
      <c r="BE166" s="56">
        <v>0</v>
      </c>
      <c r="BF166" s="6">
        <v>0</v>
      </c>
      <c r="BG166" s="55">
        <v>0</v>
      </c>
      <c r="BH166" s="56">
        <v>0</v>
      </c>
      <c r="BI166" s="6">
        <v>0</v>
      </c>
      <c r="BJ166" s="55">
        <v>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v>0</v>
      </c>
      <c r="CF166" s="56">
        <v>0</v>
      </c>
      <c r="CG166" s="6">
        <v>0</v>
      </c>
      <c r="CH166" s="55">
        <v>0</v>
      </c>
      <c r="CI166" s="8">
        <f t="shared" si="251"/>
        <v>9150</v>
      </c>
      <c r="CJ166" s="17">
        <f t="shared" si="252"/>
        <v>25090.45</v>
      </c>
      <c r="CK166" s="4"/>
      <c r="CL166" s="5"/>
      <c r="CM166" s="4"/>
      <c r="CN166" s="4"/>
      <c r="CO166" s="4"/>
      <c r="CP166" s="5"/>
      <c r="CQ166" s="4"/>
      <c r="CR166" s="4"/>
      <c r="CS166" s="4"/>
      <c r="CT166" s="5"/>
      <c r="CU166" s="4"/>
      <c r="CV166" s="4"/>
      <c r="CW166" s="4"/>
      <c r="CX166" s="5"/>
      <c r="CY166" s="1"/>
      <c r="CZ166" s="1"/>
      <c r="DA166" s="1"/>
      <c r="DB166" s="2"/>
      <c r="DC166" s="1"/>
      <c r="DD166" s="1"/>
      <c r="DE166" s="1"/>
      <c r="DF166" s="2"/>
      <c r="DG166" s="1"/>
      <c r="DH166" s="1"/>
      <c r="DI166" s="1"/>
      <c r="DJ166" s="2"/>
      <c r="DK166" s="1"/>
      <c r="DL166" s="1"/>
      <c r="DM166" s="1"/>
      <c r="DN166" s="2"/>
      <c r="DO166" s="1"/>
      <c r="DP166" s="1"/>
      <c r="DQ166" s="1"/>
      <c r="DR166" s="2"/>
      <c r="DS166" s="1"/>
      <c r="DT166" s="1"/>
      <c r="DU166" s="1"/>
      <c r="DV166" s="2"/>
      <c r="DW166" s="1"/>
      <c r="DX166" s="1"/>
      <c r="DY166" s="1"/>
      <c r="DZ166" s="2"/>
      <c r="EA166" s="1"/>
      <c r="EB166" s="1"/>
      <c r="EC166" s="1"/>
    </row>
    <row r="167" spans="1:208" x14ac:dyDescent="0.3">
      <c r="A167" s="49">
        <v>2016</v>
      </c>
      <c r="B167" s="50" t="s">
        <v>10</v>
      </c>
      <c r="C167" s="56">
        <v>4500</v>
      </c>
      <c r="D167" s="6">
        <v>13096.83</v>
      </c>
      <c r="E167" s="55">
        <f t="shared" si="248"/>
        <v>2910.4066666666668</v>
      </c>
      <c r="F167" s="56">
        <v>0</v>
      </c>
      <c r="G167" s="6">
        <v>0</v>
      </c>
      <c r="H167" s="55">
        <v>0</v>
      </c>
      <c r="I167" s="56">
        <v>0</v>
      </c>
      <c r="J167" s="6">
        <v>0</v>
      </c>
      <c r="K167" s="55">
        <f t="shared" si="249"/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0</v>
      </c>
      <c r="S167" s="6">
        <v>0</v>
      </c>
      <c r="T167" s="55">
        <v>0</v>
      </c>
      <c r="U167" s="56">
        <v>0</v>
      </c>
      <c r="V167" s="6">
        <v>0</v>
      </c>
      <c r="W167" s="55">
        <v>0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>
        <v>0</v>
      </c>
      <c r="AE167" s="6">
        <v>0</v>
      </c>
      <c r="AF167" s="55">
        <v>0</v>
      </c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0</v>
      </c>
      <c r="AT167" s="6">
        <v>0</v>
      </c>
      <c r="AU167" s="55">
        <v>0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0</v>
      </c>
      <c r="BC167" s="6">
        <v>0</v>
      </c>
      <c r="BD167" s="55">
        <v>0</v>
      </c>
      <c r="BE167" s="56">
        <v>0</v>
      </c>
      <c r="BF167" s="6">
        <v>0</v>
      </c>
      <c r="BG167" s="55">
        <v>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v>0</v>
      </c>
      <c r="CF167" s="56">
        <v>0</v>
      </c>
      <c r="CG167" s="6">
        <v>0</v>
      </c>
      <c r="CH167" s="55">
        <v>0</v>
      </c>
      <c r="CI167" s="8">
        <f t="shared" si="251"/>
        <v>4500</v>
      </c>
      <c r="CJ167" s="17">
        <f t="shared" si="252"/>
        <v>13096.83</v>
      </c>
      <c r="CK167" s="4"/>
      <c r="CL167" s="5"/>
      <c r="CM167" s="4"/>
      <c r="CN167" s="4"/>
      <c r="CO167" s="4"/>
      <c r="CP167" s="5"/>
      <c r="CQ167" s="4"/>
      <c r="CR167" s="4"/>
      <c r="CS167" s="4"/>
      <c r="CT167" s="5"/>
      <c r="CU167" s="4"/>
      <c r="CV167" s="4"/>
      <c r="CW167" s="4"/>
      <c r="CX167" s="5"/>
      <c r="CY167" s="1"/>
      <c r="CZ167" s="1"/>
      <c r="DA167" s="1"/>
      <c r="DB167" s="2"/>
      <c r="DC167" s="1"/>
      <c r="DD167" s="1"/>
      <c r="DE167" s="1"/>
      <c r="DF167" s="2"/>
      <c r="DG167" s="1"/>
      <c r="DH167" s="1"/>
      <c r="DI167" s="1"/>
      <c r="DJ167" s="2"/>
      <c r="DK167" s="1"/>
      <c r="DL167" s="1"/>
      <c r="DM167" s="1"/>
      <c r="DN167" s="2"/>
      <c r="DO167" s="1"/>
      <c r="DP167" s="1"/>
      <c r="DQ167" s="1"/>
      <c r="DR167" s="2"/>
      <c r="DS167" s="1"/>
      <c r="DT167" s="1"/>
      <c r="DU167" s="1"/>
      <c r="DV167" s="2"/>
      <c r="DW167" s="1"/>
      <c r="DX167" s="1"/>
      <c r="DY167" s="1"/>
      <c r="DZ167" s="2"/>
      <c r="EA167" s="1"/>
      <c r="EB167" s="1"/>
      <c r="EC167" s="1"/>
    </row>
    <row r="168" spans="1:208" x14ac:dyDescent="0.3">
      <c r="A168" s="49">
        <v>2016</v>
      </c>
      <c r="B168" s="50" t="s">
        <v>11</v>
      </c>
      <c r="C168" s="56">
        <v>5074.08</v>
      </c>
      <c r="D168" s="6">
        <v>14767.64</v>
      </c>
      <c r="E168" s="55">
        <f t="shared" si="248"/>
        <v>2910.4074039037619</v>
      </c>
      <c r="F168" s="56">
        <v>0</v>
      </c>
      <c r="G168" s="6">
        <v>0</v>
      </c>
      <c r="H168" s="55">
        <v>0</v>
      </c>
      <c r="I168" s="56">
        <v>0</v>
      </c>
      <c r="J168" s="6">
        <v>0</v>
      </c>
      <c r="K168" s="55">
        <f t="shared" si="249"/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0</v>
      </c>
      <c r="V168" s="6">
        <v>0</v>
      </c>
      <c r="W168" s="55">
        <v>0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>
        <v>0</v>
      </c>
      <c r="AE168" s="6">
        <v>0</v>
      </c>
      <c r="AF168" s="55">
        <v>0</v>
      </c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0</v>
      </c>
      <c r="AT168" s="6">
        <v>0</v>
      </c>
      <c r="AU168" s="55">
        <v>0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0</v>
      </c>
      <c r="BF168" s="6">
        <v>0</v>
      </c>
      <c r="BG168" s="55">
        <v>0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v>0</v>
      </c>
      <c r="CF168" s="56">
        <v>0</v>
      </c>
      <c r="CG168" s="6">
        <v>0</v>
      </c>
      <c r="CH168" s="55">
        <v>0</v>
      </c>
      <c r="CI168" s="8">
        <f t="shared" si="251"/>
        <v>5074.08</v>
      </c>
      <c r="CJ168" s="17">
        <f t="shared" si="252"/>
        <v>14767.64</v>
      </c>
      <c r="CK168" s="4"/>
      <c r="CL168" s="5"/>
      <c r="CM168" s="4"/>
      <c r="CN168" s="4"/>
      <c r="CO168" s="4"/>
      <c r="CP168" s="5"/>
      <c r="CQ168" s="4"/>
      <c r="CR168" s="4"/>
      <c r="CS168" s="4"/>
      <c r="CT168" s="5"/>
      <c r="CU168" s="4"/>
      <c r="CV168" s="4"/>
      <c r="CW168" s="4"/>
      <c r="CX168" s="5"/>
      <c r="CY168" s="1"/>
      <c r="CZ168" s="1"/>
      <c r="DA168" s="1"/>
      <c r="DB168" s="2"/>
      <c r="DC168" s="1"/>
      <c r="DD168" s="1"/>
      <c r="DE168" s="1"/>
      <c r="DF168" s="2"/>
      <c r="DG168" s="1"/>
      <c r="DH168" s="1"/>
      <c r="DI168" s="1"/>
      <c r="DJ168" s="2"/>
      <c r="DK168" s="1"/>
      <c r="DL168" s="1"/>
      <c r="DM168" s="1"/>
      <c r="DN168" s="2"/>
      <c r="DO168" s="1"/>
      <c r="DP168" s="1"/>
      <c r="DQ168" s="1"/>
      <c r="DR168" s="2"/>
      <c r="DS168" s="1"/>
      <c r="DT168" s="1"/>
      <c r="DU168" s="1"/>
      <c r="DV168" s="2"/>
      <c r="DW168" s="1"/>
      <c r="DX168" s="1"/>
      <c r="DY168" s="1"/>
      <c r="DZ168" s="2"/>
      <c r="EA168" s="1"/>
      <c r="EB168" s="1"/>
      <c r="EC168" s="1"/>
    </row>
    <row r="169" spans="1:208" x14ac:dyDescent="0.3">
      <c r="A169" s="49">
        <v>2016</v>
      </c>
      <c r="B169" s="50" t="s">
        <v>12</v>
      </c>
      <c r="C169" s="56">
        <v>18323.740000000002</v>
      </c>
      <c r="D169" s="6">
        <v>51128.15</v>
      </c>
      <c r="E169" s="55">
        <f t="shared" si="248"/>
        <v>2790.2682530968018</v>
      </c>
      <c r="F169" s="56">
        <v>0</v>
      </c>
      <c r="G169" s="6">
        <v>0</v>
      </c>
      <c r="H169" s="55">
        <v>0</v>
      </c>
      <c r="I169" s="56">
        <v>0</v>
      </c>
      <c r="J169" s="6">
        <v>0</v>
      </c>
      <c r="K169" s="55">
        <f t="shared" si="249"/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0</v>
      </c>
      <c r="V169" s="6">
        <v>0</v>
      </c>
      <c r="W169" s="55">
        <v>0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>
        <v>0</v>
      </c>
      <c r="AE169" s="6">
        <v>0</v>
      </c>
      <c r="AF169" s="55">
        <v>0</v>
      </c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0</v>
      </c>
      <c r="AT169" s="6">
        <v>0</v>
      </c>
      <c r="AU169" s="55">
        <v>0</v>
      </c>
      <c r="AV169" s="56">
        <v>0</v>
      </c>
      <c r="AW169" s="6">
        <v>0</v>
      </c>
      <c r="AX169" s="55">
        <v>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0</v>
      </c>
      <c r="BF169" s="6">
        <v>0</v>
      </c>
      <c r="BG169" s="55">
        <v>0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v>0</v>
      </c>
      <c r="CF169" s="56">
        <v>0</v>
      </c>
      <c r="CG169" s="6">
        <v>0</v>
      </c>
      <c r="CH169" s="55">
        <v>0</v>
      </c>
      <c r="CI169" s="8">
        <f t="shared" si="251"/>
        <v>18323.740000000002</v>
      </c>
      <c r="CJ169" s="17">
        <f t="shared" si="252"/>
        <v>51128.15</v>
      </c>
      <c r="CK169" s="4"/>
      <c r="CL169" s="5"/>
      <c r="CM169" s="4"/>
      <c r="CN169" s="4"/>
      <c r="CO169" s="4"/>
      <c r="CP169" s="5"/>
      <c r="CQ169" s="4"/>
      <c r="CR169" s="4"/>
      <c r="CS169" s="4"/>
      <c r="CT169" s="5"/>
      <c r="CU169" s="4"/>
      <c r="CV169" s="4"/>
      <c r="CW169" s="4"/>
      <c r="CX169" s="5"/>
      <c r="CY169" s="1"/>
      <c r="CZ169" s="1"/>
      <c r="DA169" s="1"/>
      <c r="DB169" s="2"/>
      <c r="DC169" s="1"/>
      <c r="DD169" s="1"/>
      <c r="DE169" s="1"/>
      <c r="DF169" s="2"/>
      <c r="DG169" s="1"/>
      <c r="DH169" s="1"/>
      <c r="DI169" s="1"/>
      <c r="DJ169" s="2"/>
      <c r="DK169" s="1"/>
      <c r="DL169" s="1"/>
      <c r="DM169" s="1"/>
      <c r="DN169" s="2"/>
      <c r="DO169" s="1"/>
      <c r="DP169" s="1"/>
      <c r="DQ169" s="1"/>
      <c r="DR169" s="2"/>
      <c r="DS169" s="1"/>
      <c r="DT169" s="1"/>
      <c r="DU169" s="1"/>
      <c r="DV169" s="2"/>
      <c r="DW169" s="1"/>
      <c r="DX169" s="1"/>
      <c r="DY169" s="1"/>
      <c r="DZ169" s="2"/>
      <c r="EA169" s="1"/>
      <c r="EB169" s="1"/>
      <c r="EC169" s="1"/>
    </row>
    <row r="170" spans="1:208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0</v>
      </c>
      <c r="G170" s="6">
        <v>0</v>
      </c>
      <c r="H170" s="55">
        <v>0</v>
      </c>
      <c r="I170" s="56">
        <v>0</v>
      </c>
      <c r="J170" s="6">
        <v>0</v>
      </c>
      <c r="K170" s="55">
        <f t="shared" si="249"/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0.1</v>
      </c>
      <c r="V170" s="6">
        <v>1.41</v>
      </c>
      <c r="W170" s="55">
        <f t="shared" ref="W170" si="255">V170/U170*1000</f>
        <v>14099.999999999998</v>
      </c>
      <c r="X170" s="56">
        <v>0</v>
      </c>
      <c r="Y170" s="6">
        <v>0</v>
      </c>
      <c r="Z170" s="55">
        <v>0</v>
      </c>
      <c r="AA170" s="56">
        <v>0</v>
      </c>
      <c r="AB170" s="6">
        <v>0</v>
      </c>
      <c r="AC170" s="55">
        <v>0</v>
      </c>
      <c r="AD170" s="56">
        <v>0</v>
      </c>
      <c r="AE170" s="6">
        <v>0</v>
      </c>
      <c r="AF170" s="55">
        <v>0</v>
      </c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0</v>
      </c>
      <c r="AT170" s="6">
        <v>0</v>
      </c>
      <c r="AU170" s="55">
        <v>0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0</v>
      </c>
      <c r="BF170" s="6">
        <v>0</v>
      </c>
      <c r="BG170" s="55">
        <v>0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v>0</v>
      </c>
      <c r="CF170" s="56">
        <v>0</v>
      </c>
      <c r="CG170" s="6">
        <v>0</v>
      </c>
      <c r="CH170" s="55">
        <v>0</v>
      </c>
      <c r="CI170" s="8">
        <f t="shared" si="251"/>
        <v>0.1</v>
      </c>
      <c r="CJ170" s="17">
        <f t="shared" si="252"/>
        <v>1.41</v>
      </c>
      <c r="CK170" s="4"/>
      <c r="CL170" s="5"/>
      <c r="CM170" s="4"/>
      <c r="CN170" s="4"/>
      <c r="CO170" s="4"/>
      <c r="CP170" s="5"/>
      <c r="CQ170" s="4"/>
      <c r="CR170" s="4"/>
      <c r="CS170" s="4"/>
      <c r="CT170" s="5"/>
      <c r="CU170" s="4"/>
      <c r="CV170" s="4"/>
      <c r="CW170" s="4"/>
      <c r="CX170" s="5"/>
      <c r="CY170" s="1"/>
      <c r="CZ170" s="1"/>
      <c r="DA170" s="1"/>
      <c r="DB170" s="2"/>
      <c r="DC170" s="1"/>
      <c r="DD170" s="1"/>
      <c r="DE170" s="1"/>
      <c r="DF170" s="2"/>
      <c r="DG170" s="1"/>
      <c r="DH170" s="1"/>
      <c r="DI170" s="1"/>
      <c r="DJ170" s="2"/>
      <c r="DK170" s="1"/>
      <c r="DL170" s="1"/>
      <c r="DM170" s="1"/>
      <c r="DN170" s="2"/>
      <c r="DO170" s="1"/>
      <c r="DP170" s="1"/>
      <c r="DQ170" s="1"/>
      <c r="DR170" s="2"/>
      <c r="DS170" s="1"/>
      <c r="DT170" s="1"/>
      <c r="DU170" s="1"/>
      <c r="DV170" s="2"/>
      <c r="DW170" s="1"/>
      <c r="DX170" s="1"/>
      <c r="DY170" s="1"/>
      <c r="DZ170" s="2"/>
      <c r="EA170" s="1"/>
      <c r="EB170" s="1"/>
      <c r="EC170" s="1"/>
    </row>
    <row r="171" spans="1:208" x14ac:dyDescent="0.3">
      <c r="A171" s="49">
        <v>2016</v>
      </c>
      <c r="B171" s="50" t="s">
        <v>14</v>
      </c>
      <c r="C171" s="56">
        <v>8680.9500000000007</v>
      </c>
      <c r="D171" s="6">
        <v>28007.78</v>
      </c>
      <c r="E171" s="55">
        <f t="shared" si="248"/>
        <v>3226.3496506718734</v>
      </c>
      <c r="F171" s="56">
        <v>0</v>
      </c>
      <c r="G171" s="6">
        <v>0</v>
      </c>
      <c r="H171" s="55">
        <v>0</v>
      </c>
      <c r="I171" s="56">
        <v>0</v>
      </c>
      <c r="J171" s="6">
        <v>0</v>
      </c>
      <c r="K171" s="55">
        <f t="shared" si="249"/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0</v>
      </c>
      <c r="V171" s="6">
        <v>0</v>
      </c>
      <c r="W171" s="55">
        <v>0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>
        <v>0</v>
      </c>
      <c r="AE171" s="6">
        <v>0</v>
      </c>
      <c r="AF171" s="55">
        <v>0</v>
      </c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0</v>
      </c>
      <c r="BC171" s="6">
        <v>0</v>
      </c>
      <c r="BD171" s="55">
        <v>0</v>
      </c>
      <c r="BE171" s="56">
        <v>0</v>
      </c>
      <c r="BF171" s="6">
        <v>0</v>
      </c>
      <c r="BG171" s="55">
        <v>0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v>0</v>
      </c>
      <c r="CF171" s="56">
        <v>0</v>
      </c>
      <c r="CG171" s="6">
        <v>0</v>
      </c>
      <c r="CH171" s="55">
        <v>0</v>
      </c>
      <c r="CI171" s="8">
        <f t="shared" si="251"/>
        <v>8680.9500000000007</v>
      </c>
      <c r="CJ171" s="17">
        <f t="shared" si="252"/>
        <v>28007.78</v>
      </c>
      <c r="CK171" s="4"/>
      <c r="CL171" s="5"/>
      <c r="CM171" s="4"/>
      <c r="CN171" s="4"/>
      <c r="CO171" s="4"/>
      <c r="CP171" s="5"/>
      <c r="CQ171" s="4"/>
      <c r="CR171" s="4"/>
      <c r="CS171" s="4"/>
      <c r="CT171" s="5"/>
      <c r="CU171" s="4"/>
      <c r="CV171" s="4"/>
      <c r="CW171" s="4"/>
      <c r="CX171" s="5"/>
      <c r="CY171" s="1"/>
      <c r="CZ171" s="1"/>
      <c r="DA171" s="1"/>
      <c r="DB171" s="2"/>
      <c r="DC171" s="1"/>
      <c r="DD171" s="1"/>
      <c r="DE171" s="1"/>
      <c r="DF171" s="2"/>
      <c r="DG171" s="1"/>
      <c r="DH171" s="1"/>
      <c r="DI171" s="1"/>
      <c r="DJ171" s="2"/>
      <c r="DK171" s="1"/>
      <c r="DL171" s="1"/>
      <c r="DM171" s="1"/>
      <c r="DN171" s="2"/>
      <c r="DO171" s="1"/>
      <c r="DP171" s="1"/>
      <c r="DQ171" s="1"/>
      <c r="DR171" s="2"/>
      <c r="DS171" s="1"/>
      <c r="DT171" s="1"/>
      <c r="DU171" s="1"/>
      <c r="DV171" s="2"/>
      <c r="DW171" s="1"/>
      <c r="DX171" s="1"/>
      <c r="DY171" s="1"/>
      <c r="DZ171" s="2"/>
      <c r="EA171" s="1"/>
      <c r="EB171" s="1"/>
      <c r="EC171" s="1"/>
    </row>
    <row r="172" spans="1:208" x14ac:dyDescent="0.3">
      <c r="A172" s="49">
        <v>2016</v>
      </c>
      <c r="B172" s="50" t="s">
        <v>15</v>
      </c>
      <c r="C172" s="56">
        <v>5100</v>
      </c>
      <c r="D172" s="6">
        <v>14331.73</v>
      </c>
      <c r="E172" s="55">
        <f t="shared" si="248"/>
        <v>2810.1431372549018</v>
      </c>
      <c r="F172" s="56">
        <v>0</v>
      </c>
      <c r="G172" s="6">
        <v>0</v>
      </c>
      <c r="H172" s="55">
        <v>0</v>
      </c>
      <c r="I172" s="56">
        <v>0</v>
      </c>
      <c r="J172" s="6">
        <v>0</v>
      </c>
      <c r="K172" s="55">
        <f t="shared" si="249"/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0</v>
      </c>
      <c r="S172" s="6">
        <v>0</v>
      </c>
      <c r="T172" s="55">
        <v>0</v>
      </c>
      <c r="U172" s="56">
        <v>0</v>
      </c>
      <c r="V172" s="6">
        <v>0</v>
      </c>
      <c r="W172" s="55">
        <v>0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>
        <v>0</v>
      </c>
      <c r="AE172" s="6">
        <v>0</v>
      </c>
      <c r="AF172" s="55">
        <v>0</v>
      </c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0</v>
      </c>
      <c r="AT172" s="6">
        <v>0</v>
      </c>
      <c r="AU172" s="55">
        <v>0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0</v>
      </c>
      <c r="BC172" s="6">
        <v>0</v>
      </c>
      <c r="BD172" s="55">
        <v>0</v>
      </c>
      <c r="BE172" s="56">
        <v>0</v>
      </c>
      <c r="BF172" s="6">
        <v>0</v>
      </c>
      <c r="BG172" s="55">
        <v>0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20</v>
      </c>
      <c r="CD172" s="6">
        <v>30.49</v>
      </c>
      <c r="CE172" s="55">
        <f t="shared" si="250"/>
        <v>1524.5</v>
      </c>
      <c r="CF172" s="56">
        <v>0</v>
      </c>
      <c r="CG172" s="6">
        <v>0</v>
      </c>
      <c r="CH172" s="55">
        <v>0</v>
      </c>
      <c r="CI172" s="8">
        <f t="shared" si="251"/>
        <v>5120</v>
      </c>
      <c r="CJ172" s="17">
        <f t="shared" si="252"/>
        <v>14362.22</v>
      </c>
      <c r="CK172" s="4"/>
      <c r="CL172" s="5"/>
      <c r="CM172" s="4"/>
      <c r="CN172" s="4"/>
      <c r="CO172" s="4"/>
      <c r="CP172" s="5"/>
      <c r="CQ172" s="4"/>
      <c r="CR172" s="4"/>
      <c r="CS172" s="4"/>
      <c r="CT172" s="5"/>
      <c r="CU172" s="4"/>
      <c r="CV172" s="4"/>
      <c r="CW172" s="4"/>
      <c r="CX172" s="5"/>
      <c r="CY172" s="1"/>
      <c r="CZ172" s="1"/>
      <c r="DA172" s="1"/>
      <c r="DB172" s="2"/>
      <c r="DC172" s="1"/>
      <c r="DD172" s="1"/>
      <c r="DE172" s="1"/>
      <c r="DF172" s="2"/>
      <c r="DG172" s="1"/>
      <c r="DH172" s="1"/>
      <c r="DI172" s="1"/>
      <c r="DJ172" s="2"/>
      <c r="DK172" s="1"/>
      <c r="DL172" s="1"/>
      <c r="DM172" s="1"/>
      <c r="DN172" s="2"/>
      <c r="DO172" s="1"/>
      <c r="DP172" s="1"/>
      <c r="DQ172" s="1"/>
      <c r="DR172" s="2"/>
      <c r="DS172" s="1"/>
      <c r="DT172" s="1"/>
      <c r="DU172" s="1"/>
      <c r="DV172" s="2"/>
      <c r="DW172" s="1"/>
      <c r="DX172" s="1"/>
      <c r="DY172" s="1"/>
      <c r="DZ172" s="2"/>
      <c r="EA172" s="1"/>
      <c r="EB172" s="1"/>
      <c r="EC172" s="1"/>
    </row>
    <row r="173" spans="1:208" x14ac:dyDescent="0.3">
      <c r="A173" s="49">
        <v>2016</v>
      </c>
      <c r="B173" s="50" t="s">
        <v>16</v>
      </c>
      <c r="C173" s="56">
        <v>1534.12</v>
      </c>
      <c r="D173" s="6">
        <v>4238.0200000000004</v>
      </c>
      <c r="E173" s="55">
        <f t="shared" si="248"/>
        <v>2762.5087998331296</v>
      </c>
      <c r="F173" s="56">
        <v>0</v>
      </c>
      <c r="G173" s="6">
        <v>0</v>
      </c>
      <c r="H173" s="55">
        <v>0</v>
      </c>
      <c r="I173" s="56">
        <v>0</v>
      </c>
      <c r="J173" s="6">
        <v>0</v>
      </c>
      <c r="K173" s="55">
        <f t="shared" si="249"/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0</v>
      </c>
      <c r="V173" s="6">
        <v>0</v>
      </c>
      <c r="W173" s="55">
        <v>0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>
        <v>0</v>
      </c>
      <c r="AE173" s="6">
        <v>0</v>
      </c>
      <c r="AF173" s="55">
        <v>0</v>
      </c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0</v>
      </c>
      <c r="AT173" s="6">
        <v>0</v>
      </c>
      <c r="AU173" s="55">
        <v>0</v>
      </c>
      <c r="AV173" s="56">
        <v>22</v>
      </c>
      <c r="AW173" s="6">
        <v>125.4</v>
      </c>
      <c r="AX173" s="55">
        <f t="shared" ref="AX173" si="256">AW173/AV173*1000</f>
        <v>5700</v>
      </c>
      <c r="AY173" s="56">
        <v>0</v>
      </c>
      <c r="AZ173" s="6">
        <v>0</v>
      </c>
      <c r="BA173" s="55">
        <v>0</v>
      </c>
      <c r="BB173" s="56">
        <v>0</v>
      </c>
      <c r="BC173" s="6">
        <v>0</v>
      </c>
      <c r="BD173" s="55">
        <v>0</v>
      </c>
      <c r="BE173" s="56">
        <v>0</v>
      </c>
      <c r="BF173" s="6">
        <v>0</v>
      </c>
      <c r="BG173" s="55">
        <v>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v>0</v>
      </c>
      <c r="CF173" s="56">
        <v>0</v>
      </c>
      <c r="CG173" s="6">
        <v>0</v>
      </c>
      <c r="CH173" s="55">
        <v>0</v>
      </c>
      <c r="CI173" s="8">
        <f t="shared" si="251"/>
        <v>1556.12</v>
      </c>
      <c r="CJ173" s="17">
        <f t="shared" si="252"/>
        <v>4363.42</v>
      </c>
      <c r="CK173" s="4"/>
      <c r="CL173" s="5"/>
      <c r="CM173" s="4"/>
      <c r="CN173" s="4"/>
      <c r="CO173" s="4"/>
      <c r="CP173" s="5"/>
      <c r="CQ173" s="4"/>
      <c r="CR173" s="4"/>
      <c r="CS173" s="4"/>
      <c r="CT173" s="5"/>
      <c r="CU173" s="4"/>
      <c r="CV173" s="4"/>
      <c r="CW173" s="4"/>
      <c r="CX173" s="5"/>
      <c r="CY173" s="1"/>
      <c r="CZ173" s="1"/>
      <c r="DA173" s="1"/>
      <c r="DB173" s="2"/>
      <c r="DC173" s="1"/>
      <c r="DD173" s="1"/>
      <c r="DE173" s="1"/>
      <c r="DF173" s="2"/>
      <c r="DG173" s="1"/>
      <c r="DH173" s="1"/>
      <c r="DI173" s="1"/>
      <c r="DJ173" s="2"/>
      <c r="DK173" s="1"/>
      <c r="DL173" s="1"/>
      <c r="DM173" s="1"/>
      <c r="DN173" s="2"/>
      <c r="DO173" s="1"/>
      <c r="DP173" s="1"/>
      <c r="DQ173" s="1"/>
      <c r="DR173" s="2"/>
      <c r="DS173" s="1"/>
      <c r="DT173" s="1"/>
      <c r="DU173" s="1"/>
      <c r="DV173" s="2"/>
      <c r="DW173" s="1"/>
      <c r="DX173" s="1"/>
      <c r="DY173" s="1"/>
      <c r="DZ173" s="2"/>
      <c r="EA173" s="1"/>
      <c r="EB173" s="1"/>
      <c r="EC173" s="1"/>
    </row>
    <row r="174" spans="1:208" ht="15" thickBot="1" x14ac:dyDescent="0.35">
      <c r="A174" s="51"/>
      <c r="B174" s="52" t="s">
        <v>17</v>
      </c>
      <c r="C174" s="57">
        <f t="shared" ref="C174:D174" si="257">SUM(C162:C173)</f>
        <v>93571.01999999999</v>
      </c>
      <c r="D174" s="36">
        <f t="shared" si="257"/>
        <v>288580.24</v>
      </c>
      <c r="E174" s="58"/>
      <c r="F174" s="57">
        <f t="shared" ref="F174:G174" si="258">SUM(F162:F173)</f>
        <v>0</v>
      </c>
      <c r="G174" s="36">
        <f t="shared" si="258"/>
        <v>0</v>
      </c>
      <c r="H174" s="58"/>
      <c r="I174" s="57">
        <f t="shared" ref="I174:J174" si="259">SUM(I162:I173)</f>
        <v>0</v>
      </c>
      <c r="J174" s="36">
        <f t="shared" si="259"/>
        <v>0</v>
      </c>
      <c r="K174" s="58"/>
      <c r="L174" s="57">
        <f t="shared" ref="L174:M174" si="260">SUM(L162:L173)</f>
        <v>0</v>
      </c>
      <c r="M174" s="36">
        <f t="shared" si="260"/>
        <v>0</v>
      </c>
      <c r="N174" s="58"/>
      <c r="O174" s="57">
        <f t="shared" ref="O174:P174" si="261">SUM(O162:O173)</f>
        <v>0</v>
      </c>
      <c r="P174" s="36">
        <f t="shared" si="261"/>
        <v>0</v>
      </c>
      <c r="Q174" s="58"/>
      <c r="R174" s="57">
        <f t="shared" ref="R174:S174" si="262">SUM(R162:R173)</f>
        <v>0</v>
      </c>
      <c r="S174" s="36">
        <f t="shared" si="262"/>
        <v>0</v>
      </c>
      <c r="T174" s="58"/>
      <c r="U174" s="57">
        <f t="shared" ref="U174:V174" si="263">SUM(U162:U173)</f>
        <v>0.1</v>
      </c>
      <c r="V174" s="36">
        <f t="shared" si="263"/>
        <v>1.41</v>
      </c>
      <c r="W174" s="58"/>
      <c r="X174" s="57">
        <f t="shared" ref="X174:Y174" si="264">SUM(X162:X173)</f>
        <v>0</v>
      </c>
      <c r="Y174" s="36">
        <f t="shared" si="264"/>
        <v>0</v>
      </c>
      <c r="Z174" s="58"/>
      <c r="AA174" s="57">
        <f t="shared" ref="AA174:AB174" si="265">SUM(AA162:AA173)</f>
        <v>0</v>
      </c>
      <c r="AB174" s="36">
        <f t="shared" si="265"/>
        <v>0</v>
      </c>
      <c r="AC174" s="58"/>
      <c r="AD174" s="57">
        <f t="shared" ref="AD174:AE174" si="266">SUM(AD162:AD173)</f>
        <v>0</v>
      </c>
      <c r="AE174" s="36">
        <f t="shared" si="266"/>
        <v>0</v>
      </c>
      <c r="AF174" s="58"/>
      <c r="AG174" s="57">
        <f t="shared" ref="AG174:AH174" si="267">SUM(AG162:AG173)</f>
        <v>0</v>
      </c>
      <c r="AH174" s="36">
        <f t="shared" si="267"/>
        <v>0</v>
      </c>
      <c r="AI174" s="58"/>
      <c r="AJ174" s="57">
        <f t="shared" ref="AJ174:AK174" si="268">SUM(AJ162:AJ173)</f>
        <v>0</v>
      </c>
      <c r="AK174" s="36">
        <f t="shared" si="268"/>
        <v>0</v>
      </c>
      <c r="AL174" s="58"/>
      <c r="AM174" s="57">
        <f t="shared" ref="AM174:AN174" si="269">SUM(AM162:AM173)</f>
        <v>0</v>
      </c>
      <c r="AN174" s="36">
        <f t="shared" si="269"/>
        <v>0</v>
      </c>
      <c r="AO174" s="58"/>
      <c r="AP174" s="57">
        <f t="shared" ref="AP174:AQ174" si="270">SUM(AP162:AP173)</f>
        <v>0.13500000000000001</v>
      </c>
      <c r="AQ174" s="36">
        <f t="shared" si="270"/>
        <v>36.729999999999997</v>
      </c>
      <c r="AR174" s="58"/>
      <c r="AS174" s="57">
        <f t="shared" ref="AS174:AT174" si="271">SUM(AS162:AS173)</f>
        <v>83</v>
      </c>
      <c r="AT174" s="36">
        <f t="shared" si="271"/>
        <v>192.09</v>
      </c>
      <c r="AU174" s="58"/>
      <c r="AV174" s="57">
        <f t="shared" ref="AV174:AW174" si="272">SUM(AV162:AV173)</f>
        <v>22</v>
      </c>
      <c r="AW174" s="36">
        <f t="shared" si="272"/>
        <v>125.4</v>
      </c>
      <c r="AX174" s="58"/>
      <c r="AY174" s="57">
        <f t="shared" ref="AY174:AZ174" si="273">SUM(AY162:AY173)</f>
        <v>0</v>
      </c>
      <c r="AZ174" s="36">
        <f t="shared" si="273"/>
        <v>0</v>
      </c>
      <c r="BA174" s="58"/>
      <c r="BB174" s="57">
        <f t="shared" ref="BB174:BC174" si="274">SUM(BB162:BB173)</f>
        <v>0</v>
      </c>
      <c r="BC174" s="36">
        <f t="shared" si="274"/>
        <v>0</v>
      </c>
      <c r="BD174" s="58"/>
      <c r="BE174" s="57">
        <f t="shared" ref="BE174:BF174" si="275">SUM(BE162:BE173)</f>
        <v>0</v>
      </c>
      <c r="BF174" s="36">
        <f t="shared" si="275"/>
        <v>0</v>
      </c>
      <c r="BG174" s="58"/>
      <c r="BH174" s="57">
        <f t="shared" ref="BH174:BI174" si="276">SUM(BH162:BH173)</f>
        <v>0</v>
      </c>
      <c r="BI174" s="36">
        <f t="shared" si="276"/>
        <v>0</v>
      </c>
      <c r="BJ174" s="58"/>
      <c r="BK174" s="57">
        <f t="shared" ref="BK174:BL174" si="277">SUM(BK162:BK173)</f>
        <v>0</v>
      </c>
      <c r="BL174" s="36">
        <f t="shared" si="277"/>
        <v>0</v>
      </c>
      <c r="BM174" s="58"/>
      <c r="BN174" s="57">
        <f t="shared" ref="BN174:BO174" si="278">SUM(BN162:BN173)</f>
        <v>0</v>
      </c>
      <c r="BO174" s="36">
        <f t="shared" si="278"/>
        <v>0</v>
      </c>
      <c r="BP174" s="58"/>
      <c r="BQ174" s="57">
        <f t="shared" ref="BQ174:BR174" si="279">SUM(BQ162:BQ173)</f>
        <v>0</v>
      </c>
      <c r="BR174" s="36">
        <f t="shared" si="279"/>
        <v>0</v>
      </c>
      <c r="BS174" s="58"/>
      <c r="BT174" s="57">
        <f t="shared" ref="BT174:BU174" si="280">SUM(BT162:BT173)</f>
        <v>0</v>
      </c>
      <c r="BU174" s="36">
        <f t="shared" si="280"/>
        <v>0</v>
      </c>
      <c r="BV174" s="58"/>
      <c r="BW174" s="57">
        <f t="shared" ref="BW174:BX174" si="281">SUM(BW162:BW173)</f>
        <v>0</v>
      </c>
      <c r="BX174" s="36">
        <f t="shared" si="281"/>
        <v>0</v>
      </c>
      <c r="BY174" s="58"/>
      <c r="BZ174" s="57">
        <f t="shared" ref="BZ174:CA174" si="282">SUM(BZ162:BZ173)</f>
        <v>0</v>
      </c>
      <c r="CA174" s="36">
        <f t="shared" si="282"/>
        <v>0</v>
      </c>
      <c r="CB174" s="58"/>
      <c r="CC174" s="57">
        <f t="shared" ref="CC174:CD174" si="283">SUM(CC162:CC173)</f>
        <v>54.22</v>
      </c>
      <c r="CD174" s="36">
        <f t="shared" si="283"/>
        <v>57.25</v>
      </c>
      <c r="CE174" s="58"/>
      <c r="CF174" s="57">
        <f t="shared" ref="CF174:CG174" si="284">SUM(CF162:CF173)</f>
        <v>0</v>
      </c>
      <c r="CG174" s="36">
        <f t="shared" si="284"/>
        <v>0</v>
      </c>
      <c r="CH174" s="58"/>
      <c r="CI174" s="37">
        <f t="shared" si="251"/>
        <v>93730.474999999991</v>
      </c>
      <c r="CJ174" s="38">
        <f t="shared" si="252"/>
        <v>288993.12</v>
      </c>
      <c r="CK174" s="4"/>
      <c r="CL174" s="5"/>
      <c r="CM174" s="4"/>
      <c r="CN174" s="4"/>
      <c r="CO174" s="4"/>
      <c r="CP174" s="5"/>
      <c r="CQ174" s="4"/>
      <c r="CR174" s="4"/>
      <c r="CS174" s="4"/>
      <c r="CT174" s="5"/>
      <c r="CU174" s="4"/>
      <c r="CV174" s="4"/>
      <c r="CW174" s="4"/>
      <c r="CX174" s="5"/>
      <c r="CY174" s="1"/>
      <c r="CZ174" s="1"/>
      <c r="DA174" s="1"/>
      <c r="DB174" s="2"/>
      <c r="DC174" s="1"/>
      <c r="DD174" s="1"/>
      <c r="DE174" s="1"/>
      <c r="DF174" s="2"/>
      <c r="DG174" s="1"/>
      <c r="DH174" s="1"/>
      <c r="DI174" s="1"/>
      <c r="DJ174" s="2"/>
      <c r="DK174" s="1"/>
      <c r="DL174" s="1"/>
      <c r="DM174" s="1"/>
      <c r="DN174" s="2"/>
      <c r="DO174" s="1"/>
      <c r="DP174" s="1"/>
      <c r="DQ174" s="1"/>
      <c r="DR174" s="2"/>
      <c r="DS174" s="1"/>
      <c r="DT174" s="1"/>
      <c r="DU174" s="1"/>
      <c r="DV174" s="2"/>
      <c r="DW174" s="1"/>
      <c r="DX174" s="1"/>
      <c r="DY174" s="1"/>
      <c r="DZ174" s="2"/>
      <c r="EA174" s="1"/>
      <c r="EB174" s="1"/>
      <c r="EC174" s="1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  <c r="GP174" s="3"/>
      <c r="GU174" s="3"/>
      <c r="GZ174" s="3"/>
    </row>
    <row r="175" spans="1:208" x14ac:dyDescent="0.3">
      <c r="A175" s="49">
        <v>2017</v>
      </c>
      <c r="B175" s="50" t="s">
        <v>5</v>
      </c>
      <c r="C175" s="56">
        <v>7176.28</v>
      </c>
      <c r="D175" s="6">
        <v>20247.38</v>
      </c>
      <c r="E175" s="55">
        <f t="shared" ref="E175:E183" si="285">D175/C175*1000</f>
        <v>2821.4311593193133</v>
      </c>
      <c r="F175" s="56">
        <v>0</v>
      </c>
      <c r="G175" s="6">
        <v>0</v>
      </c>
      <c r="H175" s="55">
        <v>0</v>
      </c>
      <c r="I175" s="56">
        <v>0</v>
      </c>
      <c r="J175" s="6">
        <v>0</v>
      </c>
      <c r="K175" s="55">
        <f t="shared" ref="K175:K186" si="286">IF(I175=0,0,J175/I175*1000)</f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0</v>
      </c>
      <c r="V175" s="6">
        <v>0</v>
      </c>
      <c r="W175" s="55">
        <v>0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>
        <v>0</v>
      </c>
      <c r="AE175" s="6">
        <v>0</v>
      </c>
      <c r="AF175" s="55">
        <v>0</v>
      </c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0</v>
      </c>
      <c r="AT175" s="6">
        <v>0</v>
      </c>
      <c r="AU175" s="55">
        <v>0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0</v>
      </c>
      <c r="BC175" s="6">
        <v>0</v>
      </c>
      <c r="BD175" s="55">
        <v>0</v>
      </c>
      <c r="BE175" s="56">
        <v>0</v>
      </c>
      <c r="BF175" s="6">
        <v>0</v>
      </c>
      <c r="BG175" s="55">
        <v>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v>0</v>
      </c>
      <c r="CF175" s="56">
        <v>0</v>
      </c>
      <c r="CG175" s="6">
        <v>0</v>
      </c>
      <c r="CH175" s="55">
        <v>0</v>
      </c>
      <c r="CI175" s="8">
        <f t="shared" si="251"/>
        <v>7176.28</v>
      </c>
      <c r="CJ175" s="17">
        <f t="shared" si="252"/>
        <v>20247.38</v>
      </c>
      <c r="CK175" s="4"/>
      <c r="CL175" s="5"/>
      <c r="CM175" s="4"/>
      <c r="CN175" s="4"/>
      <c r="CO175" s="4"/>
      <c r="CP175" s="5"/>
      <c r="CQ175" s="4"/>
      <c r="CR175" s="4"/>
      <c r="CS175" s="4"/>
      <c r="CT175" s="5"/>
      <c r="CU175" s="4"/>
      <c r="CV175" s="4"/>
      <c r="CW175" s="4"/>
      <c r="CX175" s="5"/>
      <c r="CY175" s="1"/>
      <c r="CZ175" s="1"/>
      <c r="DA175" s="1"/>
      <c r="DB175" s="2"/>
      <c r="DC175" s="1"/>
      <c r="DD175" s="1"/>
      <c r="DE175" s="1"/>
      <c r="DF175" s="2"/>
      <c r="DG175" s="1"/>
      <c r="DH175" s="1"/>
      <c r="DI175" s="1"/>
      <c r="DJ175" s="2"/>
      <c r="DK175" s="1"/>
      <c r="DL175" s="1"/>
      <c r="DM175" s="1"/>
      <c r="DN175" s="2"/>
      <c r="DO175" s="1"/>
      <c r="DP175" s="1"/>
      <c r="DQ175" s="1"/>
      <c r="DR175" s="2"/>
      <c r="DS175" s="1"/>
      <c r="DT175" s="1"/>
      <c r="DU175" s="1"/>
      <c r="DV175" s="2"/>
      <c r="DW175" s="1"/>
      <c r="DX175" s="1"/>
      <c r="DY175" s="1"/>
      <c r="DZ175" s="2"/>
      <c r="EA175" s="1"/>
      <c r="EB175" s="1"/>
      <c r="EC175" s="1"/>
    </row>
    <row r="176" spans="1:208" x14ac:dyDescent="0.3">
      <c r="A176" s="49">
        <v>2017</v>
      </c>
      <c r="B176" s="50" t="s">
        <v>6</v>
      </c>
      <c r="C176" s="56">
        <v>8099</v>
      </c>
      <c r="D176" s="6">
        <v>20660.86</v>
      </c>
      <c r="E176" s="55">
        <f t="shared" si="285"/>
        <v>2551.0383998024445</v>
      </c>
      <c r="F176" s="56">
        <v>0</v>
      </c>
      <c r="G176" s="6">
        <v>0</v>
      </c>
      <c r="H176" s="55">
        <v>0</v>
      </c>
      <c r="I176" s="56">
        <v>0</v>
      </c>
      <c r="J176" s="6">
        <v>0</v>
      </c>
      <c r="K176" s="55">
        <f t="shared" si="286"/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0</v>
      </c>
      <c r="V176" s="6">
        <v>0</v>
      </c>
      <c r="W176" s="55">
        <v>0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>
        <v>0</v>
      </c>
      <c r="AE176" s="6">
        <v>0</v>
      </c>
      <c r="AF176" s="55">
        <v>0</v>
      </c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0</v>
      </c>
      <c r="AT176" s="6">
        <v>0</v>
      </c>
      <c r="AU176" s="55">
        <v>0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0</v>
      </c>
      <c r="BC176" s="6">
        <v>0</v>
      </c>
      <c r="BD176" s="55">
        <v>0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v>0</v>
      </c>
      <c r="CF176" s="56">
        <v>0</v>
      </c>
      <c r="CG176" s="6">
        <v>0</v>
      </c>
      <c r="CH176" s="55">
        <v>0</v>
      </c>
      <c r="CI176" s="8">
        <f t="shared" si="251"/>
        <v>8099</v>
      </c>
      <c r="CJ176" s="17">
        <f t="shared" si="252"/>
        <v>20660.86</v>
      </c>
      <c r="CK176" s="4"/>
      <c r="CL176" s="5"/>
      <c r="CM176" s="4"/>
      <c r="CN176" s="4"/>
      <c r="CO176" s="4"/>
      <c r="CP176" s="5"/>
      <c r="CQ176" s="4"/>
      <c r="CR176" s="4"/>
      <c r="CS176" s="4"/>
      <c r="CT176" s="5"/>
      <c r="CU176" s="4"/>
      <c r="CV176" s="4"/>
      <c r="CW176" s="4"/>
      <c r="CX176" s="5"/>
      <c r="CY176" s="1"/>
      <c r="CZ176" s="1"/>
      <c r="DA176" s="1"/>
      <c r="DB176" s="2"/>
      <c r="DC176" s="1"/>
      <c r="DD176" s="1"/>
      <c r="DE176" s="1"/>
      <c r="DF176" s="2"/>
      <c r="DG176" s="1"/>
      <c r="DH176" s="1"/>
      <c r="DI176" s="1"/>
      <c r="DJ176" s="2"/>
      <c r="DK176" s="1"/>
      <c r="DL176" s="1"/>
      <c r="DM176" s="1"/>
      <c r="DN176" s="2"/>
      <c r="DO176" s="1"/>
      <c r="DP176" s="1"/>
      <c r="DQ176" s="1"/>
      <c r="DR176" s="2"/>
      <c r="DS176" s="1"/>
      <c r="DT176" s="1"/>
      <c r="DU176" s="1"/>
      <c r="DV176" s="2"/>
      <c r="DW176" s="1"/>
      <c r="DX176" s="1"/>
      <c r="DY176" s="1"/>
      <c r="DZ176" s="2"/>
      <c r="EA176" s="1"/>
      <c r="EB176" s="1"/>
      <c r="EC176" s="1"/>
    </row>
    <row r="177" spans="1:208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0</v>
      </c>
      <c r="G177" s="6">
        <v>0</v>
      </c>
      <c r="H177" s="55">
        <v>0</v>
      </c>
      <c r="I177" s="56">
        <v>0</v>
      </c>
      <c r="J177" s="6">
        <v>0</v>
      </c>
      <c r="K177" s="55">
        <f t="shared" si="286"/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0</v>
      </c>
      <c r="V177" s="6">
        <v>0</v>
      </c>
      <c r="W177" s="55">
        <v>0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>
        <v>0</v>
      </c>
      <c r="AE177" s="6">
        <v>0</v>
      </c>
      <c r="AF177" s="55">
        <v>0</v>
      </c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0</v>
      </c>
      <c r="AT177" s="6">
        <v>0</v>
      </c>
      <c r="AU177" s="55">
        <v>0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0</v>
      </c>
      <c r="BF177" s="6">
        <v>0</v>
      </c>
      <c r="BG177" s="55">
        <v>0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v>0</v>
      </c>
      <c r="CF177" s="56">
        <v>0</v>
      </c>
      <c r="CG177" s="6">
        <v>0</v>
      </c>
      <c r="CH177" s="55">
        <v>0</v>
      </c>
      <c r="CI177" s="8">
        <f t="shared" si="251"/>
        <v>0</v>
      </c>
      <c r="CJ177" s="17">
        <f t="shared" si="252"/>
        <v>0</v>
      </c>
      <c r="CK177" s="4"/>
      <c r="CL177" s="5"/>
      <c r="CM177" s="4"/>
      <c r="CN177" s="4"/>
      <c r="CO177" s="4"/>
      <c r="CP177" s="5"/>
      <c r="CQ177" s="4"/>
      <c r="CR177" s="4"/>
      <c r="CS177" s="4"/>
      <c r="CT177" s="5"/>
      <c r="CU177" s="4"/>
      <c r="CV177" s="4"/>
      <c r="CW177" s="4"/>
      <c r="CX177" s="5"/>
      <c r="CY177" s="1"/>
      <c r="CZ177" s="1"/>
      <c r="DA177" s="1"/>
      <c r="DB177" s="2"/>
      <c r="DC177" s="1"/>
      <c r="DD177" s="1"/>
      <c r="DE177" s="1"/>
      <c r="DF177" s="2"/>
      <c r="DG177" s="1"/>
      <c r="DH177" s="1"/>
      <c r="DI177" s="1"/>
      <c r="DJ177" s="2"/>
      <c r="DK177" s="1"/>
      <c r="DL177" s="1"/>
      <c r="DM177" s="1"/>
      <c r="DN177" s="2"/>
      <c r="DO177" s="1"/>
      <c r="DP177" s="1"/>
      <c r="DQ177" s="1"/>
      <c r="DR177" s="2"/>
      <c r="DS177" s="1"/>
      <c r="DT177" s="1"/>
      <c r="DU177" s="1"/>
      <c r="DV177" s="2"/>
      <c r="DW177" s="1"/>
      <c r="DX177" s="1"/>
      <c r="DY177" s="1"/>
      <c r="DZ177" s="2"/>
      <c r="EA177" s="1"/>
      <c r="EB177" s="1"/>
      <c r="EC177" s="1"/>
    </row>
    <row r="178" spans="1:208" x14ac:dyDescent="0.3">
      <c r="A178" s="49">
        <v>2017</v>
      </c>
      <c r="B178" s="50" t="s">
        <v>8</v>
      </c>
      <c r="C178" s="56">
        <v>9130</v>
      </c>
      <c r="D178" s="6">
        <v>21426.65</v>
      </c>
      <c r="E178" s="55">
        <f t="shared" si="285"/>
        <v>2346.8400876232204</v>
      </c>
      <c r="F178" s="56">
        <v>0</v>
      </c>
      <c r="G178" s="6">
        <v>0</v>
      </c>
      <c r="H178" s="55">
        <v>0</v>
      </c>
      <c r="I178" s="56">
        <v>0</v>
      </c>
      <c r="J178" s="6">
        <v>0</v>
      </c>
      <c r="K178" s="55">
        <f t="shared" si="286"/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0</v>
      </c>
      <c r="S178" s="6">
        <v>0</v>
      </c>
      <c r="T178" s="55">
        <v>0</v>
      </c>
      <c r="U178" s="56">
        <v>0</v>
      </c>
      <c r="V178" s="6">
        <v>0</v>
      </c>
      <c r="W178" s="55">
        <v>0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>
        <v>0</v>
      </c>
      <c r="AE178" s="6">
        <v>0</v>
      </c>
      <c r="AF178" s="55">
        <v>0</v>
      </c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0</v>
      </c>
      <c r="AT178" s="6">
        <v>0</v>
      </c>
      <c r="AU178" s="55">
        <v>0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0</v>
      </c>
      <c r="BC178" s="6">
        <v>0</v>
      </c>
      <c r="BD178" s="55">
        <v>0</v>
      </c>
      <c r="BE178" s="56">
        <v>0</v>
      </c>
      <c r="BF178" s="6">
        <v>0</v>
      </c>
      <c r="BG178" s="55">
        <v>0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v>0</v>
      </c>
      <c r="CF178" s="56">
        <v>0</v>
      </c>
      <c r="CG178" s="6">
        <v>0</v>
      </c>
      <c r="CH178" s="55">
        <v>0</v>
      </c>
      <c r="CI178" s="8">
        <f t="shared" si="251"/>
        <v>9130</v>
      </c>
      <c r="CJ178" s="17">
        <f t="shared" si="252"/>
        <v>21426.65</v>
      </c>
      <c r="CK178" s="4"/>
      <c r="CL178" s="5"/>
      <c r="CM178" s="4"/>
      <c r="CN178" s="4"/>
      <c r="CO178" s="4"/>
      <c r="CP178" s="5"/>
      <c r="CQ178" s="4"/>
      <c r="CR178" s="4"/>
      <c r="CS178" s="4"/>
      <c r="CT178" s="5"/>
      <c r="CU178" s="4"/>
      <c r="CV178" s="4"/>
      <c r="CW178" s="4"/>
      <c r="CX178" s="5"/>
      <c r="CY178" s="1"/>
      <c r="CZ178" s="1"/>
      <c r="DA178" s="1"/>
      <c r="DB178" s="2"/>
      <c r="DC178" s="1"/>
      <c r="DD178" s="1"/>
      <c r="DE178" s="1"/>
      <c r="DF178" s="2"/>
      <c r="DG178" s="1"/>
      <c r="DH178" s="1"/>
      <c r="DI178" s="1"/>
      <c r="DJ178" s="2"/>
      <c r="DK178" s="1"/>
      <c r="DL178" s="1"/>
      <c r="DM178" s="1"/>
      <c r="DN178" s="2"/>
      <c r="DO178" s="1"/>
      <c r="DP178" s="1"/>
      <c r="DQ178" s="1"/>
      <c r="DR178" s="2"/>
      <c r="DS178" s="1"/>
      <c r="DT178" s="1"/>
      <c r="DU178" s="1"/>
      <c r="DV178" s="2"/>
      <c r="DW178" s="1"/>
      <c r="DX178" s="1"/>
      <c r="DY178" s="1"/>
      <c r="DZ178" s="2"/>
      <c r="EA178" s="1"/>
      <c r="EB178" s="1"/>
      <c r="EC178" s="1"/>
    </row>
    <row r="179" spans="1:208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0</v>
      </c>
      <c r="G179" s="6">
        <v>0</v>
      </c>
      <c r="H179" s="55">
        <v>0</v>
      </c>
      <c r="I179" s="56">
        <v>0</v>
      </c>
      <c r="J179" s="6">
        <v>0</v>
      </c>
      <c r="K179" s="55">
        <f t="shared" si="286"/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0</v>
      </c>
      <c r="V179" s="6">
        <v>0</v>
      </c>
      <c r="W179" s="55">
        <v>0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>
        <v>0</v>
      </c>
      <c r="AE179" s="6">
        <v>0</v>
      </c>
      <c r="AF179" s="55">
        <v>0</v>
      </c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0</v>
      </c>
      <c r="AT179" s="6">
        <v>0</v>
      </c>
      <c r="AU179" s="55">
        <v>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0</v>
      </c>
      <c r="BF179" s="6">
        <v>0</v>
      </c>
      <c r="BG179" s="55">
        <v>0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v>0</v>
      </c>
      <c r="CF179" s="56">
        <v>0</v>
      </c>
      <c r="CG179" s="6">
        <v>0</v>
      </c>
      <c r="CH179" s="55">
        <v>0</v>
      </c>
      <c r="CI179" s="8">
        <f t="shared" si="251"/>
        <v>0</v>
      </c>
      <c r="CJ179" s="17">
        <f t="shared" si="252"/>
        <v>0</v>
      </c>
      <c r="CK179" s="4"/>
      <c r="CL179" s="5"/>
      <c r="CM179" s="4"/>
      <c r="CN179" s="4"/>
      <c r="CO179" s="4"/>
      <c r="CP179" s="5"/>
      <c r="CQ179" s="4"/>
      <c r="CR179" s="4"/>
      <c r="CS179" s="4"/>
      <c r="CT179" s="5"/>
      <c r="CU179" s="4"/>
      <c r="CV179" s="4"/>
      <c r="CW179" s="4"/>
      <c r="CX179" s="5"/>
      <c r="CY179" s="1"/>
      <c r="CZ179" s="1"/>
      <c r="DA179" s="1"/>
      <c r="DB179" s="2"/>
      <c r="DC179" s="1"/>
      <c r="DD179" s="1"/>
      <c r="DE179" s="1"/>
      <c r="DF179" s="2"/>
      <c r="DG179" s="1"/>
      <c r="DH179" s="1"/>
      <c r="DI179" s="1"/>
      <c r="DJ179" s="2"/>
      <c r="DK179" s="1"/>
      <c r="DL179" s="1"/>
      <c r="DM179" s="1"/>
      <c r="DN179" s="2"/>
      <c r="DO179" s="1"/>
      <c r="DP179" s="1"/>
      <c r="DQ179" s="1"/>
      <c r="DR179" s="2"/>
      <c r="DS179" s="1"/>
      <c r="DT179" s="1"/>
      <c r="DU179" s="1"/>
      <c r="DV179" s="2"/>
      <c r="DW179" s="1"/>
      <c r="DX179" s="1"/>
      <c r="DY179" s="1"/>
      <c r="DZ179" s="2"/>
      <c r="EA179" s="1"/>
      <c r="EB179" s="1"/>
      <c r="EC179" s="1"/>
    </row>
    <row r="180" spans="1:208" x14ac:dyDescent="0.3">
      <c r="A180" s="49">
        <v>2017</v>
      </c>
      <c r="B180" s="50" t="s">
        <v>10</v>
      </c>
      <c r="C180" s="56">
        <v>7700</v>
      </c>
      <c r="D180" s="6">
        <v>18975.490000000002</v>
      </c>
      <c r="E180" s="55">
        <f t="shared" si="285"/>
        <v>2464.349350649351</v>
      </c>
      <c r="F180" s="56">
        <v>0</v>
      </c>
      <c r="G180" s="6">
        <v>0</v>
      </c>
      <c r="H180" s="55">
        <v>0</v>
      </c>
      <c r="I180" s="56">
        <v>0</v>
      </c>
      <c r="J180" s="6">
        <v>0</v>
      </c>
      <c r="K180" s="55">
        <f t="shared" si="286"/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0</v>
      </c>
      <c r="V180" s="6">
        <v>0</v>
      </c>
      <c r="W180" s="55">
        <v>0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>
        <v>0</v>
      </c>
      <c r="AE180" s="6">
        <v>0</v>
      </c>
      <c r="AF180" s="55">
        <v>0</v>
      </c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0</v>
      </c>
      <c r="AT180" s="6">
        <v>0</v>
      </c>
      <c r="AU180" s="55">
        <v>0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0</v>
      </c>
      <c r="BC180" s="6">
        <v>0</v>
      </c>
      <c r="BD180" s="55">
        <v>0</v>
      </c>
      <c r="BE180" s="56">
        <v>0</v>
      </c>
      <c r="BF180" s="6">
        <v>0</v>
      </c>
      <c r="BG180" s="55">
        <v>0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v>0</v>
      </c>
      <c r="CF180" s="56">
        <v>0</v>
      </c>
      <c r="CG180" s="6">
        <v>0</v>
      </c>
      <c r="CH180" s="55">
        <v>0</v>
      </c>
      <c r="CI180" s="8">
        <f t="shared" si="251"/>
        <v>7700</v>
      </c>
      <c r="CJ180" s="17">
        <f t="shared" si="252"/>
        <v>18975.490000000002</v>
      </c>
      <c r="CK180" s="4"/>
      <c r="CL180" s="5"/>
      <c r="CM180" s="4"/>
      <c r="CN180" s="4"/>
      <c r="CO180" s="4"/>
      <c r="CP180" s="5"/>
      <c r="CQ180" s="4"/>
      <c r="CR180" s="4"/>
      <c r="CS180" s="4"/>
      <c r="CT180" s="5"/>
      <c r="CU180" s="4"/>
      <c r="CV180" s="4"/>
      <c r="CW180" s="4"/>
      <c r="CX180" s="5"/>
      <c r="CY180" s="1"/>
      <c r="CZ180" s="1"/>
      <c r="DA180" s="1"/>
      <c r="DB180" s="2"/>
      <c r="DC180" s="1"/>
      <c r="DD180" s="1"/>
      <c r="DE180" s="1"/>
      <c r="DF180" s="2"/>
      <c r="DG180" s="1"/>
      <c r="DH180" s="1"/>
      <c r="DI180" s="1"/>
      <c r="DJ180" s="2"/>
      <c r="DK180" s="1"/>
      <c r="DL180" s="1"/>
      <c r="DM180" s="1"/>
      <c r="DN180" s="2"/>
      <c r="DO180" s="1"/>
      <c r="DP180" s="1"/>
      <c r="DQ180" s="1"/>
      <c r="DR180" s="2"/>
      <c r="DS180" s="1"/>
      <c r="DT180" s="1"/>
      <c r="DU180" s="1"/>
      <c r="DV180" s="2"/>
      <c r="DW180" s="1"/>
      <c r="DX180" s="1"/>
      <c r="DY180" s="1"/>
      <c r="DZ180" s="2"/>
      <c r="EA180" s="1"/>
      <c r="EB180" s="1"/>
      <c r="EC180" s="1"/>
    </row>
    <row r="181" spans="1:208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0</v>
      </c>
      <c r="G181" s="6">
        <v>0</v>
      </c>
      <c r="H181" s="55">
        <v>0</v>
      </c>
      <c r="I181" s="56">
        <v>0</v>
      </c>
      <c r="J181" s="6">
        <v>0</v>
      </c>
      <c r="K181" s="55">
        <f t="shared" si="286"/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0</v>
      </c>
      <c r="S181" s="6">
        <v>0</v>
      </c>
      <c r="T181" s="55">
        <v>0</v>
      </c>
      <c r="U181" s="56">
        <v>0</v>
      </c>
      <c r="V181" s="6">
        <v>0</v>
      </c>
      <c r="W181" s="55">
        <v>0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>
        <v>0</v>
      </c>
      <c r="AE181" s="6">
        <v>0</v>
      </c>
      <c r="AF181" s="55">
        <v>0</v>
      </c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0</v>
      </c>
      <c r="AW181" s="6">
        <v>0</v>
      </c>
      <c r="AX181" s="55">
        <v>0</v>
      </c>
      <c r="AY181" s="56">
        <v>0</v>
      </c>
      <c r="AZ181" s="6">
        <v>0</v>
      </c>
      <c r="BA181" s="55">
        <v>0</v>
      </c>
      <c r="BB181" s="56">
        <v>0</v>
      </c>
      <c r="BC181" s="6">
        <v>0</v>
      </c>
      <c r="BD181" s="55">
        <v>0</v>
      </c>
      <c r="BE181" s="56">
        <v>0</v>
      </c>
      <c r="BF181" s="6">
        <v>0</v>
      </c>
      <c r="BG181" s="55">
        <v>0</v>
      </c>
      <c r="BH181" s="56">
        <v>0</v>
      </c>
      <c r="BI181" s="6">
        <v>0</v>
      </c>
      <c r="BJ181" s="55">
        <v>0</v>
      </c>
      <c r="BK181" s="56">
        <v>0</v>
      </c>
      <c r="BL181" s="6">
        <v>0</v>
      </c>
      <c r="BM181" s="55">
        <v>0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v>0</v>
      </c>
      <c r="CF181" s="56">
        <v>0</v>
      </c>
      <c r="CG181" s="6">
        <v>0</v>
      </c>
      <c r="CH181" s="55">
        <v>0</v>
      </c>
      <c r="CI181" s="8">
        <f t="shared" si="251"/>
        <v>0</v>
      </c>
      <c r="CJ181" s="17">
        <f t="shared" si="252"/>
        <v>0</v>
      </c>
      <c r="CK181" s="4"/>
      <c r="CL181" s="5"/>
      <c r="CM181" s="4"/>
      <c r="CN181" s="4"/>
      <c r="CO181" s="4"/>
      <c r="CP181" s="5"/>
      <c r="CQ181" s="4"/>
      <c r="CR181" s="4"/>
      <c r="CS181" s="4"/>
      <c r="CT181" s="5"/>
      <c r="CU181" s="4"/>
      <c r="CV181" s="4"/>
      <c r="CW181" s="4"/>
      <c r="CX181" s="5"/>
      <c r="CY181" s="1"/>
      <c r="CZ181" s="1"/>
      <c r="DA181" s="1"/>
      <c r="DB181" s="2"/>
      <c r="DC181" s="1"/>
      <c r="DD181" s="1"/>
      <c r="DE181" s="1"/>
      <c r="DF181" s="2"/>
      <c r="DG181" s="1"/>
      <c r="DH181" s="1"/>
      <c r="DI181" s="1"/>
      <c r="DJ181" s="2"/>
      <c r="DK181" s="1"/>
      <c r="DL181" s="1"/>
      <c r="DM181" s="1"/>
      <c r="DN181" s="2"/>
      <c r="DO181" s="1"/>
      <c r="DP181" s="1"/>
      <c r="DQ181" s="1"/>
      <c r="DR181" s="2"/>
      <c r="DS181" s="1"/>
      <c r="DT181" s="1"/>
      <c r="DU181" s="1"/>
      <c r="DV181" s="2"/>
      <c r="DW181" s="1"/>
      <c r="DX181" s="1"/>
      <c r="DY181" s="1"/>
      <c r="DZ181" s="2"/>
      <c r="EA181" s="1"/>
      <c r="EB181" s="1"/>
      <c r="EC181" s="1"/>
    </row>
    <row r="182" spans="1:208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0</v>
      </c>
      <c r="G182" s="6">
        <v>0</v>
      </c>
      <c r="H182" s="55">
        <v>0</v>
      </c>
      <c r="I182" s="56">
        <v>0</v>
      </c>
      <c r="J182" s="6">
        <v>0</v>
      </c>
      <c r="K182" s="55">
        <f t="shared" si="286"/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0</v>
      </c>
      <c r="V182" s="6">
        <v>0</v>
      </c>
      <c r="W182" s="55">
        <v>0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>
        <v>0</v>
      </c>
      <c r="AE182" s="6">
        <v>0</v>
      </c>
      <c r="AF182" s="55">
        <v>0</v>
      </c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0</v>
      </c>
      <c r="AT182" s="6">
        <v>0</v>
      </c>
      <c r="AU182" s="55">
        <v>0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0</v>
      </c>
      <c r="BC182" s="6">
        <v>0</v>
      </c>
      <c r="BD182" s="55">
        <v>0</v>
      </c>
      <c r="BE182" s="56">
        <v>0</v>
      </c>
      <c r="BF182" s="6">
        <v>0</v>
      </c>
      <c r="BG182" s="55">
        <v>0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v>0</v>
      </c>
      <c r="CF182" s="56">
        <v>0</v>
      </c>
      <c r="CG182" s="6">
        <v>0</v>
      </c>
      <c r="CH182" s="55">
        <v>0</v>
      </c>
      <c r="CI182" s="8">
        <f t="shared" si="251"/>
        <v>0</v>
      </c>
      <c r="CJ182" s="17">
        <f t="shared" si="252"/>
        <v>0</v>
      </c>
      <c r="CK182" s="4"/>
      <c r="CL182" s="5"/>
      <c r="CM182" s="4"/>
      <c r="CN182" s="4"/>
      <c r="CO182" s="4"/>
      <c r="CP182" s="5"/>
      <c r="CQ182" s="4"/>
      <c r="CR182" s="4"/>
      <c r="CS182" s="4"/>
      <c r="CT182" s="5"/>
      <c r="CU182" s="4"/>
      <c r="CV182" s="4"/>
      <c r="CW182" s="4"/>
      <c r="CX182" s="5"/>
      <c r="CY182" s="1"/>
      <c r="CZ182" s="1"/>
      <c r="DA182" s="1"/>
      <c r="DB182" s="2"/>
      <c r="DC182" s="1"/>
      <c r="DD182" s="1"/>
      <c r="DE182" s="1"/>
      <c r="DF182" s="2"/>
      <c r="DG182" s="1"/>
      <c r="DH182" s="1"/>
      <c r="DI182" s="1"/>
      <c r="DJ182" s="2"/>
      <c r="DK182" s="1"/>
      <c r="DL182" s="1"/>
      <c r="DM182" s="1"/>
      <c r="DN182" s="2"/>
      <c r="DO182" s="1"/>
      <c r="DP182" s="1"/>
      <c r="DQ182" s="1"/>
      <c r="DR182" s="2"/>
      <c r="DS182" s="1"/>
      <c r="DT182" s="1"/>
      <c r="DU182" s="1"/>
      <c r="DV182" s="2"/>
      <c r="DW182" s="1"/>
      <c r="DX182" s="1"/>
      <c r="DY182" s="1"/>
      <c r="DZ182" s="2"/>
      <c r="EA182" s="1"/>
      <c r="EB182" s="1"/>
      <c r="EC182" s="1"/>
    </row>
    <row r="183" spans="1:208" x14ac:dyDescent="0.3">
      <c r="A183" s="49">
        <v>2017</v>
      </c>
      <c r="B183" s="50" t="s">
        <v>13</v>
      </c>
      <c r="C183" s="56">
        <v>5850</v>
      </c>
      <c r="D183" s="6">
        <v>12961.15</v>
      </c>
      <c r="E183" s="55">
        <f t="shared" si="285"/>
        <v>2215.5811965811963</v>
      </c>
      <c r="F183" s="56">
        <v>0</v>
      </c>
      <c r="G183" s="6">
        <v>0</v>
      </c>
      <c r="H183" s="55">
        <v>0</v>
      </c>
      <c r="I183" s="56">
        <v>0</v>
      </c>
      <c r="J183" s="6">
        <v>0</v>
      </c>
      <c r="K183" s="55">
        <f t="shared" si="286"/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0</v>
      </c>
      <c r="V183" s="6">
        <v>0</v>
      </c>
      <c r="W183" s="55">
        <v>0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>
        <v>0</v>
      </c>
      <c r="AE183" s="6">
        <v>0</v>
      </c>
      <c r="AF183" s="55">
        <v>0</v>
      </c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0</v>
      </c>
      <c r="AT183" s="6">
        <v>0</v>
      </c>
      <c r="AU183" s="55">
        <v>0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0</v>
      </c>
      <c r="BC183" s="6">
        <v>0</v>
      </c>
      <c r="BD183" s="55">
        <v>0</v>
      </c>
      <c r="BE183" s="56">
        <v>0</v>
      </c>
      <c r="BF183" s="6">
        <v>0</v>
      </c>
      <c r="BG183" s="55">
        <v>0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v>0</v>
      </c>
      <c r="CF183" s="56">
        <v>0</v>
      </c>
      <c r="CG183" s="6">
        <v>0</v>
      </c>
      <c r="CH183" s="55">
        <v>0</v>
      </c>
      <c r="CI183" s="8">
        <f t="shared" si="251"/>
        <v>5850</v>
      </c>
      <c r="CJ183" s="17">
        <f t="shared" si="252"/>
        <v>12961.15</v>
      </c>
      <c r="CK183" s="4"/>
      <c r="CL183" s="5"/>
      <c r="CM183" s="4"/>
      <c r="CN183" s="4"/>
      <c r="CO183" s="4"/>
      <c r="CP183" s="5"/>
      <c r="CQ183" s="4"/>
      <c r="CR183" s="4"/>
      <c r="CS183" s="4"/>
      <c r="CT183" s="5"/>
      <c r="CU183" s="4"/>
      <c r="CV183" s="4"/>
      <c r="CW183" s="4"/>
      <c r="CX183" s="5"/>
      <c r="CY183" s="1"/>
      <c r="CZ183" s="1"/>
      <c r="DA183" s="1"/>
      <c r="DB183" s="2"/>
      <c r="DC183" s="1"/>
      <c r="DD183" s="1"/>
      <c r="DE183" s="1"/>
      <c r="DF183" s="2"/>
      <c r="DG183" s="1"/>
      <c r="DH183" s="1"/>
      <c r="DI183" s="1"/>
      <c r="DJ183" s="2"/>
      <c r="DK183" s="1"/>
      <c r="DL183" s="1"/>
      <c r="DM183" s="1"/>
      <c r="DN183" s="2"/>
      <c r="DO183" s="1"/>
      <c r="DP183" s="1"/>
      <c r="DQ183" s="1"/>
      <c r="DR183" s="2"/>
      <c r="DS183" s="1"/>
      <c r="DT183" s="1"/>
      <c r="DU183" s="1"/>
      <c r="DV183" s="2"/>
      <c r="DW183" s="1"/>
      <c r="DX183" s="1"/>
      <c r="DY183" s="1"/>
      <c r="DZ183" s="2"/>
      <c r="EA183" s="1"/>
      <c r="EB183" s="1"/>
      <c r="EC183" s="1"/>
    </row>
    <row r="184" spans="1:208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0</v>
      </c>
      <c r="G184" s="6">
        <v>0</v>
      </c>
      <c r="H184" s="55">
        <v>0</v>
      </c>
      <c r="I184" s="56">
        <v>0</v>
      </c>
      <c r="J184" s="6">
        <v>0</v>
      </c>
      <c r="K184" s="55">
        <f t="shared" si="286"/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0</v>
      </c>
      <c r="S184" s="6">
        <v>0</v>
      </c>
      <c r="T184" s="55">
        <v>0</v>
      </c>
      <c r="U184" s="56">
        <v>0</v>
      </c>
      <c r="V184" s="6">
        <v>0</v>
      </c>
      <c r="W184" s="55">
        <v>0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>
        <v>0</v>
      </c>
      <c r="AE184" s="6">
        <v>0</v>
      </c>
      <c r="AF184" s="55">
        <v>0</v>
      </c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0</v>
      </c>
      <c r="AT184" s="6">
        <v>0</v>
      </c>
      <c r="AU184" s="55">
        <v>0</v>
      </c>
      <c r="AV184" s="56">
        <v>0</v>
      </c>
      <c r="AW184" s="6">
        <v>0</v>
      </c>
      <c r="AX184" s="55">
        <v>0</v>
      </c>
      <c r="AY184" s="56">
        <v>0</v>
      </c>
      <c r="AZ184" s="6">
        <v>0</v>
      </c>
      <c r="BA184" s="55">
        <v>0</v>
      </c>
      <c r="BB184" s="56">
        <v>0</v>
      </c>
      <c r="BC184" s="6">
        <v>0</v>
      </c>
      <c r="BD184" s="55">
        <v>0</v>
      </c>
      <c r="BE184" s="56">
        <v>0</v>
      </c>
      <c r="BF184" s="6">
        <v>0</v>
      </c>
      <c r="BG184" s="55">
        <v>0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v>0</v>
      </c>
      <c r="CF184" s="56">
        <v>0</v>
      </c>
      <c r="CG184" s="6">
        <v>0</v>
      </c>
      <c r="CH184" s="55">
        <v>0</v>
      </c>
      <c r="CI184" s="8">
        <f t="shared" si="251"/>
        <v>0</v>
      </c>
      <c r="CJ184" s="17">
        <f t="shared" si="252"/>
        <v>0</v>
      </c>
      <c r="CK184" s="4"/>
      <c r="CL184" s="5"/>
      <c r="CM184" s="4"/>
      <c r="CN184" s="4"/>
      <c r="CO184" s="4"/>
      <c r="CP184" s="5"/>
      <c r="CQ184" s="4"/>
      <c r="CR184" s="4"/>
      <c r="CS184" s="4"/>
      <c r="CT184" s="5"/>
      <c r="CU184" s="4"/>
      <c r="CV184" s="4"/>
      <c r="CW184" s="4"/>
      <c r="CX184" s="5"/>
      <c r="CY184" s="1"/>
      <c r="CZ184" s="1"/>
      <c r="DA184" s="1"/>
      <c r="DB184" s="2"/>
      <c r="DC184" s="1"/>
      <c r="DD184" s="1"/>
      <c r="DE184" s="1"/>
      <c r="DF184" s="2"/>
      <c r="DG184" s="1"/>
      <c r="DH184" s="1"/>
      <c r="DI184" s="1"/>
      <c r="DJ184" s="2"/>
      <c r="DK184" s="1"/>
      <c r="DL184" s="1"/>
      <c r="DM184" s="1"/>
      <c r="DN184" s="2"/>
      <c r="DO184" s="1"/>
      <c r="DP184" s="1"/>
      <c r="DQ184" s="1"/>
      <c r="DR184" s="2"/>
      <c r="DS184" s="1"/>
      <c r="DT184" s="1"/>
      <c r="DU184" s="1"/>
      <c r="DV184" s="2"/>
      <c r="DW184" s="1"/>
      <c r="DX184" s="1"/>
      <c r="DY184" s="1"/>
      <c r="DZ184" s="2"/>
      <c r="EA184" s="1"/>
      <c r="EB184" s="1"/>
      <c r="EC184" s="1"/>
    </row>
    <row r="185" spans="1:208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0</v>
      </c>
      <c r="G185" s="6">
        <v>0</v>
      </c>
      <c r="H185" s="55">
        <v>0</v>
      </c>
      <c r="I185" s="56">
        <v>0</v>
      </c>
      <c r="J185" s="6">
        <v>0</v>
      </c>
      <c r="K185" s="55">
        <f t="shared" si="286"/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0</v>
      </c>
      <c r="V185" s="6">
        <v>0</v>
      </c>
      <c r="W185" s="55">
        <v>0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>
        <v>0</v>
      </c>
      <c r="AE185" s="6">
        <v>0</v>
      </c>
      <c r="AF185" s="55">
        <v>0</v>
      </c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0</v>
      </c>
      <c r="AT185" s="6">
        <v>0</v>
      </c>
      <c r="AU185" s="55">
        <v>0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0</v>
      </c>
      <c r="BC185" s="6">
        <v>0</v>
      </c>
      <c r="BD185" s="55">
        <v>0</v>
      </c>
      <c r="BE185" s="56">
        <v>0</v>
      </c>
      <c r="BF185" s="6">
        <v>0</v>
      </c>
      <c r="BG185" s="55">
        <v>0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0</v>
      </c>
      <c r="BO185" s="6">
        <v>0</v>
      </c>
      <c r="BP185" s="55">
        <v>0</v>
      </c>
      <c r="BQ185" s="56">
        <v>0</v>
      </c>
      <c r="BR185" s="6">
        <v>0</v>
      </c>
      <c r="BS185" s="55"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v>0</v>
      </c>
      <c r="CF185" s="56">
        <v>0</v>
      </c>
      <c r="CG185" s="6">
        <v>0</v>
      </c>
      <c r="CH185" s="55">
        <v>0</v>
      </c>
      <c r="CI185" s="8">
        <f t="shared" si="251"/>
        <v>0</v>
      </c>
      <c r="CJ185" s="17">
        <f t="shared" si="252"/>
        <v>0</v>
      </c>
      <c r="CK185" s="4"/>
      <c r="CL185" s="5"/>
      <c r="CM185" s="4"/>
      <c r="CN185" s="4"/>
      <c r="CO185" s="4"/>
      <c r="CP185" s="5"/>
      <c r="CQ185" s="4"/>
      <c r="CR185" s="4"/>
      <c r="CS185" s="4"/>
      <c r="CT185" s="5"/>
      <c r="CU185" s="4"/>
      <c r="CV185" s="4"/>
      <c r="CW185" s="4"/>
      <c r="CX185" s="5"/>
      <c r="CY185" s="1"/>
      <c r="CZ185" s="1"/>
      <c r="DA185" s="1"/>
      <c r="DB185" s="2"/>
      <c r="DC185" s="1"/>
      <c r="DD185" s="1"/>
      <c r="DE185" s="1"/>
      <c r="DF185" s="2"/>
      <c r="DG185" s="1"/>
      <c r="DH185" s="1"/>
      <c r="DI185" s="1"/>
      <c r="DJ185" s="2"/>
      <c r="DK185" s="1"/>
      <c r="DL185" s="1"/>
      <c r="DM185" s="1"/>
      <c r="DN185" s="2"/>
      <c r="DO185" s="1"/>
      <c r="DP185" s="1"/>
      <c r="DQ185" s="1"/>
      <c r="DR185" s="2"/>
      <c r="DS185" s="1"/>
      <c r="DT185" s="1"/>
      <c r="DU185" s="1"/>
      <c r="DV185" s="2"/>
      <c r="DW185" s="1"/>
      <c r="DX185" s="1"/>
      <c r="DY185" s="1"/>
      <c r="DZ185" s="2"/>
      <c r="EA185" s="1"/>
      <c r="EB185" s="1"/>
      <c r="EC185" s="1"/>
    </row>
    <row r="186" spans="1:208" x14ac:dyDescent="0.3">
      <c r="A186" s="49">
        <v>2017</v>
      </c>
      <c r="B186" s="50" t="s">
        <v>16</v>
      </c>
      <c r="C186" s="56">
        <v>0</v>
      </c>
      <c r="D186" s="6">
        <v>0</v>
      </c>
      <c r="E186" s="55">
        <v>0</v>
      </c>
      <c r="F186" s="56">
        <v>0</v>
      </c>
      <c r="G186" s="6">
        <v>0</v>
      </c>
      <c r="H186" s="55">
        <v>0</v>
      </c>
      <c r="I186" s="56">
        <v>0</v>
      </c>
      <c r="J186" s="6">
        <v>0</v>
      </c>
      <c r="K186" s="55">
        <f t="shared" si="286"/>
        <v>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0</v>
      </c>
      <c r="V186" s="6">
        <v>0</v>
      </c>
      <c r="W186" s="55">
        <v>0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>
        <v>0</v>
      </c>
      <c r="AE186" s="6">
        <v>0</v>
      </c>
      <c r="AF186" s="55">
        <v>0</v>
      </c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0</v>
      </c>
      <c r="AT186" s="6">
        <v>0</v>
      </c>
      <c r="AU186" s="55">
        <v>0</v>
      </c>
      <c r="AV186" s="56">
        <v>20</v>
      </c>
      <c r="AW186" s="6">
        <v>68</v>
      </c>
      <c r="AX186" s="55">
        <f t="shared" ref="AX186" si="287">AW186/AV186*1000</f>
        <v>3400</v>
      </c>
      <c r="AY186" s="56">
        <v>0</v>
      </c>
      <c r="AZ186" s="6">
        <v>0</v>
      </c>
      <c r="BA186" s="55">
        <v>0</v>
      </c>
      <c r="BB186" s="56">
        <v>0</v>
      </c>
      <c r="BC186" s="6">
        <v>0</v>
      </c>
      <c r="BD186" s="55">
        <v>0</v>
      </c>
      <c r="BE186" s="56">
        <v>0</v>
      </c>
      <c r="BF186" s="6">
        <v>0</v>
      </c>
      <c r="BG186" s="55">
        <v>0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v>0</v>
      </c>
      <c r="CF186" s="56">
        <v>0</v>
      </c>
      <c r="CG186" s="6">
        <v>0</v>
      </c>
      <c r="CH186" s="55">
        <v>0</v>
      </c>
      <c r="CI186" s="8">
        <f t="shared" si="251"/>
        <v>20</v>
      </c>
      <c r="CJ186" s="17">
        <f t="shared" si="252"/>
        <v>68</v>
      </c>
      <c r="CK186" s="4"/>
      <c r="CL186" s="5"/>
      <c r="CM186" s="4"/>
      <c r="CN186" s="4"/>
      <c r="CO186" s="4"/>
      <c r="CP186" s="5"/>
      <c r="CQ186" s="4"/>
      <c r="CR186" s="4"/>
      <c r="CS186" s="4"/>
      <c r="CT186" s="5"/>
      <c r="CU186" s="4"/>
      <c r="CV186" s="4"/>
      <c r="CW186" s="4"/>
      <c r="CX186" s="5"/>
      <c r="CY186" s="1"/>
      <c r="CZ186" s="1"/>
      <c r="DA186" s="1"/>
      <c r="DB186" s="2"/>
      <c r="DC186" s="1"/>
      <c r="DD186" s="1"/>
      <c r="DE186" s="1"/>
      <c r="DF186" s="2"/>
      <c r="DG186" s="1"/>
      <c r="DH186" s="1"/>
      <c r="DI186" s="1"/>
      <c r="DJ186" s="2"/>
      <c r="DK186" s="1"/>
      <c r="DL186" s="1"/>
      <c r="DM186" s="1"/>
      <c r="DN186" s="2"/>
      <c r="DO186" s="1"/>
      <c r="DP186" s="1"/>
      <c r="DQ186" s="1"/>
      <c r="DR186" s="2"/>
      <c r="DS186" s="1"/>
      <c r="DT186" s="1"/>
      <c r="DU186" s="1"/>
      <c r="DV186" s="2"/>
      <c r="DW186" s="1"/>
      <c r="DX186" s="1"/>
      <c r="DY186" s="1"/>
      <c r="DZ186" s="2"/>
      <c r="EA186" s="1"/>
      <c r="EB186" s="1"/>
      <c r="EC186" s="1"/>
    </row>
    <row r="187" spans="1:208" ht="15" thickBot="1" x14ac:dyDescent="0.35">
      <c r="A187" s="51"/>
      <c r="B187" s="52" t="s">
        <v>17</v>
      </c>
      <c r="C187" s="57">
        <f t="shared" ref="C187:D187" si="288">SUM(C175:C186)</f>
        <v>37955.279999999999</v>
      </c>
      <c r="D187" s="36">
        <f t="shared" si="288"/>
        <v>94271.53</v>
      </c>
      <c r="E187" s="58"/>
      <c r="F187" s="57">
        <f t="shared" ref="F187:G187" si="289">SUM(F175:F186)</f>
        <v>0</v>
      </c>
      <c r="G187" s="36">
        <f t="shared" si="289"/>
        <v>0</v>
      </c>
      <c r="H187" s="58"/>
      <c r="I187" s="57">
        <f t="shared" ref="I187:J187" si="290">SUM(I175:I186)</f>
        <v>0</v>
      </c>
      <c r="J187" s="36">
        <f t="shared" si="290"/>
        <v>0</v>
      </c>
      <c r="K187" s="58"/>
      <c r="L187" s="57">
        <f t="shared" ref="L187:M187" si="291">SUM(L175:L186)</f>
        <v>0</v>
      </c>
      <c r="M187" s="36">
        <f t="shared" si="291"/>
        <v>0</v>
      </c>
      <c r="N187" s="58"/>
      <c r="O187" s="57">
        <f t="shared" ref="O187:P187" si="292">SUM(O175:O186)</f>
        <v>0</v>
      </c>
      <c r="P187" s="36">
        <f t="shared" si="292"/>
        <v>0</v>
      </c>
      <c r="Q187" s="58"/>
      <c r="R187" s="57">
        <f t="shared" ref="R187:S187" si="293">SUM(R175:R186)</f>
        <v>0</v>
      </c>
      <c r="S187" s="36">
        <f t="shared" si="293"/>
        <v>0</v>
      </c>
      <c r="T187" s="58"/>
      <c r="U187" s="57">
        <f t="shared" ref="U187:V187" si="294">SUM(U175:U186)</f>
        <v>0</v>
      </c>
      <c r="V187" s="36">
        <f t="shared" si="294"/>
        <v>0</v>
      </c>
      <c r="W187" s="58"/>
      <c r="X187" s="57">
        <f t="shared" ref="X187:Y187" si="295">SUM(X175:X186)</f>
        <v>0</v>
      </c>
      <c r="Y187" s="36">
        <f t="shared" si="295"/>
        <v>0</v>
      </c>
      <c r="Z187" s="58"/>
      <c r="AA187" s="57">
        <f t="shared" ref="AA187:AB187" si="296">SUM(AA175:AA186)</f>
        <v>0</v>
      </c>
      <c r="AB187" s="36">
        <f t="shared" si="296"/>
        <v>0</v>
      </c>
      <c r="AC187" s="58"/>
      <c r="AD187" s="57">
        <f t="shared" ref="AD187:AE187" si="297">SUM(AD175:AD186)</f>
        <v>0</v>
      </c>
      <c r="AE187" s="36">
        <f t="shared" si="297"/>
        <v>0</v>
      </c>
      <c r="AF187" s="58"/>
      <c r="AG187" s="57">
        <f t="shared" ref="AG187:AH187" si="298">SUM(AG175:AG186)</f>
        <v>0</v>
      </c>
      <c r="AH187" s="36">
        <f t="shared" si="298"/>
        <v>0</v>
      </c>
      <c r="AI187" s="58"/>
      <c r="AJ187" s="57">
        <f t="shared" ref="AJ187:AK187" si="299">SUM(AJ175:AJ186)</f>
        <v>0</v>
      </c>
      <c r="AK187" s="36">
        <f t="shared" si="299"/>
        <v>0</v>
      </c>
      <c r="AL187" s="58"/>
      <c r="AM187" s="57">
        <f t="shared" ref="AM187:AN187" si="300">SUM(AM175:AM186)</f>
        <v>0</v>
      </c>
      <c r="AN187" s="36">
        <f t="shared" si="300"/>
        <v>0</v>
      </c>
      <c r="AO187" s="58"/>
      <c r="AP187" s="57">
        <f t="shared" ref="AP187:AQ187" si="301">SUM(AP175:AP186)</f>
        <v>0</v>
      </c>
      <c r="AQ187" s="36">
        <f t="shared" si="301"/>
        <v>0</v>
      </c>
      <c r="AR187" s="58"/>
      <c r="AS187" s="57">
        <f t="shared" ref="AS187:AT187" si="302">SUM(AS175:AS186)</f>
        <v>0</v>
      </c>
      <c r="AT187" s="36">
        <f t="shared" si="302"/>
        <v>0</v>
      </c>
      <c r="AU187" s="58"/>
      <c r="AV187" s="57">
        <f t="shared" ref="AV187:AW187" si="303">SUM(AV175:AV186)</f>
        <v>20</v>
      </c>
      <c r="AW187" s="36">
        <f t="shared" si="303"/>
        <v>68</v>
      </c>
      <c r="AX187" s="58"/>
      <c r="AY187" s="57">
        <f t="shared" ref="AY187:AZ187" si="304">SUM(AY175:AY186)</f>
        <v>0</v>
      </c>
      <c r="AZ187" s="36">
        <f t="shared" si="304"/>
        <v>0</v>
      </c>
      <c r="BA187" s="58"/>
      <c r="BB187" s="57">
        <f t="shared" ref="BB187:BC187" si="305">SUM(BB175:BB186)</f>
        <v>0</v>
      </c>
      <c r="BC187" s="36">
        <f t="shared" si="305"/>
        <v>0</v>
      </c>
      <c r="BD187" s="58"/>
      <c r="BE187" s="57">
        <f t="shared" ref="BE187:BF187" si="306">SUM(BE175:BE186)</f>
        <v>0</v>
      </c>
      <c r="BF187" s="36">
        <f t="shared" si="306"/>
        <v>0</v>
      </c>
      <c r="BG187" s="58"/>
      <c r="BH187" s="57">
        <f t="shared" ref="BH187:BI187" si="307">SUM(BH175:BH186)</f>
        <v>0</v>
      </c>
      <c r="BI187" s="36">
        <f t="shared" si="307"/>
        <v>0</v>
      </c>
      <c r="BJ187" s="58"/>
      <c r="BK187" s="57">
        <f t="shared" ref="BK187:BL187" si="308">SUM(BK175:BK186)</f>
        <v>0</v>
      </c>
      <c r="BL187" s="36">
        <f t="shared" si="308"/>
        <v>0</v>
      </c>
      <c r="BM187" s="58"/>
      <c r="BN187" s="57">
        <f t="shared" ref="BN187:BO187" si="309">SUM(BN175:BN186)</f>
        <v>0</v>
      </c>
      <c r="BO187" s="36">
        <f t="shared" si="309"/>
        <v>0</v>
      </c>
      <c r="BP187" s="58"/>
      <c r="BQ187" s="57">
        <f t="shared" ref="BQ187:BR187" si="310">SUM(BQ175:BQ186)</f>
        <v>0</v>
      </c>
      <c r="BR187" s="36">
        <f t="shared" si="310"/>
        <v>0</v>
      </c>
      <c r="BS187" s="58"/>
      <c r="BT187" s="57">
        <f t="shared" ref="BT187:BU187" si="311">SUM(BT175:BT186)</f>
        <v>0</v>
      </c>
      <c r="BU187" s="36">
        <f t="shared" si="311"/>
        <v>0</v>
      </c>
      <c r="BV187" s="58"/>
      <c r="BW187" s="57">
        <f t="shared" ref="BW187:BX187" si="312">SUM(BW175:BW186)</f>
        <v>0</v>
      </c>
      <c r="BX187" s="36">
        <f t="shared" si="312"/>
        <v>0</v>
      </c>
      <c r="BY187" s="58"/>
      <c r="BZ187" s="57">
        <f t="shared" ref="BZ187:CA187" si="313">SUM(BZ175:BZ186)</f>
        <v>0</v>
      </c>
      <c r="CA187" s="36">
        <f t="shared" si="313"/>
        <v>0</v>
      </c>
      <c r="CB187" s="58"/>
      <c r="CC187" s="57">
        <f t="shared" ref="CC187:CD187" si="314">SUM(CC175:CC186)</f>
        <v>0</v>
      </c>
      <c r="CD187" s="36">
        <f t="shared" si="314"/>
        <v>0</v>
      </c>
      <c r="CE187" s="58"/>
      <c r="CF187" s="57">
        <f t="shared" ref="CF187:CG187" si="315">SUM(CF175:CF186)</f>
        <v>0</v>
      </c>
      <c r="CG187" s="36">
        <f t="shared" si="315"/>
        <v>0</v>
      </c>
      <c r="CH187" s="58"/>
      <c r="CI187" s="37">
        <f t="shared" si="251"/>
        <v>37975.279999999999</v>
      </c>
      <c r="CJ187" s="38">
        <f t="shared" si="252"/>
        <v>94339.53</v>
      </c>
      <c r="CK187" s="4"/>
      <c r="CL187" s="5"/>
      <c r="CM187" s="4"/>
      <c r="CN187" s="4"/>
      <c r="CO187" s="4"/>
      <c r="CP187" s="5"/>
      <c r="CQ187" s="4"/>
      <c r="CR187" s="4"/>
      <c r="CS187" s="4"/>
      <c r="CT187" s="5"/>
      <c r="CU187" s="4"/>
      <c r="CV187" s="4"/>
      <c r="CW187" s="4"/>
      <c r="CX187" s="5"/>
      <c r="CY187" s="1"/>
      <c r="CZ187" s="1"/>
      <c r="DA187" s="1"/>
      <c r="DB187" s="2"/>
      <c r="DC187" s="1"/>
      <c r="DD187" s="1"/>
      <c r="DE187" s="1"/>
      <c r="DF187" s="2"/>
      <c r="DG187" s="1"/>
      <c r="DH187" s="1"/>
      <c r="DI187" s="1"/>
      <c r="DJ187" s="2"/>
      <c r="DK187" s="1"/>
      <c r="DL187" s="1"/>
      <c r="DM187" s="1"/>
      <c r="DN187" s="2"/>
      <c r="DO187" s="1"/>
      <c r="DP187" s="1"/>
      <c r="DQ187" s="1"/>
      <c r="DR187" s="2"/>
      <c r="DS187" s="1"/>
      <c r="DT187" s="1"/>
      <c r="DU187" s="1"/>
      <c r="DV187" s="2"/>
      <c r="DW187" s="1"/>
      <c r="DX187" s="1"/>
      <c r="DY187" s="1"/>
      <c r="DZ187" s="2"/>
      <c r="EA187" s="1"/>
      <c r="EB187" s="1"/>
      <c r="EC187" s="1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  <c r="GP187" s="3"/>
      <c r="GU187" s="3"/>
      <c r="GZ187" s="3"/>
    </row>
    <row r="188" spans="1:208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0</v>
      </c>
      <c r="G188" s="6">
        <v>0</v>
      </c>
      <c r="H188" s="55">
        <v>0</v>
      </c>
      <c r="I188" s="56">
        <v>0</v>
      </c>
      <c r="J188" s="6">
        <v>0</v>
      </c>
      <c r="K188" s="55">
        <f t="shared" ref="K188:K199" si="316">IF(I188=0,0,J188/I188*1000)</f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0</v>
      </c>
      <c r="V188" s="6">
        <v>0</v>
      </c>
      <c r="W188" s="55">
        <v>0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>
        <v>0</v>
      </c>
      <c r="AE188" s="6">
        <v>0</v>
      </c>
      <c r="AF188" s="55">
        <v>0</v>
      </c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0</v>
      </c>
      <c r="AT188" s="6">
        <v>0</v>
      </c>
      <c r="AU188" s="55">
        <v>0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0</v>
      </c>
      <c r="BC188" s="6">
        <v>0</v>
      </c>
      <c r="BD188" s="55">
        <v>0</v>
      </c>
      <c r="BE188" s="56">
        <v>0</v>
      </c>
      <c r="BF188" s="6">
        <v>0</v>
      </c>
      <c r="BG188" s="55">
        <v>0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v>0</v>
      </c>
      <c r="CF188" s="56">
        <v>0</v>
      </c>
      <c r="CG188" s="6">
        <v>0</v>
      </c>
      <c r="CH188" s="55">
        <v>0</v>
      </c>
      <c r="CI188" s="8">
        <f t="shared" ref="CI188:CI198" si="317">SUM(C188,F188,O188,R188,X188,AD188,AG188,AJ188,AM188,AP188,AS188,AV188,BB188,BE188,BK188,BQ188,BT188,BW188,CC188,CF188,AY188,BN188)+BZ188+U188+AA188</f>
        <v>0</v>
      </c>
      <c r="CJ188" s="17">
        <f t="shared" ref="CJ188:CJ198" si="318">SUM(D188,G188,P188,S188,Y188,AE188,AH188,AK188,AN188,AQ188,AT188,AW188,BC188,BF188,BL188,BR188,BU188,BX188,CD188,CG188,AZ188,BO188)+CA188+V188+AB188</f>
        <v>0</v>
      </c>
      <c r="CK188" s="4"/>
      <c r="CL188" s="5"/>
      <c r="CM188" s="4"/>
      <c r="CN188" s="4"/>
      <c r="CO188" s="4"/>
      <c r="CP188" s="5"/>
      <c r="CQ188" s="4"/>
      <c r="CR188" s="4"/>
      <c r="CS188" s="4"/>
      <c r="CT188" s="5"/>
      <c r="CU188" s="4"/>
      <c r="CV188" s="4"/>
      <c r="CW188" s="4"/>
      <c r="CX188" s="5"/>
      <c r="CY188" s="1"/>
      <c r="CZ188" s="1"/>
      <c r="DA188" s="1"/>
      <c r="DB188" s="2"/>
      <c r="DC188" s="1"/>
      <c r="DD188" s="1"/>
      <c r="DE188" s="1"/>
      <c r="DF188" s="2"/>
      <c r="DG188" s="1"/>
      <c r="DH188" s="1"/>
      <c r="DI188" s="1"/>
      <c r="DJ188" s="2"/>
      <c r="DK188" s="1"/>
      <c r="DL188" s="1"/>
      <c r="DM188" s="1"/>
      <c r="DN188" s="2"/>
      <c r="DO188" s="1"/>
      <c r="DP188" s="1"/>
      <c r="DQ188" s="1"/>
      <c r="DR188" s="2"/>
      <c r="DS188" s="1"/>
      <c r="DT188" s="1"/>
      <c r="DU188" s="1"/>
      <c r="DV188" s="2"/>
      <c r="DW188" s="1"/>
      <c r="DX188" s="1"/>
      <c r="DY188" s="1"/>
      <c r="DZ188" s="2"/>
      <c r="EA188" s="1"/>
      <c r="EB188" s="1"/>
      <c r="EC188" s="1"/>
    </row>
    <row r="189" spans="1:208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0</v>
      </c>
      <c r="G189" s="6">
        <v>0</v>
      </c>
      <c r="H189" s="55">
        <v>0</v>
      </c>
      <c r="I189" s="56">
        <v>0</v>
      </c>
      <c r="J189" s="6">
        <v>0</v>
      </c>
      <c r="K189" s="55">
        <f t="shared" si="316"/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</v>
      </c>
      <c r="S189" s="6">
        <v>0</v>
      </c>
      <c r="T189" s="55">
        <v>0</v>
      </c>
      <c r="U189" s="56">
        <v>0</v>
      </c>
      <c r="V189" s="6">
        <v>0</v>
      </c>
      <c r="W189" s="55">
        <v>0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>
        <v>0</v>
      </c>
      <c r="AE189" s="6">
        <v>0</v>
      </c>
      <c r="AF189" s="55">
        <v>0</v>
      </c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0</v>
      </c>
      <c r="AT189" s="6">
        <v>0</v>
      </c>
      <c r="AU189" s="55">
        <v>0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0</v>
      </c>
      <c r="BC189" s="6">
        <v>0</v>
      </c>
      <c r="BD189" s="55">
        <v>0</v>
      </c>
      <c r="BE189" s="56">
        <v>0</v>
      </c>
      <c r="BF189" s="6">
        <v>0</v>
      </c>
      <c r="BG189" s="55">
        <v>0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v>0</v>
      </c>
      <c r="CF189" s="56">
        <v>0</v>
      </c>
      <c r="CG189" s="6">
        <v>0</v>
      </c>
      <c r="CH189" s="55">
        <v>0</v>
      </c>
      <c r="CI189" s="8">
        <f t="shared" si="317"/>
        <v>0</v>
      </c>
      <c r="CJ189" s="17">
        <f t="shared" si="318"/>
        <v>0</v>
      </c>
      <c r="CK189" s="4"/>
      <c r="CL189" s="5"/>
      <c r="CM189" s="4"/>
      <c r="CN189" s="4"/>
      <c r="CO189" s="4"/>
      <c r="CP189" s="5"/>
      <c r="CQ189" s="4"/>
      <c r="CR189" s="4"/>
      <c r="CS189" s="4"/>
      <c r="CT189" s="5"/>
      <c r="CU189" s="4"/>
      <c r="CV189" s="4"/>
      <c r="CW189" s="4"/>
      <c r="CX189" s="5"/>
      <c r="CY189" s="1"/>
      <c r="CZ189" s="1"/>
      <c r="DA189" s="1"/>
      <c r="DB189" s="2"/>
      <c r="DC189" s="1"/>
      <c r="DD189" s="1"/>
      <c r="DE189" s="1"/>
      <c r="DF189" s="2"/>
      <c r="DG189" s="1"/>
      <c r="DH189" s="1"/>
      <c r="DI189" s="1"/>
      <c r="DJ189" s="2"/>
      <c r="DK189" s="1"/>
      <c r="DL189" s="1"/>
      <c r="DM189" s="1"/>
      <c r="DN189" s="2"/>
      <c r="DO189" s="1"/>
      <c r="DP189" s="1"/>
      <c r="DQ189" s="1"/>
      <c r="DR189" s="2"/>
      <c r="DS189" s="1"/>
      <c r="DT189" s="1"/>
      <c r="DU189" s="1"/>
      <c r="DV189" s="2"/>
      <c r="DW189" s="1"/>
      <c r="DX189" s="1"/>
      <c r="DY189" s="1"/>
      <c r="DZ189" s="2"/>
      <c r="EA189" s="1"/>
      <c r="EB189" s="1"/>
      <c r="EC189" s="1"/>
    </row>
    <row r="190" spans="1:208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0</v>
      </c>
      <c r="G190" s="6">
        <v>0</v>
      </c>
      <c r="H190" s="55">
        <v>0</v>
      </c>
      <c r="I190" s="56">
        <v>0</v>
      </c>
      <c r="J190" s="6">
        <v>0</v>
      </c>
      <c r="K190" s="55">
        <f t="shared" si="316"/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0</v>
      </c>
      <c r="V190" s="6">
        <v>0</v>
      </c>
      <c r="W190" s="55">
        <v>0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>
        <v>0</v>
      </c>
      <c r="AE190" s="6">
        <v>0</v>
      </c>
      <c r="AF190" s="55">
        <v>0</v>
      </c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30.071999999999999</v>
      </c>
      <c r="AT190" s="6">
        <v>90</v>
      </c>
      <c r="AU190" s="55">
        <f t="shared" ref="AU190:AU199" si="319">AT190/AS190*1000</f>
        <v>2992.8172386272945</v>
      </c>
      <c r="AV190" s="56">
        <v>0</v>
      </c>
      <c r="AW190" s="6">
        <v>0</v>
      </c>
      <c r="AX190" s="55">
        <v>0</v>
      </c>
      <c r="AY190" s="56">
        <v>0</v>
      </c>
      <c r="AZ190" s="6">
        <v>0</v>
      </c>
      <c r="BA190" s="55">
        <v>0</v>
      </c>
      <c r="BB190" s="56">
        <v>0</v>
      </c>
      <c r="BC190" s="6">
        <v>0</v>
      </c>
      <c r="BD190" s="55">
        <v>0</v>
      </c>
      <c r="BE190" s="56">
        <v>0</v>
      </c>
      <c r="BF190" s="6">
        <v>0</v>
      </c>
      <c r="BG190" s="55">
        <v>0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v>0</v>
      </c>
      <c r="CF190" s="56">
        <v>0</v>
      </c>
      <c r="CG190" s="6">
        <v>0</v>
      </c>
      <c r="CH190" s="55">
        <v>0</v>
      </c>
      <c r="CI190" s="8">
        <f t="shared" si="317"/>
        <v>30.071999999999999</v>
      </c>
      <c r="CJ190" s="17">
        <f t="shared" si="318"/>
        <v>90</v>
      </c>
      <c r="CK190" s="4"/>
      <c r="CL190" s="5"/>
      <c r="CM190" s="4"/>
      <c r="CN190" s="4"/>
      <c r="CO190" s="4"/>
      <c r="CP190" s="5"/>
      <c r="CQ190" s="4"/>
      <c r="CR190" s="4"/>
      <c r="CS190" s="4"/>
      <c r="CT190" s="5"/>
      <c r="CU190" s="4"/>
      <c r="CV190" s="4"/>
      <c r="CW190" s="4"/>
      <c r="CX190" s="5"/>
      <c r="CY190" s="1"/>
      <c r="CZ190" s="1"/>
      <c r="DA190" s="1"/>
      <c r="DB190" s="2"/>
      <c r="DC190" s="1"/>
      <c r="DD190" s="1"/>
      <c r="DE190" s="1"/>
      <c r="DF190" s="2"/>
      <c r="DG190" s="1"/>
      <c r="DH190" s="1"/>
      <c r="DI190" s="1"/>
      <c r="DJ190" s="2"/>
      <c r="DK190" s="1"/>
      <c r="DL190" s="1"/>
      <c r="DM190" s="1"/>
      <c r="DN190" s="2"/>
      <c r="DO190" s="1"/>
      <c r="DP190" s="1"/>
      <c r="DQ190" s="1"/>
      <c r="DR190" s="2"/>
      <c r="DS190" s="1"/>
      <c r="DT190" s="1"/>
      <c r="DU190" s="1"/>
      <c r="DV190" s="2"/>
      <c r="DW190" s="1"/>
      <c r="DX190" s="1"/>
      <c r="DY190" s="1"/>
      <c r="DZ190" s="2"/>
      <c r="EA190" s="1"/>
      <c r="EB190" s="1"/>
      <c r="EC190" s="1"/>
    </row>
    <row r="191" spans="1:208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0</v>
      </c>
      <c r="G191" s="6">
        <v>0</v>
      </c>
      <c r="H191" s="55">
        <v>0</v>
      </c>
      <c r="I191" s="56">
        <v>0</v>
      </c>
      <c r="J191" s="6">
        <v>0</v>
      </c>
      <c r="K191" s="55">
        <f t="shared" si="316"/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0</v>
      </c>
      <c r="V191" s="6">
        <v>0</v>
      </c>
      <c r="W191" s="55">
        <v>0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>
        <v>0</v>
      </c>
      <c r="AE191" s="6">
        <v>0</v>
      </c>
      <c r="AF191" s="55">
        <v>0</v>
      </c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726</v>
      </c>
      <c r="AT191" s="6">
        <v>1465.38</v>
      </c>
      <c r="AU191" s="55">
        <f t="shared" si="319"/>
        <v>2018.429752066116</v>
      </c>
      <c r="AV191" s="56">
        <v>52</v>
      </c>
      <c r="AW191" s="6">
        <v>62.4</v>
      </c>
      <c r="AX191" s="55">
        <f t="shared" ref="AX191:AX199" si="320">AW191/AV191*1000</f>
        <v>1200</v>
      </c>
      <c r="AY191" s="56">
        <v>0</v>
      </c>
      <c r="AZ191" s="6">
        <v>0</v>
      </c>
      <c r="BA191" s="55">
        <v>0</v>
      </c>
      <c r="BB191" s="56">
        <v>0</v>
      </c>
      <c r="BC191" s="6">
        <v>0</v>
      </c>
      <c r="BD191" s="55">
        <v>0</v>
      </c>
      <c r="BE191" s="56">
        <v>0</v>
      </c>
      <c r="BF191" s="6">
        <v>0</v>
      </c>
      <c r="BG191" s="55">
        <v>0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v>0</v>
      </c>
      <c r="CF191" s="56">
        <v>0</v>
      </c>
      <c r="CG191" s="6">
        <v>0</v>
      </c>
      <c r="CH191" s="55">
        <v>0</v>
      </c>
      <c r="CI191" s="8">
        <f t="shared" si="317"/>
        <v>778</v>
      </c>
      <c r="CJ191" s="17">
        <f t="shared" si="318"/>
        <v>1527.7800000000002</v>
      </c>
      <c r="CK191" s="4"/>
      <c r="CL191" s="5"/>
      <c r="CM191" s="4"/>
      <c r="CN191" s="4"/>
      <c r="CO191" s="4"/>
      <c r="CP191" s="5"/>
      <c r="CQ191" s="4"/>
      <c r="CR191" s="4"/>
      <c r="CS191" s="4"/>
      <c r="CT191" s="5"/>
      <c r="CU191" s="4"/>
      <c r="CV191" s="4"/>
      <c r="CW191" s="4"/>
      <c r="CX191" s="5"/>
      <c r="CY191" s="1"/>
      <c r="CZ191" s="1"/>
      <c r="DA191" s="1"/>
      <c r="DB191" s="2"/>
      <c r="DC191" s="1"/>
      <c r="DD191" s="1"/>
      <c r="DE191" s="1"/>
      <c r="DF191" s="2"/>
      <c r="DG191" s="1"/>
      <c r="DH191" s="1"/>
      <c r="DI191" s="1"/>
      <c r="DJ191" s="2"/>
      <c r="DK191" s="1"/>
      <c r="DL191" s="1"/>
      <c r="DM191" s="1"/>
      <c r="DN191" s="2"/>
      <c r="DO191" s="1"/>
      <c r="DP191" s="1"/>
      <c r="DQ191" s="1"/>
      <c r="DR191" s="2"/>
      <c r="DS191" s="1"/>
      <c r="DT191" s="1"/>
      <c r="DU191" s="1"/>
      <c r="DV191" s="2"/>
      <c r="DW191" s="1"/>
      <c r="DX191" s="1"/>
      <c r="DY191" s="1"/>
      <c r="DZ191" s="2"/>
      <c r="EA191" s="1"/>
      <c r="EB191" s="1"/>
      <c r="EC191" s="1"/>
    </row>
    <row r="192" spans="1:208" x14ac:dyDescent="0.3">
      <c r="A192" s="49">
        <v>2018</v>
      </c>
      <c r="B192" s="50" t="s">
        <v>9</v>
      </c>
      <c r="C192" s="56">
        <v>9700</v>
      </c>
      <c r="D192" s="6">
        <v>25608.84</v>
      </c>
      <c r="E192" s="55">
        <f t="shared" ref="E192:E198" si="321">D192/C192*1000</f>
        <v>2640.0865979381447</v>
      </c>
      <c r="F192" s="56">
        <v>0</v>
      </c>
      <c r="G192" s="6">
        <v>0</v>
      </c>
      <c r="H192" s="55">
        <v>0</v>
      </c>
      <c r="I192" s="56">
        <v>0</v>
      </c>
      <c r="J192" s="6">
        <v>0</v>
      </c>
      <c r="K192" s="55">
        <f t="shared" si="316"/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0</v>
      </c>
      <c r="S192" s="6">
        <v>0</v>
      </c>
      <c r="T192" s="55">
        <v>0</v>
      </c>
      <c r="U192" s="56">
        <v>0</v>
      </c>
      <c r="V192" s="6">
        <v>0</v>
      </c>
      <c r="W192" s="55">
        <v>0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>
        <v>0</v>
      </c>
      <c r="AE192" s="6">
        <v>0</v>
      </c>
      <c r="AF192" s="55">
        <v>0</v>
      </c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357.072</v>
      </c>
      <c r="AT192" s="6">
        <v>837.89</v>
      </c>
      <c r="AU192" s="55">
        <f t="shared" si="319"/>
        <v>2346.5575570193128</v>
      </c>
      <c r="AV192" s="56">
        <v>254</v>
      </c>
      <c r="AW192" s="6">
        <v>286.60000000000002</v>
      </c>
      <c r="AX192" s="55">
        <f t="shared" si="320"/>
        <v>1128.3464566929135</v>
      </c>
      <c r="AY192" s="56">
        <v>0</v>
      </c>
      <c r="AZ192" s="6">
        <v>0</v>
      </c>
      <c r="BA192" s="55">
        <v>0</v>
      </c>
      <c r="BB192" s="56">
        <v>0</v>
      </c>
      <c r="BC192" s="6">
        <v>0</v>
      </c>
      <c r="BD192" s="55">
        <v>0</v>
      </c>
      <c r="BE192" s="56">
        <v>0</v>
      </c>
      <c r="BF192" s="6">
        <v>0</v>
      </c>
      <c r="BG192" s="55">
        <v>0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v>0</v>
      </c>
      <c r="CF192" s="56">
        <v>0</v>
      </c>
      <c r="CG192" s="6">
        <v>0</v>
      </c>
      <c r="CH192" s="55">
        <v>0</v>
      </c>
      <c r="CI192" s="8">
        <f t="shared" si="317"/>
        <v>10311.072</v>
      </c>
      <c r="CJ192" s="17">
        <f t="shared" si="318"/>
        <v>26733.329999999998</v>
      </c>
      <c r="CK192" s="4"/>
      <c r="CL192" s="5"/>
      <c r="CM192" s="4"/>
      <c r="CN192" s="4"/>
      <c r="CO192" s="4"/>
      <c r="CP192" s="5"/>
      <c r="CQ192" s="4"/>
      <c r="CR192" s="4"/>
      <c r="CS192" s="4"/>
      <c r="CT192" s="5"/>
      <c r="CU192" s="4"/>
      <c r="CV192" s="4"/>
      <c r="CW192" s="4"/>
      <c r="CX192" s="5"/>
      <c r="CY192" s="1"/>
      <c r="CZ192" s="1"/>
      <c r="DA192" s="1"/>
      <c r="DB192" s="2"/>
      <c r="DC192" s="1"/>
      <c r="DD192" s="1"/>
      <c r="DE192" s="1"/>
      <c r="DF192" s="2"/>
      <c r="DG192" s="1"/>
      <c r="DH192" s="1"/>
      <c r="DI192" s="1"/>
      <c r="DJ192" s="2"/>
      <c r="DK192" s="1"/>
      <c r="DL192" s="1"/>
      <c r="DM192" s="1"/>
      <c r="DN192" s="2"/>
      <c r="DO192" s="1"/>
      <c r="DP192" s="1"/>
      <c r="DQ192" s="1"/>
      <c r="DR192" s="2"/>
      <c r="DS192" s="1"/>
      <c r="DT192" s="1"/>
      <c r="DU192" s="1"/>
      <c r="DV192" s="2"/>
      <c r="DW192" s="1"/>
      <c r="DX192" s="1"/>
      <c r="DY192" s="1"/>
      <c r="DZ192" s="2"/>
      <c r="EA192" s="1"/>
      <c r="EB192" s="1"/>
      <c r="EC192" s="1"/>
    </row>
    <row r="193" spans="1:208" x14ac:dyDescent="0.3">
      <c r="A193" s="49">
        <v>2018</v>
      </c>
      <c r="B193" s="50" t="s">
        <v>10</v>
      </c>
      <c r="C193" s="56">
        <v>9900</v>
      </c>
      <c r="D193" s="6">
        <v>31711.396000000001</v>
      </c>
      <c r="E193" s="55">
        <f t="shared" si="321"/>
        <v>3203.1713131313131</v>
      </c>
      <c r="F193" s="56">
        <v>0</v>
      </c>
      <c r="G193" s="6">
        <v>0</v>
      </c>
      <c r="H193" s="55">
        <v>0</v>
      </c>
      <c r="I193" s="56">
        <v>0</v>
      </c>
      <c r="J193" s="6">
        <v>0</v>
      </c>
      <c r="K193" s="55">
        <f t="shared" si="316"/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0</v>
      </c>
      <c r="V193" s="6">
        <v>0</v>
      </c>
      <c r="W193" s="55">
        <v>0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>
        <v>0</v>
      </c>
      <c r="AE193" s="6">
        <v>0</v>
      </c>
      <c r="AF193" s="55">
        <v>0</v>
      </c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510.86399999999998</v>
      </c>
      <c r="AT193" s="6">
        <v>1364.317</v>
      </c>
      <c r="AU193" s="55">
        <f t="shared" si="319"/>
        <v>2670.6070500172259</v>
      </c>
      <c r="AV193" s="56">
        <v>104</v>
      </c>
      <c r="AW193" s="6">
        <v>114.4</v>
      </c>
      <c r="AX193" s="55">
        <f t="shared" si="320"/>
        <v>1100</v>
      </c>
      <c r="AY193" s="56">
        <v>0</v>
      </c>
      <c r="AZ193" s="6">
        <v>0</v>
      </c>
      <c r="BA193" s="55">
        <v>0</v>
      </c>
      <c r="BB193" s="56">
        <v>0</v>
      </c>
      <c r="BC193" s="6">
        <v>0</v>
      </c>
      <c r="BD193" s="55">
        <v>0</v>
      </c>
      <c r="BE193" s="56">
        <v>0</v>
      </c>
      <c r="BF193" s="6">
        <v>0</v>
      </c>
      <c r="BG193" s="55">
        <v>0</v>
      </c>
      <c r="BH193" s="56">
        <v>0</v>
      </c>
      <c r="BI193" s="6">
        <v>0</v>
      </c>
      <c r="BJ193" s="55">
        <v>0</v>
      </c>
      <c r="BK193" s="56">
        <v>26</v>
      </c>
      <c r="BL193" s="6">
        <v>28.6</v>
      </c>
      <c r="BM193" s="55">
        <f t="shared" ref="BM193:BM197" si="322">BL193/BK193*1000</f>
        <v>1100</v>
      </c>
      <c r="BN193" s="56">
        <v>0</v>
      </c>
      <c r="BO193" s="6">
        <v>0</v>
      </c>
      <c r="BP193" s="55">
        <v>0</v>
      </c>
      <c r="BQ193" s="56">
        <v>0</v>
      </c>
      <c r="BR193" s="6">
        <v>0</v>
      </c>
      <c r="BS193" s="55">
        <v>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v>0</v>
      </c>
      <c r="CF193" s="56">
        <v>0</v>
      </c>
      <c r="CG193" s="6">
        <v>0</v>
      </c>
      <c r="CH193" s="55">
        <v>0</v>
      </c>
      <c r="CI193" s="8">
        <f t="shared" si="317"/>
        <v>10540.864</v>
      </c>
      <c r="CJ193" s="17">
        <f t="shared" si="318"/>
        <v>33218.713000000003</v>
      </c>
      <c r="CK193" s="4"/>
      <c r="CL193" s="5"/>
      <c r="CM193" s="4"/>
      <c r="CN193" s="4"/>
      <c r="CO193" s="4"/>
      <c r="CP193" s="5"/>
      <c r="CQ193" s="4"/>
      <c r="CR193" s="4"/>
      <c r="CS193" s="4"/>
      <c r="CT193" s="5"/>
      <c r="CU193" s="4"/>
      <c r="CV193" s="4"/>
      <c r="CW193" s="4"/>
      <c r="CX193" s="5"/>
      <c r="CY193" s="1"/>
      <c r="CZ193" s="1"/>
      <c r="DA193" s="1"/>
      <c r="DB193" s="2"/>
      <c r="DC193" s="1"/>
      <c r="DD193" s="1"/>
      <c r="DE193" s="1"/>
      <c r="DF193" s="2"/>
      <c r="DG193" s="1"/>
      <c r="DH193" s="1"/>
      <c r="DI193" s="1"/>
      <c r="DJ193" s="2"/>
      <c r="DK193" s="1"/>
      <c r="DL193" s="1"/>
      <c r="DM193" s="1"/>
      <c r="DN193" s="2"/>
      <c r="DO193" s="1"/>
      <c r="DP193" s="1"/>
      <c r="DQ193" s="1"/>
      <c r="DR193" s="2"/>
      <c r="DS193" s="1"/>
      <c r="DT193" s="1"/>
      <c r="DU193" s="1"/>
      <c r="DV193" s="2"/>
      <c r="DW193" s="1"/>
      <c r="DX193" s="1"/>
      <c r="DY193" s="1"/>
      <c r="DZ193" s="2"/>
      <c r="EA193" s="1"/>
      <c r="EB193" s="1"/>
      <c r="EC193" s="1"/>
    </row>
    <row r="194" spans="1:208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0</v>
      </c>
      <c r="G194" s="6">
        <v>0</v>
      </c>
      <c r="H194" s="55">
        <v>0</v>
      </c>
      <c r="I194" s="56">
        <v>0</v>
      </c>
      <c r="J194" s="6">
        <v>0</v>
      </c>
      <c r="K194" s="55">
        <f t="shared" si="316"/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0</v>
      </c>
      <c r="V194" s="6">
        <v>0</v>
      </c>
      <c r="W194" s="55">
        <v>0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>
        <v>0</v>
      </c>
      <c r="AE194" s="6">
        <v>0</v>
      </c>
      <c r="AF194" s="55">
        <v>0</v>
      </c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280.072</v>
      </c>
      <c r="AT194" s="6">
        <v>561.61599999999999</v>
      </c>
      <c r="AU194" s="55">
        <f t="shared" si="319"/>
        <v>2005.2557913679339</v>
      </c>
      <c r="AV194" s="56">
        <v>0</v>
      </c>
      <c r="AW194" s="6">
        <v>0</v>
      </c>
      <c r="AX194" s="55">
        <v>0</v>
      </c>
      <c r="AY194" s="56">
        <v>0</v>
      </c>
      <c r="AZ194" s="6">
        <v>0</v>
      </c>
      <c r="BA194" s="55">
        <v>0</v>
      </c>
      <c r="BB194" s="56">
        <v>0</v>
      </c>
      <c r="BC194" s="6">
        <v>0</v>
      </c>
      <c r="BD194" s="55">
        <v>0</v>
      </c>
      <c r="BE194" s="56">
        <v>0</v>
      </c>
      <c r="BF194" s="6">
        <v>0</v>
      </c>
      <c r="BG194" s="55">
        <v>0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18</v>
      </c>
      <c r="CD194" s="6">
        <v>45</v>
      </c>
      <c r="CE194" s="55">
        <f t="shared" ref="CE194" si="323">CD194/CC194*1000</f>
        <v>2500</v>
      </c>
      <c r="CF194" s="56">
        <v>0</v>
      </c>
      <c r="CG194" s="6">
        <v>0</v>
      </c>
      <c r="CH194" s="55">
        <v>0</v>
      </c>
      <c r="CI194" s="8">
        <f t="shared" si="317"/>
        <v>298.072</v>
      </c>
      <c r="CJ194" s="17">
        <f t="shared" si="318"/>
        <v>606.61599999999999</v>
      </c>
      <c r="CK194" s="4"/>
      <c r="CL194" s="5"/>
      <c r="CM194" s="4"/>
      <c r="CN194" s="4"/>
      <c r="CO194" s="4"/>
      <c r="CP194" s="5"/>
      <c r="CQ194" s="4"/>
      <c r="CR194" s="4"/>
      <c r="CS194" s="4"/>
      <c r="CT194" s="5"/>
      <c r="CU194" s="4"/>
      <c r="CV194" s="4"/>
      <c r="CW194" s="4"/>
      <c r="CX194" s="5"/>
      <c r="CY194" s="1"/>
      <c r="CZ194" s="1"/>
      <c r="DA194" s="1"/>
      <c r="DB194" s="2"/>
      <c r="DC194" s="1"/>
      <c r="DD194" s="1"/>
      <c r="DE194" s="1"/>
      <c r="DF194" s="2"/>
      <c r="DG194" s="1"/>
      <c r="DH194" s="1"/>
      <c r="DI194" s="1"/>
      <c r="DJ194" s="2"/>
      <c r="DK194" s="1"/>
      <c r="DL194" s="1"/>
      <c r="DM194" s="1"/>
      <c r="DN194" s="2"/>
      <c r="DO194" s="1"/>
      <c r="DP194" s="1"/>
      <c r="DQ194" s="1"/>
      <c r="DR194" s="2"/>
      <c r="DS194" s="1"/>
      <c r="DT194" s="1"/>
      <c r="DU194" s="1"/>
      <c r="DV194" s="2"/>
      <c r="DW194" s="1"/>
      <c r="DX194" s="1"/>
      <c r="DY194" s="1"/>
      <c r="DZ194" s="2"/>
      <c r="EA194" s="1"/>
      <c r="EB194" s="1"/>
      <c r="EC194" s="1"/>
    </row>
    <row r="195" spans="1:208" x14ac:dyDescent="0.3">
      <c r="A195" s="49">
        <v>2018</v>
      </c>
      <c r="B195" s="50" t="s">
        <v>12</v>
      </c>
      <c r="C195" s="56">
        <v>7450</v>
      </c>
      <c r="D195" s="6">
        <v>23356.713</v>
      </c>
      <c r="E195" s="55">
        <f t="shared" si="321"/>
        <v>3135.1292617449662</v>
      </c>
      <c r="F195" s="56">
        <v>0</v>
      </c>
      <c r="G195" s="6">
        <v>0</v>
      </c>
      <c r="H195" s="55">
        <v>0</v>
      </c>
      <c r="I195" s="56">
        <v>0</v>
      </c>
      <c r="J195" s="6">
        <v>0</v>
      </c>
      <c r="K195" s="55">
        <f t="shared" si="316"/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0</v>
      </c>
      <c r="V195" s="6">
        <v>0</v>
      </c>
      <c r="W195" s="55">
        <v>0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>
        <v>0</v>
      </c>
      <c r="AE195" s="6">
        <v>0</v>
      </c>
      <c r="AF195" s="55">
        <v>0</v>
      </c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30</v>
      </c>
      <c r="AT195" s="6">
        <v>34.909999999999997</v>
      </c>
      <c r="AU195" s="55">
        <f t="shared" si="319"/>
        <v>1163.6666666666665</v>
      </c>
      <c r="AV195" s="56">
        <v>420.16</v>
      </c>
      <c r="AW195" s="6">
        <v>708.44600000000003</v>
      </c>
      <c r="AX195" s="55">
        <f t="shared" si="320"/>
        <v>1686.1338537699924</v>
      </c>
      <c r="AY195" s="56">
        <v>0</v>
      </c>
      <c r="AZ195" s="6">
        <v>0</v>
      </c>
      <c r="BA195" s="55">
        <v>0</v>
      </c>
      <c r="BB195" s="56">
        <v>0</v>
      </c>
      <c r="BC195" s="6">
        <v>0</v>
      </c>
      <c r="BD195" s="55">
        <v>0</v>
      </c>
      <c r="BE195" s="56">
        <v>0</v>
      </c>
      <c r="BF195" s="6">
        <v>0</v>
      </c>
      <c r="BG195" s="55">
        <v>0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v>0</v>
      </c>
      <c r="CF195" s="56">
        <v>0</v>
      </c>
      <c r="CG195" s="6">
        <v>0</v>
      </c>
      <c r="CH195" s="55">
        <v>0</v>
      </c>
      <c r="CI195" s="8">
        <f t="shared" si="317"/>
        <v>7900.16</v>
      </c>
      <c r="CJ195" s="17">
        <f t="shared" si="318"/>
        <v>24100.069</v>
      </c>
      <c r="CK195" s="4"/>
      <c r="CL195" s="5"/>
      <c r="CM195" s="4"/>
      <c r="CN195" s="4"/>
      <c r="CO195" s="4"/>
      <c r="CP195" s="5"/>
      <c r="CQ195" s="4"/>
      <c r="CR195" s="4"/>
      <c r="CS195" s="4"/>
      <c r="CT195" s="5"/>
      <c r="CU195" s="4"/>
      <c r="CV195" s="4"/>
      <c r="CW195" s="4"/>
      <c r="CX195" s="5"/>
      <c r="CY195" s="1"/>
      <c r="CZ195" s="1"/>
      <c r="DA195" s="1"/>
      <c r="DB195" s="2"/>
      <c r="DC195" s="1"/>
      <c r="DD195" s="1"/>
      <c r="DE195" s="1"/>
      <c r="DF195" s="2"/>
      <c r="DG195" s="1"/>
      <c r="DH195" s="1"/>
      <c r="DI195" s="1"/>
      <c r="DJ195" s="2"/>
      <c r="DK195" s="1"/>
      <c r="DL195" s="1"/>
      <c r="DM195" s="1"/>
      <c r="DN195" s="2"/>
      <c r="DO195" s="1"/>
      <c r="DP195" s="1"/>
      <c r="DQ195" s="1"/>
      <c r="DR195" s="2"/>
      <c r="DS195" s="1"/>
      <c r="DT195" s="1"/>
      <c r="DU195" s="1"/>
      <c r="DV195" s="2"/>
      <c r="DW195" s="1"/>
      <c r="DX195" s="1"/>
      <c r="DY195" s="1"/>
      <c r="DZ195" s="2"/>
      <c r="EA195" s="1"/>
      <c r="EB195" s="1"/>
      <c r="EC195" s="1"/>
    </row>
    <row r="196" spans="1:208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0</v>
      </c>
      <c r="G196" s="6">
        <v>0</v>
      </c>
      <c r="H196" s="55">
        <v>0</v>
      </c>
      <c r="I196" s="56">
        <v>0</v>
      </c>
      <c r="J196" s="6">
        <v>0</v>
      </c>
      <c r="K196" s="55">
        <f t="shared" si="316"/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0</v>
      </c>
      <c r="V196" s="6">
        <v>0</v>
      </c>
      <c r="W196" s="55">
        <v>0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>
        <v>0</v>
      </c>
      <c r="AE196" s="6">
        <v>0</v>
      </c>
      <c r="AF196" s="55">
        <v>0</v>
      </c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238</v>
      </c>
      <c r="AT196" s="6">
        <v>665.61599999999999</v>
      </c>
      <c r="AU196" s="55">
        <f t="shared" si="319"/>
        <v>2796.705882352941</v>
      </c>
      <c r="AV196" s="56">
        <v>555.12</v>
      </c>
      <c r="AW196" s="6">
        <v>895.41300000000001</v>
      </c>
      <c r="AX196" s="55">
        <f t="shared" si="320"/>
        <v>1613.0079982706443</v>
      </c>
      <c r="AY196" s="56">
        <v>0</v>
      </c>
      <c r="AZ196" s="6">
        <v>0</v>
      </c>
      <c r="BA196" s="55">
        <v>0</v>
      </c>
      <c r="BB196" s="56">
        <v>0</v>
      </c>
      <c r="BC196" s="6">
        <v>0</v>
      </c>
      <c r="BD196" s="55">
        <v>0</v>
      </c>
      <c r="BE196" s="56">
        <v>0</v>
      </c>
      <c r="BF196" s="6">
        <v>0</v>
      </c>
      <c r="BG196" s="55">
        <v>0</v>
      </c>
      <c r="BH196" s="56">
        <v>0</v>
      </c>
      <c r="BI196" s="6">
        <v>0</v>
      </c>
      <c r="BJ196" s="55">
        <v>0</v>
      </c>
      <c r="BK196" s="56">
        <v>28</v>
      </c>
      <c r="BL196" s="6">
        <v>44.917999999999999</v>
      </c>
      <c r="BM196" s="55">
        <f t="shared" si="322"/>
        <v>1604.2142857142856</v>
      </c>
      <c r="BN196" s="56">
        <v>0</v>
      </c>
      <c r="BO196" s="6">
        <v>0</v>
      </c>
      <c r="BP196" s="55">
        <v>0</v>
      </c>
      <c r="BQ196" s="56">
        <v>0</v>
      </c>
      <c r="BR196" s="6">
        <v>0</v>
      </c>
      <c r="BS196" s="55">
        <v>0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v>0</v>
      </c>
      <c r="CF196" s="56">
        <v>0</v>
      </c>
      <c r="CG196" s="6">
        <v>0</v>
      </c>
      <c r="CH196" s="55">
        <v>0</v>
      </c>
      <c r="CI196" s="8">
        <f t="shared" si="317"/>
        <v>821.12</v>
      </c>
      <c r="CJ196" s="17">
        <f t="shared" si="318"/>
        <v>1605.9469999999999</v>
      </c>
      <c r="CK196" s="4"/>
      <c r="CL196" s="5"/>
      <c r="CM196" s="4"/>
      <c r="CN196" s="4"/>
      <c r="CO196" s="4"/>
      <c r="CP196" s="5"/>
      <c r="CQ196" s="4"/>
      <c r="CR196" s="4"/>
      <c r="CS196" s="4"/>
      <c r="CT196" s="5"/>
      <c r="CU196" s="4"/>
      <c r="CV196" s="4"/>
      <c r="CW196" s="4"/>
      <c r="CX196" s="5"/>
      <c r="CY196" s="1"/>
      <c r="CZ196" s="1"/>
      <c r="DA196" s="1"/>
      <c r="DB196" s="2"/>
      <c r="DC196" s="1"/>
      <c r="DD196" s="1"/>
      <c r="DE196" s="1"/>
      <c r="DF196" s="2"/>
      <c r="DG196" s="1"/>
      <c r="DH196" s="1"/>
      <c r="DI196" s="1"/>
      <c r="DJ196" s="2"/>
      <c r="DK196" s="1"/>
      <c r="DL196" s="1"/>
      <c r="DM196" s="1"/>
      <c r="DN196" s="2"/>
      <c r="DO196" s="1"/>
      <c r="DP196" s="1"/>
      <c r="DQ196" s="1"/>
      <c r="DR196" s="2"/>
      <c r="DS196" s="1"/>
      <c r="DT196" s="1"/>
      <c r="DU196" s="1"/>
      <c r="DV196" s="2"/>
      <c r="DW196" s="1"/>
      <c r="DX196" s="1"/>
      <c r="DY196" s="1"/>
      <c r="DZ196" s="2"/>
      <c r="EA196" s="1"/>
      <c r="EB196" s="1"/>
      <c r="EC196" s="1"/>
    </row>
    <row r="197" spans="1:208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0</v>
      </c>
      <c r="G197" s="6">
        <v>0</v>
      </c>
      <c r="H197" s="55">
        <v>0</v>
      </c>
      <c r="I197" s="56">
        <v>0</v>
      </c>
      <c r="J197" s="6">
        <v>0</v>
      </c>
      <c r="K197" s="55">
        <f t="shared" si="316"/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0</v>
      </c>
      <c r="S197" s="6">
        <v>0</v>
      </c>
      <c r="T197" s="55">
        <v>0</v>
      </c>
      <c r="U197" s="56">
        <v>0</v>
      </c>
      <c r="V197" s="6">
        <v>0</v>
      </c>
      <c r="W197" s="55">
        <v>0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>
        <v>0</v>
      </c>
      <c r="AE197" s="6">
        <v>0</v>
      </c>
      <c r="AF197" s="55">
        <v>0</v>
      </c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120</v>
      </c>
      <c r="AT197" s="6">
        <v>326.76900000000001</v>
      </c>
      <c r="AU197" s="55">
        <f t="shared" si="319"/>
        <v>2723.0750000000003</v>
      </c>
      <c r="AV197" s="56">
        <v>372.1</v>
      </c>
      <c r="AW197" s="6">
        <v>575.85500000000002</v>
      </c>
      <c r="AX197" s="55">
        <f t="shared" si="320"/>
        <v>1547.5812953507123</v>
      </c>
      <c r="AY197" s="56">
        <v>0</v>
      </c>
      <c r="AZ197" s="6">
        <v>0</v>
      </c>
      <c r="BA197" s="55">
        <v>0</v>
      </c>
      <c r="BB197" s="56">
        <v>0</v>
      </c>
      <c r="BC197" s="6">
        <v>0</v>
      </c>
      <c r="BD197" s="55">
        <v>0</v>
      </c>
      <c r="BE197" s="56">
        <v>0</v>
      </c>
      <c r="BF197" s="6">
        <v>0</v>
      </c>
      <c r="BG197" s="55">
        <v>0</v>
      </c>
      <c r="BH197" s="56">
        <v>0</v>
      </c>
      <c r="BI197" s="6">
        <v>0</v>
      </c>
      <c r="BJ197" s="55">
        <v>0</v>
      </c>
      <c r="BK197" s="56">
        <v>52</v>
      </c>
      <c r="BL197" s="6">
        <v>57.2</v>
      </c>
      <c r="BM197" s="55">
        <f t="shared" si="322"/>
        <v>1100</v>
      </c>
      <c r="BN197" s="56">
        <v>0</v>
      </c>
      <c r="BO197" s="6">
        <v>0</v>
      </c>
      <c r="BP197" s="55">
        <v>0</v>
      </c>
      <c r="BQ197" s="56">
        <v>0</v>
      </c>
      <c r="BR197" s="6">
        <v>0</v>
      </c>
      <c r="BS197" s="55">
        <v>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v>0</v>
      </c>
      <c r="CF197" s="56">
        <v>0</v>
      </c>
      <c r="CG197" s="6">
        <v>0</v>
      </c>
      <c r="CH197" s="55">
        <v>0</v>
      </c>
      <c r="CI197" s="8">
        <f t="shared" si="317"/>
        <v>544.1</v>
      </c>
      <c r="CJ197" s="17">
        <f t="shared" si="318"/>
        <v>959.82400000000007</v>
      </c>
      <c r="CK197" s="4"/>
      <c r="CL197" s="5"/>
      <c r="CM197" s="4"/>
      <c r="CN197" s="4"/>
      <c r="CO197" s="4"/>
      <c r="CP197" s="5"/>
      <c r="CQ197" s="4"/>
      <c r="CR197" s="4"/>
      <c r="CS197" s="4"/>
      <c r="CT197" s="5"/>
      <c r="CU197" s="4"/>
      <c r="CV197" s="4"/>
      <c r="CW197" s="4"/>
      <c r="CX197" s="5"/>
      <c r="CY197" s="1"/>
      <c r="CZ197" s="1"/>
      <c r="DA197" s="1"/>
      <c r="DB197" s="2"/>
      <c r="DC197" s="1"/>
      <c r="DD197" s="1"/>
      <c r="DE197" s="1"/>
      <c r="DF197" s="2"/>
      <c r="DG197" s="1"/>
      <c r="DH197" s="1"/>
      <c r="DI197" s="1"/>
      <c r="DJ197" s="2"/>
      <c r="DK197" s="1"/>
      <c r="DL197" s="1"/>
      <c r="DM197" s="1"/>
      <c r="DN197" s="2"/>
      <c r="DO197" s="1"/>
      <c r="DP197" s="1"/>
      <c r="DQ197" s="1"/>
      <c r="DR197" s="2"/>
      <c r="DS197" s="1"/>
      <c r="DT197" s="1"/>
      <c r="DU197" s="1"/>
      <c r="DV197" s="2"/>
      <c r="DW197" s="1"/>
      <c r="DX197" s="1"/>
      <c r="DY197" s="1"/>
      <c r="DZ197" s="2"/>
      <c r="EA197" s="1"/>
      <c r="EB197" s="1"/>
      <c r="EC197" s="1"/>
    </row>
    <row r="198" spans="1:208" x14ac:dyDescent="0.3">
      <c r="A198" s="49">
        <v>2018</v>
      </c>
      <c r="B198" s="50" t="s">
        <v>15</v>
      </c>
      <c r="C198" s="56">
        <v>6600</v>
      </c>
      <c r="D198" s="6">
        <v>22172.345000000001</v>
      </c>
      <c r="E198" s="55">
        <f t="shared" si="321"/>
        <v>3359.4462121212123</v>
      </c>
      <c r="F198" s="56">
        <v>0</v>
      </c>
      <c r="G198" s="6">
        <v>0</v>
      </c>
      <c r="H198" s="55">
        <v>0</v>
      </c>
      <c r="I198" s="56">
        <v>0</v>
      </c>
      <c r="J198" s="6">
        <v>0</v>
      </c>
      <c r="K198" s="55">
        <f t="shared" si="316"/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0</v>
      </c>
      <c r="V198" s="6">
        <v>0</v>
      </c>
      <c r="W198" s="55">
        <v>0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>
        <v>0</v>
      </c>
      <c r="AE198" s="6">
        <v>0</v>
      </c>
      <c r="AF198" s="55">
        <v>0</v>
      </c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510</v>
      </c>
      <c r="AT198" s="6">
        <v>1307.4190000000001</v>
      </c>
      <c r="AU198" s="55">
        <f t="shared" si="319"/>
        <v>2563.5666666666671</v>
      </c>
      <c r="AV198" s="56">
        <v>266.60000000000002</v>
      </c>
      <c r="AW198" s="6">
        <v>300.18400000000003</v>
      </c>
      <c r="AX198" s="55">
        <f t="shared" si="320"/>
        <v>1125.9714928732183</v>
      </c>
      <c r="AY198" s="56">
        <v>0</v>
      </c>
      <c r="AZ198" s="6">
        <v>0</v>
      </c>
      <c r="BA198" s="55">
        <v>0</v>
      </c>
      <c r="BB198" s="56">
        <v>0</v>
      </c>
      <c r="BC198" s="6">
        <v>0</v>
      </c>
      <c r="BD198" s="55">
        <v>0</v>
      </c>
      <c r="BE198" s="56">
        <v>0</v>
      </c>
      <c r="BF198" s="6">
        <v>0</v>
      </c>
      <c r="BG198" s="55">
        <v>0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v>0</v>
      </c>
      <c r="CF198" s="56">
        <v>0</v>
      </c>
      <c r="CG198" s="6">
        <v>0</v>
      </c>
      <c r="CH198" s="55">
        <v>0</v>
      </c>
      <c r="CI198" s="8">
        <f t="shared" si="317"/>
        <v>7376.6</v>
      </c>
      <c r="CJ198" s="17">
        <f t="shared" si="318"/>
        <v>23779.948000000004</v>
      </c>
      <c r="CK198" s="4"/>
      <c r="CL198" s="5"/>
      <c r="CM198" s="4"/>
      <c r="CN198" s="4"/>
      <c r="CO198" s="4"/>
      <c r="CP198" s="5"/>
      <c r="CQ198" s="4"/>
      <c r="CR198" s="4"/>
      <c r="CS198" s="4"/>
      <c r="CT198" s="5"/>
      <c r="CU198" s="4"/>
      <c r="CV198" s="4"/>
      <c r="CW198" s="4"/>
      <c r="CX198" s="5"/>
      <c r="CY198" s="1"/>
      <c r="CZ198" s="1"/>
      <c r="DA198" s="1"/>
      <c r="DB198" s="2"/>
      <c r="DC198" s="1"/>
      <c r="DD198" s="1"/>
      <c r="DE198" s="1"/>
      <c r="DF198" s="2"/>
      <c r="DG198" s="1"/>
      <c r="DH198" s="1"/>
      <c r="DI198" s="1"/>
      <c r="DJ198" s="2"/>
      <c r="DK198" s="1"/>
      <c r="DL198" s="1"/>
      <c r="DM198" s="1"/>
      <c r="DN198" s="2"/>
      <c r="DO198" s="1"/>
      <c r="DP198" s="1"/>
      <c r="DQ198" s="1"/>
      <c r="DR198" s="2"/>
      <c r="DS198" s="1"/>
      <c r="DT198" s="1"/>
      <c r="DU198" s="1"/>
      <c r="DV198" s="2"/>
      <c r="DW198" s="1"/>
      <c r="DX198" s="1"/>
      <c r="DY198" s="1"/>
      <c r="DZ198" s="2"/>
      <c r="EA198" s="1"/>
      <c r="EB198" s="1"/>
      <c r="EC198" s="1"/>
    </row>
    <row r="199" spans="1:208" x14ac:dyDescent="0.3">
      <c r="A199" s="49">
        <v>2018</v>
      </c>
      <c r="B199" s="50" t="s">
        <v>16</v>
      </c>
      <c r="C199" s="56">
        <v>0</v>
      </c>
      <c r="D199" s="6">
        <v>0</v>
      </c>
      <c r="E199" s="55">
        <v>0</v>
      </c>
      <c r="F199" s="56">
        <v>0</v>
      </c>
      <c r="G199" s="6">
        <v>0</v>
      </c>
      <c r="H199" s="55">
        <v>0</v>
      </c>
      <c r="I199" s="56">
        <v>0</v>
      </c>
      <c r="J199" s="6">
        <v>0</v>
      </c>
      <c r="K199" s="55">
        <f t="shared" si="316"/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0</v>
      </c>
      <c r="S199" s="6">
        <v>0</v>
      </c>
      <c r="T199" s="55">
        <v>0</v>
      </c>
      <c r="U199" s="56">
        <v>0</v>
      </c>
      <c r="V199" s="6">
        <v>0</v>
      </c>
      <c r="W199" s="55">
        <v>0</v>
      </c>
      <c r="X199" s="56">
        <v>0</v>
      </c>
      <c r="Y199" s="6">
        <v>0</v>
      </c>
      <c r="Z199" s="55">
        <v>0</v>
      </c>
      <c r="AA199" s="56">
        <v>3.0000000000000001E-3</v>
      </c>
      <c r="AB199" s="6">
        <v>0.67200000000000004</v>
      </c>
      <c r="AC199" s="55">
        <f t="shared" ref="AC199" si="324">AB199/AA199*1000</f>
        <v>224000</v>
      </c>
      <c r="AD199" s="56">
        <v>0</v>
      </c>
      <c r="AE199" s="6">
        <v>0</v>
      </c>
      <c r="AF199" s="55">
        <v>0</v>
      </c>
      <c r="AG199" s="56">
        <v>0</v>
      </c>
      <c r="AH199" s="6">
        <v>0</v>
      </c>
      <c r="AI199" s="55">
        <v>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1239</v>
      </c>
      <c r="AT199" s="6">
        <v>3131.6959999999999</v>
      </c>
      <c r="AU199" s="55">
        <f t="shared" si="319"/>
        <v>2527.5996771589989</v>
      </c>
      <c r="AV199" s="56">
        <v>26</v>
      </c>
      <c r="AW199" s="6">
        <v>18.2</v>
      </c>
      <c r="AX199" s="55">
        <f t="shared" si="320"/>
        <v>700</v>
      </c>
      <c r="AY199" s="56">
        <v>0</v>
      </c>
      <c r="AZ199" s="6">
        <v>0</v>
      </c>
      <c r="BA199" s="55">
        <v>0</v>
      </c>
      <c r="BB199" s="56">
        <v>0</v>
      </c>
      <c r="BC199" s="6">
        <v>0</v>
      </c>
      <c r="BD199" s="55">
        <v>0</v>
      </c>
      <c r="BE199" s="56">
        <v>0</v>
      </c>
      <c r="BF199" s="6">
        <v>0</v>
      </c>
      <c r="BG199" s="55">
        <v>0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v>0</v>
      </c>
      <c r="CF199" s="56">
        <v>27</v>
      </c>
      <c r="CG199" s="6">
        <v>69.003</v>
      </c>
      <c r="CH199" s="55">
        <f t="shared" ref="CH199" si="325">CG199/CF199*1000</f>
        <v>2555.666666666667</v>
      </c>
      <c r="CI199" s="8">
        <f>SUM(C199,F199,O199,R199,X199,AD199,AG199,AJ199,AM199,AP199,AS199,AV199,BB199,BE199,BK199,BQ199,BT199,BW199,CC199,CF199,AY199,BN199)+BZ199+U199+AA199</f>
        <v>1292.0029999999999</v>
      </c>
      <c r="CJ199" s="17">
        <f>SUM(D199,G199,P199,S199,Y199,AE199,AH199,AK199,AN199,AQ199,AT199,AW199,BC199,BF199,BL199,BR199,BU199,BX199,CD199,CG199,AZ199,BO199)+CA199+V199+AB199</f>
        <v>3219.5709999999999</v>
      </c>
      <c r="CK199" s="4"/>
      <c r="CL199" s="5"/>
      <c r="CM199" s="4"/>
      <c r="CN199" s="4"/>
      <c r="CO199" s="4"/>
      <c r="CP199" s="5"/>
      <c r="CQ199" s="4"/>
      <c r="CR199" s="4"/>
      <c r="CS199" s="4"/>
      <c r="CT199" s="5"/>
      <c r="CU199" s="4"/>
      <c r="CV199" s="4"/>
      <c r="CW199" s="4"/>
      <c r="CX199" s="5"/>
      <c r="CY199" s="1"/>
      <c r="CZ199" s="1"/>
      <c r="DA199" s="1"/>
      <c r="DB199" s="2"/>
      <c r="DC199" s="1"/>
      <c r="DD199" s="1"/>
      <c r="DE199" s="1"/>
      <c r="DF199" s="2"/>
      <c r="DG199" s="1"/>
      <c r="DH199" s="1"/>
      <c r="DI199" s="1"/>
      <c r="DJ199" s="2"/>
      <c r="DK199" s="1"/>
      <c r="DL199" s="1"/>
      <c r="DM199" s="1"/>
      <c r="DN199" s="2"/>
      <c r="DO199" s="1"/>
      <c r="DP199" s="1"/>
      <c r="DQ199" s="1"/>
      <c r="DR199" s="2"/>
      <c r="DS199" s="1"/>
      <c r="DT199" s="1"/>
      <c r="DU199" s="1"/>
      <c r="DV199" s="2"/>
      <c r="DW199" s="1"/>
      <c r="DX199" s="1"/>
      <c r="DY199" s="1"/>
      <c r="DZ199" s="2"/>
      <c r="EA199" s="1"/>
      <c r="EB199" s="1"/>
      <c r="EC199" s="1"/>
    </row>
    <row r="200" spans="1:208" ht="15" thickBot="1" x14ac:dyDescent="0.35">
      <c r="A200" s="51"/>
      <c r="B200" s="52" t="s">
        <v>17</v>
      </c>
      <c r="C200" s="57">
        <f t="shared" ref="C200:D200" si="326">SUM(C188:C199)</f>
        <v>33650</v>
      </c>
      <c r="D200" s="36">
        <f t="shared" si="326"/>
        <v>102849.29400000001</v>
      </c>
      <c r="E200" s="58"/>
      <c r="F200" s="57">
        <f t="shared" ref="F200:G200" si="327">SUM(F188:F199)</f>
        <v>0</v>
      </c>
      <c r="G200" s="36">
        <f t="shared" si="327"/>
        <v>0</v>
      </c>
      <c r="H200" s="58"/>
      <c r="I200" s="57">
        <f t="shared" ref="I200:J200" si="328">SUM(I188:I199)</f>
        <v>0</v>
      </c>
      <c r="J200" s="36">
        <f t="shared" si="328"/>
        <v>0</v>
      </c>
      <c r="K200" s="58"/>
      <c r="L200" s="57">
        <f t="shared" ref="L200:M200" si="329">SUM(L188:L199)</f>
        <v>0</v>
      </c>
      <c r="M200" s="36">
        <f t="shared" si="329"/>
        <v>0</v>
      </c>
      <c r="N200" s="58"/>
      <c r="O200" s="57">
        <f t="shared" ref="O200:P200" si="330">SUM(O188:O199)</f>
        <v>0</v>
      </c>
      <c r="P200" s="36">
        <f t="shared" si="330"/>
        <v>0</v>
      </c>
      <c r="Q200" s="58"/>
      <c r="R200" s="57">
        <f t="shared" ref="R200:S200" si="331">SUM(R188:R199)</f>
        <v>0</v>
      </c>
      <c r="S200" s="36">
        <f t="shared" si="331"/>
        <v>0</v>
      </c>
      <c r="T200" s="58"/>
      <c r="U200" s="57">
        <f t="shared" ref="U200:V200" si="332">SUM(U188:U199)</f>
        <v>0</v>
      </c>
      <c r="V200" s="36">
        <f t="shared" si="332"/>
        <v>0</v>
      </c>
      <c r="W200" s="58"/>
      <c r="X200" s="57">
        <f t="shared" ref="X200:Y200" si="333">SUM(X188:X199)</f>
        <v>0</v>
      </c>
      <c r="Y200" s="36">
        <f t="shared" si="333"/>
        <v>0</v>
      </c>
      <c r="Z200" s="58"/>
      <c r="AA200" s="57">
        <f t="shared" ref="AA200:AB200" si="334">SUM(AA188:AA199)</f>
        <v>3.0000000000000001E-3</v>
      </c>
      <c r="AB200" s="36">
        <f t="shared" si="334"/>
        <v>0.67200000000000004</v>
      </c>
      <c r="AC200" s="58"/>
      <c r="AD200" s="57">
        <f t="shared" ref="AD200:AE200" si="335">SUM(AD188:AD199)</f>
        <v>0</v>
      </c>
      <c r="AE200" s="36">
        <f t="shared" si="335"/>
        <v>0</v>
      </c>
      <c r="AF200" s="58"/>
      <c r="AG200" s="57">
        <f t="shared" ref="AG200:AH200" si="336">SUM(AG188:AG199)</f>
        <v>0</v>
      </c>
      <c r="AH200" s="36">
        <f t="shared" si="336"/>
        <v>0</v>
      </c>
      <c r="AI200" s="58"/>
      <c r="AJ200" s="57">
        <f t="shared" ref="AJ200:AK200" si="337">SUM(AJ188:AJ199)</f>
        <v>0</v>
      </c>
      <c r="AK200" s="36">
        <f t="shared" si="337"/>
        <v>0</v>
      </c>
      <c r="AL200" s="58"/>
      <c r="AM200" s="57">
        <f t="shared" ref="AM200:AN200" si="338">SUM(AM188:AM199)</f>
        <v>0</v>
      </c>
      <c r="AN200" s="36">
        <f t="shared" si="338"/>
        <v>0</v>
      </c>
      <c r="AO200" s="58"/>
      <c r="AP200" s="57">
        <f t="shared" ref="AP200:AQ200" si="339">SUM(AP188:AP199)</f>
        <v>0</v>
      </c>
      <c r="AQ200" s="36">
        <f t="shared" si="339"/>
        <v>0</v>
      </c>
      <c r="AR200" s="58"/>
      <c r="AS200" s="57">
        <f t="shared" ref="AS200:AT200" si="340">SUM(AS188:AS199)</f>
        <v>4041.08</v>
      </c>
      <c r="AT200" s="36">
        <f t="shared" si="340"/>
        <v>9785.6129999999994</v>
      </c>
      <c r="AU200" s="58"/>
      <c r="AV200" s="57">
        <f t="shared" ref="AV200:AW200" si="341">SUM(AV188:AV199)</f>
        <v>2049.98</v>
      </c>
      <c r="AW200" s="36">
        <f t="shared" si="341"/>
        <v>2961.498</v>
      </c>
      <c r="AX200" s="58"/>
      <c r="AY200" s="57">
        <f t="shared" ref="AY200:AZ200" si="342">SUM(AY188:AY199)</f>
        <v>0</v>
      </c>
      <c r="AZ200" s="36">
        <f t="shared" si="342"/>
        <v>0</v>
      </c>
      <c r="BA200" s="58"/>
      <c r="BB200" s="57">
        <f t="shared" ref="BB200:BC200" si="343">SUM(BB188:BB199)</f>
        <v>0</v>
      </c>
      <c r="BC200" s="36">
        <f t="shared" si="343"/>
        <v>0</v>
      </c>
      <c r="BD200" s="58"/>
      <c r="BE200" s="57">
        <f t="shared" ref="BE200:BF200" si="344">SUM(BE188:BE199)</f>
        <v>0</v>
      </c>
      <c r="BF200" s="36">
        <f t="shared" si="344"/>
        <v>0</v>
      </c>
      <c r="BG200" s="58"/>
      <c r="BH200" s="57">
        <f t="shared" ref="BH200:BI200" si="345">SUM(BH188:BH199)</f>
        <v>0</v>
      </c>
      <c r="BI200" s="36">
        <f t="shared" si="345"/>
        <v>0</v>
      </c>
      <c r="BJ200" s="58"/>
      <c r="BK200" s="57">
        <f t="shared" ref="BK200:BL200" si="346">SUM(BK188:BK199)</f>
        <v>106</v>
      </c>
      <c r="BL200" s="36">
        <f t="shared" si="346"/>
        <v>130.71800000000002</v>
      </c>
      <c r="BM200" s="58"/>
      <c r="BN200" s="57">
        <f t="shared" ref="BN200:BO200" si="347">SUM(BN188:BN199)</f>
        <v>0</v>
      </c>
      <c r="BO200" s="36">
        <f t="shared" si="347"/>
        <v>0</v>
      </c>
      <c r="BP200" s="58"/>
      <c r="BQ200" s="57">
        <f t="shared" ref="BQ200:BR200" si="348">SUM(BQ188:BQ199)</f>
        <v>0</v>
      </c>
      <c r="BR200" s="36">
        <f t="shared" si="348"/>
        <v>0</v>
      </c>
      <c r="BS200" s="58"/>
      <c r="BT200" s="57">
        <f t="shared" ref="BT200:BU200" si="349">SUM(BT188:BT199)</f>
        <v>0</v>
      </c>
      <c r="BU200" s="36">
        <f t="shared" si="349"/>
        <v>0</v>
      </c>
      <c r="BV200" s="58"/>
      <c r="BW200" s="57">
        <f t="shared" ref="BW200:BX200" si="350">SUM(BW188:BW199)</f>
        <v>0</v>
      </c>
      <c r="BX200" s="36">
        <f t="shared" si="350"/>
        <v>0</v>
      </c>
      <c r="BY200" s="58"/>
      <c r="BZ200" s="57">
        <f t="shared" ref="BZ200:CA200" si="351">SUM(BZ188:BZ199)</f>
        <v>0</v>
      </c>
      <c r="CA200" s="36">
        <f t="shared" si="351"/>
        <v>0</v>
      </c>
      <c r="CB200" s="58"/>
      <c r="CC200" s="57">
        <f t="shared" ref="CC200:CD200" si="352">SUM(CC188:CC199)</f>
        <v>18</v>
      </c>
      <c r="CD200" s="36">
        <f t="shared" si="352"/>
        <v>45</v>
      </c>
      <c r="CE200" s="58"/>
      <c r="CF200" s="57">
        <f t="shared" ref="CF200:CG200" si="353">SUM(CF188:CF199)</f>
        <v>27</v>
      </c>
      <c r="CG200" s="36">
        <f t="shared" si="353"/>
        <v>69.003</v>
      </c>
      <c r="CH200" s="58"/>
      <c r="CI200" s="37">
        <f t="shared" ref="CI200" si="354">SUM(C200,F200,O200,R200,X200,AD200,AG200,AJ200,AM200,AP200,AS200,AV200,BB200,BE200,BK200,BQ200,BT200,BW200,CC200,CF200,AY200,BN200)+BZ200+U200+AA200</f>
        <v>39892.063000000002</v>
      </c>
      <c r="CJ200" s="38">
        <f t="shared" ref="CJ200" si="355">SUM(D200,G200,P200,S200,Y200,AE200,AH200,AK200,AN200,AQ200,AT200,AW200,BC200,BF200,BL200,BR200,BU200,BX200,CD200,CG200,AZ200,BO200)+CA200+V200+AB200</f>
        <v>115841.79800000001</v>
      </c>
      <c r="CK200" s="4"/>
      <c r="CL200" s="5"/>
      <c r="CM200" s="4"/>
      <c r="CN200" s="4"/>
      <c r="CO200" s="4"/>
      <c r="CP200" s="5"/>
      <c r="CQ200" s="4"/>
      <c r="CR200" s="4"/>
      <c r="CS200" s="4"/>
      <c r="CT200" s="5"/>
      <c r="CU200" s="4"/>
      <c r="CV200" s="4"/>
      <c r="CW200" s="4"/>
      <c r="CX200" s="5"/>
      <c r="CY200" s="1"/>
      <c r="CZ200" s="1"/>
      <c r="DA200" s="1"/>
      <c r="DB200" s="2"/>
      <c r="DC200" s="1"/>
      <c r="DD200" s="1"/>
      <c r="DE200" s="1"/>
      <c r="DF200" s="2"/>
      <c r="DG200" s="1"/>
      <c r="DH200" s="1"/>
      <c r="DI200" s="1"/>
      <c r="DJ200" s="2"/>
      <c r="DK200" s="1"/>
      <c r="DL200" s="1"/>
      <c r="DM200" s="1"/>
      <c r="DN200" s="2"/>
      <c r="DO200" s="1"/>
      <c r="DP200" s="1"/>
      <c r="DQ200" s="1"/>
      <c r="DR200" s="2"/>
      <c r="DS200" s="1"/>
      <c r="DT200" s="1"/>
      <c r="DU200" s="1"/>
      <c r="DV200" s="2"/>
      <c r="DW200" s="1"/>
      <c r="DX200" s="1"/>
      <c r="DY200" s="1"/>
      <c r="DZ200" s="2"/>
      <c r="EA200" s="1"/>
      <c r="EB200" s="1"/>
      <c r="EC200" s="1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  <c r="GP200" s="3"/>
      <c r="GU200" s="3"/>
      <c r="GZ200" s="3"/>
    </row>
    <row r="201" spans="1:208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0</v>
      </c>
      <c r="G201" s="6">
        <v>0</v>
      </c>
      <c r="H201" s="55">
        <v>0</v>
      </c>
      <c r="I201" s="56">
        <v>0</v>
      </c>
      <c r="J201" s="6">
        <v>0</v>
      </c>
      <c r="K201" s="55">
        <f t="shared" ref="K201:K212" si="356">IF(I201=0,0,J201/I201*1000)</f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0</v>
      </c>
      <c r="V201" s="6">
        <v>0</v>
      </c>
      <c r="W201" s="55">
        <v>0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>
        <v>0</v>
      </c>
      <c r="AE201" s="6">
        <v>0</v>
      </c>
      <c r="AF201" s="55">
        <v>0</v>
      </c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30</v>
      </c>
      <c r="AT201" s="6">
        <v>75.558999999999997</v>
      </c>
      <c r="AU201" s="55">
        <f t="shared" ref="AU201:AU208" si="357">AT201/AS201*1000</f>
        <v>2518.6333333333332</v>
      </c>
      <c r="AV201" s="56">
        <v>0</v>
      </c>
      <c r="AW201" s="6">
        <v>0</v>
      </c>
      <c r="AX201" s="55">
        <v>0</v>
      </c>
      <c r="AY201" s="56">
        <v>0</v>
      </c>
      <c r="AZ201" s="6">
        <v>0</v>
      </c>
      <c r="BA201" s="55">
        <v>0</v>
      </c>
      <c r="BB201" s="56">
        <v>0</v>
      </c>
      <c r="BC201" s="6">
        <v>0</v>
      </c>
      <c r="BD201" s="55">
        <v>0</v>
      </c>
      <c r="BE201" s="56">
        <v>0</v>
      </c>
      <c r="BF201" s="6">
        <v>0</v>
      </c>
      <c r="BG201" s="55">
        <v>0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v>0</v>
      </c>
      <c r="CC201" s="56">
        <v>405.64</v>
      </c>
      <c r="CD201" s="6">
        <v>1539.4770000000001</v>
      </c>
      <c r="CE201" s="55">
        <f t="shared" ref="CE201:CE206" si="358">CD201/CC201*1000</f>
        <v>3795.1804555763733</v>
      </c>
      <c r="CF201" s="56">
        <v>0</v>
      </c>
      <c r="CG201" s="6">
        <v>0</v>
      </c>
      <c r="CH201" s="55">
        <v>0</v>
      </c>
      <c r="CI201" s="8">
        <f>SUM(C201,F201,O201,R201,X201,AD201,AG201,AJ201,AM201,AP201,AS201,AV201,BB201,BE201,BK201,BQ201,BT201,BW201,CC201,CF201,AY201,BN201)+BZ201+U201+AA201+L201</f>
        <v>435.64</v>
      </c>
      <c r="CJ201" s="17">
        <f>SUM(D201,G201,P201,S201,Y201,AE201,AH201,AK201,AN201,AQ201,AT201,AW201,BC201,BF201,BL201,BR201,BU201,BX201,CD201,CG201,AZ201,BO201)+CA201+V201+AB201+M201</f>
        <v>1615.0360000000001</v>
      </c>
      <c r="CK201" s="4"/>
      <c r="CL201" s="5"/>
      <c r="CM201" s="4"/>
      <c r="CN201" s="4"/>
      <c r="CO201" s="4"/>
      <c r="CP201" s="5"/>
      <c r="CQ201" s="4"/>
      <c r="CR201" s="4"/>
      <c r="CS201" s="4"/>
      <c r="CT201" s="5"/>
      <c r="CU201" s="4"/>
      <c r="CV201" s="4"/>
      <c r="CW201" s="4"/>
      <c r="CX201" s="5"/>
      <c r="CY201" s="1"/>
      <c r="CZ201" s="1"/>
      <c r="DA201" s="1"/>
      <c r="DB201" s="2"/>
      <c r="DC201" s="1"/>
      <c r="DD201" s="1"/>
      <c r="DE201" s="1"/>
      <c r="DF201" s="2"/>
      <c r="DG201" s="1"/>
      <c r="DH201" s="1"/>
      <c r="DI201" s="1"/>
      <c r="DJ201" s="2"/>
      <c r="DK201" s="1"/>
      <c r="DL201" s="1"/>
      <c r="DM201" s="1"/>
      <c r="DN201" s="2"/>
      <c r="DO201" s="1"/>
      <c r="DP201" s="1"/>
      <c r="DQ201" s="1"/>
      <c r="DR201" s="2"/>
      <c r="DS201" s="1"/>
      <c r="DT201" s="1"/>
      <c r="DU201" s="1"/>
      <c r="DV201" s="2"/>
      <c r="DW201" s="1"/>
      <c r="DX201" s="1"/>
      <c r="DY201" s="1"/>
      <c r="DZ201" s="2"/>
      <c r="EA201" s="1"/>
      <c r="EB201" s="1"/>
      <c r="EC201" s="1"/>
    </row>
    <row r="202" spans="1:208" x14ac:dyDescent="0.3">
      <c r="A202" s="49">
        <v>2019</v>
      </c>
      <c r="B202" s="50" t="s">
        <v>6</v>
      </c>
      <c r="C202" s="56">
        <v>15291.52</v>
      </c>
      <c r="D202" s="6">
        <v>48386.5</v>
      </c>
      <c r="E202" s="55">
        <f t="shared" ref="E202:E211" si="359">D202/C202*1000</f>
        <v>3164.2701314192441</v>
      </c>
      <c r="F202" s="56">
        <v>0</v>
      </c>
      <c r="G202" s="6">
        <v>0</v>
      </c>
      <c r="H202" s="55">
        <v>0</v>
      </c>
      <c r="I202" s="56">
        <v>0</v>
      </c>
      <c r="J202" s="6">
        <v>0</v>
      </c>
      <c r="K202" s="55">
        <f t="shared" si="356"/>
        <v>0</v>
      </c>
      <c r="L202" s="56">
        <v>30</v>
      </c>
      <c r="M202" s="6">
        <v>85.5</v>
      </c>
      <c r="N202" s="55">
        <f>M202/L202*1000</f>
        <v>2850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0</v>
      </c>
      <c r="V202" s="6">
        <v>0</v>
      </c>
      <c r="W202" s="55">
        <v>0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>
        <v>0</v>
      </c>
      <c r="AE202" s="6">
        <v>0</v>
      </c>
      <c r="AF202" s="55">
        <v>0</v>
      </c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0</v>
      </c>
      <c r="AT202" s="6">
        <v>0</v>
      </c>
      <c r="AU202" s="55">
        <v>0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0</v>
      </c>
      <c r="BC202" s="6">
        <v>0</v>
      </c>
      <c r="BD202" s="55">
        <v>0</v>
      </c>
      <c r="BE202" s="56">
        <v>0</v>
      </c>
      <c r="BF202" s="6">
        <v>0</v>
      </c>
      <c r="BG202" s="55">
        <v>0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v>0</v>
      </c>
      <c r="CC202" s="56">
        <v>276.42</v>
      </c>
      <c r="CD202" s="6">
        <v>1014.934</v>
      </c>
      <c r="CE202" s="55">
        <f t="shared" si="358"/>
        <v>3671.7097170971711</v>
      </c>
      <c r="CF202" s="56">
        <v>0</v>
      </c>
      <c r="CG202" s="6">
        <v>0</v>
      </c>
      <c r="CH202" s="55">
        <v>0</v>
      </c>
      <c r="CI202" s="8">
        <f>SUM(C202,F202,O202,R202,X202,AD202,AG202,AJ202,AM202,AP202,AS202,AV202,BB202,BE202,BK202,BQ202,BT202,BW202,CC202,CF202,AY202,BN202)+BZ202+U202+AA202+L202</f>
        <v>15597.94</v>
      </c>
      <c r="CJ202" s="17">
        <f>SUM(D202,G202,P202,S202,Y202,AE202,AH202,AK202,AN202,AQ202,AT202,AW202,BC202,BF202,BL202,BR202,BU202,BX202,CD202,CG202,AZ202,BO202)+CA202+V202+AB202+M202</f>
        <v>49486.934000000001</v>
      </c>
      <c r="CK202" s="4"/>
      <c r="CL202" s="5"/>
      <c r="CM202" s="4"/>
      <c r="CN202" s="4"/>
      <c r="CO202" s="4"/>
      <c r="CP202" s="5"/>
      <c r="CQ202" s="4"/>
      <c r="CR202" s="4"/>
      <c r="CS202" s="4"/>
      <c r="CT202" s="5"/>
      <c r="CU202" s="4"/>
      <c r="CV202" s="4"/>
      <c r="CW202" s="4"/>
      <c r="CX202" s="5"/>
      <c r="CY202" s="1"/>
      <c r="CZ202" s="1"/>
      <c r="DA202" s="1"/>
      <c r="DB202" s="2"/>
      <c r="DC202" s="1"/>
      <c r="DD202" s="1"/>
      <c r="DE202" s="1"/>
      <c r="DF202" s="2"/>
      <c r="DG202" s="1"/>
      <c r="DH202" s="1"/>
      <c r="DI202" s="1"/>
      <c r="DJ202" s="2"/>
      <c r="DK202" s="1"/>
      <c r="DL202" s="1"/>
      <c r="DM202" s="1"/>
      <c r="DN202" s="2"/>
      <c r="DO202" s="1"/>
      <c r="DP202" s="1"/>
      <c r="DQ202" s="1"/>
      <c r="DR202" s="2"/>
      <c r="DS202" s="1"/>
      <c r="DT202" s="1"/>
      <c r="DU202" s="1"/>
      <c r="DV202" s="2"/>
      <c r="DW202" s="1"/>
      <c r="DX202" s="1"/>
      <c r="DY202" s="1"/>
      <c r="DZ202" s="2"/>
      <c r="EA202" s="1"/>
      <c r="EB202" s="1"/>
      <c r="EC202" s="1"/>
    </row>
    <row r="203" spans="1:208" x14ac:dyDescent="0.3">
      <c r="A203" s="49">
        <v>2019</v>
      </c>
      <c r="B203" s="50" t="s">
        <v>7</v>
      </c>
      <c r="C203" s="56">
        <v>31441.4</v>
      </c>
      <c r="D203" s="6">
        <v>100306.33</v>
      </c>
      <c r="E203" s="55">
        <f t="shared" si="359"/>
        <v>3190.2628381687837</v>
      </c>
      <c r="F203" s="56">
        <v>0</v>
      </c>
      <c r="G203" s="6">
        <v>0</v>
      </c>
      <c r="H203" s="55">
        <v>0</v>
      </c>
      <c r="I203" s="56">
        <v>0</v>
      </c>
      <c r="J203" s="6">
        <v>0</v>
      </c>
      <c r="K203" s="55">
        <f t="shared" si="356"/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0</v>
      </c>
      <c r="S203" s="6">
        <v>0</v>
      </c>
      <c r="T203" s="55">
        <v>0</v>
      </c>
      <c r="U203" s="56">
        <v>0</v>
      </c>
      <c r="V203" s="6">
        <v>0</v>
      </c>
      <c r="W203" s="55">
        <v>0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>
        <v>0</v>
      </c>
      <c r="AE203" s="6">
        <v>0</v>
      </c>
      <c r="AF203" s="55">
        <v>0</v>
      </c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0</v>
      </c>
      <c r="AT203" s="6">
        <v>0</v>
      </c>
      <c r="AU203" s="55">
        <v>0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0</v>
      </c>
      <c r="BF203" s="6">
        <v>0</v>
      </c>
      <c r="BG203" s="55">
        <v>0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18</v>
      </c>
      <c r="BR203" s="6">
        <v>36.475000000000001</v>
      </c>
      <c r="BS203" s="55">
        <f t="shared" ref="BS203" si="360">BR203/BQ203*1000</f>
        <v>2026.3888888888889</v>
      </c>
      <c r="BT203" s="56">
        <v>0</v>
      </c>
      <c r="BU203" s="6">
        <v>0</v>
      </c>
      <c r="BV203" s="55">
        <v>0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v>0</v>
      </c>
      <c r="CC203" s="56">
        <v>0</v>
      </c>
      <c r="CD203" s="6">
        <v>0</v>
      </c>
      <c r="CE203" s="55">
        <v>0</v>
      </c>
      <c r="CF203" s="56">
        <v>0</v>
      </c>
      <c r="CG203" s="6">
        <v>0</v>
      </c>
      <c r="CH203" s="55">
        <v>0</v>
      </c>
      <c r="CI203" s="8">
        <f t="shared" ref="CI203:CI212" si="361">SUM(C203,F203,O203,R203,X203,AD203,AG203,AJ203,AM203,AP203,AS203,AV203,BB203,BE203,BK203,BQ203,BT203,BW203,CC203,CF203,AY203,BN203)+BZ203+U203+AA203+L203</f>
        <v>31459.4</v>
      </c>
      <c r="CJ203" s="17">
        <f t="shared" ref="CJ203:CJ213" si="362">SUM(D203,G203,P203,S203,Y203,AE203,AH203,AK203,AN203,AQ203,AT203,AW203,BC203,BF203,BL203,BR203,BU203,BX203,CD203,CG203,AZ203,BO203)+CA203+V203+AB203+M203</f>
        <v>100342.80500000001</v>
      </c>
      <c r="CK203" s="4"/>
      <c r="CL203" s="5"/>
      <c r="CM203" s="4"/>
      <c r="CN203" s="4"/>
      <c r="CO203" s="4"/>
      <c r="CP203" s="5"/>
      <c r="CQ203" s="4"/>
      <c r="CR203" s="4"/>
      <c r="CS203" s="4"/>
      <c r="CT203" s="5"/>
      <c r="CU203" s="4"/>
      <c r="CV203" s="4"/>
      <c r="CW203" s="4"/>
      <c r="CX203" s="5"/>
      <c r="CY203" s="1"/>
      <c r="CZ203" s="1"/>
      <c r="DA203" s="1"/>
      <c r="DB203" s="2"/>
      <c r="DC203" s="1"/>
      <c r="DD203" s="1"/>
      <c r="DE203" s="1"/>
      <c r="DF203" s="2"/>
      <c r="DG203" s="1"/>
      <c r="DH203" s="1"/>
      <c r="DI203" s="1"/>
      <c r="DJ203" s="2"/>
      <c r="DK203" s="1"/>
      <c r="DL203" s="1"/>
      <c r="DM203" s="1"/>
      <c r="DN203" s="2"/>
      <c r="DO203" s="1"/>
      <c r="DP203" s="1"/>
      <c r="DQ203" s="1"/>
      <c r="DR203" s="2"/>
      <c r="DS203" s="1"/>
      <c r="DT203" s="1"/>
      <c r="DU203" s="1"/>
      <c r="DV203" s="2"/>
      <c r="DW203" s="1"/>
      <c r="DX203" s="1"/>
      <c r="DY203" s="1"/>
      <c r="DZ203" s="2"/>
      <c r="EA203" s="1"/>
      <c r="EB203" s="1"/>
      <c r="EC203" s="1"/>
    </row>
    <row r="204" spans="1:208" x14ac:dyDescent="0.3">
      <c r="A204" s="49">
        <v>2019</v>
      </c>
      <c r="B204" s="50" t="s">
        <v>8</v>
      </c>
      <c r="C204" s="56">
        <v>10628.34</v>
      </c>
      <c r="D204" s="6">
        <v>34417.442999999999</v>
      </c>
      <c r="E204" s="55">
        <f t="shared" si="359"/>
        <v>3238.270792993073</v>
      </c>
      <c r="F204" s="56">
        <v>0</v>
      </c>
      <c r="G204" s="6">
        <v>0</v>
      </c>
      <c r="H204" s="55">
        <v>0</v>
      </c>
      <c r="I204" s="56">
        <v>0</v>
      </c>
      <c r="J204" s="6">
        <v>0</v>
      </c>
      <c r="K204" s="55">
        <f t="shared" si="356"/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0</v>
      </c>
      <c r="V204" s="6">
        <v>0</v>
      </c>
      <c r="W204" s="55">
        <v>0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>
        <v>0</v>
      </c>
      <c r="AE204" s="6">
        <v>0</v>
      </c>
      <c r="AF204" s="55">
        <v>0</v>
      </c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0</v>
      </c>
      <c r="AT204" s="6">
        <v>0</v>
      </c>
      <c r="AU204" s="55">
        <v>0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0</v>
      </c>
      <c r="BF204" s="6">
        <v>0</v>
      </c>
      <c r="BG204" s="55">
        <v>0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v>0</v>
      </c>
      <c r="CC204" s="56">
        <v>464</v>
      </c>
      <c r="CD204" s="6">
        <v>1562.125</v>
      </c>
      <c r="CE204" s="55">
        <f t="shared" si="358"/>
        <v>3366.6487068965516</v>
      </c>
      <c r="CF204" s="56">
        <v>0</v>
      </c>
      <c r="CG204" s="6">
        <v>0</v>
      </c>
      <c r="CH204" s="55">
        <v>0</v>
      </c>
      <c r="CI204" s="8">
        <f t="shared" si="361"/>
        <v>11092.34</v>
      </c>
      <c r="CJ204" s="17">
        <f t="shared" si="362"/>
        <v>35979.567999999999</v>
      </c>
      <c r="CK204" s="4"/>
      <c r="CL204" s="5"/>
      <c r="CM204" s="4"/>
      <c r="CN204" s="4"/>
      <c r="CO204" s="4"/>
      <c r="CP204" s="5"/>
      <c r="CQ204" s="4"/>
      <c r="CR204" s="4"/>
      <c r="CS204" s="4"/>
      <c r="CT204" s="5"/>
      <c r="CU204" s="4"/>
      <c r="CV204" s="4"/>
      <c r="CW204" s="4"/>
      <c r="CX204" s="5"/>
      <c r="CY204" s="1"/>
      <c r="CZ204" s="1"/>
      <c r="DA204" s="1"/>
      <c r="DB204" s="2"/>
      <c r="DC204" s="1"/>
      <c r="DD204" s="1"/>
      <c r="DE204" s="1"/>
      <c r="DF204" s="2"/>
      <c r="DG204" s="1"/>
      <c r="DH204" s="1"/>
      <c r="DI204" s="1"/>
      <c r="DJ204" s="2"/>
      <c r="DK204" s="1"/>
      <c r="DL204" s="1"/>
      <c r="DM204" s="1"/>
      <c r="DN204" s="2"/>
      <c r="DO204" s="1"/>
      <c r="DP204" s="1"/>
      <c r="DQ204" s="1"/>
      <c r="DR204" s="2"/>
      <c r="DS204" s="1"/>
      <c r="DT204" s="1"/>
      <c r="DU204" s="1"/>
      <c r="DV204" s="2"/>
      <c r="DW204" s="1"/>
      <c r="DX204" s="1"/>
      <c r="DY204" s="1"/>
      <c r="DZ204" s="2"/>
      <c r="EA204" s="1"/>
      <c r="EB204" s="1"/>
      <c r="EC204" s="1"/>
    </row>
    <row r="205" spans="1:208" x14ac:dyDescent="0.3">
      <c r="A205" s="49">
        <v>2019</v>
      </c>
      <c r="B205" s="50" t="s">
        <v>9</v>
      </c>
      <c r="C205" s="56">
        <v>26996.3</v>
      </c>
      <c r="D205" s="6">
        <v>84756.891000000003</v>
      </c>
      <c r="E205" s="55">
        <f t="shared" si="359"/>
        <v>3139.5743490774666</v>
      </c>
      <c r="F205" s="56">
        <v>0</v>
      </c>
      <c r="G205" s="6">
        <v>0</v>
      </c>
      <c r="H205" s="55">
        <v>0</v>
      </c>
      <c r="I205" s="56">
        <v>0</v>
      </c>
      <c r="J205" s="6">
        <v>0</v>
      </c>
      <c r="K205" s="55">
        <f t="shared" si="356"/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0</v>
      </c>
      <c r="V205" s="6">
        <v>0</v>
      </c>
      <c r="W205" s="55">
        <v>0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>
        <v>0</v>
      </c>
      <c r="AE205" s="6">
        <v>0</v>
      </c>
      <c r="AF205" s="55">
        <v>0</v>
      </c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110.5</v>
      </c>
      <c r="AT205" s="6">
        <v>177.34100000000001</v>
      </c>
      <c r="AU205" s="55">
        <f t="shared" si="357"/>
        <v>1604.8959276018099</v>
      </c>
      <c r="AV205" s="56">
        <v>0</v>
      </c>
      <c r="AW205" s="6">
        <v>0</v>
      </c>
      <c r="AX205" s="55">
        <v>0</v>
      </c>
      <c r="AY205" s="56">
        <v>0</v>
      </c>
      <c r="AZ205" s="6">
        <v>0</v>
      </c>
      <c r="BA205" s="55">
        <v>0</v>
      </c>
      <c r="BB205" s="56">
        <v>0</v>
      </c>
      <c r="BC205" s="6">
        <v>0</v>
      </c>
      <c r="BD205" s="55">
        <v>0</v>
      </c>
      <c r="BE205" s="56">
        <v>0</v>
      </c>
      <c r="BF205" s="6">
        <v>0</v>
      </c>
      <c r="BG205" s="55">
        <v>0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v>0</v>
      </c>
      <c r="CC205" s="56">
        <v>0</v>
      </c>
      <c r="CD205" s="6">
        <v>0</v>
      </c>
      <c r="CE205" s="55">
        <v>0</v>
      </c>
      <c r="CF205" s="56">
        <v>0</v>
      </c>
      <c r="CG205" s="6">
        <v>0</v>
      </c>
      <c r="CH205" s="55">
        <v>0</v>
      </c>
      <c r="CI205" s="8">
        <f t="shared" si="361"/>
        <v>27106.799999999999</v>
      </c>
      <c r="CJ205" s="17">
        <f t="shared" si="362"/>
        <v>84934.232000000004</v>
      </c>
      <c r="CK205" s="4"/>
      <c r="CL205" s="5"/>
      <c r="CM205" s="4"/>
      <c r="CN205" s="4"/>
      <c r="CO205" s="4"/>
      <c r="CP205" s="5"/>
      <c r="CQ205" s="4"/>
      <c r="CR205" s="4"/>
      <c r="CS205" s="4"/>
      <c r="CT205" s="5"/>
      <c r="CU205" s="4"/>
      <c r="CV205" s="4"/>
      <c r="CW205" s="4"/>
      <c r="CX205" s="5"/>
      <c r="CY205" s="1"/>
      <c r="CZ205" s="1"/>
      <c r="DA205" s="1"/>
      <c r="DB205" s="2"/>
      <c r="DC205" s="1"/>
      <c r="DD205" s="1"/>
      <c r="DE205" s="1"/>
      <c r="DF205" s="2"/>
      <c r="DG205" s="1"/>
      <c r="DH205" s="1"/>
      <c r="DI205" s="1"/>
      <c r="DJ205" s="2"/>
      <c r="DK205" s="1"/>
      <c r="DL205" s="1"/>
      <c r="DM205" s="1"/>
      <c r="DN205" s="2"/>
      <c r="DO205" s="1"/>
      <c r="DP205" s="1"/>
      <c r="DQ205" s="1"/>
      <c r="DR205" s="2"/>
      <c r="DS205" s="1"/>
      <c r="DT205" s="1"/>
      <c r="DU205" s="1"/>
      <c r="DV205" s="2"/>
      <c r="DW205" s="1"/>
      <c r="DX205" s="1"/>
      <c r="DY205" s="1"/>
      <c r="DZ205" s="2"/>
      <c r="EA205" s="1"/>
      <c r="EB205" s="1"/>
      <c r="EC205" s="1"/>
    </row>
    <row r="206" spans="1:208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0</v>
      </c>
      <c r="G206" s="6">
        <v>0</v>
      </c>
      <c r="H206" s="55">
        <v>0</v>
      </c>
      <c r="I206" s="56">
        <v>0</v>
      </c>
      <c r="J206" s="6">
        <v>0</v>
      </c>
      <c r="K206" s="55">
        <f t="shared" si="356"/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0</v>
      </c>
      <c r="V206" s="6">
        <v>0</v>
      </c>
      <c r="W206" s="55">
        <v>0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>
        <v>0</v>
      </c>
      <c r="AE206" s="6">
        <v>0</v>
      </c>
      <c r="AF206" s="55">
        <v>0</v>
      </c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83.4</v>
      </c>
      <c r="AT206" s="6">
        <v>133.66900000000001</v>
      </c>
      <c r="AU206" s="55">
        <f t="shared" si="357"/>
        <v>1602.7458033573141</v>
      </c>
      <c r="AV206" s="56">
        <v>0</v>
      </c>
      <c r="AW206" s="6">
        <v>0</v>
      </c>
      <c r="AX206" s="55">
        <v>0</v>
      </c>
      <c r="AY206" s="56">
        <v>0</v>
      </c>
      <c r="AZ206" s="6">
        <v>0</v>
      </c>
      <c r="BA206" s="55">
        <v>0</v>
      </c>
      <c r="BB206" s="56">
        <v>0</v>
      </c>
      <c r="BC206" s="6">
        <v>0</v>
      </c>
      <c r="BD206" s="55">
        <v>0</v>
      </c>
      <c r="BE206" s="56">
        <v>0</v>
      </c>
      <c r="BF206" s="6">
        <v>0</v>
      </c>
      <c r="BG206" s="55">
        <v>0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v>0</v>
      </c>
      <c r="CC206" s="56">
        <v>133</v>
      </c>
      <c r="CD206" s="6">
        <v>733.22299999999996</v>
      </c>
      <c r="CE206" s="55">
        <f t="shared" si="358"/>
        <v>5512.9548872180449</v>
      </c>
      <c r="CF206" s="56">
        <v>0</v>
      </c>
      <c r="CG206" s="6">
        <v>0</v>
      </c>
      <c r="CH206" s="55">
        <v>0</v>
      </c>
      <c r="CI206" s="8">
        <f t="shared" si="361"/>
        <v>216.4</v>
      </c>
      <c r="CJ206" s="17">
        <f t="shared" si="362"/>
        <v>866.89199999999994</v>
      </c>
      <c r="CK206" s="4"/>
      <c r="CL206" s="5"/>
      <c r="CM206" s="4"/>
      <c r="CN206" s="4"/>
      <c r="CO206" s="4"/>
      <c r="CP206" s="5"/>
      <c r="CQ206" s="4"/>
      <c r="CR206" s="4"/>
      <c r="CS206" s="4"/>
      <c r="CT206" s="5"/>
      <c r="CU206" s="4"/>
      <c r="CV206" s="4"/>
      <c r="CW206" s="4"/>
      <c r="CX206" s="5"/>
      <c r="CY206" s="1"/>
      <c r="CZ206" s="1"/>
      <c r="DA206" s="1"/>
      <c r="DB206" s="2"/>
      <c r="DC206" s="1"/>
      <c r="DD206" s="1"/>
      <c r="DE206" s="1"/>
      <c r="DF206" s="2"/>
      <c r="DG206" s="1"/>
      <c r="DH206" s="1"/>
      <c r="DI206" s="1"/>
      <c r="DJ206" s="2"/>
      <c r="DK206" s="1"/>
      <c r="DL206" s="1"/>
      <c r="DM206" s="1"/>
      <c r="DN206" s="2"/>
      <c r="DO206" s="1"/>
      <c r="DP206" s="1"/>
      <c r="DQ206" s="1"/>
      <c r="DR206" s="2"/>
      <c r="DS206" s="1"/>
      <c r="DT206" s="1"/>
      <c r="DU206" s="1"/>
      <c r="DV206" s="2"/>
      <c r="DW206" s="1"/>
      <c r="DX206" s="1"/>
      <c r="DY206" s="1"/>
      <c r="DZ206" s="2"/>
      <c r="EA206" s="1"/>
      <c r="EB206" s="1"/>
      <c r="EC206" s="1"/>
    </row>
    <row r="207" spans="1:208" x14ac:dyDescent="0.3">
      <c r="A207" s="49">
        <v>2019</v>
      </c>
      <c r="B207" s="50" t="s">
        <v>11</v>
      </c>
      <c r="C207" s="56">
        <v>14733.44</v>
      </c>
      <c r="D207" s="6">
        <v>48367.137999999999</v>
      </c>
      <c r="E207" s="55">
        <f t="shared" si="359"/>
        <v>3282.8136538377998</v>
      </c>
      <c r="F207" s="56">
        <v>0</v>
      </c>
      <c r="G207" s="6">
        <v>0</v>
      </c>
      <c r="H207" s="55">
        <v>0</v>
      </c>
      <c r="I207" s="56">
        <v>0</v>
      </c>
      <c r="J207" s="6">
        <v>0</v>
      </c>
      <c r="K207" s="55">
        <f t="shared" si="356"/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0</v>
      </c>
      <c r="V207" s="6">
        <v>0</v>
      </c>
      <c r="W207" s="55">
        <v>0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>
        <v>0</v>
      </c>
      <c r="AE207" s="6">
        <v>0</v>
      </c>
      <c r="AF207" s="55">
        <v>0</v>
      </c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110</v>
      </c>
      <c r="AT207" s="6">
        <v>169.39</v>
      </c>
      <c r="AU207" s="55">
        <f t="shared" si="357"/>
        <v>1539.909090909091</v>
      </c>
      <c r="AV207" s="56">
        <v>0</v>
      </c>
      <c r="AW207" s="6">
        <v>0</v>
      </c>
      <c r="AX207" s="55">
        <v>0</v>
      </c>
      <c r="AY207" s="56">
        <v>0</v>
      </c>
      <c r="AZ207" s="6">
        <v>0</v>
      </c>
      <c r="BA207" s="55">
        <v>0</v>
      </c>
      <c r="BB207" s="56">
        <v>0</v>
      </c>
      <c r="BC207" s="6">
        <v>0</v>
      </c>
      <c r="BD207" s="55">
        <v>0</v>
      </c>
      <c r="BE207" s="56">
        <v>0</v>
      </c>
      <c r="BF207" s="6">
        <v>0</v>
      </c>
      <c r="BG207" s="55">
        <v>0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v>0</v>
      </c>
      <c r="CC207" s="56">
        <v>0</v>
      </c>
      <c r="CD207" s="6">
        <v>0</v>
      </c>
      <c r="CE207" s="55">
        <v>0</v>
      </c>
      <c r="CF207" s="56">
        <v>0</v>
      </c>
      <c r="CG207" s="6">
        <v>0</v>
      </c>
      <c r="CH207" s="55">
        <v>0</v>
      </c>
      <c r="CI207" s="8">
        <f t="shared" si="361"/>
        <v>14843.44</v>
      </c>
      <c r="CJ207" s="17">
        <f t="shared" si="362"/>
        <v>48536.527999999998</v>
      </c>
      <c r="CK207" s="4"/>
      <c r="CL207" s="5"/>
      <c r="CM207" s="4"/>
      <c r="CN207" s="4"/>
      <c r="CO207" s="4"/>
      <c r="CP207" s="5"/>
      <c r="CQ207" s="4"/>
      <c r="CR207" s="4"/>
      <c r="CS207" s="4"/>
      <c r="CT207" s="5"/>
      <c r="CU207" s="4"/>
      <c r="CV207" s="4"/>
      <c r="CW207" s="4"/>
      <c r="CX207" s="5"/>
      <c r="CY207" s="1"/>
      <c r="CZ207" s="1"/>
      <c r="DA207" s="1"/>
      <c r="DB207" s="2"/>
      <c r="DC207" s="1"/>
      <c r="DD207" s="1"/>
      <c r="DE207" s="1"/>
      <c r="DF207" s="2"/>
      <c r="DG207" s="1"/>
      <c r="DH207" s="1"/>
      <c r="DI207" s="1"/>
      <c r="DJ207" s="2"/>
      <c r="DK207" s="1"/>
      <c r="DL207" s="1"/>
      <c r="DM207" s="1"/>
      <c r="DN207" s="2"/>
      <c r="DO207" s="1"/>
      <c r="DP207" s="1"/>
      <c r="DQ207" s="1"/>
      <c r="DR207" s="2"/>
      <c r="DS207" s="1"/>
      <c r="DT207" s="1"/>
      <c r="DU207" s="1"/>
      <c r="DV207" s="2"/>
      <c r="DW207" s="1"/>
      <c r="DX207" s="1"/>
      <c r="DY207" s="1"/>
      <c r="DZ207" s="2"/>
      <c r="EA207" s="1"/>
      <c r="EB207" s="1"/>
      <c r="EC207" s="1"/>
    </row>
    <row r="208" spans="1:208" x14ac:dyDescent="0.3">
      <c r="A208" s="49">
        <v>2019</v>
      </c>
      <c r="B208" s="50" t="s">
        <v>12</v>
      </c>
      <c r="C208" s="56">
        <v>6750</v>
      </c>
      <c r="D208" s="6">
        <v>19873.338</v>
      </c>
      <c r="E208" s="55">
        <f t="shared" si="359"/>
        <v>2944.1982222222218</v>
      </c>
      <c r="F208" s="56">
        <v>0</v>
      </c>
      <c r="G208" s="6">
        <v>0</v>
      </c>
      <c r="H208" s="55">
        <v>0</v>
      </c>
      <c r="I208" s="56">
        <v>0</v>
      </c>
      <c r="J208" s="6">
        <v>0</v>
      </c>
      <c r="K208" s="55">
        <f t="shared" si="356"/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0</v>
      </c>
      <c r="V208" s="6">
        <v>0</v>
      </c>
      <c r="W208" s="55">
        <v>0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>
        <v>0</v>
      </c>
      <c r="AE208" s="6">
        <v>0</v>
      </c>
      <c r="AF208" s="55">
        <v>0</v>
      </c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82.1</v>
      </c>
      <c r="AT208" s="6">
        <v>139.71299999999999</v>
      </c>
      <c r="AU208" s="55">
        <f t="shared" si="357"/>
        <v>1701.7417783191231</v>
      </c>
      <c r="AV208" s="56">
        <v>130</v>
      </c>
      <c r="AW208" s="6">
        <v>238.673</v>
      </c>
      <c r="AX208" s="55">
        <f t="shared" ref="AX208:AX210" si="363">AW208/AV208*1000</f>
        <v>1835.9461538461539</v>
      </c>
      <c r="AY208" s="56">
        <v>0</v>
      </c>
      <c r="AZ208" s="6">
        <v>0</v>
      </c>
      <c r="BA208" s="55">
        <v>0</v>
      </c>
      <c r="BB208" s="56">
        <v>0</v>
      </c>
      <c r="BC208" s="6">
        <v>0</v>
      </c>
      <c r="BD208" s="55">
        <v>0</v>
      </c>
      <c r="BE208" s="56">
        <v>0</v>
      </c>
      <c r="BF208" s="6">
        <v>0</v>
      </c>
      <c r="BG208" s="55">
        <v>0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v>0</v>
      </c>
      <c r="CC208" s="56">
        <v>0</v>
      </c>
      <c r="CD208" s="6">
        <v>0</v>
      </c>
      <c r="CE208" s="55">
        <v>0</v>
      </c>
      <c r="CF208" s="56">
        <v>0</v>
      </c>
      <c r="CG208" s="6">
        <v>0</v>
      </c>
      <c r="CH208" s="55">
        <v>0</v>
      </c>
      <c r="CI208" s="8">
        <f t="shared" si="361"/>
        <v>6962.1</v>
      </c>
      <c r="CJ208" s="17">
        <f t="shared" si="362"/>
        <v>20251.723999999998</v>
      </c>
      <c r="CK208" s="4"/>
      <c r="CL208" s="5"/>
      <c r="CM208" s="4"/>
      <c r="CN208" s="4"/>
      <c r="CO208" s="4"/>
      <c r="CP208" s="5"/>
      <c r="CQ208" s="4"/>
      <c r="CR208" s="4"/>
      <c r="CS208" s="4"/>
      <c r="CT208" s="5"/>
      <c r="CU208" s="4"/>
      <c r="CV208" s="4"/>
      <c r="CW208" s="4"/>
      <c r="CX208" s="5"/>
      <c r="CY208" s="1"/>
      <c r="CZ208" s="1"/>
      <c r="DA208" s="1"/>
      <c r="DB208" s="2"/>
      <c r="DC208" s="1"/>
      <c r="DD208" s="1"/>
      <c r="DE208" s="1"/>
      <c r="DF208" s="2"/>
      <c r="DG208" s="1"/>
      <c r="DH208" s="1"/>
      <c r="DI208" s="1"/>
      <c r="DJ208" s="2"/>
      <c r="DK208" s="1"/>
      <c r="DL208" s="1"/>
      <c r="DM208" s="1"/>
      <c r="DN208" s="2"/>
      <c r="DO208" s="1"/>
      <c r="DP208" s="1"/>
      <c r="DQ208" s="1"/>
      <c r="DR208" s="2"/>
      <c r="DS208" s="1"/>
      <c r="DT208" s="1"/>
      <c r="DU208" s="1"/>
      <c r="DV208" s="2"/>
      <c r="DW208" s="1"/>
      <c r="DX208" s="1"/>
      <c r="DY208" s="1"/>
      <c r="DZ208" s="2"/>
      <c r="EA208" s="1"/>
      <c r="EB208" s="1"/>
      <c r="EC208" s="1"/>
    </row>
    <row r="209" spans="1:208" x14ac:dyDescent="0.3">
      <c r="A209" s="49">
        <v>2019</v>
      </c>
      <c r="B209" s="50" t="s">
        <v>13</v>
      </c>
      <c r="C209" s="56">
        <v>1123.06</v>
      </c>
      <c r="D209" s="6">
        <v>3306.511</v>
      </c>
      <c r="E209" s="55">
        <f t="shared" si="359"/>
        <v>2944.1979947643044</v>
      </c>
      <c r="F209" s="56">
        <v>0</v>
      </c>
      <c r="G209" s="6">
        <v>0</v>
      </c>
      <c r="H209" s="55">
        <v>0</v>
      </c>
      <c r="I209" s="56">
        <v>0</v>
      </c>
      <c r="J209" s="6">
        <v>0</v>
      </c>
      <c r="K209" s="55">
        <f t="shared" si="356"/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0</v>
      </c>
      <c r="V209" s="6">
        <v>0</v>
      </c>
      <c r="W209" s="55">
        <v>0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>
        <v>0</v>
      </c>
      <c r="AE209" s="6">
        <v>0</v>
      </c>
      <c r="AF209" s="55">
        <v>0</v>
      </c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0</v>
      </c>
      <c r="AT209" s="6">
        <v>0</v>
      </c>
      <c r="AU209" s="55">
        <v>0</v>
      </c>
      <c r="AV209" s="56">
        <v>208</v>
      </c>
      <c r="AW209" s="6">
        <v>373.928</v>
      </c>
      <c r="AX209" s="55">
        <f t="shared" si="363"/>
        <v>1797.7307692307691</v>
      </c>
      <c r="AY209" s="56">
        <v>0</v>
      </c>
      <c r="AZ209" s="6">
        <v>0</v>
      </c>
      <c r="BA209" s="55">
        <v>0</v>
      </c>
      <c r="BB209" s="56">
        <v>0</v>
      </c>
      <c r="BC209" s="6">
        <v>0</v>
      </c>
      <c r="BD209" s="55">
        <v>0</v>
      </c>
      <c r="BE209" s="56">
        <v>0</v>
      </c>
      <c r="BF209" s="6">
        <v>0</v>
      </c>
      <c r="BG209" s="55">
        <v>0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v>0</v>
      </c>
      <c r="CC209" s="56">
        <v>0</v>
      </c>
      <c r="CD209" s="6">
        <v>0</v>
      </c>
      <c r="CE209" s="55">
        <v>0</v>
      </c>
      <c r="CF209" s="56">
        <v>0</v>
      </c>
      <c r="CG209" s="6">
        <v>0</v>
      </c>
      <c r="CH209" s="55">
        <v>0</v>
      </c>
      <c r="CI209" s="8">
        <f t="shared" si="361"/>
        <v>1331.06</v>
      </c>
      <c r="CJ209" s="17">
        <f t="shared" si="362"/>
        <v>3680.4389999999999</v>
      </c>
      <c r="CK209" s="4"/>
      <c r="CL209" s="5"/>
      <c r="CM209" s="4"/>
      <c r="CN209" s="4"/>
      <c r="CO209" s="4"/>
      <c r="CP209" s="5"/>
      <c r="CQ209" s="4"/>
      <c r="CR209" s="4"/>
      <c r="CS209" s="4"/>
      <c r="CT209" s="5"/>
      <c r="CU209" s="4"/>
      <c r="CV209" s="4"/>
      <c r="CW209" s="4"/>
      <c r="CX209" s="5"/>
      <c r="CY209" s="1"/>
      <c r="CZ209" s="1"/>
      <c r="DA209" s="1"/>
      <c r="DB209" s="2"/>
      <c r="DC209" s="1"/>
      <c r="DD209" s="1"/>
      <c r="DE209" s="1"/>
      <c r="DF209" s="2"/>
      <c r="DG209" s="1"/>
      <c r="DH209" s="1"/>
      <c r="DI209" s="1"/>
      <c r="DJ209" s="2"/>
      <c r="DK209" s="1"/>
      <c r="DL209" s="1"/>
      <c r="DM209" s="1"/>
      <c r="DN209" s="2"/>
      <c r="DO209" s="1"/>
      <c r="DP209" s="1"/>
      <c r="DQ209" s="1"/>
      <c r="DR209" s="2"/>
      <c r="DS209" s="1"/>
      <c r="DT209" s="1"/>
      <c r="DU209" s="1"/>
      <c r="DV209" s="2"/>
      <c r="DW209" s="1"/>
      <c r="DX209" s="1"/>
      <c r="DY209" s="1"/>
      <c r="DZ209" s="2"/>
      <c r="EA209" s="1"/>
      <c r="EB209" s="1"/>
      <c r="EC209" s="1"/>
    </row>
    <row r="210" spans="1:208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0</v>
      </c>
      <c r="G210" s="6">
        <v>0</v>
      </c>
      <c r="H210" s="55">
        <v>0</v>
      </c>
      <c r="I210" s="56">
        <v>0</v>
      </c>
      <c r="J210" s="6">
        <v>0</v>
      </c>
      <c r="K210" s="55">
        <f t="shared" si="356"/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0</v>
      </c>
      <c r="V210" s="6">
        <v>0</v>
      </c>
      <c r="W210" s="55">
        <v>0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>
        <v>0</v>
      </c>
      <c r="AE210" s="6">
        <v>0</v>
      </c>
      <c r="AF210" s="55">
        <v>0</v>
      </c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0</v>
      </c>
      <c r="AT210" s="6">
        <v>0</v>
      </c>
      <c r="AU210" s="55">
        <v>0</v>
      </c>
      <c r="AV210" s="56">
        <v>130</v>
      </c>
      <c r="AW210" s="6">
        <v>234.64400000000001</v>
      </c>
      <c r="AX210" s="55">
        <f t="shared" si="363"/>
        <v>1804.9538461538461</v>
      </c>
      <c r="AY210" s="56">
        <v>0</v>
      </c>
      <c r="AZ210" s="6">
        <v>0</v>
      </c>
      <c r="BA210" s="55">
        <v>0</v>
      </c>
      <c r="BB210" s="56">
        <v>0</v>
      </c>
      <c r="BC210" s="6">
        <v>0</v>
      </c>
      <c r="BD210" s="55">
        <v>0</v>
      </c>
      <c r="BE210" s="56">
        <v>0</v>
      </c>
      <c r="BF210" s="6">
        <v>0</v>
      </c>
      <c r="BG210" s="55">
        <v>0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v>0</v>
      </c>
      <c r="CC210" s="56">
        <v>0</v>
      </c>
      <c r="CD210" s="6">
        <v>0</v>
      </c>
      <c r="CE210" s="55">
        <v>0</v>
      </c>
      <c r="CF210" s="56">
        <v>0</v>
      </c>
      <c r="CG210" s="6">
        <v>0</v>
      </c>
      <c r="CH210" s="55">
        <v>0</v>
      </c>
      <c r="CI210" s="8">
        <f t="shared" si="361"/>
        <v>130</v>
      </c>
      <c r="CJ210" s="17">
        <f t="shared" si="362"/>
        <v>234.64400000000001</v>
      </c>
      <c r="CK210" s="4"/>
      <c r="CL210" s="5"/>
      <c r="CM210" s="4"/>
      <c r="CN210" s="4"/>
      <c r="CO210" s="4"/>
      <c r="CP210" s="5"/>
      <c r="CQ210" s="4"/>
      <c r="CR210" s="4"/>
      <c r="CS210" s="4"/>
      <c r="CT210" s="5"/>
      <c r="CU210" s="4"/>
      <c r="CV210" s="4"/>
      <c r="CW210" s="4"/>
      <c r="CX210" s="5"/>
      <c r="CY210" s="1"/>
      <c r="CZ210" s="1"/>
      <c r="DA210" s="1"/>
      <c r="DB210" s="2"/>
      <c r="DC210" s="1"/>
      <c r="DD210" s="1"/>
      <c r="DE210" s="1"/>
      <c r="DF210" s="2"/>
      <c r="DG210" s="1"/>
      <c r="DH210" s="1"/>
      <c r="DI210" s="1"/>
      <c r="DJ210" s="2"/>
      <c r="DK210" s="1"/>
      <c r="DL210" s="1"/>
      <c r="DM210" s="1"/>
      <c r="DN210" s="2"/>
      <c r="DO210" s="1"/>
      <c r="DP210" s="1"/>
      <c r="DQ210" s="1"/>
      <c r="DR210" s="2"/>
      <c r="DS210" s="1"/>
      <c r="DT210" s="1"/>
      <c r="DU210" s="1"/>
      <c r="DV210" s="2"/>
      <c r="DW210" s="1"/>
      <c r="DX210" s="1"/>
      <c r="DY210" s="1"/>
      <c r="DZ210" s="2"/>
      <c r="EA210" s="1"/>
      <c r="EB210" s="1"/>
      <c r="EC210" s="1"/>
    </row>
    <row r="211" spans="1:208" x14ac:dyDescent="0.3">
      <c r="A211" s="49">
        <v>2019</v>
      </c>
      <c r="B211" s="50" t="s">
        <v>15</v>
      </c>
      <c r="C211" s="56">
        <v>7164.22</v>
      </c>
      <c r="D211" s="6">
        <v>21052.831999999999</v>
      </c>
      <c r="E211" s="55">
        <f t="shared" si="359"/>
        <v>2938.6076921144236</v>
      </c>
      <c r="F211" s="56">
        <v>0</v>
      </c>
      <c r="G211" s="6">
        <v>0</v>
      </c>
      <c r="H211" s="55">
        <v>0</v>
      </c>
      <c r="I211" s="56">
        <v>0</v>
      </c>
      <c r="J211" s="6">
        <v>0</v>
      </c>
      <c r="K211" s="55">
        <f t="shared" si="356"/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0</v>
      </c>
      <c r="V211" s="6">
        <v>0</v>
      </c>
      <c r="W211" s="55">
        <v>0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>
        <v>0</v>
      </c>
      <c r="AE211" s="6">
        <v>0</v>
      </c>
      <c r="AF211" s="55">
        <v>0</v>
      </c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0</v>
      </c>
      <c r="AT211" s="6">
        <v>0</v>
      </c>
      <c r="AU211" s="55">
        <v>0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0</v>
      </c>
      <c r="BC211" s="6">
        <v>0</v>
      </c>
      <c r="BD211" s="55">
        <v>0</v>
      </c>
      <c r="BE211" s="56">
        <v>0</v>
      </c>
      <c r="BF211" s="6">
        <v>0</v>
      </c>
      <c r="BG211" s="55">
        <v>0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v>0</v>
      </c>
      <c r="CC211" s="56">
        <v>0</v>
      </c>
      <c r="CD211" s="6">
        <v>0</v>
      </c>
      <c r="CE211" s="55">
        <v>0</v>
      </c>
      <c r="CF211" s="56">
        <v>0</v>
      </c>
      <c r="CG211" s="6">
        <v>0</v>
      </c>
      <c r="CH211" s="55">
        <v>0</v>
      </c>
      <c r="CI211" s="8">
        <f t="shared" si="361"/>
        <v>7164.22</v>
      </c>
      <c r="CJ211" s="17">
        <f t="shared" si="362"/>
        <v>21052.831999999999</v>
      </c>
      <c r="CK211" s="4"/>
      <c r="CL211" s="5"/>
      <c r="CM211" s="4"/>
      <c r="CN211" s="4"/>
      <c r="CO211" s="4"/>
      <c r="CP211" s="5"/>
      <c r="CQ211" s="4"/>
      <c r="CR211" s="4"/>
      <c r="CS211" s="4"/>
      <c r="CT211" s="5"/>
      <c r="CU211" s="4"/>
      <c r="CV211" s="4"/>
      <c r="CW211" s="4"/>
      <c r="CX211" s="5"/>
      <c r="CY211" s="1"/>
      <c r="CZ211" s="1"/>
      <c r="DA211" s="1"/>
      <c r="DB211" s="2"/>
      <c r="DC211" s="1"/>
      <c r="DD211" s="1"/>
      <c r="DE211" s="1"/>
      <c r="DF211" s="2"/>
      <c r="DG211" s="1"/>
      <c r="DH211" s="1"/>
      <c r="DI211" s="1"/>
      <c r="DJ211" s="2"/>
      <c r="DK211" s="1"/>
      <c r="DL211" s="1"/>
      <c r="DM211" s="1"/>
      <c r="DN211" s="2"/>
      <c r="DO211" s="1"/>
      <c r="DP211" s="1"/>
      <c r="DQ211" s="1"/>
      <c r="DR211" s="2"/>
      <c r="DS211" s="1"/>
      <c r="DT211" s="1"/>
      <c r="DU211" s="1"/>
      <c r="DV211" s="2"/>
      <c r="DW211" s="1"/>
      <c r="DX211" s="1"/>
      <c r="DY211" s="1"/>
      <c r="DZ211" s="2"/>
      <c r="EA211" s="1"/>
      <c r="EB211" s="1"/>
      <c r="EC211" s="1"/>
    </row>
    <row r="212" spans="1:208" x14ac:dyDescent="0.3">
      <c r="A212" s="49">
        <v>2019</v>
      </c>
      <c r="B212" s="50" t="s">
        <v>16</v>
      </c>
      <c r="C212" s="56">
        <v>0</v>
      </c>
      <c r="D212" s="6">
        <v>0</v>
      </c>
      <c r="E212" s="55">
        <v>0</v>
      </c>
      <c r="F212" s="56">
        <v>0</v>
      </c>
      <c r="G212" s="6">
        <v>0</v>
      </c>
      <c r="H212" s="55">
        <v>0</v>
      </c>
      <c r="I212" s="56">
        <v>0</v>
      </c>
      <c r="J212" s="6">
        <v>0</v>
      </c>
      <c r="K212" s="55">
        <f t="shared" si="356"/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0</v>
      </c>
      <c r="V212" s="6">
        <v>0</v>
      </c>
      <c r="W212" s="55">
        <v>0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>
        <v>0</v>
      </c>
      <c r="AE212" s="6">
        <v>0</v>
      </c>
      <c r="AF212" s="55">
        <v>0</v>
      </c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0</v>
      </c>
      <c r="AT212" s="6">
        <v>0</v>
      </c>
      <c r="AU212" s="55">
        <v>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0</v>
      </c>
      <c r="BC212" s="6">
        <v>0</v>
      </c>
      <c r="BD212" s="55">
        <v>0</v>
      </c>
      <c r="BE212" s="56">
        <v>0</v>
      </c>
      <c r="BF212" s="6">
        <v>0</v>
      </c>
      <c r="BG212" s="55">
        <v>0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v>0</v>
      </c>
      <c r="CC212" s="56">
        <v>0</v>
      </c>
      <c r="CD212" s="6">
        <v>0</v>
      </c>
      <c r="CE212" s="55">
        <v>0</v>
      </c>
      <c r="CF212" s="56">
        <v>0</v>
      </c>
      <c r="CG212" s="6">
        <v>0</v>
      </c>
      <c r="CH212" s="55">
        <v>0</v>
      </c>
      <c r="CI212" s="8">
        <f t="shared" si="361"/>
        <v>0</v>
      </c>
      <c r="CJ212" s="17">
        <f t="shared" si="362"/>
        <v>0</v>
      </c>
      <c r="CK212" s="4"/>
      <c r="CL212" s="5"/>
      <c r="CM212" s="4"/>
      <c r="CN212" s="4"/>
      <c r="CO212" s="4"/>
      <c r="CP212" s="5"/>
      <c r="CQ212" s="4"/>
      <c r="CR212" s="4"/>
      <c r="CS212" s="4"/>
      <c r="CT212" s="5"/>
      <c r="CU212" s="4"/>
      <c r="CV212" s="4"/>
      <c r="CW212" s="4"/>
      <c r="CX212" s="5"/>
      <c r="CY212" s="1"/>
      <c r="CZ212" s="1"/>
      <c r="DA212" s="1"/>
      <c r="DB212" s="2"/>
      <c r="DC212" s="1"/>
      <c r="DD212" s="1"/>
      <c r="DE212" s="1"/>
      <c r="DF212" s="2"/>
      <c r="DG212" s="1"/>
      <c r="DH212" s="1"/>
      <c r="DI212" s="1"/>
      <c r="DJ212" s="2"/>
      <c r="DK212" s="1"/>
      <c r="DL212" s="1"/>
      <c r="DM212" s="1"/>
      <c r="DN212" s="2"/>
      <c r="DO212" s="1"/>
      <c r="DP212" s="1"/>
      <c r="DQ212" s="1"/>
      <c r="DR212" s="2"/>
      <c r="DS212" s="1"/>
      <c r="DT212" s="1"/>
      <c r="DU212" s="1"/>
      <c r="DV212" s="2"/>
      <c r="DW212" s="1"/>
      <c r="DX212" s="1"/>
      <c r="DY212" s="1"/>
      <c r="DZ212" s="2"/>
      <c r="EA212" s="1"/>
      <c r="EB212" s="1"/>
      <c r="EC212" s="1"/>
    </row>
    <row r="213" spans="1:208" ht="15" thickBot="1" x14ac:dyDescent="0.35">
      <c r="A213" s="51"/>
      <c r="B213" s="52" t="s">
        <v>17</v>
      </c>
      <c r="C213" s="57">
        <f t="shared" ref="C213:D213" si="364">SUM(C201:C212)</f>
        <v>114128.28</v>
      </c>
      <c r="D213" s="36">
        <f t="shared" si="364"/>
        <v>360466.98299999995</v>
      </c>
      <c r="E213" s="58"/>
      <c r="F213" s="57">
        <f t="shared" ref="F213:G213" si="365">SUM(F201:F212)</f>
        <v>0</v>
      </c>
      <c r="G213" s="36">
        <f t="shared" si="365"/>
        <v>0</v>
      </c>
      <c r="H213" s="58"/>
      <c r="I213" s="57">
        <f t="shared" ref="I213:J213" si="366">SUM(I201:I212)</f>
        <v>0</v>
      </c>
      <c r="J213" s="36">
        <f t="shared" si="366"/>
        <v>0</v>
      </c>
      <c r="K213" s="58"/>
      <c r="L213" s="57">
        <f t="shared" ref="L213:M213" si="367">SUM(L201:L212)</f>
        <v>30</v>
      </c>
      <c r="M213" s="36">
        <f t="shared" si="367"/>
        <v>85.5</v>
      </c>
      <c r="N213" s="58"/>
      <c r="O213" s="57">
        <f t="shared" ref="O213:P213" si="368">SUM(O201:O212)</f>
        <v>0</v>
      </c>
      <c r="P213" s="36">
        <f t="shared" si="368"/>
        <v>0</v>
      </c>
      <c r="Q213" s="58"/>
      <c r="R213" s="57">
        <f t="shared" ref="R213:S213" si="369">SUM(R201:R212)</f>
        <v>0</v>
      </c>
      <c r="S213" s="36">
        <f t="shared" si="369"/>
        <v>0</v>
      </c>
      <c r="T213" s="58"/>
      <c r="U213" s="57">
        <f t="shared" ref="U213:V213" si="370">SUM(U201:U212)</f>
        <v>0</v>
      </c>
      <c r="V213" s="36">
        <f t="shared" si="370"/>
        <v>0</v>
      </c>
      <c r="W213" s="58"/>
      <c r="X213" s="57">
        <f t="shared" ref="X213:Y213" si="371">SUM(X201:X212)</f>
        <v>0</v>
      </c>
      <c r="Y213" s="36">
        <f t="shared" si="371"/>
        <v>0</v>
      </c>
      <c r="Z213" s="58"/>
      <c r="AA213" s="57">
        <f t="shared" ref="AA213:AB213" si="372">SUM(AA201:AA212)</f>
        <v>0</v>
      </c>
      <c r="AB213" s="36">
        <f t="shared" si="372"/>
        <v>0</v>
      </c>
      <c r="AC213" s="58"/>
      <c r="AD213" s="57">
        <f t="shared" ref="AD213:AE213" si="373">SUM(AD201:AD212)</f>
        <v>0</v>
      </c>
      <c r="AE213" s="36">
        <f t="shared" si="373"/>
        <v>0</v>
      </c>
      <c r="AF213" s="58"/>
      <c r="AG213" s="57">
        <f t="shared" ref="AG213:AH213" si="374">SUM(AG201:AG212)</f>
        <v>0</v>
      </c>
      <c r="AH213" s="36">
        <f t="shared" si="374"/>
        <v>0</v>
      </c>
      <c r="AI213" s="58"/>
      <c r="AJ213" s="57">
        <f t="shared" ref="AJ213:AK213" si="375">SUM(AJ201:AJ212)</f>
        <v>0</v>
      </c>
      <c r="AK213" s="36">
        <f t="shared" si="375"/>
        <v>0</v>
      </c>
      <c r="AL213" s="58"/>
      <c r="AM213" s="57">
        <f t="shared" ref="AM213:AN213" si="376">SUM(AM201:AM212)</f>
        <v>0</v>
      </c>
      <c r="AN213" s="36">
        <f t="shared" si="376"/>
        <v>0</v>
      </c>
      <c r="AO213" s="58"/>
      <c r="AP213" s="57">
        <f t="shared" ref="AP213:AQ213" si="377">SUM(AP201:AP212)</f>
        <v>0</v>
      </c>
      <c r="AQ213" s="36">
        <f t="shared" si="377"/>
        <v>0</v>
      </c>
      <c r="AR213" s="58"/>
      <c r="AS213" s="57">
        <f t="shared" ref="AS213:AT213" si="378">SUM(AS201:AS212)</f>
        <v>416</v>
      </c>
      <c r="AT213" s="36">
        <f t="shared" si="378"/>
        <v>695.67200000000003</v>
      </c>
      <c r="AU213" s="58"/>
      <c r="AV213" s="57">
        <f t="shared" ref="AV213:AW213" si="379">SUM(AV201:AV212)</f>
        <v>468</v>
      </c>
      <c r="AW213" s="36">
        <f t="shared" si="379"/>
        <v>847.245</v>
      </c>
      <c r="AX213" s="58"/>
      <c r="AY213" s="57">
        <f t="shared" ref="AY213:AZ213" si="380">SUM(AY201:AY212)</f>
        <v>0</v>
      </c>
      <c r="AZ213" s="36">
        <f t="shared" si="380"/>
        <v>0</v>
      </c>
      <c r="BA213" s="58"/>
      <c r="BB213" s="57">
        <f t="shared" ref="BB213:BC213" si="381">SUM(BB201:BB212)</f>
        <v>0</v>
      </c>
      <c r="BC213" s="36">
        <f t="shared" si="381"/>
        <v>0</v>
      </c>
      <c r="BD213" s="58"/>
      <c r="BE213" s="57">
        <f t="shared" ref="BE213:BF213" si="382">SUM(BE201:BE212)</f>
        <v>0</v>
      </c>
      <c r="BF213" s="36">
        <f t="shared" si="382"/>
        <v>0</v>
      </c>
      <c r="BG213" s="58"/>
      <c r="BH213" s="57">
        <f t="shared" ref="BH213:BI213" si="383">SUM(BH201:BH212)</f>
        <v>0</v>
      </c>
      <c r="BI213" s="36">
        <f t="shared" si="383"/>
        <v>0</v>
      </c>
      <c r="BJ213" s="58"/>
      <c r="BK213" s="57">
        <f t="shared" ref="BK213:BL213" si="384">SUM(BK201:BK212)</f>
        <v>0</v>
      </c>
      <c r="BL213" s="36">
        <f t="shared" si="384"/>
        <v>0</v>
      </c>
      <c r="BM213" s="58"/>
      <c r="BN213" s="57">
        <f t="shared" ref="BN213:BO213" si="385">SUM(BN201:BN212)</f>
        <v>0</v>
      </c>
      <c r="BO213" s="36">
        <f t="shared" si="385"/>
        <v>0</v>
      </c>
      <c r="BP213" s="58"/>
      <c r="BQ213" s="57">
        <f t="shared" ref="BQ213:BR213" si="386">SUM(BQ201:BQ212)</f>
        <v>18</v>
      </c>
      <c r="BR213" s="36">
        <f t="shared" si="386"/>
        <v>36.475000000000001</v>
      </c>
      <c r="BS213" s="58"/>
      <c r="BT213" s="57">
        <f t="shared" ref="BT213:BU213" si="387">SUM(BT201:BT212)</f>
        <v>0</v>
      </c>
      <c r="BU213" s="36">
        <f t="shared" si="387"/>
        <v>0</v>
      </c>
      <c r="BV213" s="58"/>
      <c r="BW213" s="57">
        <f t="shared" ref="BW213:BX213" si="388">SUM(BW201:BW212)</f>
        <v>0</v>
      </c>
      <c r="BX213" s="36">
        <f t="shared" si="388"/>
        <v>0</v>
      </c>
      <c r="BY213" s="58"/>
      <c r="BZ213" s="57">
        <f t="shared" ref="BZ213:CA213" si="389">SUM(BZ201:BZ212)</f>
        <v>0</v>
      </c>
      <c r="CA213" s="36">
        <f t="shared" si="389"/>
        <v>0</v>
      </c>
      <c r="CB213" s="58"/>
      <c r="CC213" s="57">
        <f t="shared" ref="CC213:CD213" si="390">SUM(CC201:CC212)</f>
        <v>1279.06</v>
      </c>
      <c r="CD213" s="36">
        <f t="shared" si="390"/>
        <v>4849.759</v>
      </c>
      <c r="CE213" s="58"/>
      <c r="CF213" s="57">
        <f t="shared" ref="CF213:CG213" si="391">SUM(CF201:CF212)</f>
        <v>0</v>
      </c>
      <c r="CG213" s="36">
        <f t="shared" si="391"/>
        <v>0</v>
      </c>
      <c r="CH213" s="58"/>
      <c r="CI213" s="37">
        <f>SUM(C213,F213,O213,R213,X213,AD213,AG213,AJ213,AM213,AP213,AS213,AV213,BB213,BE213,BK213,BQ213,BT213,BW213,CC213,CF213,AY213,BN213)+BZ213+U213+AA213+L213</f>
        <v>116339.34</v>
      </c>
      <c r="CJ213" s="38">
        <f t="shared" si="362"/>
        <v>366981.63399999996</v>
      </c>
      <c r="CK213" s="4"/>
      <c r="CL213" s="5"/>
      <c r="CM213" s="4"/>
      <c r="CN213" s="4"/>
      <c r="CO213" s="4"/>
      <c r="CP213" s="5"/>
      <c r="CQ213" s="4"/>
      <c r="CR213" s="4"/>
      <c r="CS213" s="4"/>
      <c r="CT213" s="5"/>
      <c r="CU213" s="4"/>
      <c r="CV213" s="4"/>
      <c r="CW213" s="4"/>
      <c r="CX213" s="5"/>
      <c r="CY213" s="1"/>
      <c r="CZ213" s="1"/>
      <c r="DA213" s="1"/>
      <c r="DB213" s="2"/>
      <c r="DC213" s="1"/>
      <c r="DD213" s="1"/>
      <c r="DE213" s="1"/>
      <c r="DF213" s="2"/>
      <c r="DG213" s="1"/>
      <c r="DH213" s="1"/>
      <c r="DI213" s="1"/>
      <c r="DJ213" s="2"/>
      <c r="DK213" s="1"/>
      <c r="DL213" s="1"/>
      <c r="DM213" s="1"/>
      <c r="DN213" s="2"/>
      <c r="DO213" s="1"/>
      <c r="DP213" s="1"/>
      <c r="DQ213" s="1"/>
      <c r="DR213" s="2"/>
      <c r="DS213" s="1"/>
      <c r="DT213" s="1"/>
      <c r="DU213" s="1"/>
      <c r="DV213" s="2"/>
      <c r="DW213" s="1"/>
      <c r="DX213" s="1"/>
      <c r="DY213" s="1"/>
      <c r="DZ213" s="2"/>
      <c r="EA213" s="1"/>
      <c r="EB213" s="1"/>
      <c r="EC213" s="1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  <c r="GP213" s="3"/>
      <c r="GU213" s="3"/>
      <c r="GZ213" s="3"/>
    </row>
    <row r="214" spans="1:208" x14ac:dyDescent="0.3">
      <c r="A214" s="49">
        <v>2020</v>
      </c>
      <c r="B214" s="50" t="s">
        <v>5</v>
      </c>
      <c r="C214" s="56">
        <v>22456.7</v>
      </c>
      <c r="D214" s="6">
        <v>65133.720999999998</v>
      </c>
      <c r="E214" s="55">
        <f t="shared" ref="E214:E217" si="392">D214/C214*1000</f>
        <v>2900.4137295328342</v>
      </c>
      <c r="F214" s="56">
        <v>0</v>
      </c>
      <c r="G214" s="6">
        <v>0</v>
      </c>
      <c r="H214" s="55">
        <v>0</v>
      </c>
      <c r="I214" s="56">
        <v>0</v>
      </c>
      <c r="J214" s="6">
        <v>0</v>
      </c>
      <c r="K214" s="55">
        <f t="shared" ref="K214:K225" si="393">IF(I214=0,0,J214/I214*1000)</f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0</v>
      </c>
      <c r="V214" s="6">
        <v>0</v>
      </c>
      <c r="W214" s="55">
        <v>0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>
        <v>0</v>
      </c>
      <c r="AE214" s="6">
        <v>0</v>
      </c>
      <c r="AF214" s="55">
        <v>0</v>
      </c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0</v>
      </c>
      <c r="AT214" s="6">
        <v>0</v>
      </c>
      <c r="AU214" s="55">
        <v>0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0</v>
      </c>
      <c r="BC214" s="6">
        <v>0</v>
      </c>
      <c r="BD214" s="55">
        <v>0</v>
      </c>
      <c r="BE214" s="56">
        <v>0</v>
      </c>
      <c r="BF214" s="6">
        <v>0</v>
      </c>
      <c r="BG214" s="55">
        <v>0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v>0</v>
      </c>
      <c r="CF214" s="56">
        <v>0</v>
      </c>
      <c r="CG214" s="6">
        <v>0</v>
      </c>
      <c r="CH214" s="55">
        <v>0</v>
      </c>
      <c r="CI214" s="8">
        <f t="shared" ref="CI214:CI220" si="394">SUM(C214,F214,O214,R214,X214,AD214,AG214,AJ214,AM214,AP214,AS214,AV214,BB214,BE214,BK214,BQ214,BT214,BW214,CC214,CF214,AY214,BN214)+BZ214+U214+AA214+L214+BH214</f>
        <v>22456.7</v>
      </c>
      <c r="CJ214" s="17">
        <f t="shared" ref="CJ214:CJ220" si="395">SUM(D214,G214,P214,S214,Y214,AE214,AH214,AK214,AN214,AQ214,AT214,AW214,BC214,BF214,BL214,BR214,BU214,BX214,CD214,CG214,AZ214,BO214)+CA214+V214+AB214+M214+BI214</f>
        <v>65133.720999999998</v>
      </c>
    </row>
    <row r="215" spans="1:208" x14ac:dyDescent="0.3">
      <c r="A215" s="49">
        <v>2020</v>
      </c>
      <c r="B215" s="50" t="s">
        <v>6</v>
      </c>
      <c r="C215" s="56">
        <v>2.19</v>
      </c>
      <c r="D215" s="6">
        <v>6.4169999999999998</v>
      </c>
      <c r="E215" s="55">
        <f t="shared" si="392"/>
        <v>2930.1369863013701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f t="shared" si="393"/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>
        <v>0</v>
      </c>
      <c r="AE215" s="6">
        <v>0</v>
      </c>
      <c r="AF215" s="55">
        <v>0</v>
      </c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v>0</v>
      </c>
      <c r="CF215" s="56">
        <v>0</v>
      </c>
      <c r="CG215" s="6">
        <v>0</v>
      </c>
      <c r="CH215" s="55">
        <v>0</v>
      </c>
      <c r="CI215" s="8">
        <f t="shared" si="394"/>
        <v>2.19</v>
      </c>
      <c r="CJ215" s="17">
        <f t="shared" si="395"/>
        <v>6.4169999999999998</v>
      </c>
    </row>
    <row r="216" spans="1:208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0</v>
      </c>
      <c r="G216" s="6">
        <v>0</v>
      </c>
      <c r="H216" s="55">
        <v>0</v>
      </c>
      <c r="I216" s="56">
        <v>0</v>
      </c>
      <c r="J216" s="6">
        <v>0</v>
      </c>
      <c r="K216" s="55">
        <f t="shared" si="393"/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0</v>
      </c>
      <c r="V216" s="6">
        <v>0</v>
      </c>
      <c r="W216" s="55">
        <v>0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>
        <v>0</v>
      </c>
      <c r="AE216" s="6">
        <v>0</v>
      </c>
      <c r="AF216" s="55">
        <v>0</v>
      </c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0</v>
      </c>
      <c r="AT216" s="6">
        <v>0</v>
      </c>
      <c r="AU216" s="55">
        <v>0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0</v>
      </c>
      <c r="BC216" s="6">
        <v>0</v>
      </c>
      <c r="BD216" s="55">
        <v>0</v>
      </c>
      <c r="BE216" s="56">
        <v>0</v>
      </c>
      <c r="BF216" s="6">
        <v>0</v>
      </c>
      <c r="BG216" s="55">
        <v>0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8.9999999999999998E-4</v>
      </c>
      <c r="CA216" s="6">
        <v>0.7</v>
      </c>
      <c r="CB216" s="77">
        <f t="shared" ref="CB216" si="396">CA216/BZ216*1000</f>
        <v>777777.77777777775</v>
      </c>
      <c r="CC216" s="56">
        <v>0</v>
      </c>
      <c r="CD216" s="6">
        <v>0</v>
      </c>
      <c r="CE216" s="55">
        <v>0</v>
      </c>
      <c r="CF216" s="56">
        <v>0</v>
      </c>
      <c r="CG216" s="6">
        <v>0</v>
      </c>
      <c r="CH216" s="55">
        <v>0</v>
      </c>
      <c r="CI216" s="8">
        <f t="shared" si="394"/>
        <v>8.9999999999999998E-4</v>
      </c>
      <c r="CJ216" s="17">
        <f t="shared" si="395"/>
        <v>0.7</v>
      </c>
    </row>
    <row r="217" spans="1:208" x14ac:dyDescent="0.3">
      <c r="A217" s="49">
        <v>2020</v>
      </c>
      <c r="B217" s="50" t="s">
        <v>8</v>
      </c>
      <c r="C217" s="56">
        <v>6827</v>
      </c>
      <c r="D217" s="6">
        <v>24472.335999999999</v>
      </c>
      <c r="E217" s="55">
        <f t="shared" si="392"/>
        <v>3584.6398125091546</v>
      </c>
      <c r="F217" s="56">
        <v>0</v>
      </c>
      <c r="G217" s="6">
        <v>0</v>
      </c>
      <c r="H217" s="55">
        <v>0</v>
      </c>
      <c r="I217" s="56">
        <v>0</v>
      </c>
      <c r="J217" s="6">
        <v>0</v>
      </c>
      <c r="K217" s="55">
        <f t="shared" si="393"/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0</v>
      </c>
      <c r="V217" s="6">
        <v>0</v>
      </c>
      <c r="W217" s="55">
        <v>0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>
        <v>0</v>
      </c>
      <c r="AE217" s="6">
        <v>0</v>
      </c>
      <c r="AF217" s="55">
        <v>0</v>
      </c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0</v>
      </c>
      <c r="AT217" s="6">
        <v>0</v>
      </c>
      <c r="AU217" s="55">
        <v>0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0</v>
      </c>
      <c r="BC217" s="6">
        <v>0</v>
      </c>
      <c r="BD217" s="55">
        <v>0</v>
      </c>
      <c r="BE217" s="56">
        <v>0</v>
      </c>
      <c r="BF217" s="6">
        <v>0</v>
      </c>
      <c r="BG217" s="55">
        <v>0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v>0</v>
      </c>
      <c r="CF217" s="56">
        <v>0</v>
      </c>
      <c r="CG217" s="6">
        <v>0</v>
      </c>
      <c r="CH217" s="55">
        <v>0</v>
      </c>
      <c r="CI217" s="8">
        <f t="shared" si="394"/>
        <v>6827</v>
      </c>
      <c r="CJ217" s="17">
        <f t="shared" si="395"/>
        <v>24472.335999999999</v>
      </c>
    </row>
    <row r="218" spans="1:208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V225" si="397">IF(C218=0,0,D218/C218*1000)</f>
        <v>0</v>
      </c>
      <c r="F218" s="56">
        <v>0</v>
      </c>
      <c r="G218" s="6">
        <v>0</v>
      </c>
      <c r="H218" s="55">
        <f t="shared" si="397"/>
        <v>0</v>
      </c>
      <c r="I218" s="56">
        <v>0</v>
      </c>
      <c r="J218" s="6">
        <v>0</v>
      </c>
      <c r="K218" s="55">
        <f t="shared" si="393"/>
        <v>0</v>
      </c>
      <c r="L218" s="56">
        <v>0</v>
      </c>
      <c r="M218" s="6">
        <v>0</v>
      </c>
      <c r="N218" s="55">
        <f t="shared" si="397"/>
        <v>0</v>
      </c>
      <c r="O218" s="56">
        <v>0</v>
      </c>
      <c r="P218" s="6">
        <v>0</v>
      </c>
      <c r="Q218" s="55">
        <f t="shared" si="397"/>
        <v>0</v>
      </c>
      <c r="R218" s="56">
        <v>0</v>
      </c>
      <c r="S218" s="6">
        <v>0</v>
      </c>
      <c r="T218" s="55">
        <f t="shared" si="397"/>
        <v>0</v>
      </c>
      <c r="U218" s="56">
        <v>0</v>
      </c>
      <c r="V218" s="6">
        <v>0</v>
      </c>
      <c r="W218" s="55">
        <f t="shared" si="397"/>
        <v>0</v>
      </c>
      <c r="X218" s="56">
        <v>0</v>
      </c>
      <c r="Y218" s="6">
        <v>0</v>
      </c>
      <c r="Z218" s="55">
        <f t="shared" si="397"/>
        <v>0</v>
      </c>
      <c r="AA218" s="56">
        <v>0</v>
      </c>
      <c r="AB218" s="6">
        <v>0</v>
      </c>
      <c r="AC218" s="55">
        <f t="shared" si="397"/>
        <v>0</v>
      </c>
      <c r="AD218" s="56">
        <v>0</v>
      </c>
      <c r="AE218" s="6">
        <v>0</v>
      </c>
      <c r="AF218" s="55">
        <f t="shared" si="397"/>
        <v>0</v>
      </c>
      <c r="AG218" s="56">
        <v>0</v>
      </c>
      <c r="AH218" s="6">
        <v>0</v>
      </c>
      <c r="AI218" s="55">
        <f t="shared" si="397"/>
        <v>0</v>
      </c>
      <c r="AJ218" s="56">
        <v>0</v>
      </c>
      <c r="AK218" s="6">
        <v>0</v>
      </c>
      <c r="AL218" s="55">
        <f t="shared" si="397"/>
        <v>0</v>
      </c>
      <c r="AM218" s="56">
        <v>0</v>
      </c>
      <c r="AN218" s="6">
        <v>0</v>
      </c>
      <c r="AO218" s="55">
        <f t="shared" si="397"/>
        <v>0</v>
      </c>
      <c r="AP218" s="56">
        <v>0</v>
      </c>
      <c r="AQ218" s="6">
        <v>0</v>
      </c>
      <c r="AR218" s="55">
        <f t="shared" si="397"/>
        <v>0</v>
      </c>
      <c r="AS218" s="56">
        <v>0</v>
      </c>
      <c r="AT218" s="6">
        <v>0</v>
      </c>
      <c r="AU218" s="55">
        <f t="shared" si="397"/>
        <v>0</v>
      </c>
      <c r="AV218" s="56">
        <v>0</v>
      </c>
      <c r="AW218" s="6">
        <v>0</v>
      </c>
      <c r="AX218" s="55">
        <f t="shared" si="397"/>
        <v>0</v>
      </c>
      <c r="AY218" s="56">
        <v>0</v>
      </c>
      <c r="AZ218" s="6">
        <v>0</v>
      </c>
      <c r="BA218" s="55">
        <f t="shared" si="397"/>
        <v>0</v>
      </c>
      <c r="BB218" s="56">
        <v>0</v>
      </c>
      <c r="BC218" s="6">
        <v>0</v>
      </c>
      <c r="BD218" s="55">
        <f t="shared" si="397"/>
        <v>0</v>
      </c>
      <c r="BE218" s="56">
        <v>0</v>
      </c>
      <c r="BF218" s="6">
        <v>0</v>
      </c>
      <c r="BG218" s="55">
        <f t="shared" si="397"/>
        <v>0</v>
      </c>
      <c r="BH218" s="56">
        <v>0</v>
      </c>
      <c r="BI218" s="6">
        <v>0</v>
      </c>
      <c r="BJ218" s="55">
        <f t="shared" ref="BJ218:BJ225" si="398">IF(BH218=0,0,BI218/BH218*1000)</f>
        <v>0</v>
      </c>
      <c r="BK218" s="56">
        <v>0</v>
      </c>
      <c r="BL218" s="6">
        <v>0</v>
      </c>
      <c r="BM218" s="55">
        <f t="shared" si="397"/>
        <v>0</v>
      </c>
      <c r="BN218" s="56">
        <v>0</v>
      </c>
      <c r="BO218" s="6">
        <v>0</v>
      </c>
      <c r="BP218" s="55">
        <f t="shared" si="397"/>
        <v>0</v>
      </c>
      <c r="BQ218" s="56">
        <v>0</v>
      </c>
      <c r="BR218" s="6">
        <v>0</v>
      </c>
      <c r="BS218" s="55">
        <f t="shared" si="397"/>
        <v>0</v>
      </c>
      <c r="BT218" s="56">
        <v>0</v>
      </c>
      <c r="BU218" s="6">
        <v>0</v>
      </c>
      <c r="BV218" s="55">
        <f t="shared" si="397"/>
        <v>0</v>
      </c>
      <c r="BW218" s="56">
        <v>0</v>
      </c>
      <c r="BX218" s="6">
        <v>0</v>
      </c>
      <c r="BY218" s="55">
        <f t="shared" ref="BY218:CH225" si="399">IF(BW218=0,0,BX218/BW218*1000)</f>
        <v>0</v>
      </c>
      <c r="BZ218" s="56">
        <v>0</v>
      </c>
      <c r="CA218" s="6">
        <v>0</v>
      </c>
      <c r="CB218" s="55">
        <f t="shared" si="399"/>
        <v>0</v>
      </c>
      <c r="CC218" s="56">
        <v>0</v>
      </c>
      <c r="CD218" s="6">
        <v>0</v>
      </c>
      <c r="CE218" s="55">
        <f t="shared" si="399"/>
        <v>0</v>
      </c>
      <c r="CF218" s="56">
        <v>0</v>
      </c>
      <c r="CG218" s="6">
        <v>0</v>
      </c>
      <c r="CH218" s="55">
        <f t="shared" si="399"/>
        <v>0</v>
      </c>
      <c r="CI218" s="8">
        <f t="shared" si="394"/>
        <v>0</v>
      </c>
      <c r="CJ218" s="17">
        <f t="shared" si="395"/>
        <v>0</v>
      </c>
    </row>
    <row r="219" spans="1:208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397"/>
        <v>0</v>
      </c>
      <c r="F219" s="56">
        <v>0</v>
      </c>
      <c r="G219" s="6">
        <v>0</v>
      </c>
      <c r="H219" s="55">
        <f t="shared" si="397"/>
        <v>0</v>
      </c>
      <c r="I219" s="56">
        <v>0</v>
      </c>
      <c r="J219" s="6">
        <v>0</v>
      </c>
      <c r="K219" s="55">
        <f t="shared" si="393"/>
        <v>0</v>
      </c>
      <c r="L219" s="56">
        <v>0</v>
      </c>
      <c r="M219" s="6">
        <v>0</v>
      </c>
      <c r="N219" s="55">
        <f t="shared" si="397"/>
        <v>0</v>
      </c>
      <c r="O219" s="56">
        <v>0</v>
      </c>
      <c r="P219" s="6">
        <v>0</v>
      </c>
      <c r="Q219" s="55">
        <f t="shared" si="397"/>
        <v>0</v>
      </c>
      <c r="R219" s="56">
        <v>0</v>
      </c>
      <c r="S219" s="6">
        <v>0</v>
      </c>
      <c r="T219" s="55">
        <f t="shared" si="397"/>
        <v>0</v>
      </c>
      <c r="U219" s="56">
        <v>0</v>
      </c>
      <c r="V219" s="6">
        <v>0</v>
      </c>
      <c r="W219" s="55">
        <f t="shared" si="397"/>
        <v>0</v>
      </c>
      <c r="X219" s="56">
        <v>0</v>
      </c>
      <c r="Y219" s="6">
        <v>0</v>
      </c>
      <c r="Z219" s="55">
        <f t="shared" si="397"/>
        <v>0</v>
      </c>
      <c r="AA219" s="56">
        <v>0</v>
      </c>
      <c r="AB219" s="6">
        <v>0</v>
      </c>
      <c r="AC219" s="55">
        <f t="shared" si="397"/>
        <v>0</v>
      </c>
      <c r="AD219" s="56">
        <v>0</v>
      </c>
      <c r="AE219" s="6">
        <v>0</v>
      </c>
      <c r="AF219" s="55">
        <f t="shared" si="397"/>
        <v>0</v>
      </c>
      <c r="AG219" s="56">
        <v>0</v>
      </c>
      <c r="AH219" s="6">
        <v>0</v>
      </c>
      <c r="AI219" s="55">
        <f t="shared" si="397"/>
        <v>0</v>
      </c>
      <c r="AJ219" s="56">
        <v>0</v>
      </c>
      <c r="AK219" s="6">
        <v>0</v>
      </c>
      <c r="AL219" s="55">
        <f t="shared" si="397"/>
        <v>0</v>
      </c>
      <c r="AM219" s="56">
        <v>0</v>
      </c>
      <c r="AN219" s="6">
        <v>0</v>
      </c>
      <c r="AO219" s="55">
        <f t="shared" si="397"/>
        <v>0</v>
      </c>
      <c r="AP219" s="56">
        <v>0</v>
      </c>
      <c r="AQ219" s="6">
        <v>0</v>
      </c>
      <c r="AR219" s="55">
        <f t="shared" si="397"/>
        <v>0</v>
      </c>
      <c r="AS219" s="56">
        <v>0</v>
      </c>
      <c r="AT219" s="6">
        <v>0</v>
      </c>
      <c r="AU219" s="55">
        <f t="shared" si="397"/>
        <v>0</v>
      </c>
      <c r="AV219" s="56">
        <v>0</v>
      </c>
      <c r="AW219" s="6">
        <v>0</v>
      </c>
      <c r="AX219" s="55">
        <f t="shared" si="397"/>
        <v>0</v>
      </c>
      <c r="AY219" s="56">
        <v>0</v>
      </c>
      <c r="AZ219" s="6">
        <v>0</v>
      </c>
      <c r="BA219" s="55">
        <f t="shared" si="397"/>
        <v>0</v>
      </c>
      <c r="BB219" s="56">
        <v>0</v>
      </c>
      <c r="BC219" s="6">
        <v>0</v>
      </c>
      <c r="BD219" s="55">
        <f t="shared" si="397"/>
        <v>0</v>
      </c>
      <c r="BE219" s="56">
        <v>0</v>
      </c>
      <c r="BF219" s="6">
        <v>0</v>
      </c>
      <c r="BG219" s="55">
        <f t="shared" si="397"/>
        <v>0</v>
      </c>
      <c r="BH219" s="56">
        <v>0</v>
      </c>
      <c r="BI219" s="6">
        <v>0</v>
      </c>
      <c r="BJ219" s="55">
        <f t="shared" si="398"/>
        <v>0</v>
      </c>
      <c r="BK219" s="56">
        <v>0</v>
      </c>
      <c r="BL219" s="6">
        <v>0</v>
      </c>
      <c r="BM219" s="55">
        <f t="shared" si="397"/>
        <v>0</v>
      </c>
      <c r="BN219" s="56">
        <v>0</v>
      </c>
      <c r="BO219" s="6">
        <v>0</v>
      </c>
      <c r="BP219" s="55">
        <f t="shared" si="397"/>
        <v>0</v>
      </c>
      <c r="BQ219" s="56">
        <v>0</v>
      </c>
      <c r="BR219" s="6">
        <v>0</v>
      </c>
      <c r="BS219" s="55">
        <f t="shared" si="397"/>
        <v>0</v>
      </c>
      <c r="BT219" s="56">
        <v>0</v>
      </c>
      <c r="BU219" s="6">
        <v>0</v>
      </c>
      <c r="BV219" s="55">
        <f t="shared" si="397"/>
        <v>0</v>
      </c>
      <c r="BW219" s="56">
        <v>0</v>
      </c>
      <c r="BX219" s="6">
        <v>0</v>
      </c>
      <c r="BY219" s="55">
        <f t="shared" si="399"/>
        <v>0</v>
      </c>
      <c r="BZ219" s="56">
        <v>0</v>
      </c>
      <c r="CA219" s="6">
        <v>0</v>
      </c>
      <c r="CB219" s="55">
        <f t="shared" si="399"/>
        <v>0</v>
      </c>
      <c r="CC219" s="56">
        <v>0</v>
      </c>
      <c r="CD219" s="6">
        <v>0</v>
      </c>
      <c r="CE219" s="55">
        <f t="shared" si="399"/>
        <v>0</v>
      </c>
      <c r="CF219" s="56">
        <v>0</v>
      </c>
      <c r="CG219" s="6">
        <v>0</v>
      </c>
      <c r="CH219" s="55">
        <f t="shared" si="399"/>
        <v>0</v>
      </c>
      <c r="CI219" s="8">
        <f t="shared" si="394"/>
        <v>0</v>
      </c>
      <c r="CJ219" s="17">
        <f t="shared" si="395"/>
        <v>0</v>
      </c>
    </row>
    <row r="220" spans="1:208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397"/>
        <v>0</v>
      </c>
      <c r="F220" s="56">
        <v>0</v>
      </c>
      <c r="G220" s="6">
        <v>0</v>
      </c>
      <c r="H220" s="55">
        <f t="shared" si="397"/>
        <v>0</v>
      </c>
      <c r="I220" s="56">
        <v>0</v>
      </c>
      <c r="J220" s="6">
        <v>0</v>
      </c>
      <c r="K220" s="55">
        <f t="shared" si="393"/>
        <v>0</v>
      </c>
      <c r="L220" s="56">
        <v>0</v>
      </c>
      <c r="M220" s="6">
        <v>0</v>
      </c>
      <c r="N220" s="55">
        <f t="shared" si="397"/>
        <v>0</v>
      </c>
      <c r="O220" s="56">
        <v>0</v>
      </c>
      <c r="P220" s="6">
        <v>0</v>
      </c>
      <c r="Q220" s="55">
        <f t="shared" si="397"/>
        <v>0</v>
      </c>
      <c r="R220" s="56">
        <v>0</v>
      </c>
      <c r="S220" s="6">
        <v>0</v>
      </c>
      <c r="T220" s="55">
        <f t="shared" si="397"/>
        <v>0</v>
      </c>
      <c r="U220" s="56">
        <v>0</v>
      </c>
      <c r="V220" s="6">
        <v>0</v>
      </c>
      <c r="W220" s="55">
        <f t="shared" si="397"/>
        <v>0</v>
      </c>
      <c r="X220" s="56">
        <v>0</v>
      </c>
      <c r="Y220" s="6">
        <v>0</v>
      </c>
      <c r="Z220" s="55">
        <f t="shared" si="397"/>
        <v>0</v>
      </c>
      <c r="AA220" s="56">
        <v>0</v>
      </c>
      <c r="AB220" s="6">
        <v>0</v>
      </c>
      <c r="AC220" s="55">
        <f t="shared" si="397"/>
        <v>0</v>
      </c>
      <c r="AD220" s="56">
        <v>0</v>
      </c>
      <c r="AE220" s="6">
        <v>0</v>
      </c>
      <c r="AF220" s="55">
        <f t="shared" si="397"/>
        <v>0</v>
      </c>
      <c r="AG220" s="56">
        <v>0</v>
      </c>
      <c r="AH220" s="6">
        <v>0</v>
      </c>
      <c r="AI220" s="55">
        <f t="shared" si="397"/>
        <v>0</v>
      </c>
      <c r="AJ220" s="56">
        <v>0</v>
      </c>
      <c r="AK220" s="6">
        <v>0</v>
      </c>
      <c r="AL220" s="55">
        <f t="shared" si="397"/>
        <v>0</v>
      </c>
      <c r="AM220" s="56">
        <v>0</v>
      </c>
      <c r="AN220" s="6">
        <v>0</v>
      </c>
      <c r="AO220" s="55">
        <f t="shared" si="397"/>
        <v>0</v>
      </c>
      <c r="AP220" s="56">
        <v>0</v>
      </c>
      <c r="AQ220" s="6">
        <v>0</v>
      </c>
      <c r="AR220" s="55">
        <f t="shared" si="397"/>
        <v>0</v>
      </c>
      <c r="AS220" s="56">
        <v>0</v>
      </c>
      <c r="AT220" s="6">
        <v>0</v>
      </c>
      <c r="AU220" s="55">
        <f t="shared" si="397"/>
        <v>0</v>
      </c>
      <c r="AV220" s="56">
        <v>0</v>
      </c>
      <c r="AW220" s="6">
        <v>0</v>
      </c>
      <c r="AX220" s="55">
        <f t="shared" si="397"/>
        <v>0</v>
      </c>
      <c r="AY220" s="56">
        <v>0</v>
      </c>
      <c r="AZ220" s="6">
        <v>0</v>
      </c>
      <c r="BA220" s="55">
        <f t="shared" si="397"/>
        <v>0</v>
      </c>
      <c r="BB220" s="56">
        <v>0</v>
      </c>
      <c r="BC220" s="6">
        <v>0</v>
      </c>
      <c r="BD220" s="55">
        <f t="shared" si="397"/>
        <v>0</v>
      </c>
      <c r="BE220" s="56">
        <v>0</v>
      </c>
      <c r="BF220" s="6">
        <v>0</v>
      </c>
      <c r="BG220" s="55">
        <f t="shared" si="397"/>
        <v>0</v>
      </c>
      <c r="BH220" s="56">
        <v>0</v>
      </c>
      <c r="BI220" s="6">
        <v>0</v>
      </c>
      <c r="BJ220" s="55">
        <f t="shared" si="398"/>
        <v>0</v>
      </c>
      <c r="BK220" s="56">
        <v>0</v>
      </c>
      <c r="BL220" s="6">
        <v>0</v>
      </c>
      <c r="BM220" s="55">
        <f t="shared" si="397"/>
        <v>0</v>
      </c>
      <c r="BN220" s="56">
        <v>0</v>
      </c>
      <c r="BO220" s="6">
        <v>0</v>
      </c>
      <c r="BP220" s="55">
        <f t="shared" si="397"/>
        <v>0</v>
      </c>
      <c r="BQ220" s="56">
        <v>0</v>
      </c>
      <c r="BR220" s="6">
        <v>0</v>
      </c>
      <c r="BS220" s="55">
        <f t="shared" si="397"/>
        <v>0</v>
      </c>
      <c r="BT220" s="56">
        <v>0</v>
      </c>
      <c r="BU220" s="6">
        <v>0</v>
      </c>
      <c r="BV220" s="55">
        <f t="shared" si="397"/>
        <v>0</v>
      </c>
      <c r="BW220" s="56">
        <v>0</v>
      </c>
      <c r="BX220" s="6">
        <v>0</v>
      </c>
      <c r="BY220" s="55">
        <f t="shared" si="399"/>
        <v>0</v>
      </c>
      <c r="BZ220" s="56">
        <v>0</v>
      </c>
      <c r="CA220" s="6">
        <v>0</v>
      </c>
      <c r="CB220" s="55">
        <f t="shared" si="399"/>
        <v>0</v>
      </c>
      <c r="CC220" s="56">
        <v>0</v>
      </c>
      <c r="CD220" s="6">
        <v>0</v>
      </c>
      <c r="CE220" s="55">
        <f t="shared" si="399"/>
        <v>0</v>
      </c>
      <c r="CF220" s="56">
        <v>0</v>
      </c>
      <c r="CG220" s="6">
        <v>0</v>
      </c>
      <c r="CH220" s="55">
        <f t="shared" si="399"/>
        <v>0</v>
      </c>
      <c r="CI220" s="8">
        <f t="shared" si="394"/>
        <v>0</v>
      </c>
      <c r="CJ220" s="17">
        <f t="shared" si="395"/>
        <v>0</v>
      </c>
    </row>
    <row r="221" spans="1:208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397"/>
        <v>0</v>
      </c>
      <c r="F221" s="56">
        <v>0</v>
      </c>
      <c r="G221" s="6">
        <v>0</v>
      </c>
      <c r="H221" s="55">
        <f t="shared" si="397"/>
        <v>0</v>
      </c>
      <c r="I221" s="56">
        <v>0</v>
      </c>
      <c r="J221" s="6">
        <v>0</v>
      </c>
      <c r="K221" s="55">
        <f t="shared" si="393"/>
        <v>0</v>
      </c>
      <c r="L221" s="56">
        <v>0</v>
      </c>
      <c r="M221" s="6">
        <v>0</v>
      </c>
      <c r="N221" s="55">
        <f t="shared" si="397"/>
        <v>0</v>
      </c>
      <c r="O221" s="56">
        <v>0</v>
      </c>
      <c r="P221" s="6">
        <v>0</v>
      </c>
      <c r="Q221" s="55">
        <f t="shared" si="397"/>
        <v>0</v>
      </c>
      <c r="R221" s="56">
        <v>0</v>
      </c>
      <c r="S221" s="6">
        <v>0</v>
      </c>
      <c r="T221" s="55">
        <f t="shared" si="397"/>
        <v>0</v>
      </c>
      <c r="U221" s="56">
        <v>0</v>
      </c>
      <c r="V221" s="6">
        <v>0</v>
      </c>
      <c r="W221" s="55">
        <f t="shared" si="397"/>
        <v>0</v>
      </c>
      <c r="X221" s="56">
        <v>0</v>
      </c>
      <c r="Y221" s="6">
        <v>0</v>
      </c>
      <c r="Z221" s="55">
        <f t="shared" si="397"/>
        <v>0</v>
      </c>
      <c r="AA221" s="56">
        <v>0</v>
      </c>
      <c r="AB221" s="6">
        <v>0</v>
      </c>
      <c r="AC221" s="55">
        <f t="shared" si="397"/>
        <v>0</v>
      </c>
      <c r="AD221" s="56">
        <v>0</v>
      </c>
      <c r="AE221" s="6">
        <v>0</v>
      </c>
      <c r="AF221" s="55">
        <f t="shared" si="397"/>
        <v>0</v>
      </c>
      <c r="AG221" s="56">
        <v>0</v>
      </c>
      <c r="AH221" s="6">
        <v>0</v>
      </c>
      <c r="AI221" s="55">
        <f t="shared" si="397"/>
        <v>0</v>
      </c>
      <c r="AJ221" s="56">
        <v>0</v>
      </c>
      <c r="AK221" s="6">
        <v>0</v>
      </c>
      <c r="AL221" s="55">
        <f t="shared" si="397"/>
        <v>0</v>
      </c>
      <c r="AM221" s="56">
        <v>0</v>
      </c>
      <c r="AN221" s="6">
        <v>0</v>
      </c>
      <c r="AO221" s="55">
        <f t="shared" si="397"/>
        <v>0</v>
      </c>
      <c r="AP221" s="56">
        <v>0</v>
      </c>
      <c r="AQ221" s="6">
        <v>0</v>
      </c>
      <c r="AR221" s="55">
        <f t="shared" si="397"/>
        <v>0</v>
      </c>
      <c r="AS221" s="56">
        <v>0</v>
      </c>
      <c r="AT221" s="6">
        <v>0</v>
      </c>
      <c r="AU221" s="55">
        <f t="shared" si="397"/>
        <v>0</v>
      </c>
      <c r="AV221" s="56">
        <v>0</v>
      </c>
      <c r="AW221" s="6">
        <v>0</v>
      </c>
      <c r="AX221" s="55">
        <f t="shared" si="397"/>
        <v>0</v>
      </c>
      <c r="AY221" s="56">
        <v>0</v>
      </c>
      <c r="AZ221" s="6">
        <v>0</v>
      </c>
      <c r="BA221" s="55">
        <f t="shared" si="397"/>
        <v>0</v>
      </c>
      <c r="BB221" s="56">
        <v>0</v>
      </c>
      <c r="BC221" s="6">
        <v>0</v>
      </c>
      <c r="BD221" s="55">
        <f t="shared" si="397"/>
        <v>0</v>
      </c>
      <c r="BE221" s="56">
        <v>0</v>
      </c>
      <c r="BF221" s="6">
        <v>0</v>
      </c>
      <c r="BG221" s="55">
        <f t="shared" si="397"/>
        <v>0</v>
      </c>
      <c r="BH221" s="78">
        <v>0.16</v>
      </c>
      <c r="BI221" s="79">
        <v>19.536999999999999</v>
      </c>
      <c r="BJ221" s="77">
        <f t="shared" si="398"/>
        <v>122106.24999999999</v>
      </c>
      <c r="BK221" s="56">
        <v>0</v>
      </c>
      <c r="BL221" s="6">
        <v>0</v>
      </c>
      <c r="BM221" s="55">
        <f t="shared" si="397"/>
        <v>0</v>
      </c>
      <c r="BN221" s="56">
        <v>0</v>
      </c>
      <c r="BO221" s="6">
        <v>0</v>
      </c>
      <c r="BP221" s="55">
        <f t="shared" si="397"/>
        <v>0</v>
      </c>
      <c r="BQ221" s="56">
        <v>0</v>
      </c>
      <c r="BR221" s="6">
        <v>0</v>
      </c>
      <c r="BS221" s="55">
        <f t="shared" si="397"/>
        <v>0</v>
      </c>
      <c r="BT221" s="56">
        <v>0</v>
      </c>
      <c r="BU221" s="6">
        <v>0</v>
      </c>
      <c r="BV221" s="55">
        <f t="shared" si="397"/>
        <v>0</v>
      </c>
      <c r="BW221" s="56">
        <v>0</v>
      </c>
      <c r="BX221" s="6">
        <v>0</v>
      </c>
      <c r="BY221" s="55">
        <f t="shared" si="399"/>
        <v>0</v>
      </c>
      <c r="BZ221" s="56">
        <v>0</v>
      </c>
      <c r="CA221" s="6">
        <v>0</v>
      </c>
      <c r="CB221" s="55">
        <f t="shared" si="399"/>
        <v>0</v>
      </c>
      <c r="CC221" s="56">
        <v>0</v>
      </c>
      <c r="CD221" s="6">
        <v>0</v>
      </c>
      <c r="CE221" s="55">
        <f t="shared" si="399"/>
        <v>0</v>
      </c>
      <c r="CF221" s="56">
        <v>0</v>
      </c>
      <c r="CG221" s="6">
        <v>0</v>
      </c>
      <c r="CH221" s="55">
        <f t="shared" si="399"/>
        <v>0</v>
      </c>
      <c r="CI221" s="8">
        <f>SUM(C221,F221,O221,R221,X221,AD221,AG221,AJ221,AM221,AP221,AS221,AV221,BB221,BE221,BK221,BQ221,BT221,BW221,CC221,CF221,AY221,BN221)+BZ221+U221+AA221+L221+BH221</f>
        <v>0.16</v>
      </c>
      <c r="CJ221" s="17">
        <f>SUM(D221,G221,P221,S221,Y221,AE221,AH221,AK221,AN221,AQ221,AT221,AW221,BC221,BF221,BL221,BR221,BU221,BX221,CD221,CG221,AZ221,BO221)+CA221+V221+AB221+M221+BI221</f>
        <v>19.536999999999999</v>
      </c>
    </row>
    <row r="222" spans="1:208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397"/>
        <v>0</v>
      </c>
      <c r="F222" s="56">
        <v>0</v>
      </c>
      <c r="G222" s="6">
        <v>0</v>
      </c>
      <c r="H222" s="55">
        <f t="shared" si="397"/>
        <v>0</v>
      </c>
      <c r="I222" s="56">
        <v>0</v>
      </c>
      <c r="J222" s="6">
        <v>0</v>
      </c>
      <c r="K222" s="55">
        <f t="shared" si="393"/>
        <v>0</v>
      </c>
      <c r="L222" s="56">
        <v>0</v>
      </c>
      <c r="M222" s="6">
        <v>0</v>
      </c>
      <c r="N222" s="55">
        <f t="shared" si="397"/>
        <v>0</v>
      </c>
      <c r="O222" s="56">
        <v>0</v>
      </c>
      <c r="P222" s="6">
        <v>0</v>
      </c>
      <c r="Q222" s="55">
        <f t="shared" si="397"/>
        <v>0</v>
      </c>
      <c r="R222" s="56">
        <v>0</v>
      </c>
      <c r="S222" s="6">
        <v>0</v>
      </c>
      <c r="T222" s="55">
        <f t="shared" si="397"/>
        <v>0</v>
      </c>
      <c r="U222" s="56">
        <v>0</v>
      </c>
      <c r="V222" s="6">
        <v>0</v>
      </c>
      <c r="W222" s="55">
        <f t="shared" si="397"/>
        <v>0</v>
      </c>
      <c r="X222" s="56">
        <v>0</v>
      </c>
      <c r="Y222" s="6">
        <v>0</v>
      </c>
      <c r="Z222" s="55">
        <f t="shared" si="397"/>
        <v>0</v>
      </c>
      <c r="AA222" s="56">
        <v>0</v>
      </c>
      <c r="AB222" s="6">
        <v>0</v>
      </c>
      <c r="AC222" s="55">
        <f t="shared" si="397"/>
        <v>0</v>
      </c>
      <c r="AD222" s="56">
        <v>0</v>
      </c>
      <c r="AE222" s="6">
        <v>0</v>
      </c>
      <c r="AF222" s="55">
        <f t="shared" si="397"/>
        <v>0</v>
      </c>
      <c r="AG222" s="56">
        <v>0</v>
      </c>
      <c r="AH222" s="6">
        <v>0</v>
      </c>
      <c r="AI222" s="55">
        <f t="shared" si="397"/>
        <v>0</v>
      </c>
      <c r="AJ222" s="56">
        <v>0</v>
      </c>
      <c r="AK222" s="6">
        <v>0</v>
      </c>
      <c r="AL222" s="55">
        <f t="shared" si="397"/>
        <v>0</v>
      </c>
      <c r="AM222" s="56">
        <v>0</v>
      </c>
      <c r="AN222" s="6">
        <v>0</v>
      </c>
      <c r="AO222" s="55">
        <f t="shared" si="397"/>
        <v>0</v>
      </c>
      <c r="AP222" s="56">
        <v>0</v>
      </c>
      <c r="AQ222" s="6">
        <v>0</v>
      </c>
      <c r="AR222" s="55">
        <f t="shared" si="397"/>
        <v>0</v>
      </c>
      <c r="AS222" s="56">
        <v>0</v>
      </c>
      <c r="AT222" s="6">
        <v>0</v>
      </c>
      <c r="AU222" s="55">
        <f t="shared" si="397"/>
        <v>0</v>
      </c>
      <c r="AV222" s="56">
        <v>0</v>
      </c>
      <c r="AW222" s="6">
        <v>0</v>
      </c>
      <c r="AX222" s="55">
        <f t="shared" si="397"/>
        <v>0</v>
      </c>
      <c r="AY222" s="56">
        <v>0</v>
      </c>
      <c r="AZ222" s="6">
        <v>0</v>
      </c>
      <c r="BA222" s="55">
        <f t="shared" si="397"/>
        <v>0</v>
      </c>
      <c r="BB222" s="56">
        <v>0</v>
      </c>
      <c r="BC222" s="6">
        <v>0</v>
      </c>
      <c r="BD222" s="55">
        <f t="shared" si="397"/>
        <v>0</v>
      </c>
      <c r="BE222" s="56">
        <v>0</v>
      </c>
      <c r="BF222" s="6">
        <v>0</v>
      </c>
      <c r="BG222" s="55">
        <f t="shared" si="397"/>
        <v>0</v>
      </c>
      <c r="BH222" s="56">
        <v>0</v>
      </c>
      <c r="BI222" s="6">
        <v>0</v>
      </c>
      <c r="BJ222" s="55">
        <f t="shared" si="398"/>
        <v>0</v>
      </c>
      <c r="BK222" s="56">
        <v>0</v>
      </c>
      <c r="BL222" s="6">
        <v>0</v>
      </c>
      <c r="BM222" s="55">
        <f t="shared" si="397"/>
        <v>0</v>
      </c>
      <c r="BN222" s="56">
        <v>0</v>
      </c>
      <c r="BO222" s="6">
        <v>0</v>
      </c>
      <c r="BP222" s="55">
        <f t="shared" si="397"/>
        <v>0</v>
      </c>
      <c r="BQ222" s="56">
        <v>0</v>
      </c>
      <c r="BR222" s="6">
        <v>0</v>
      </c>
      <c r="BS222" s="55">
        <f t="shared" si="397"/>
        <v>0</v>
      </c>
      <c r="BT222" s="56">
        <v>0</v>
      </c>
      <c r="BU222" s="6">
        <v>0</v>
      </c>
      <c r="BV222" s="55">
        <f t="shared" si="397"/>
        <v>0</v>
      </c>
      <c r="BW222" s="56">
        <v>0</v>
      </c>
      <c r="BX222" s="6">
        <v>0</v>
      </c>
      <c r="BY222" s="55">
        <f t="shared" si="399"/>
        <v>0</v>
      </c>
      <c r="BZ222" s="56">
        <v>0</v>
      </c>
      <c r="CA222" s="6">
        <v>0</v>
      </c>
      <c r="CB222" s="55">
        <f t="shared" si="399"/>
        <v>0</v>
      </c>
      <c r="CC222" s="56">
        <v>271.64</v>
      </c>
      <c r="CD222" s="6">
        <v>498.03199999999998</v>
      </c>
      <c r="CE222" s="55">
        <f t="shared" si="399"/>
        <v>1833.4265940214991</v>
      </c>
      <c r="CF222" s="56">
        <v>0</v>
      </c>
      <c r="CG222" s="6">
        <v>0</v>
      </c>
      <c r="CH222" s="55">
        <f t="shared" si="399"/>
        <v>0</v>
      </c>
      <c r="CI222" s="8">
        <f t="shared" ref="CI222:CI233" si="400">SUM(C222,F222,O222,R222,X222,AD222,AG222,AJ222,AM222,AP222,AS222,AV222,BB222,BE222,BK222,BQ222,BT222,BW222,CC222,CF222,AY222,BN222)+BZ222+U222+AA222+L222+BH222</f>
        <v>271.64</v>
      </c>
      <c r="CJ222" s="17">
        <f t="shared" ref="CJ222:CJ233" si="401">SUM(D222,G222,P222,S222,Y222,AE222,AH222,AK222,AN222,AQ222,AT222,AW222,BC222,BF222,BL222,BR222,BU222,BX222,CD222,CG222,AZ222,BO222)+CA222+V222+AB222+M222+BI222</f>
        <v>498.03199999999998</v>
      </c>
    </row>
    <row r="223" spans="1:208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397"/>
        <v>0</v>
      </c>
      <c r="F223" s="56">
        <v>0</v>
      </c>
      <c r="G223" s="6">
        <v>0</v>
      </c>
      <c r="H223" s="55">
        <f t="shared" si="397"/>
        <v>0</v>
      </c>
      <c r="I223" s="56">
        <v>0</v>
      </c>
      <c r="J223" s="6">
        <v>0</v>
      </c>
      <c r="K223" s="55">
        <f t="shared" si="393"/>
        <v>0</v>
      </c>
      <c r="L223" s="56">
        <v>0</v>
      </c>
      <c r="M223" s="6">
        <v>0</v>
      </c>
      <c r="N223" s="55">
        <f t="shared" si="397"/>
        <v>0</v>
      </c>
      <c r="O223" s="56">
        <v>0</v>
      </c>
      <c r="P223" s="6">
        <v>0</v>
      </c>
      <c r="Q223" s="55">
        <f t="shared" si="397"/>
        <v>0</v>
      </c>
      <c r="R223" s="56">
        <v>0</v>
      </c>
      <c r="S223" s="6">
        <v>0</v>
      </c>
      <c r="T223" s="55">
        <f t="shared" si="397"/>
        <v>0</v>
      </c>
      <c r="U223" s="56">
        <v>0</v>
      </c>
      <c r="V223" s="6">
        <v>0</v>
      </c>
      <c r="W223" s="55">
        <f t="shared" si="397"/>
        <v>0</v>
      </c>
      <c r="X223" s="56">
        <v>0</v>
      </c>
      <c r="Y223" s="6">
        <v>0</v>
      </c>
      <c r="Z223" s="55">
        <f t="shared" si="397"/>
        <v>0</v>
      </c>
      <c r="AA223" s="56">
        <v>0</v>
      </c>
      <c r="AB223" s="6">
        <v>0</v>
      </c>
      <c r="AC223" s="55">
        <f t="shared" si="397"/>
        <v>0</v>
      </c>
      <c r="AD223" s="56">
        <v>0</v>
      </c>
      <c r="AE223" s="6">
        <v>0</v>
      </c>
      <c r="AF223" s="55">
        <f t="shared" si="397"/>
        <v>0</v>
      </c>
      <c r="AG223" s="56">
        <v>0</v>
      </c>
      <c r="AH223" s="6">
        <v>0</v>
      </c>
      <c r="AI223" s="55">
        <f t="shared" si="397"/>
        <v>0</v>
      </c>
      <c r="AJ223" s="56">
        <v>0</v>
      </c>
      <c r="AK223" s="6">
        <v>0</v>
      </c>
      <c r="AL223" s="55">
        <f t="shared" si="397"/>
        <v>0</v>
      </c>
      <c r="AM223" s="56">
        <v>0</v>
      </c>
      <c r="AN223" s="6">
        <v>0</v>
      </c>
      <c r="AO223" s="55">
        <f t="shared" si="397"/>
        <v>0</v>
      </c>
      <c r="AP223" s="56">
        <v>0</v>
      </c>
      <c r="AQ223" s="6">
        <v>0</v>
      </c>
      <c r="AR223" s="55">
        <f t="shared" si="397"/>
        <v>0</v>
      </c>
      <c r="AS223" s="82">
        <v>739</v>
      </c>
      <c r="AT223" s="83">
        <v>1556.6559999999999</v>
      </c>
      <c r="AU223" s="55">
        <f t="shared" si="397"/>
        <v>2106.4357239512856</v>
      </c>
      <c r="AV223" s="56">
        <v>0</v>
      </c>
      <c r="AW223" s="6">
        <v>0</v>
      </c>
      <c r="AX223" s="55">
        <f t="shared" si="397"/>
        <v>0</v>
      </c>
      <c r="AY223" s="56">
        <v>0</v>
      </c>
      <c r="AZ223" s="6">
        <v>0</v>
      </c>
      <c r="BA223" s="55">
        <f t="shared" si="397"/>
        <v>0</v>
      </c>
      <c r="BB223" s="56">
        <v>0</v>
      </c>
      <c r="BC223" s="6">
        <v>0</v>
      </c>
      <c r="BD223" s="55">
        <f t="shared" si="397"/>
        <v>0</v>
      </c>
      <c r="BE223" s="56">
        <v>0</v>
      </c>
      <c r="BF223" s="6">
        <v>0</v>
      </c>
      <c r="BG223" s="55">
        <f t="shared" si="397"/>
        <v>0</v>
      </c>
      <c r="BH223" s="56">
        <v>0</v>
      </c>
      <c r="BI223" s="6">
        <v>0</v>
      </c>
      <c r="BJ223" s="55">
        <f t="shared" si="398"/>
        <v>0</v>
      </c>
      <c r="BK223" s="56">
        <v>0</v>
      </c>
      <c r="BL223" s="6">
        <v>0</v>
      </c>
      <c r="BM223" s="55">
        <f t="shared" si="397"/>
        <v>0</v>
      </c>
      <c r="BN223" s="56">
        <v>0</v>
      </c>
      <c r="BO223" s="6">
        <v>0</v>
      </c>
      <c r="BP223" s="55">
        <f t="shared" si="397"/>
        <v>0</v>
      </c>
      <c r="BQ223" s="56">
        <v>0</v>
      </c>
      <c r="BR223" s="6">
        <v>0</v>
      </c>
      <c r="BS223" s="55">
        <f t="shared" si="397"/>
        <v>0</v>
      </c>
      <c r="BT223" s="56">
        <v>0</v>
      </c>
      <c r="BU223" s="6">
        <v>0</v>
      </c>
      <c r="BV223" s="55">
        <f t="shared" si="397"/>
        <v>0</v>
      </c>
      <c r="BW223" s="56">
        <v>0</v>
      </c>
      <c r="BX223" s="6">
        <v>0</v>
      </c>
      <c r="BY223" s="55">
        <f t="shared" si="399"/>
        <v>0</v>
      </c>
      <c r="BZ223" s="56">
        <v>0</v>
      </c>
      <c r="CA223" s="6">
        <v>0</v>
      </c>
      <c r="CB223" s="55">
        <f t="shared" si="399"/>
        <v>0</v>
      </c>
      <c r="CC223" s="56">
        <v>1184</v>
      </c>
      <c r="CD223" s="6">
        <v>2571.0720000000001</v>
      </c>
      <c r="CE223" s="55">
        <f t="shared" si="399"/>
        <v>2171.5135135135133</v>
      </c>
      <c r="CF223" s="56">
        <v>0</v>
      </c>
      <c r="CG223" s="6">
        <v>0</v>
      </c>
      <c r="CH223" s="55">
        <f t="shared" si="399"/>
        <v>0</v>
      </c>
      <c r="CI223" s="8">
        <f t="shared" si="400"/>
        <v>1923</v>
      </c>
      <c r="CJ223" s="17">
        <f t="shared" si="401"/>
        <v>4127.7280000000001</v>
      </c>
    </row>
    <row r="224" spans="1:208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397"/>
        <v>0</v>
      </c>
      <c r="F224" s="56">
        <v>0</v>
      </c>
      <c r="G224" s="6">
        <v>0</v>
      </c>
      <c r="H224" s="55">
        <f t="shared" si="397"/>
        <v>0</v>
      </c>
      <c r="I224" s="56">
        <v>0</v>
      </c>
      <c r="J224" s="6">
        <v>0</v>
      </c>
      <c r="K224" s="55">
        <f t="shared" si="393"/>
        <v>0</v>
      </c>
      <c r="L224" s="56">
        <v>0</v>
      </c>
      <c r="M224" s="6">
        <v>0</v>
      </c>
      <c r="N224" s="55">
        <f t="shared" si="397"/>
        <v>0</v>
      </c>
      <c r="O224" s="56">
        <v>0</v>
      </c>
      <c r="P224" s="6">
        <v>0</v>
      </c>
      <c r="Q224" s="55">
        <f t="shared" si="397"/>
        <v>0</v>
      </c>
      <c r="R224" s="56">
        <v>0</v>
      </c>
      <c r="S224" s="6">
        <v>0</v>
      </c>
      <c r="T224" s="55">
        <f t="shared" si="397"/>
        <v>0</v>
      </c>
      <c r="U224" s="56">
        <v>0</v>
      </c>
      <c r="V224" s="6">
        <v>0</v>
      </c>
      <c r="W224" s="55">
        <f t="shared" si="397"/>
        <v>0</v>
      </c>
      <c r="X224" s="56">
        <v>0</v>
      </c>
      <c r="Y224" s="6">
        <v>0</v>
      </c>
      <c r="Z224" s="55">
        <f t="shared" si="397"/>
        <v>0</v>
      </c>
      <c r="AA224" s="56">
        <v>0</v>
      </c>
      <c r="AB224" s="6">
        <v>0</v>
      </c>
      <c r="AC224" s="55">
        <f t="shared" si="397"/>
        <v>0</v>
      </c>
      <c r="AD224" s="56">
        <v>0</v>
      </c>
      <c r="AE224" s="6">
        <v>0</v>
      </c>
      <c r="AF224" s="55">
        <f t="shared" si="397"/>
        <v>0</v>
      </c>
      <c r="AG224" s="56">
        <v>0</v>
      </c>
      <c r="AH224" s="6">
        <v>0</v>
      </c>
      <c r="AI224" s="55">
        <f t="shared" si="397"/>
        <v>0</v>
      </c>
      <c r="AJ224" s="56">
        <v>0</v>
      </c>
      <c r="AK224" s="6">
        <v>0</v>
      </c>
      <c r="AL224" s="55">
        <f t="shared" si="397"/>
        <v>0</v>
      </c>
      <c r="AM224" s="56">
        <v>0</v>
      </c>
      <c r="AN224" s="6">
        <v>0</v>
      </c>
      <c r="AO224" s="55">
        <f t="shared" si="397"/>
        <v>0</v>
      </c>
      <c r="AP224" s="56">
        <v>0</v>
      </c>
      <c r="AQ224" s="6">
        <v>0</v>
      </c>
      <c r="AR224" s="55">
        <f t="shared" si="397"/>
        <v>0</v>
      </c>
      <c r="AS224" s="80">
        <v>426</v>
      </c>
      <c r="AT224" s="81">
        <v>911.88300000000004</v>
      </c>
      <c r="AU224" s="55">
        <f t="shared" si="397"/>
        <v>2140.5704225352115</v>
      </c>
      <c r="AV224" s="56">
        <v>0</v>
      </c>
      <c r="AW224" s="6">
        <v>0</v>
      </c>
      <c r="AX224" s="55">
        <f t="shared" si="397"/>
        <v>0</v>
      </c>
      <c r="AY224" s="56">
        <v>0</v>
      </c>
      <c r="AZ224" s="6">
        <v>0</v>
      </c>
      <c r="BA224" s="55">
        <f t="shared" si="397"/>
        <v>0</v>
      </c>
      <c r="BB224" s="56">
        <v>0</v>
      </c>
      <c r="BC224" s="6">
        <v>0</v>
      </c>
      <c r="BD224" s="55">
        <f t="shared" si="397"/>
        <v>0</v>
      </c>
      <c r="BE224" s="56">
        <v>0</v>
      </c>
      <c r="BF224" s="6">
        <v>0</v>
      </c>
      <c r="BG224" s="55">
        <f t="shared" si="397"/>
        <v>0</v>
      </c>
      <c r="BH224" s="56">
        <v>0</v>
      </c>
      <c r="BI224" s="6">
        <v>0</v>
      </c>
      <c r="BJ224" s="55">
        <f t="shared" si="398"/>
        <v>0</v>
      </c>
      <c r="BK224" s="56">
        <v>0</v>
      </c>
      <c r="BL224" s="6">
        <v>0</v>
      </c>
      <c r="BM224" s="55">
        <f t="shared" si="397"/>
        <v>0</v>
      </c>
      <c r="BN224" s="56">
        <v>0</v>
      </c>
      <c r="BO224" s="6">
        <v>0</v>
      </c>
      <c r="BP224" s="55">
        <f t="shared" si="397"/>
        <v>0</v>
      </c>
      <c r="BQ224" s="56">
        <v>0</v>
      </c>
      <c r="BR224" s="6">
        <v>0</v>
      </c>
      <c r="BS224" s="55">
        <f t="shared" si="397"/>
        <v>0</v>
      </c>
      <c r="BT224" s="56">
        <v>0</v>
      </c>
      <c r="BU224" s="6">
        <v>0</v>
      </c>
      <c r="BV224" s="55">
        <f t="shared" si="397"/>
        <v>0</v>
      </c>
      <c r="BW224" s="56">
        <v>0</v>
      </c>
      <c r="BX224" s="6">
        <v>0</v>
      </c>
      <c r="BY224" s="55">
        <f t="shared" si="399"/>
        <v>0</v>
      </c>
      <c r="BZ224" s="56">
        <v>0</v>
      </c>
      <c r="CA224" s="6">
        <v>0</v>
      </c>
      <c r="CB224" s="55">
        <f t="shared" si="399"/>
        <v>0</v>
      </c>
      <c r="CC224" s="80">
        <v>706</v>
      </c>
      <c r="CD224" s="81">
        <v>1337.873</v>
      </c>
      <c r="CE224" s="55">
        <f t="shared" si="399"/>
        <v>1895.0042492917846</v>
      </c>
      <c r="CF224" s="56">
        <v>0</v>
      </c>
      <c r="CG224" s="6">
        <v>0</v>
      </c>
      <c r="CH224" s="55">
        <f t="shared" si="399"/>
        <v>0</v>
      </c>
      <c r="CI224" s="8">
        <f t="shared" si="400"/>
        <v>1132</v>
      </c>
      <c r="CJ224" s="17">
        <f t="shared" si="401"/>
        <v>2249.7560000000003</v>
      </c>
    </row>
    <row r="225" spans="1:88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397"/>
        <v>0</v>
      </c>
      <c r="F225" s="56">
        <v>0</v>
      </c>
      <c r="G225" s="6">
        <v>0</v>
      </c>
      <c r="H225" s="55">
        <f t="shared" si="397"/>
        <v>0</v>
      </c>
      <c r="I225" s="56">
        <v>0</v>
      </c>
      <c r="J225" s="6">
        <v>0</v>
      </c>
      <c r="K225" s="55">
        <f t="shared" si="393"/>
        <v>0</v>
      </c>
      <c r="L225" s="56">
        <v>0</v>
      </c>
      <c r="M225" s="6">
        <v>0</v>
      </c>
      <c r="N225" s="55">
        <f t="shared" si="397"/>
        <v>0</v>
      </c>
      <c r="O225" s="56">
        <v>0</v>
      </c>
      <c r="P225" s="6">
        <v>0</v>
      </c>
      <c r="Q225" s="55">
        <f t="shared" si="397"/>
        <v>0</v>
      </c>
      <c r="R225" s="56">
        <v>0</v>
      </c>
      <c r="S225" s="6">
        <v>0</v>
      </c>
      <c r="T225" s="55">
        <f t="shared" si="397"/>
        <v>0</v>
      </c>
      <c r="U225" s="56">
        <v>0</v>
      </c>
      <c r="V225" s="6">
        <v>0</v>
      </c>
      <c r="W225" s="55">
        <f t="shared" si="397"/>
        <v>0</v>
      </c>
      <c r="X225" s="56">
        <v>0</v>
      </c>
      <c r="Y225" s="6">
        <v>0</v>
      </c>
      <c r="Z225" s="55">
        <f t="shared" si="397"/>
        <v>0</v>
      </c>
      <c r="AA225" s="56">
        <v>0</v>
      </c>
      <c r="AB225" s="6">
        <v>0</v>
      </c>
      <c r="AC225" s="55">
        <f t="shared" si="397"/>
        <v>0</v>
      </c>
      <c r="AD225" s="56">
        <v>0</v>
      </c>
      <c r="AE225" s="6">
        <v>0</v>
      </c>
      <c r="AF225" s="55">
        <f t="shared" si="397"/>
        <v>0</v>
      </c>
      <c r="AG225" s="56">
        <v>0</v>
      </c>
      <c r="AH225" s="6">
        <v>0</v>
      </c>
      <c r="AI225" s="55">
        <f t="shared" si="397"/>
        <v>0</v>
      </c>
      <c r="AJ225" s="56">
        <v>0</v>
      </c>
      <c r="AK225" s="6">
        <v>0</v>
      </c>
      <c r="AL225" s="55">
        <f t="shared" si="397"/>
        <v>0</v>
      </c>
      <c r="AM225" s="56">
        <v>0</v>
      </c>
      <c r="AN225" s="6">
        <v>0</v>
      </c>
      <c r="AO225" s="55">
        <f t="shared" si="397"/>
        <v>0</v>
      </c>
      <c r="AP225" s="56">
        <v>0</v>
      </c>
      <c r="AQ225" s="6">
        <v>0</v>
      </c>
      <c r="AR225" s="55">
        <f t="shared" si="397"/>
        <v>0</v>
      </c>
      <c r="AS225" s="85">
        <v>323</v>
      </c>
      <c r="AT225" s="6">
        <v>749.02800000000002</v>
      </c>
      <c r="AU225" s="55">
        <f t="shared" si="397"/>
        <v>2318.9721362229102</v>
      </c>
      <c r="AV225" s="56">
        <v>0</v>
      </c>
      <c r="AW225" s="6">
        <v>0</v>
      </c>
      <c r="AX225" s="55">
        <f t="shared" si="397"/>
        <v>0</v>
      </c>
      <c r="AY225" s="56">
        <v>0</v>
      </c>
      <c r="AZ225" s="6">
        <v>0</v>
      </c>
      <c r="BA225" s="55">
        <f t="shared" si="397"/>
        <v>0</v>
      </c>
      <c r="BB225" s="56">
        <v>0</v>
      </c>
      <c r="BC225" s="6">
        <v>0</v>
      </c>
      <c r="BD225" s="55">
        <f t="shared" si="397"/>
        <v>0</v>
      </c>
      <c r="BE225" s="56">
        <v>0</v>
      </c>
      <c r="BF225" s="6">
        <v>0</v>
      </c>
      <c r="BG225" s="55">
        <f t="shared" si="397"/>
        <v>0</v>
      </c>
      <c r="BH225" s="56">
        <v>0</v>
      </c>
      <c r="BI225" s="6">
        <v>0</v>
      </c>
      <c r="BJ225" s="55">
        <f t="shared" si="398"/>
        <v>0</v>
      </c>
      <c r="BK225" s="56">
        <v>0</v>
      </c>
      <c r="BL225" s="6">
        <v>0</v>
      </c>
      <c r="BM225" s="55">
        <f t="shared" si="397"/>
        <v>0</v>
      </c>
      <c r="BN225" s="56">
        <v>0</v>
      </c>
      <c r="BO225" s="6">
        <v>0</v>
      </c>
      <c r="BP225" s="55">
        <f t="shared" si="397"/>
        <v>0</v>
      </c>
      <c r="BQ225" s="56">
        <v>0</v>
      </c>
      <c r="BR225" s="6">
        <v>0</v>
      </c>
      <c r="BS225" s="55">
        <f t="shared" si="397"/>
        <v>0</v>
      </c>
      <c r="BT225" s="56">
        <v>0</v>
      </c>
      <c r="BU225" s="6">
        <v>0</v>
      </c>
      <c r="BV225" s="55">
        <f t="shared" si="397"/>
        <v>0</v>
      </c>
      <c r="BW225" s="56">
        <v>0</v>
      </c>
      <c r="BX225" s="6">
        <v>0</v>
      </c>
      <c r="BY225" s="55">
        <f t="shared" si="399"/>
        <v>0</v>
      </c>
      <c r="BZ225" s="56">
        <v>0</v>
      </c>
      <c r="CA225" s="6">
        <v>0</v>
      </c>
      <c r="CB225" s="55">
        <f t="shared" si="399"/>
        <v>0</v>
      </c>
      <c r="CC225" s="85">
        <v>331</v>
      </c>
      <c r="CD225" s="6">
        <v>737.06399999999996</v>
      </c>
      <c r="CE225" s="55">
        <f t="shared" si="399"/>
        <v>2226.7794561933533</v>
      </c>
      <c r="CF225" s="56">
        <v>0</v>
      </c>
      <c r="CG225" s="6">
        <v>0</v>
      </c>
      <c r="CH225" s="55">
        <f t="shared" si="399"/>
        <v>0</v>
      </c>
      <c r="CI225" s="8">
        <f t="shared" si="400"/>
        <v>654</v>
      </c>
      <c r="CJ225" s="17">
        <f t="shared" si="401"/>
        <v>1486.0920000000001</v>
      </c>
    </row>
    <row r="226" spans="1:88" ht="15" thickBot="1" x14ac:dyDescent="0.35">
      <c r="A226" s="71"/>
      <c r="B226" s="52" t="s">
        <v>17</v>
      </c>
      <c r="C226" s="57">
        <f t="shared" ref="C226:D226" si="402">SUM(C214:C225)</f>
        <v>29285.89</v>
      </c>
      <c r="D226" s="36">
        <f t="shared" si="402"/>
        <v>89612.474000000002</v>
      </c>
      <c r="E226" s="58"/>
      <c r="F226" s="57">
        <f t="shared" ref="F226:G226" si="403">SUM(F214:F225)</f>
        <v>0</v>
      </c>
      <c r="G226" s="36">
        <f t="shared" si="403"/>
        <v>0</v>
      </c>
      <c r="H226" s="58"/>
      <c r="I226" s="57">
        <f t="shared" ref="I226:J226" si="404">SUM(I214:I225)</f>
        <v>0</v>
      </c>
      <c r="J226" s="36">
        <f t="shared" si="404"/>
        <v>0</v>
      </c>
      <c r="K226" s="58"/>
      <c r="L226" s="57">
        <f t="shared" ref="L226:M226" si="405">SUM(L214:L225)</f>
        <v>0</v>
      </c>
      <c r="M226" s="36">
        <f t="shared" si="405"/>
        <v>0</v>
      </c>
      <c r="N226" s="58"/>
      <c r="O226" s="57">
        <f t="shared" ref="O226:P226" si="406">SUM(O214:O225)</f>
        <v>0</v>
      </c>
      <c r="P226" s="36">
        <f t="shared" si="406"/>
        <v>0</v>
      </c>
      <c r="Q226" s="58"/>
      <c r="R226" s="57">
        <f t="shared" ref="R226:S226" si="407">SUM(R214:R225)</f>
        <v>0</v>
      </c>
      <c r="S226" s="36">
        <f t="shared" si="407"/>
        <v>0</v>
      </c>
      <c r="T226" s="58"/>
      <c r="U226" s="57">
        <f t="shared" ref="U226:V226" si="408">SUM(U214:U225)</f>
        <v>0</v>
      </c>
      <c r="V226" s="36">
        <f t="shared" si="408"/>
        <v>0</v>
      </c>
      <c r="W226" s="58"/>
      <c r="X226" s="57">
        <f t="shared" ref="X226:Y226" si="409">SUM(X214:X225)</f>
        <v>0</v>
      </c>
      <c r="Y226" s="36">
        <f t="shared" si="409"/>
        <v>0</v>
      </c>
      <c r="Z226" s="58"/>
      <c r="AA226" s="57">
        <f t="shared" ref="AA226:AB226" si="410">SUM(AA214:AA225)</f>
        <v>0</v>
      </c>
      <c r="AB226" s="36">
        <f t="shared" si="410"/>
        <v>0</v>
      </c>
      <c r="AC226" s="58"/>
      <c r="AD226" s="57">
        <f t="shared" ref="AD226:AE226" si="411">SUM(AD214:AD225)</f>
        <v>0</v>
      </c>
      <c r="AE226" s="36">
        <f t="shared" si="411"/>
        <v>0</v>
      </c>
      <c r="AF226" s="58"/>
      <c r="AG226" s="57">
        <f t="shared" ref="AG226:AH226" si="412">SUM(AG214:AG225)</f>
        <v>0</v>
      </c>
      <c r="AH226" s="36">
        <f t="shared" si="412"/>
        <v>0</v>
      </c>
      <c r="AI226" s="58"/>
      <c r="AJ226" s="57">
        <f t="shared" ref="AJ226:AK226" si="413">SUM(AJ214:AJ225)</f>
        <v>0</v>
      </c>
      <c r="AK226" s="36">
        <f t="shared" si="413"/>
        <v>0</v>
      </c>
      <c r="AL226" s="58"/>
      <c r="AM226" s="57">
        <f t="shared" ref="AM226:AN226" si="414">SUM(AM214:AM225)</f>
        <v>0</v>
      </c>
      <c r="AN226" s="36">
        <f t="shared" si="414"/>
        <v>0</v>
      </c>
      <c r="AO226" s="58"/>
      <c r="AP226" s="57">
        <f t="shared" ref="AP226:AQ226" si="415">SUM(AP214:AP225)</f>
        <v>0</v>
      </c>
      <c r="AQ226" s="36">
        <f t="shared" si="415"/>
        <v>0</v>
      </c>
      <c r="AR226" s="58"/>
      <c r="AS226" s="57">
        <f t="shared" ref="AS226:AT226" si="416">SUM(AS214:AS225)</f>
        <v>1488</v>
      </c>
      <c r="AT226" s="36">
        <f t="shared" si="416"/>
        <v>3217.567</v>
      </c>
      <c r="AU226" s="58"/>
      <c r="AV226" s="57">
        <f t="shared" ref="AV226:AW226" si="417">SUM(AV214:AV225)</f>
        <v>0</v>
      </c>
      <c r="AW226" s="36">
        <f t="shared" si="417"/>
        <v>0</v>
      </c>
      <c r="AX226" s="58"/>
      <c r="AY226" s="57">
        <f t="shared" ref="AY226:AZ226" si="418">SUM(AY214:AY225)</f>
        <v>0</v>
      </c>
      <c r="AZ226" s="36">
        <f t="shared" si="418"/>
        <v>0</v>
      </c>
      <c r="BA226" s="58"/>
      <c r="BB226" s="57">
        <f t="shared" ref="BB226:BC226" si="419">SUM(BB214:BB225)</f>
        <v>0</v>
      </c>
      <c r="BC226" s="36">
        <f t="shared" si="419"/>
        <v>0</v>
      </c>
      <c r="BD226" s="58"/>
      <c r="BE226" s="57">
        <f t="shared" ref="BE226:BF226" si="420">SUM(BE214:BE225)</f>
        <v>0</v>
      </c>
      <c r="BF226" s="36">
        <f t="shared" si="420"/>
        <v>0</v>
      </c>
      <c r="BG226" s="58"/>
      <c r="BH226" s="57">
        <f t="shared" ref="BH226:BI226" si="421">SUM(BH214:BH225)</f>
        <v>0.16</v>
      </c>
      <c r="BI226" s="36">
        <f t="shared" si="421"/>
        <v>19.536999999999999</v>
      </c>
      <c r="BJ226" s="58"/>
      <c r="BK226" s="57">
        <f t="shared" ref="BK226:BL226" si="422">SUM(BK214:BK225)</f>
        <v>0</v>
      </c>
      <c r="BL226" s="36">
        <f t="shared" si="422"/>
        <v>0</v>
      </c>
      <c r="BM226" s="58"/>
      <c r="BN226" s="57">
        <f t="shared" ref="BN226:BO226" si="423">SUM(BN214:BN225)</f>
        <v>0</v>
      </c>
      <c r="BO226" s="36">
        <f t="shared" si="423"/>
        <v>0</v>
      </c>
      <c r="BP226" s="58"/>
      <c r="BQ226" s="57">
        <f t="shared" ref="BQ226:BR226" si="424">SUM(BQ214:BQ225)</f>
        <v>0</v>
      </c>
      <c r="BR226" s="36">
        <f t="shared" si="424"/>
        <v>0</v>
      </c>
      <c r="BS226" s="58"/>
      <c r="BT226" s="57">
        <f t="shared" ref="BT226:BU226" si="425">SUM(BT214:BT225)</f>
        <v>0</v>
      </c>
      <c r="BU226" s="36">
        <f t="shared" si="425"/>
        <v>0</v>
      </c>
      <c r="BV226" s="58"/>
      <c r="BW226" s="57">
        <f t="shared" ref="BW226:BX226" si="426">SUM(BW214:BW225)</f>
        <v>0</v>
      </c>
      <c r="BX226" s="36">
        <f t="shared" si="426"/>
        <v>0</v>
      </c>
      <c r="BY226" s="58"/>
      <c r="BZ226" s="57">
        <f t="shared" ref="BZ226:CA226" si="427">SUM(BZ214:BZ225)</f>
        <v>8.9999999999999998E-4</v>
      </c>
      <c r="CA226" s="36">
        <f t="shared" si="427"/>
        <v>0.7</v>
      </c>
      <c r="CB226" s="58"/>
      <c r="CC226" s="57">
        <f t="shared" ref="CC226:CD226" si="428">SUM(CC214:CC225)</f>
        <v>2492.64</v>
      </c>
      <c r="CD226" s="36">
        <f t="shared" si="428"/>
        <v>5144.0410000000011</v>
      </c>
      <c r="CE226" s="58"/>
      <c r="CF226" s="57">
        <f t="shared" ref="CF226:CG226" si="429">SUM(CF214:CF225)</f>
        <v>0</v>
      </c>
      <c r="CG226" s="36">
        <f t="shared" si="429"/>
        <v>0</v>
      </c>
      <c r="CH226" s="58"/>
      <c r="CI226" s="37">
        <f t="shared" si="400"/>
        <v>33266.690900000001</v>
      </c>
      <c r="CJ226" s="38">
        <f t="shared" si="401"/>
        <v>97994.318999999989</v>
      </c>
    </row>
    <row r="227" spans="1:88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56">
        <v>0</v>
      </c>
      <c r="G227" s="6">
        <v>0</v>
      </c>
      <c r="H227" s="55">
        <f t="shared" ref="H227:H238" si="430">IF(F227=0,0,G227/F227*1000)</f>
        <v>0</v>
      </c>
      <c r="I227" s="56">
        <v>0</v>
      </c>
      <c r="J227" s="6">
        <v>0</v>
      </c>
      <c r="K227" s="55">
        <f t="shared" ref="K227:K238" si="431">IF(I227=0,0,J227/I227*1000)</f>
        <v>0</v>
      </c>
      <c r="L227" s="56">
        <v>0</v>
      </c>
      <c r="M227" s="6">
        <v>0</v>
      </c>
      <c r="N227" s="55">
        <f t="shared" ref="N227:N238" si="432">IF(L227=0,0,M227/L227*1000)</f>
        <v>0</v>
      </c>
      <c r="O227" s="56">
        <v>0</v>
      </c>
      <c r="P227" s="6">
        <v>0</v>
      </c>
      <c r="Q227" s="55">
        <f t="shared" ref="Q227:Q238" si="433">IF(O227=0,0,P227/O227*1000)</f>
        <v>0</v>
      </c>
      <c r="R227" s="56">
        <v>0</v>
      </c>
      <c r="S227" s="6">
        <v>0</v>
      </c>
      <c r="T227" s="55">
        <f t="shared" ref="T227:T238" si="434">IF(R227=0,0,S227/R227*1000)</f>
        <v>0</v>
      </c>
      <c r="U227" s="56">
        <v>0</v>
      </c>
      <c r="V227" s="6">
        <v>0</v>
      </c>
      <c r="W227" s="55">
        <f t="shared" ref="W227:W238" si="435">IF(U227=0,0,V227/U227*1000)</f>
        <v>0</v>
      </c>
      <c r="X227" s="56">
        <v>0</v>
      </c>
      <c r="Y227" s="6">
        <v>0</v>
      </c>
      <c r="Z227" s="55">
        <f t="shared" ref="Z227:Z238" si="436">IF(X227=0,0,Y227/X227*1000)</f>
        <v>0</v>
      </c>
      <c r="AA227" s="56">
        <v>0</v>
      </c>
      <c r="AB227" s="6">
        <v>0</v>
      </c>
      <c r="AC227" s="55">
        <f t="shared" ref="AC227:AC238" si="437">IF(AA227=0,0,AB227/AA227*1000)</f>
        <v>0</v>
      </c>
      <c r="AD227" s="56">
        <v>0</v>
      </c>
      <c r="AE227" s="6">
        <v>0</v>
      </c>
      <c r="AF227" s="55">
        <f t="shared" ref="AF227:AF238" si="438">IF(AD227=0,0,AE227/AD227*1000)</f>
        <v>0</v>
      </c>
      <c r="AG227" s="56">
        <v>0</v>
      </c>
      <c r="AH227" s="6">
        <v>0</v>
      </c>
      <c r="AI227" s="55">
        <f t="shared" ref="AI227:AI238" si="439">IF(AG227=0,0,AH227/AG227*1000)</f>
        <v>0</v>
      </c>
      <c r="AJ227" s="56">
        <v>0</v>
      </c>
      <c r="AK227" s="6">
        <v>0</v>
      </c>
      <c r="AL227" s="55">
        <f t="shared" ref="AL227:AL238" si="440">IF(AJ227=0,0,AK227/AJ227*1000)</f>
        <v>0</v>
      </c>
      <c r="AM227" s="56">
        <v>0</v>
      </c>
      <c r="AN227" s="6">
        <v>0</v>
      </c>
      <c r="AO227" s="55">
        <f t="shared" ref="AO227:AO238" si="441">IF(AM227=0,0,AN227/AM227*1000)</f>
        <v>0</v>
      </c>
      <c r="AP227" s="56">
        <v>0</v>
      </c>
      <c r="AQ227" s="6">
        <v>0</v>
      </c>
      <c r="AR227" s="55">
        <f t="shared" ref="AR227:AR238" si="442">IF(AP227=0,0,AQ227/AP227*1000)</f>
        <v>0</v>
      </c>
      <c r="AS227" s="85">
        <v>735</v>
      </c>
      <c r="AT227" s="6">
        <v>1678.4110000000001</v>
      </c>
      <c r="AU227" s="55">
        <f t="shared" ref="AU227:AU238" si="443">IF(AS227=0,0,AT227/AS227*1000)</f>
        <v>2283.5523809523811</v>
      </c>
      <c r="AV227" s="56">
        <v>0</v>
      </c>
      <c r="AW227" s="6">
        <v>0</v>
      </c>
      <c r="AX227" s="55">
        <f t="shared" ref="AX227:AX238" si="444">IF(AV227=0,0,AW227/AV227*1000)</f>
        <v>0</v>
      </c>
      <c r="AY227" s="56">
        <v>0</v>
      </c>
      <c r="AZ227" s="6">
        <v>0</v>
      </c>
      <c r="BA227" s="55">
        <f t="shared" ref="BA227:BA238" si="445">IF(AY227=0,0,AZ227/AY227*1000)</f>
        <v>0</v>
      </c>
      <c r="BB227" s="56">
        <v>0</v>
      </c>
      <c r="BC227" s="6">
        <v>0</v>
      </c>
      <c r="BD227" s="55">
        <f t="shared" ref="BD227:BD238" si="446">IF(BB227=0,0,BC227/BB227*1000)</f>
        <v>0</v>
      </c>
      <c r="BE227" s="56">
        <v>0</v>
      </c>
      <c r="BF227" s="6">
        <v>0</v>
      </c>
      <c r="BG227" s="55">
        <f t="shared" ref="BG227:BG238" si="447">IF(BE227=0,0,BF227/BE227*1000)</f>
        <v>0</v>
      </c>
      <c r="BH227" s="56">
        <v>0</v>
      </c>
      <c r="BI227" s="6">
        <v>0</v>
      </c>
      <c r="BJ227" s="55">
        <f t="shared" ref="BJ227:BJ238" si="448">IF(BH227=0,0,BI227/BH227*1000)</f>
        <v>0</v>
      </c>
      <c r="BK227" s="56">
        <v>0</v>
      </c>
      <c r="BL227" s="6">
        <v>0</v>
      </c>
      <c r="BM227" s="55">
        <f t="shared" ref="BM227:BM238" si="449">IF(BK227=0,0,BL227/BK227*1000)</f>
        <v>0</v>
      </c>
      <c r="BN227" s="56">
        <v>0</v>
      </c>
      <c r="BO227" s="6">
        <v>0</v>
      </c>
      <c r="BP227" s="55">
        <f t="shared" ref="BP227:BP238" si="450">IF(BN227=0,0,BO227/BN227*1000)</f>
        <v>0</v>
      </c>
      <c r="BQ227" s="56">
        <v>0</v>
      </c>
      <c r="BR227" s="6">
        <v>0</v>
      </c>
      <c r="BS227" s="55">
        <f t="shared" ref="BS227:BS238" si="451">IF(BQ227=0,0,BR227/BQ227*1000)</f>
        <v>0</v>
      </c>
      <c r="BT227" s="56">
        <v>0</v>
      </c>
      <c r="BU227" s="6">
        <v>0</v>
      </c>
      <c r="BV227" s="55">
        <f t="shared" ref="BV227:BV238" si="452">IF(BT227=0,0,BU227/BT227*1000)</f>
        <v>0</v>
      </c>
      <c r="BW227" s="56">
        <v>0</v>
      </c>
      <c r="BX227" s="6">
        <v>0</v>
      </c>
      <c r="BY227" s="55">
        <f t="shared" ref="BY227:BY238" si="453">IF(BW227=0,0,BX227/BW227*1000)</f>
        <v>0</v>
      </c>
      <c r="BZ227" s="56">
        <v>0</v>
      </c>
      <c r="CA227" s="6">
        <v>0</v>
      </c>
      <c r="CB227" s="55">
        <f t="shared" ref="CB227:CB238" si="454">IF(BZ227=0,0,CA227/BZ227*1000)</f>
        <v>0</v>
      </c>
      <c r="CC227" s="56">
        <v>0</v>
      </c>
      <c r="CD227" s="6">
        <v>0</v>
      </c>
      <c r="CE227" s="55">
        <f t="shared" ref="CE227:CE238" si="455">IF(CC227=0,0,CD227/CC227*1000)</f>
        <v>0</v>
      </c>
      <c r="CF227" s="56">
        <v>0</v>
      </c>
      <c r="CG227" s="6">
        <v>0</v>
      </c>
      <c r="CH227" s="55">
        <f t="shared" ref="CH227:CH238" si="456">IF(CF227=0,0,CG227/CF227*1000)</f>
        <v>0</v>
      </c>
      <c r="CI227" s="8">
        <f t="shared" si="400"/>
        <v>735</v>
      </c>
      <c r="CJ227" s="17">
        <f t="shared" si="401"/>
        <v>1678.4110000000001</v>
      </c>
    </row>
    <row r="228" spans="1:88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457">IF(C228=0,0,D228/C228*1000)</f>
        <v>0</v>
      </c>
      <c r="F228" s="56">
        <v>0</v>
      </c>
      <c r="G228" s="6">
        <v>0</v>
      </c>
      <c r="H228" s="55">
        <f t="shared" si="430"/>
        <v>0</v>
      </c>
      <c r="I228" s="56">
        <v>0</v>
      </c>
      <c r="J228" s="6">
        <v>0</v>
      </c>
      <c r="K228" s="55">
        <f t="shared" si="431"/>
        <v>0</v>
      </c>
      <c r="L228" s="56">
        <v>0</v>
      </c>
      <c r="M228" s="6">
        <v>0</v>
      </c>
      <c r="N228" s="55">
        <f t="shared" si="432"/>
        <v>0</v>
      </c>
      <c r="O228" s="56">
        <v>0</v>
      </c>
      <c r="P228" s="6">
        <v>0</v>
      </c>
      <c r="Q228" s="55">
        <f t="shared" si="433"/>
        <v>0</v>
      </c>
      <c r="R228" s="56">
        <v>0</v>
      </c>
      <c r="S228" s="6">
        <v>0</v>
      </c>
      <c r="T228" s="55">
        <f t="shared" si="434"/>
        <v>0</v>
      </c>
      <c r="U228" s="56">
        <v>0</v>
      </c>
      <c r="V228" s="6">
        <v>0</v>
      </c>
      <c r="W228" s="55">
        <f t="shared" si="435"/>
        <v>0</v>
      </c>
      <c r="X228" s="56">
        <v>0</v>
      </c>
      <c r="Y228" s="6">
        <v>0</v>
      </c>
      <c r="Z228" s="55">
        <f t="shared" si="436"/>
        <v>0</v>
      </c>
      <c r="AA228" s="56">
        <v>0</v>
      </c>
      <c r="AB228" s="6">
        <v>0</v>
      </c>
      <c r="AC228" s="55">
        <f t="shared" si="437"/>
        <v>0</v>
      </c>
      <c r="AD228" s="56">
        <v>0</v>
      </c>
      <c r="AE228" s="6">
        <v>0</v>
      </c>
      <c r="AF228" s="55">
        <f t="shared" si="438"/>
        <v>0</v>
      </c>
      <c r="AG228" s="56">
        <v>0</v>
      </c>
      <c r="AH228" s="6">
        <v>0</v>
      </c>
      <c r="AI228" s="55">
        <f t="shared" si="439"/>
        <v>0</v>
      </c>
      <c r="AJ228" s="56">
        <v>0</v>
      </c>
      <c r="AK228" s="6">
        <v>0</v>
      </c>
      <c r="AL228" s="55">
        <f t="shared" si="440"/>
        <v>0</v>
      </c>
      <c r="AM228" s="56">
        <v>0</v>
      </c>
      <c r="AN228" s="6">
        <v>0</v>
      </c>
      <c r="AO228" s="55">
        <f t="shared" si="441"/>
        <v>0</v>
      </c>
      <c r="AP228" s="56">
        <v>0</v>
      </c>
      <c r="AQ228" s="6">
        <v>0</v>
      </c>
      <c r="AR228" s="55">
        <f t="shared" si="442"/>
        <v>0</v>
      </c>
      <c r="AS228" s="85">
        <v>518</v>
      </c>
      <c r="AT228" s="6">
        <v>1063.2950000000001</v>
      </c>
      <c r="AU228" s="55">
        <f t="shared" si="443"/>
        <v>2052.6930501930501</v>
      </c>
      <c r="AV228" s="56">
        <v>0</v>
      </c>
      <c r="AW228" s="6">
        <v>0</v>
      </c>
      <c r="AX228" s="55">
        <f t="shared" si="444"/>
        <v>0</v>
      </c>
      <c r="AY228" s="56">
        <v>0</v>
      </c>
      <c r="AZ228" s="6">
        <v>0</v>
      </c>
      <c r="BA228" s="55">
        <f t="shared" si="445"/>
        <v>0</v>
      </c>
      <c r="BB228" s="56">
        <v>0</v>
      </c>
      <c r="BC228" s="6">
        <v>0</v>
      </c>
      <c r="BD228" s="55">
        <f t="shared" si="446"/>
        <v>0</v>
      </c>
      <c r="BE228" s="56">
        <v>0</v>
      </c>
      <c r="BF228" s="6">
        <v>0</v>
      </c>
      <c r="BG228" s="55">
        <f t="shared" si="447"/>
        <v>0</v>
      </c>
      <c r="BH228" s="56">
        <v>0</v>
      </c>
      <c r="BI228" s="6">
        <v>0</v>
      </c>
      <c r="BJ228" s="55">
        <f t="shared" si="448"/>
        <v>0</v>
      </c>
      <c r="BK228" s="56">
        <v>0</v>
      </c>
      <c r="BL228" s="6">
        <v>0</v>
      </c>
      <c r="BM228" s="55">
        <f t="shared" si="449"/>
        <v>0</v>
      </c>
      <c r="BN228" s="56">
        <v>0</v>
      </c>
      <c r="BO228" s="6">
        <v>0</v>
      </c>
      <c r="BP228" s="55">
        <f t="shared" si="450"/>
        <v>0</v>
      </c>
      <c r="BQ228" s="56">
        <v>0</v>
      </c>
      <c r="BR228" s="6">
        <v>0</v>
      </c>
      <c r="BS228" s="55">
        <f t="shared" si="451"/>
        <v>0</v>
      </c>
      <c r="BT228" s="56">
        <v>0</v>
      </c>
      <c r="BU228" s="6">
        <v>0</v>
      </c>
      <c r="BV228" s="55">
        <f t="shared" si="452"/>
        <v>0</v>
      </c>
      <c r="BW228" s="56">
        <v>0</v>
      </c>
      <c r="BX228" s="6">
        <v>0</v>
      </c>
      <c r="BY228" s="55">
        <f t="shared" si="453"/>
        <v>0</v>
      </c>
      <c r="BZ228" s="56">
        <v>0</v>
      </c>
      <c r="CA228" s="6">
        <v>0</v>
      </c>
      <c r="CB228" s="55">
        <f t="shared" si="454"/>
        <v>0</v>
      </c>
      <c r="CC228" s="85">
        <v>368</v>
      </c>
      <c r="CD228" s="6">
        <v>1579.405</v>
      </c>
      <c r="CE228" s="55">
        <f t="shared" si="455"/>
        <v>4291.861413043478</v>
      </c>
      <c r="CF228" s="56">
        <v>0</v>
      </c>
      <c r="CG228" s="6">
        <v>0</v>
      </c>
      <c r="CH228" s="55">
        <f t="shared" si="456"/>
        <v>0</v>
      </c>
      <c r="CI228" s="8">
        <f t="shared" si="400"/>
        <v>886</v>
      </c>
      <c r="CJ228" s="17">
        <f t="shared" si="401"/>
        <v>2642.7</v>
      </c>
    </row>
    <row r="229" spans="1:88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457"/>
        <v>0</v>
      </c>
      <c r="F229" s="56">
        <v>0</v>
      </c>
      <c r="G229" s="6">
        <v>0</v>
      </c>
      <c r="H229" s="55">
        <f t="shared" si="430"/>
        <v>0</v>
      </c>
      <c r="I229" s="56">
        <v>0</v>
      </c>
      <c r="J229" s="6">
        <v>0</v>
      </c>
      <c r="K229" s="55">
        <f t="shared" si="431"/>
        <v>0</v>
      </c>
      <c r="L229" s="56">
        <v>0</v>
      </c>
      <c r="M229" s="6">
        <v>0</v>
      </c>
      <c r="N229" s="55">
        <f t="shared" si="432"/>
        <v>0</v>
      </c>
      <c r="O229" s="56">
        <v>0</v>
      </c>
      <c r="P229" s="6">
        <v>0</v>
      </c>
      <c r="Q229" s="55">
        <f t="shared" si="433"/>
        <v>0</v>
      </c>
      <c r="R229" s="56">
        <v>0</v>
      </c>
      <c r="S229" s="6">
        <v>0</v>
      </c>
      <c r="T229" s="55">
        <f t="shared" si="434"/>
        <v>0</v>
      </c>
      <c r="U229" s="56">
        <v>0</v>
      </c>
      <c r="V229" s="6">
        <v>0</v>
      </c>
      <c r="W229" s="55">
        <f t="shared" si="435"/>
        <v>0</v>
      </c>
      <c r="X229" s="56">
        <v>0</v>
      </c>
      <c r="Y229" s="6">
        <v>0</v>
      </c>
      <c r="Z229" s="55">
        <f t="shared" si="436"/>
        <v>0</v>
      </c>
      <c r="AA229" s="56">
        <v>0</v>
      </c>
      <c r="AB229" s="6">
        <v>0</v>
      </c>
      <c r="AC229" s="55">
        <f t="shared" si="437"/>
        <v>0</v>
      </c>
      <c r="AD229" s="56">
        <v>0</v>
      </c>
      <c r="AE229" s="6">
        <v>0</v>
      </c>
      <c r="AF229" s="55">
        <f t="shared" si="438"/>
        <v>0</v>
      </c>
      <c r="AG229" s="56">
        <v>0</v>
      </c>
      <c r="AH229" s="6">
        <v>0</v>
      </c>
      <c r="AI229" s="55">
        <f t="shared" si="439"/>
        <v>0</v>
      </c>
      <c r="AJ229" s="56">
        <v>0</v>
      </c>
      <c r="AK229" s="6">
        <v>0</v>
      </c>
      <c r="AL229" s="55">
        <f t="shared" si="440"/>
        <v>0</v>
      </c>
      <c r="AM229" s="56">
        <v>0</v>
      </c>
      <c r="AN229" s="6">
        <v>0</v>
      </c>
      <c r="AO229" s="55">
        <f t="shared" si="441"/>
        <v>0</v>
      </c>
      <c r="AP229" s="56">
        <v>0</v>
      </c>
      <c r="AQ229" s="6">
        <v>0</v>
      </c>
      <c r="AR229" s="55">
        <f t="shared" si="442"/>
        <v>0</v>
      </c>
      <c r="AS229" s="85">
        <v>452</v>
      </c>
      <c r="AT229" s="6">
        <v>1012.671</v>
      </c>
      <c r="AU229" s="55">
        <f t="shared" si="443"/>
        <v>2240.4225663716816</v>
      </c>
      <c r="AV229" s="56">
        <v>0</v>
      </c>
      <c r="AW229" s="6">
        <v>0</v>
      </c>
      <c r="AX229" s="55">
        <f t="shared" si="444"/>
        <v>0</v>
      </c>
      <c r="AY229" s="56">
        <v>0</v>
      </c>
      <c r="AZ229" s="6">
        <v>0</v>
      </c>
      <c r="BA229" s="55">
        <f t="shared" si="445"/>
        <v>0</v>
      </c>
      <c r="BB229" s="56">
        <v>0</v>
      </c>
      <c r="BC229" s="6">
        <v>0</v>
      </c>
      <c r="BD229" s="55">
        <f t="shared" si="446"/>
        <v>0</v>
      </c>
      <c r="BE229" s="56">
        <v>0</v>
      </c>
      <c r="BF229" s="6">
        <v>0</v>
      </c>
      <c r="BG229" s="55">
        <f t="shared" si="447"/>
        <v>0</v>
      </c>
      <c r="BH229" s="56">
        <v>0</v>
      </c>
      <c r="BI229" s="6">
        <v>0</v>
      </c>
      <c r="BJ229" s="55">
        <f t="shared" si="448"/>
        <v>0</v>
      </c>
      <c r="BK229" s="56">
        <v>0</v>
      </c>
      <c r="BL229" s="6">
        <v>0</v>
      </c>
      <c r="BM229" s="55">
        <f t="shared" si="449"/>
        <v>0</v>
      </c>
      <c r="BN229" s="56">
        <v>0</v>
      </c>
      <c r="BO229" s="6">
        <v>0</v>
      </c>
      <c r="BP229" s="55">
        <f t="shared" si="450"/>
        <v>0</v>
      </c>
      <c r="BQ229" s="56">
        <v>0</v>
      </c>
      <c r="BR229" s="6">
        <v>0</v>
      </c>
      <c r="BS229" s="55">
        <f t="shared" si="451"/>
        <v>0</v>
      </c>
      <c r="BT229" s="56">
        <v>0</v>
      </c>
      <c r="BU229" s="6">
        <v>0</v>
      </c>
      <c r="BV229" s="55">
        <f t="shared" si="452"/>
        <v>0</v>
      </c>
      <c r="BW229" s="56">
        <v>0</v>
      </c>
      <c r="BX229" s="6">
        <v>0</v>
      </c>
      <c r="BY229" s="55">
        <f t="shared" si="453"/>
        <v>0</v>
      </c>
      <c r="BZ229" s="56">
        <v>0</v>
      </c>
      <c r="CA229" s="6">
        <v>0</v>
      </c>
      <c r="CB229" s="55">
        <f t="shared" si="454"/>
        <v>0</v>
      </c>
      <c r="CC229" s="85">
        <v>126</v>
      </c>
      <c r="CD229" s="6">
        <v>453.286</v>
      </c>
      <c r="CE229" s="55">
        <f t="shared" si="455"/>
        <v>3597.5079365079364</v>
      </c>
      <c r="CF229" s="56">
        <v>0</v>
      </c>
      <c r="CG229" s="6">
        <v>0</v>
      </c>
      <c r="CH229" s="55">
        <f t="shared" si="456"/>
        <v>0</v>
      </c>
      <c r="CI229" s="8">
        <f t="shared" si="400"/>
        <v>578</v>
      </c>
      <c r="CJ229" s="17">
        <f t="shared" si="401"/>
        <v>1465.9570000000001</v>
      </c>
    </row>
    <row r="230" spans="1:88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56">
        <v>0</v>
      </c>
      <c r="G230" s="6">
        <v>0</v>
      </c>
      <c r="H230" s="55">
        <f t="shared" si="430"/>
        <v>0</v>
      </c>
      <c r="I230" s="56">
        <v>0</v>
      </c>
      <c r="J230" s="6">
        <v>0</v>
      </c>
      <c r="K230" s="55">
        <f t="shared" si="431"/>
        <v>0</v>
      </c>
      <c r="L230" s="56">
        <v>0</v>
      </c>
      <c r="M230" s="6">
        <v>0</v>
      </c>
      <c r="N230" s="55">
        <f t="shared" si="432"/>
        <v>0</v>
      </c>
      <c r="O230" s="56">
        <v>0</v>
      </c>
      <c r="P230" s="6">
        <v>0</v>
      </c>
      <c r="Q230" s="55">
        <f t="shared" si="433"/>
        <v>0</v>
      </c>
      <c r="R230" s="56">
        <v>0</v>
      </c>
      <c r="S230" s="6">
        <v>0</v>
      </c>
      <c r="T230" s="55">
        <f t="shared" si="434"/>
        <v>0</v>
      </c>
      <c r="U230" s="56">
        <v>0</v>
      </c>
      <c r="V230" s="6">
        <v>0</v>
      </c>
      <c r="W230" s="55">
        <f t="shared" si="435"/>
        <v>0</v>
      </c>
      <c r="X230" s="56">
        <v>0</v>
      </c>
      <c r="Y230" s="6">
        <v>0</v>
      </c>
      <c r="Z230" s="55">
        <f t="shared" si="436"/>
        <v>0</v>
      </c>
      <c r="AA230" s="56">
        <v>0</v>
      </c>
      <c r="AB230" s="6">
        <v>0</v>
      </c>
      <c r="AC230" s="55">
        <f t="shared" si="437"/>
        <v>0</v>
      </c>
      <c r="AD230" s="56">
        <v>0</v>
      </c>
      <c r="AE230" s="6">
        <v>0</v>
      </c>
      <c r="AF230" s="55">
        <f t="shared" si="438"/>
        <v>0</v>
      </c>
      <c r="AG230" s="56">
        <v>0</v>
      </c>
      <c r="AH230" s="6">
        <v>0</v>
      </c>
      <c r="AI230" s="55">
        <f t="shared" si="439"/>
        <v>0</v>
      </c>
      <c r="AJ230" s="56">
        <v>0</v>
      </c>
      <c r="AK230" s="6">
        <v>0</v>
      </c>
      <c r="AL230" s="55">
        <f t="shared" si="440"/>
        <v>0</v>
      </c>
      <c r="AM230" s="56">
        <v>0</v>
      </c>
      <c r="AN230" s="6">
        <v>0</v>
      </c>
      <c r="AO230" s="55">
        <f t="shared" si="441"/>
        <v>0</v>
      </c>
      <c r="AP230" s="56">
        <v>0</v>
      </c>
      <c r="AQ230" s="6">
        <v>0</v>
      </c>
      <c r="AR230" s="55">
        <f t="shared" si="442"/>
        <v>0</v>
      </c>
      <c r="AS230" s="85">
        <v>60</v>
      </c>
      <c r="AT230" s="6">
        <v>243</v>
      </c>
      <c r="AU230" s="55">
        <f t="shared" si="443"/>
        <v>4050</v>
      </c>
      <c r="AV230" s="56">
        <v>0</v>
      </c>
      <c r="AW230" s="6">
        <v>0</v>
      </c>
      <c r="AX230" s="55">
        <f t="shared" si="444"/>
        <v>0</v>
      </c>
      <c r="AY230" s="56">
        <v>0</v>
      </c>
      <c r="AZ230" s="6">
        <v>0</v>
      </c>
      <c r="BA230" s="55">
        <f t="shared" si="445"/>
        <v>0</v>
      </c>
      <c r="BB230" s="56">
        <v>0</v>
      </c>
      <c r="BC230" s="6">
        <v>0</v>
      </c>
      <c r="BD230" s="55">
        <f t="shared" si="446"/>
        <v>0</v>
      </c>
      <c r="BE230" s="56">
        <v>0</v>
      </c>
      <c r="BF230" s="6">
        <v>0</v>
      </c>
      <c r="BG230" s="55">
        <f t="shared" si="447"/>
        <v>0</v>
      </c>
      <c r="BH230" s="56">
        <v>0</v>
      </c>
      <c r="BI230" s="6">
        <v>0</v>
      </c>
      <c r="BJ230" s="55">
        <f t="shared" si="448"/>
        <v>0</v>
      </c>
      <c r="BK230" s="56">
        <v>0</v>
      </c>
      <c r="BL230" s="6">
        <v>0</v>
      </c>
      <c r="BM230" s="55">
        <f t="shared" si="449"/>
        <v>0</v>
      </c>
      <c r="BN230" s="56">
        <v>0</v>
      </c>
      <c r="BO230" s="6">
        <v>0</v>
      </c>
      <c r="BP230" s="55">
        <f t="shared" si="450"/>
        <v>0</v>
      </c>
      <c r="BQ230" s="56">
        <v>0</v>
      </c>
      <c r="BR230" s="6">
        <v>0</v>
      </c>
      <c r="BS230" s="55">
        <f t="shared" si="451"/>
        <v>0</v>
      </c>
      <c r="BT230" s="56">
        <v>0</v>
      </c>
      <c r="BU230" s="6">
        <v>0</v>
      </c>
      <c r="BV230" s="55">
        <f t="shared" si="452"/>
        <v>0</v>
      </c>
      <c r="BW230" s="56">
        <v>0</v>
      </c>
      <c r="BX230" s="6">
        <v>0</v>
      </c>
      <c r="BY230" s="55">
        <f t="shared" si="453"/>
        <v>0</v>
      </c>
      <c r="BZ230" s="56">
        <v>0</v>
      </c>
      <c r="CA230" s="6">
        <v>0</v>
      </c>
      <c r="CB230" s="55">
        <f t="shared" si="454"/>
        <v>0</v>
      </c>
      <c r="CC230" s="56">
        <v>0</v>
      </c>
      <c r="CD230" s="6">
        <v>0</v>
      </c>
      <c r="CE230" s="55">
        <f t="shared" si="455"/>
        <v>0</v>
      </c>
      <c r="CF230" s="56">
        <v>0</v>
      </c>
      <c r="CG230" s="6">
        <v>0</v>
      </c>
      <c r="CH230" s="55">
        <f t="shared" si="456"/>
        <v>0</v>
      </c>
      <c r="CI230" s="8">
        <f t="shared" si="400"/>
        <v>60</v>
      </c>
      <c r="CJ230" s="17">
        <f t="shared" si="401"/>
        <v>243</v>
      </c>
    </row>
    <row r="231" spans="1:88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458">IF(C231=0,0,D231/C231*1000)</f>
        <v>0</v>
      </c>
      <c r="F231" s="56">
        <v>0</v>
      </c>
      <c r="G231" s="6">
        <v>0</v>
      </c>
      <c r="H231" s="55">
        <f t="shared" si="430"/>
        <v>0</v>
      </c>
      <c r="I231" s="56">
        <v>0</v>
      </c>
      <c r="J231" s="6">
        <v>0</v>
      </c>
      <c r="K231" s="55">
        <f t="shared" si="431"/>
        <v>0</v>
      </c>
      <c r="L231" s="56">
        <v>0</v>
      </c>
      <c r="M231" s="6">
        <v>0</v>
      </c>
      <c r="N231" s="55">
        <f t="shared" si="432"/>
        <v>0</v>
      </c>
      <c r="O231" s="56">
        <v>0</v>
      </c>
      <c r="P231" s="6">
        <v>0</v>
      </c>
      <c r="Q231" s="55">
        <f t="shared" si="433"/>
        <v>0</v>
      </c>
      <c r="R231" s="56">
        <v>0</v>
      </c>
      <c r="S231" s="6">
        <v>0</v>
      </c>
      <c r="T231" s="55">
        <f t="shared" si="434"/>
        <v>0</v>
      </c>
      <c r="U231" s="56">
        <v>0</v>
      </c>
      <c r="V231" s="6">
        <v>0</v>
      </c>
      <c r="W231" s="55">
        <f t="shared" si="435"/>
        <v>0</v>
      </c>
      <c r="X231" s="80">
        <v>4.0000000000000001E-3</v>
      </c>
      <c r="Y231" s="81">
        <v>1.42</v>
      </c>
      <c r="Z231" s="77">
        <f t="shared" si="436"/>
        <v>355000</v>
      </c>
      <c r="AA231" s="56">
        <v>0</v>
      </c>
      <c r="AB231" s="6">
        <v>0</v>
      </c>
      <c r="AC231" s="55">
        <f t="shared" si="437"/>
        <v>0</v>
      </c>
      <c r="AD231" s="56">
        <v>0</v>
      </c>
      <c r="AE231" s="6">
        <v>0</v>
      </c>
      <c r="AF231" s="55">
        <f t="shared" si="438"/>
        <v>0</v>
      </c>
      <c r="AG231" s="56">
        <v>0</v>
      </c>
      <c r="AH231" s="6">
        <v>0</v>
      </c>
      <c r="AI231" s="55">
        <f t="shared" si="439"/>
        <v>0</v>
      </c>
      <c r="AJ231" s="56">
        <v>0</v>
      </c>
      <c r="AK231" s="6">
        <v>0</v>
      </c>
      <c r="AL231" s="55">
        <f t="shared" si="440"/>
        <v>0</v>
      </c>
      <c r="AM231" s="56">
        <v>0</v>
      </c>
      <c r="AN231" s="6">
        <v>0</v>
      </c>
      <c r="AO231" s="55">
        <f t="shared" si="441"/>
        <v>0</v>
      </c>
      <c r="AP231" s="56">
        <v>0</v>
      </c>
      <c r="AQ231" s="6">
        <v>0</v>
      </c>
      <c r="AR231" s="55">
        <f t="shared" si="442"/>
        <v>0</v>
      </c>
      <c r="AS231" s="80">
        <v>150</v>
      </c>
      <c r="AT231" s="81">
        <v>158.29499999999999</v>
      </c>
      <c r="AU231" s="55">
        <f t="shared" si="443"/>
        <v>1055.3</v>
      </c>
      <c r="AV231" s="56">
        <v>0</v>
      </c>
      <c r="AW231" s="6">
        <v>0</v>
      </c>
      <c r="AX231" s="55">
        <f t="shared" si="444"/>
        <v>0</v>
      </c>
      <c r="AY231" s="56">
        <v>0</v>
      </c>
      <c r="AZ231" s="6">
        <v>0</v>
      </c>
      <c r="BA231" s="55">
        <f t="shared" si="445"/>
        <v>0</v>
      </c>
      <c r="BB231" s="56">
        <v>0</v>
      </c>
      <c r="BC231" s="6">
        <v>0</v>
      </c>
      <c r="BD231" s="55">
        <f t="shared" si="446"/>
        <v>0</v>
      </c>
      <c r="BE231" s="56">
        <v>0</v>
      </c>
      <c r="BF231" s="6">
        <v>0</v>
      </c>
      <c r="BG231" s="55">
        <f t="shared" si="447"/>
        <v>0</v>
      </c>
      <c r="BH231" s="56">
        <v>0</v>
      </c>
      <c r="BI231" s="6">
        <v>0</v>
      </c>
      <c r="BJ231" s="55">
        <f t="shared" si="448"/>
        <v>0</v>
      </c>
      <c r="BK231" s="56">
        <v>0</v>
      </c>
      <c r="BL231" s="6">
        <v>0</v>
      </c>
      <c r="BM231" s="55">
        <f t="shared" si="449"/>
        <v>0</v>
      </c>
      <c r="BN231" s="56">
        <v>0</v>
      </c>
      <c r="BO231" s="6">
        <v>0</v>
      </c>
      <c r="BP231" s="55">
        <f t="shared" si="450"/>
        <v>0</v>
      </c>
      <c r="BQ231" s="56">
        <v>0</v>
      </c>
      <c r="BR231" s="6">
        <v>0</v>
      </c>
      <c r="BS231" s="55">
        <f t="shared" si="451"/>
        <v>0</v>
      </c>
      <c r="BT231" s="56">
        <v>0</v>
      </c>
      <c r="BU231" s="6">
        <v>0</v>
      </c>
      <c r="BV231" s="55">
        <f t="shared" si="452"/>
        <v>0</v>
      </c>
      <c r="BW231" s="56">
        <v>0</v>
      </c>
      <c r="BX231" s="6">
        <v>0</v>
      </c>
      <c r="BY231" s="55">
        <f t="shared" si="453"/>
        <v>0</v>
      </c>
      <c r="BZ231" s="56">
        <v>0</v>
      </c>
      <c r="CA231" s="6">
        <v>0</v>
      </c>
      <c r="CB231" s="55">
        <f t="shared" si="454"/>
        <v>0</v>
      </c>
      <c r="CC231" s="56">
        <v>0</v>
      </c>
      <c r="CD231" s="6">
        <v>0</v>
      </c>
      <c r="CE231" s="55">
        <f t="shared" si="455"/>
        <v>0</v>
      </c>
      <c r="CF231" s="56">
        <v>0</v>
      </c>
      <c r="CG231" s="6">
        <v>0</v>
      </c>
      <c r="CH231" s="55">
        <f t="shared" si="456"/>
        <v>0</v>
      </c>
      <c r="CI231" s="8">
        <f t="shared" si="400"/>
        <v>150.00399999999999</v>
      </c>
      <c r="CJ231" s="17">
        <f t="shared" si="401"/>
        <v>159.71499999999997</v>
      </c>
    </row>
    <row r="232" spans="1:88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458"/>
        <v>0</v>
      </c>
      <c r="F232" s="56">
        <v>0</v>
      </c>
      <c r="G232" s="6">
        <v>0</v>
      </c>
      <c r="H232" s="55">
        <f t="shared" si="430"/>
        <v>0</v>
      </c>
      <c r="I232" s="56">
        <v>0</v>
      </c>
      <c r="J232" s="6">
        <v>0</v>
      </c>
      <c r="K232" s="55">
        <f t="shared" si="431"/>
        <v>0</v>
      </c>
      <c r="L232" s="56">
        <v>0</v>
      </c>
      <c r="M232" s="6">
        <v>0</v>
      </c>
      <c r="N232" s="55">
        <f t="shared" si="432"/>
        <v>0</v>
      </c>
      <c r="O232" s="56">
        <v>0</v>
      </c>
      <c r="P232" s="6">
        <v>0</v>
      </c>
      <c r="Q232" s="55">
        <f t="shared" si="433"/>
        <v>0</v>
      </c>
      <c r="R232" s="56">
        <v>0</v>
      </c>
      <c r="S232" s="6">
        <v>0</v>
      </c>
      <c r="T232" s="55">
        <f t="shared" si="434"/>
        <v>0</v>
      </c>
      <c r="U232" s="56">
        <v>0</v>
      </c>
      <c r="V232" s="6">
        <v>0</v>
      </c>
      <c r="W232" s="55">
        <f t="shared" si="435"/>
        <v>0</v>
      </c>
      <c r="X232" s="56">
        <v>0</v>
      </c>
      <c r="Y232" s="6">
        <v>0</v>
      </c>
      <c r="Z232" s="55">
        <f t="shared" si="436"/>
        <v>0</v>
      </c>
      <c r="AA232" s="56">
        <v>0</v>
      </c>
      <c r="AB232" s="6">
        <v>0</v>
      </c>
      <c r="AC232" s="55">
        <f t="shared" si="437"/>
        <v>0</v>
      </c>
      <c r="AD232" s="56">
        <v>0</v>
      </c>
      <c r="AE232" s="6">
        <v>0</v>
      </c>
      <c r="AF232" s="55">
        <f t="shared" si="438"/>
        <v>0</v>
      </c>
      <c r="AG232" s="56">
        <v>0</v>
      </c>
      <c r="AH232" s="6">
        <v>0</v>
      </c>
      <c r="AI232" s="55">
        <f t="shared" si="439"/>
        <v>0</v>
      </c>
      <c r="AJ232" s="56">
        <v>0</v>
      </c>
      <c r="AK232" s="6">
        <v>0</v>
      </c>
      <c r="AL232" s="55">
        <f t="shared" si="440"/>
        <v>0</v>
      </c>
      <c r="AM232" s="56">
        <v>0</v>
      </c>
      <c r="AN232" s="6">
        <v>0</v>
      </c>
      <c r="AO232" s="55">
        <f t="shared" si="441"/>
        <v>0</v>
      </c>
      <c r="AP232" s="56">
        <v>0</v>
      </c>
      <c r="AQ232" s="6">
        <v>0</v>
      </c>
      <c r="AR232" s="55">
        <f t="shared" si="442"/>
        <v>0</v>
      </c>
      <c r="AS232" s="56">
        <v>0</v>
      </c>
      <c r="AT232" s="6">
        <v>0</v>
      </c>
      <c r="AU232" s="55">
        <f t="shared" si="443"/>
        <v>0</v>
      </c>
      <c r="AV232" s="85">
        <v>28</v>
      </c>
      <c r="AW232" s="6">
        <v>140.411</v>
      </c>
      <c r="AX232" s="55">
        <f t="shared" si="444"/>
        <v>5014.6785714285706</v>
      </c>
      <c r="AY232" s="56">
        <v>0</v>
      </c>
      <c r="AZ232" s="6">
        <v>0</v>
      </c>
      <c r="BA232" s="55">
        <f t="shared" si="445"/>
        <v>0</v>
      </c>
      <c r="BB232" s="56">
        <v>0</v>
      </c>
      <c r="BC232" s="6">
        <v>0</v>
      </c>
      <c r="BD232" s="55">
        <f t="shared" si="446"/>
        <v>0</v>
      </c>
      <c r="BE232" s="56">
        <v>0</v>
      </c>
      <c r="BF232" s="6">
        <v>0</v>
      </c>
      <c r="BG232" s="55">
        <f t="shared" si="447"/>
        <v>0</v>
      </c>
      <c r="BH232" s="56">
        <v>0</v>
      </c>
      <c r="BI232" s="6">
        <v>0</v>
      </c>
      <c r="BJ232" s="55">
        <f t="shared" si="448"/>
        <v>0</v>
      </c>
      <c r="BK232" s="56">
        <v>0</v>
      </c>
      <c r="BL232" s="6">
        <v>0</v>
      </c>
      <c r="BM232" s="55">
        <f t="shared" si="449"/>
        <v>0</v>
      </c>
      <c r="BN232" s="56">
        <v>0</v>
      </c>
      <c r="BO232" s="6">
        <v>0</v>
      </c>
      <c r="BP232" s="55">
        <f t="shared" si="450"/>
        <v>0</v>
      </c>
      <c r="BQ232" s="56">
        <v>0</v>
      </c>
      <c r="BR232" s="6">
        <v>0</v>
      </c>
      <c r="BS232" s="55">
        <f t="shared" si="451"/>
        <v>0</v>
      </c>
      <c r="BT232" s="56">
        <v>0</v>
      </c>
      <c r="BU232" s="6">
        <v>0</v>
      </c>
      <c r="BV232" s="55">
        <f t="shared" si="452"/>
        <v>0</v>
      </c>
      <c r="BW232" s="56">
        <v>0</v>
      </c>
      <c r="BX232" s="6">
        <v>0</v>
      </c>
      <c r="BY232" s="55">
        <f t="shared" si="453"/>
        <v>0</v>
      </c>
      <c r="BZ232" s="56">
        <v>0</v>
      </c>
      <c r="CA232" s="6">
        <v>0</v>
      </c>
      <c r="CB232" s="55">
        <f t="shared" si="454"/>
        <v>0</v>
      </c>
      <c r="CC232" s="56">
        <v>0</v>
      </c>
      <c r="CD232" s="6">
        <v>0</v>
      </c>
      <c r="CE232" s="55">
        <f t="shared" si="455"/>
        <v>0</v>
      </c>
      <c r="CF232" s="56">
        <v>0</v>
      </c>
      <c r="CG232" s="6">
        <v>0</v>
      </c>
      <c r="CH232" s="55">
        <f t="shared" si="456"/>
        <v>0</v>
      </c>
      <c r="CI232" s="8">
        <f t="shared" si="400"/>
        <v>28</v>
      </c>
      <c r="CJ232" s="17">
        <f t="shared" si="401"/>
        <v>140.411</v>
      </c>
    </row>
    <row r="233" spans="1:88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458"/>
        <v>0</v>
      </c>
      <c r="F233" s="56">
        <v>0</v>
      </c>
      <c r="G233" s="6">
        <v>0</v>
      </c>
      <c r="H233" s="55">
        <f t="shared" si="430"/>
        <v>0</v>
      </c>
      <c r="I233" s="56">
        <v>0</v>
      </c>
      <c r="J233" s="6">
        <v>0</v>
      </c>
      <c r="K233" s="55">
        <f t="shared" si="431"/>
        <v>0</v>
      </c>
      <c r="L233" s="56">
        <v>0</v>
      </c>
      <c r="M233" s="6">
        <v>0</v>
      </c>
      <c r="N233" s="55">
        <f t="shared" si="432"/>
        <v>0</v>
      </c>
      <c r="O233" s="56">
        <v>0</v>
      </c>
      <c r="P233" s="6">
        <v>0</v>
      </c>
      <c r="Q233" s="55">
        <f t="shared" si="433"/>
        <v>0</v>
      </c>
      <c r="R233" s="56">
        <v>0</v>
      </c>
      <c r="S233" s="6">
        <v>0</v>
      </c>
      <c r="T233" s="55">
        <f t="shared" si="434"/>
        <v>0</v>
      </c>
      <c r="U233" s="56">
        <v>0</v>
      </c>
      <c r="V233" s="6">
        <v>0</v>
      </c>
      <c r="W233" s="55">
        <f t="shared" si="435"/>
        <v>0</v>
      </c>
      <c r="X233" s="56">
        <v>0</v>
      </c>
      <c r="Y233" s="6">
        <v>0</v>
      </c>
      <c r="Z233" s="55">
        <f t="shared" si="436"/>
        <v>0</v>
      </c>
      <c r="AA233" s="56">
        <v>0</v>
      </c>
      <c r="AB233" s="6">
        <v>0</v>
      </c>
      <c r="AC233" s="55">
        <f t="shared" si="437"/>
        <v>0</v>
      </c>
      <c r="AD233" s="56">
        <v>0</v>
      </c>
      <c r="AE233" s="6">
        <v>0</v>
      </c>
      <c r="AF233" s="55">
        <f t="shared" si="438"/>
        <v>0</v>
      </c>
      <c r="AG233" s="56">
        <v>0</v>
      </c>
      <c r="AH233" s="6">
        <v>0</v>
      </c>
      <c r="AI233" s="55">
        <f t="shared" si="439"/>
        <v>0</v>
      </c>
      <c r="AJ233" s="56">
        <v>0</v>
      </c>
      <c r="AK233" s="6">
        <v>0</v>
      </c>
      <c r="AL233" s="55">
        <f t="shared" si="440"/>
        <v>0</v>
      </c>
      <c r="AM233" s="56">
        <v>0</v>
      </c>
      <c r="AN233" s="6">
        <v>0</v>
      </c>
      <c r="AO233" s="55">
        <f t="shared" si="441"/>
        <v>0</v>
      </c>
      <c r="AP233" s="56">
        <v>0</v>
      </c>
      <c r="AQ233" s="6">
        <v>0</v>
      </c>
      <c r="AR233" s="55">
        <f t="shared" si="442"/>
        <v>0</v>
      </c>
      <c r="AS233" s="85">
        <v>30</v>
      </c>
      <c r="AT233" s="6">
        <v>64.673000000000002</v>
      </c>
      <c r="AU233" s="55">
        <f t="shared" si="443"/>
        <v>2155.7666666666664</v>
      </c>
      <c r="AV233" s="56">
        <v>0</v>
      </c>
      <c r="AW233" s="6">
        <v>0</v>
      </c>
      <c r="AX233" s="55">
        <f t="shared" si="444"/>
        <v>0</v>
      </c>
      <c r="AY233" s="56">
        <v>0</v>
      </c>
      <c r="AZ233" s="6">
        <v>0</v>
      </c>
      <c r="BA233" s="55">
        <f t="shared" si="445"/>
        <v>0</v>
      </c>
      <c r="BB233" s="56">
        <v>0</v>
      </c>
      <c r="BC233" s="6">
        <v>0</v>
      </c>
      <c r="BD233" s="55">
        <f t="shared" si="446"/>
        <v>0</v>
      </c>
      <c r="BE233" s="56">
        <v>0</v>
      </c>
      <c r="BF233" s="6">
        <v>0</v>
      </c>
      <c r="BG233" s="55">
        <f t="shared" si="447"/>
        <v>0</v>
      </c>
      <c r="BH233" s="56">
        <v>0</v>
      </c>
      <c r="BI233" s="6">
        <v>0</v>
      </c>
      <c r="BJ233" s="55">
        <f t="shared" si="448"/>
        <v>0</v>
      </c>
      <c r="BK233" s="56">
        <v>0</v>
      </c>
      <c r="BL233" s="6">
        <v>0</v>
      </c>
      <c r="BM233" s="55">
        <f t="shared" si="449"/>
        <v>0</v>
      </c>
      <c r="BN233" s="56">
        <v>0</v>
      </c>
      <c r="BO233" s="6">
        <v>0</v>
      </c>
      <c r="BP233" s="55">
        <f t="shared" si="450"/>
        <v>0</v>
      </c>
      <c r="BQ233" s="56">
        <v>0</v>
      </c>
      <c r="BR233" s="6">
        <v>0</v>
      </c>
      <c r="BS233" s="55">
        <f t="shared" si="451"/>
        <v>0</v>
      </c>
      <c r="BT233" s="56">
        <v>0</v>
      </c>
      <c r="BU233" s="6">
        <v>0</v>
      </c>
      <c r="BV233" s="55">
        <f t="shared" si="452"/>
        <v>0</v>
      </c>
      <c r="BW233" s="56">
        <v>0</v>
      </c>
      <c r="BX233" s="6">
        <v>0</v>
      </c>
      <c r="BY233" s="55">
        <f t="shared" si="453"/>
        <v>0</v>
      </c>
      <c r="BZ233" s="56">
        <v>0</v>
      </c>
      <c r="CA233" s="6">
        <v>0</v>
      </c>
      <c r="CB233" s="55">
        <f t="shared" si="454"/>
        <v>0</v>
      </c>
      <c r="CC233" s="85">
        <v>32.1</v>
      </c>
      <c r="CD233" s="6">
        <v>94.168000000000006</v>
      </c>
      <c r="CE233" s="55">
        <f t="shared" si="455"/>
        <v>2933.5825545171338</v>
      </c>
      <c r="CF233" s="56">
        <v>0</v>
      </c>
      <c r="CG233" s="6">
        <v>0</v>
      </c>
      <c r="CH233" s="55">
        <f t="shared" si="456"/>
        <v>0</v>
      </c>
      <c r="CI233" s="8">
        <f t="shared" si="400"/>
        <v>62.1</v>
      </c>
      <c r="CJ233" s="17">
        <f t="shared" si="401"/>
        <v>158.84100000000001</v>
      </c>
    </row>
    <row r="234" spans="1:88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458"/>
        <v>0</v>
      </c>
      <c r="F234" s="56">
        <v>0</v>
      </c>
      <c r="G234" s="6">
        <v>0</v>
      </c>
      <c r="H234" s="55">
        <f t="shared" si="430"/>
        <v>0</v>
      </c>
      <c r="I234" s="56">
        <v>0</v>
      </c>
      <c r="J234" s="6">
        <v>0</v>
      </c>
      <c r="K234" s="55">
        <f t="shared" si="431"/>
        <v>0</v>
      </c>
      <c r="L234" s="56">
        <v>0</v>
      </c>
      <c r="M234" s="6">
        <v>0</v>
      </c>
      <c r="N234" s="55">
        <f t="shared" si="432"/>
        <v>0</v>
      </c>
      <c r="O234" s="56">
        <v>0</v>
      </c>
      <c r="P234" s="6">
        <v>0</v>
      </c>
      <c r="Q234" s="55">
        <f t="shared" si="433"/>
        <v>0</v>
      </c>
      <c r="R234" s="56">
        <v>0</v>
      </c>
      <c r="S234" s="6">
        <v>0</v>
      </c>
      <c r="T234" s="55">
        <f t="shared" si="434"/>
        <v>0</v>
      </c>
      <c r="U234" s="56">
        <v>0</v>
      </c>
      <c r="V234" s="6">
        <v>0</v>
      </c>
      <c r="W234" s="55">
        <f t="shared" si="435"/>
        <v>0</v>
      </c>
      <c r="X234" s="56">
        <v>0</v>
      </c>
      <c r="Y234" s="6">
        <v>0</v>
      </c>
      <c r="Z234" s="55">
        <f t="shared" si="436"/>
        <v>0</v>
      </c>
      <c r="AA234" s="56">
        <v>0</v>
      </c>
      <c r="AB234" s="6">
        <v>0</v>
      </c>
      <c r="AC234" s="55">
        <f t="shared" si="437"/>
        <v>0</v>
      </c>
      <c r="AD234" s="56">
        <v>0</v>
      </c>
      <c r="AE234" s="6">
        <v>0</v>
      </c>
      <c r="AF234" s="55">
        <f t="shared" si="438"/>
        <v>0</v>
      </c>
      <c r="AG234" s="56">
        <v>0</v>
      </c>
      <c r="AH234" s="6">
        <v>0</v>
      </c>
      <c r="AI234" s="55">
        <f t="shared" si="439"/>
        <v>0</v>
      </c>
      <c r="AJ234" s="56">
        <v>0</v>
      </c>
      <c r="AK234" s="6">
        <v>0</v>
      </c>
      <c r="AL234" s="55">
        <f t="shared" si="440"/>
        <v>0</v>
      </c>
      <c r="AM234" s="56">
        <v>0</v>
      </c>
      <c r="AN234" s="6">
        <v>0</v>
      </c>
      <c r="AO234" s="55">
        <f t="shared" si="441"/>
        <v>0</v>
      </c>
      <c r="AP234" s="56">
        <v>0</v>
      </c>
      <c r="AQ234" s="6">
        <v>0</v>
      </c>
      <c r="AR234" s="55">
        <f t="shared" si="442"/>
        <v>0</v>
      </c>
      <c r="AS234" s="56">
        <v>0</v>
      </c>
      <c r="AT234" s="6">
        <v>0</v>
      </c>
      <c r="AU234" s="55">
        <f t="shared" si="443"/>
        <v>0</v>
      </c>
      <c r="AV234" s="56">
        <v>0</v>
      </c>
      <c r="AW234" s="6">
        <v>0</v>
      </c>
      <c r="AX234" s="55">
        <f t="shared" si="444"/>
        <v>0</v>
      </c>
      <c r="AY234" s="56">
        <v>0</v>
      </c>
      <c r="AZ234" s="6">
        <v>0</v>
      </c>
      <c r="BA234" s="55">
        <f t="shared" si="445"/>
        <v>0</v>
      </c>
      <c r="BB234" s="56">
        <v>0</v>
      </c>
      <c r="BC234" s="6">
        <v>0</v>
      </c>
      <c r="BD234" s="55">
        <f t="shared" si="446"/>
        <v>0</v>
      </c>
      <c r="BE234" s="56">
        <v>0</v>
      </c>
      <c r="BF234" s="6">
        <v>0</v>
      </c>
      <c r="BG234" s="55">
        <f t="shared" si="447"/>
        <v>0</v>
      </c>
      <c r="BH234" s="56">
        <v>0</v>
      </c>
      <c r="BI234" s="6">
        <v>0</v>
      </c>
      <c r="BJ234" s="55">
        <f t="shared" si="448"/>
        <v>0</v>
      </c>
      <c r="BK234" s="56">
        <v>0</v>
      </c>
      <c r="BL234" s="6">
        <v>0</v>
      </c>
      <c r="BM234" s="55">
        <f t="shared" si="449"/>
        <v>0</v>
      </c>
      <c r="BN234" s="56">
        <v>0</v>
      </c>
      <c r="BO234" s="6">
        <v>0</v>
      </c>
      <c r="BP234" s="55">
        <f t="shared" si="450"/>
        <v>0</v>
      </c>
      <c r="BQ234" s="56">
        <v>0</v>
      </c>
      <c r="BR234" s="6">
        <v>0</v>
      </c>
      <c r="BS234" s="55">
        <f t="shared" si="451"/>
        <v>0</v>
      </c>
      <c r="BT234" s="56">
        <v>0</v>
      </c>
      <c r="BU234" s="6">
        <v>0</v>
      </c>
      <c r="BV234" s="55">
        <f t="shared" si="452"/>
        <v>0</v>
      </c>
      <c r="BW234" s="56">
        <v>0</v>
      </c>
      <c r="BX234" s="6">
        <v>0</v>
      </c>
      <c r="BY234" s="55">
        <f t="shared" si="453"/>
        <v>0</v>
      </c>
      <c r="BZ234" s="56">
        <v>0</v>
      </c>
      <c r="CA234" s="6">
        <v>0</v>
      </c>
      <c r="CB234" s="55">
        <f t="shared" si="454"/>
        <v>0</v>
      </c>
      <c r="CC234" s="56">
        <v>0</v>
      </c>
      <c r="CD234" s="6">
        <v>0</v>
      </c>
      <c r="CE234" s="55">
        <f t="shared" si="455"/>
        <v>0</v>
      </c>
      <c r="CF234" s="56">
        <v>0</v>
      </c>
      <c r="CG234" s="6">
        <v>0</v>
      </c>
      <c r="CH234" s="55">
        <f t="shared" si="456"/>
        <v>0</v>
      </c>
      <c r="CI234" s="8">
        <f>SUM(C234,F234,O234,R234,X234,AD234,AG234,AJ234,AM234,AP234,AS234,AV234,BB234,BE234,BK234,BQ234,BT234,BW234,CC234,CF234,AY234,BN234)+BZ234+U234+AA234+L234+BH234</f>
        <v>0</v>
      </c>
      <c r="CJ234" s="17">
        <f>SUM(D234,G234,P234,S234,Y234,AE234,AH234,AK234,AN234,AQ234,AT234,AW234,BC234,BF234,BL234,BR234,BU234,BX234,CD234,CG234,AZ234,BO234)+CA234+V234+AB234+M234+BI234</f>
        <v>0</v>
      </c>
    </row>
    <row r="235" spans="1:88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458"/>
        <v>0</v>
      </c>
      <c r="F235" s="56">
        <v>0</v>
      </c>
      <c r="G235" s="6">
        <v>0</v>
      </c>
      <c r="H235" s="55">
        <f t="shared" si="430"/>
        <v>0</v>
      </c>
      <c r="I235" s="56">
        <v>0</v>
      </c>
      <c r="J235" s="6">
        <v>0</v>
      </c>
      <c r="K235" s="55">
        <f t="shared" si="431"/>
        <v>0</v>
      </c>
      <c r="L235" s="56">
        <v>0</v>
      </c>
      <c r="M235" s="6">
        <v>0</v>
      </c>
      <c r="N235" s="55">
        <f t="shared" si="432"/>
        <v>0</v>
      </c>
      <c r="O235" s="56">
        <v>0</v>
      </c>
      <c r="P235" s="6">
        <v>0</v>
      </c>
      <c r="Q235" s="55">
        <f t="shared" si="433"/>
        <v>0</v>
      </c>
      <c r="R235" s="56">
        <v>0</v>
      </c>
      <c r="S235" s="6">
        <v>0</v>
      </c>
      <c r="T235" s="55">
        <f t="shared" si="434"/>
        <v>0</v>
      </c>
      <c r="U235" s="56">
        <v>0</v>
      </c>
      <c r="V235" s="6">
        <v>0</v>
      </c>
      <c r="W235" s="55">
        <f t="shared" si="435"/>
        <v>0</v>
      </c>
      <c r="X235" s="56">
        <v>0</v>
      </c>
      <c r="Y235" s="6">
        <v>0</v>
      </c>
      <c r="Z235" s="55">
        <f t="shared" si="436"/>
        <v>0</v>
      </c>
      <c r="AA235" s="56">
        <v>0</v>
      </c>
      <c r="AB235" s="6">
        <v>0</v>
      </c>
      <c r="AC235" s="55">
        <f t="shared" si="437"/>
        <v>0</v>
      </c>
      <c r="AD235" s="56">
        <v>0</v>
      </c>
      <c r="AE235" s="6">
        <v>0</v>
      </c>
      <c r="AF235" s="55">
        <f t="shared" si="438"/>
        <v>0</v>
      </c>
      <c r="AG235" s="56">
        <v>0</v>
      </c>
      <c r="AH235" s="6">
        <v>0</v>
      </c>
      <c r="AI235" s="55">
        <f t="shared" si="439"/>
        <v>0</v>
      </c>
      <c r="AJ235" s="56">
        <v>0</v>
      </c>
      <c r="AK235" s="6">
        <v>0</v>
      </c>
      <c r="AL235" s="55">
        <f t="shared" si="440"/>
        <v>0</v>
      </c>
      <c r="AM235" s="56">
        <v>0</v>
      </c>
      <c r="AN235" s="6">
        <v>0</v>
      </c>
      <c r="AO235" s="55">
        <f t="shared" si="441"/>
        <v>0</v>
      </c>
      <c r="AP235" s="56">
        <v>0</v>
      </c>
      <c r="AQ235" s="6">
        <v>0</v>
      </c>
      <c r="AR235" s="55">
        <f t="shared" si="442"/>
        <v>0</v>
      </c>
      <c r="AS235" s="85">
        <v>18</v>
      </c>
      <c r="AT235" s="6">
        <v>29.129000000000001</v>
      </c>
      <c r="AU235" s="55">
        <f t="shared" si="443"/>
        <v>1618.2777777777778</v>
      </c>
      <c r="AV235" s="56">
        <v>0</v>
      </c>
      <c r="AW235" s="6">
        <v>0</v>
      </c>
      <c r="AX235" s="55">
        <f t="shared" si="444"/>
        <v>0</v>
      </c>
      <c r="AY235" s="56">
        <v>0</v>
      </c>
      <c r="AZ235" s="6">
        <v>0</v>
      </c>
      <c r="BA235" s="55">
        <f t="shared" si="445"/>
        <v>0</v>
      </c>
      <c r="BB235" s="56">
        <v>0</v>
      </c>
      <c r="BC235" s="6">
        <v>0</v>
      </c>
      <c r="BD235" s="55">
        <f t="shared" si="446"/>
        <v>0</v>
      </c>
      <c r="BE235" s="56">
        <v>0</v>
      </c>
      <c r="BF235" s="6">
        <v>0</v>
      </c>
      <c r="BG235" s="55">
        <f t="shared" si="447"/>
        <v>0</v>
      </c>
      <c r="BH235" s="56">
        <v>0</v>
      </c>
      <c r="BI235" s="6">
        <v>0</v>
      </c>
      <c r="BJ235" s="55">
        <f t="shared" si="448"/>
        <v>0</v>
      </c>
      <c r="BK235" s="56">
        <v>0</v>
      </c>
      <c r="BL235" s="6">
        <v>0</v>
      </c>
      <c r="BM235" s="55">
        <f t="shared" si="449"/>
        <v>0</v>
      </c>
      <c r="BN235" s="56">
        <v>0</v>
      </c>
      <c r="BO235" s="6">
        <v>0</v>
      </c>
      <c r="BP235" s="55">
        <f t="shared" si="450"/>
        <v>0</v>
      </c>
      <c r="BQ235" s="56">
        <v>0</v>
      </c>
      <c r="BR235" s="6">
        <v>0</v>
      </c>
      <c r="BS235" s="55">
        <f t="shared" si="451"/>
        <v>0</v>
      </c>
      <c r="BT235" s="56">
        <v>0</v>
      </c>
      <c r="BU235" s="6">
        <v>0</v>
      </c>
      <c r="BV235" s="55">
        <f t="shared" si="452"/>
        <v>0</v>
      </c>
      <c r="BW235" s="56">
        <v>0</v>
      </c>
      <c r="BX235" s="6">
        <v>0</v>
      </c>
      <c r="BY235" s="55">
        <f t="shared" si="453"/>
        <v>0</v>
      </c>
      <c r="BZ235" s="56">
        <v>0</v>
      </c>
      <c r="CA235" s="6">
        <v>0</v>
      </c>
      <c r="CB235" s="55">
        <f t="shared" si="454"/>
        <v>0</v>
      </c>
      <c r="CC235" s="85">
        <v>528.5</v>
      </c>
      <c r="CD235" s="6">
        <v>1701.6510000000001</v>
      </c>
      <c r="CE235" s="55">
        <f t="shared" si="455"/>
        <v>3219.7748344370862</v>
      </c>
      <c r="CF235" s="56">
        <v>0</v>
      </c>
      <c r="CG235" s="6">
        <v>0</v>
      </c>
      <c r="CH235" s="55">
        <f t="shared" si="456"/>
        <v>0</v>
      </c>
      <c r="CI235" s="8">
        <f t="shared" ref="CI235:CI239" si="459">SUM(C235,F235,O235,R235,X235,AD235,AG235,AJ235,AM235,AP235,AS235,AV235,BB235,BE235,BK235,BQ235,BT235,BW235,CC235,CF235,AY235,BN235)+BZ235+U235+AA235+L235+BH235</f>
        <v>546.5</v>
      </c>
      <c r="CJ235" s="17">
        <f t="shared" ref="CJ235:CJ239" si="460">SUM(D235,G235,P235,S235,Y235,AE235,AH235,AK235,AN235,AQ235,AT235,AW235,BC235,BF235,BL235,BR235,BU235,BX235,CD235,CG235,AZ235,BO235)+CA235+V235+AB235+M235+BI235</f>
        <v>1730.78</v>
      </c>
    </row>
    <row r="236" spans="1:88" x14ac:dyDescent="0.3">
      <c r="A236" s="49">
        <v>2021</v>
      </c>
      <c r="B236" s="50" t="s">
        <v>14</v>
      </c>
      <c r="C236" s="85">
        <v>8500</v>
      </c>
      <c r="D236" s="6">
        <v>30881.574000000001</v>
      </c>
      <c r="E236" s="55">
        <f t="shared" si="458"/>
        <v>3633.1263529411767</v>
      </c>
      <c r="F236" s="56">
        <v>0</v>
      </c>
      <c r="G236" s="6">
        <v>0</v>
      </c>
      <c r="H236" s="55">
        <f t="shared" si="430"/>
        <v>0</v>
      </c>
      <c r="I236" s="56">
        <v>0</v>
      </c>
      <c r="J236" s="6">
        <v>0</v>
      </c>
      <c r="K236" s="55">
        <f t="shared" si="431"/>
        <v>0</v>
      </c>
      <c r="L236" s="56">
        <v>0</v>
      </c>
      <c r="M236" s="6">
        <v>0</v>
      </c>
      <c r="N236" s="55">
        <f t="shared" si="432"/>
        <v>0</v>
      </c>
      <c r="O236" s="56">
        <v>0</v>
      </c>
      <c r="P236" s="6">
        <v>0</v>
      </c>
      <c r="Q236" s="55">
        <f t="shared" si="433"/>
        <v>0</v>
      </c>
      <c r="R236" s="56">
        <v>0</v>
      </c>
      <c r="S236" s="6">
        <v>0</v>
      </c>
      <c r="T236" s="55">
        <f t="shared" si="434"/>
        <v>0</v>
      </c>
      <c r="U236" s="56">
        <v>0</v>
      </c>
      <c r="V236" s="6">
        <v>0</v>
      </c>
      <c r="W236" s="55">
        <f t="shared" si="435"/>
        <v>0</v>
      </c>
      <c r="X236" s="56">
        <v>0</v>
      </c>
      <c r="Y236" s="6">
        <v>0</v>
      </c>
      <c r="Z236" s="55">
        <f t="shared" si="436"/>
        <v>0</v>
      </c>
      <c r="AA236" s="56">
        <v>0</v>
      </c>
      <c r="AB236" s="6">
        <v>0</v>
      </c>
      <c r="AC236" s="55">
        <f t="shared" si="437"/>
        <v>0</v>
      </c>
      <c r="AD236" s="56">
        <v>0</v>
      </c>
      <c r="AE236" s="6">
        <v>0</v>
      </c>
      <c r="AF236" s="55">
        <f t="shared" si="438"/>
        <v>0</v>
      </c>
      <c r="AG236" s="56">
        <v>0</v>
      </c>
      <c r="AH236" s="6">
        <v>0</v>
      </c>
      <c r="AI236" s="55">
        <f t="shared" si="439"/>
        <v>0</v>
      </c>
      <c r="AJ236" s="56">
        <v>0</v>
      </c>
      <c r="AK236" s="6">
        <v>0</v>
      </c>
      <c r="AL236" s="55">
        <f t="shared" si="440"/>
        <v>0</v>
      </c>
      <c r="AM236" s="56">
        <v>0</v>
      </c>
      <c r="AN236" s="6">
        <v>0</v>
      </c>
      <c r="AO236" s="55">
        <f t="shared" si="441"/>
        <v>0</v>
      </c>
      <c r="AP236" s="56">
        <v>0</v>
      </c>
      <c r="AQ236" s="6">
        <v>0</v>
      </c>
      <c r="AR236" s="55">
        <f t="shared" si="442"/>
        <v>0</v>
      </c>
      <c r="AS236" s="85">
        <v>30</v>
      </c>
      <c r="AT236" s="6">
        <v>71.763999999999996</v>
      </c>
      <c r="AU236" s="55">
        <f t="shared" si="443"/>
        <v>2392.1333333333332</v>
      </c>
      <c r="AV236" s="56">
        <v>0</v>
      </c>
      <c r="AW236" s="6">
        <v>0</v>
      </c>
      <c r="AX236" s="55">
        <f t="shared" si="444"/>
        <v>0</v>
      </c>
      <c r="AY236" s="56">
        <v>0</v>
      </c>
      <c r="AZ236" s="6">
        <v>0</v>
      </c>
      <c r="BA236" s="55">
        <f t="shared" si="445"/>
        <v>0</v>
      </c>
      <c r="BB236" s="56">
        <v>0</v>
      </c>
      <c r="BC236" s="6">
        <v>0</v>
      </c>
      <c r="BD236" s="55">
        <f t="shared" si="446"/>
        <v>0</v>
      </c>
      <c r="BE236" s="56">
        <v>0</v>
      </c>
      <c r="BF236" s="6">
        <v>0</v>
      </c>
      <c r="BG236" s="55">
        <f t="shared" si="447"/>
        <v>0</v>
      </c>
      <c r="BH236" s="56">
        <v>0</v>
      </c>
      <c r="BI236" s="6">
        <v>0</v>
      </c>
      <c r="BJ236" s="55">
        <f t="shared" si="448"/>
        <v>0</v>
      </c>
      <c r="BK236" s="56">
        <v>0</v>
      </c>
      <c r="BL236" s="6">
        <v>0</v>
      </c>
      <c r="BM236" s="55">
        <f t="shared" si="449"/>
        <v>0</v>
      </c>
      <c r="BN236" s="56">
        <v>0</v>
      </c>
      <c r="BO236" s="6">
        <v>0</v>
      </c>
      <c r="BP236" s="55">
        <f t="shared" si="450"/>
        <v>0</v>
      </c>
      <c r="BQ236" s="56">
        <v>0</v>
      </c>
      <c r="BR236" s="6">
        <v>0</v>
      </c>
      <c r="BS236" s="55">
        <f t="shared" si="451"/>
        <v>0</v>
      </c>
      <c r="BT236" s="56">
        <v>0</v>
      </c>
      <c r="BU236" s="6">
        <v>0</v>
      </c>
      <c r="BV236" s="55">
        <f t="shared" si="452"/>
        <v>0</v>
      </c>
      <c r="BW236" s="56">
        <v>0</v>
      </c>
      <c r="BX236" s="6">
        <v>0</v>
      </c>
      <c r="BY236" s="55">
        <f t="shared" si="453"/>
        <v>0</v>
      </c>
      <c r="BZ236" s="56">
        <v>0</v>
      </c>
      <c r="CA236" s="6">
        <v>0</v>
      </c>
      <c r="CB236" s="55">
        <f t="shared" si="454"/>
        <v>0</v>
      </c>
      <c r="CC236" s="85">
        <v>1166.4999800000001</v>
      </c>
      <c r="CD236" s="6">
        <v>3783.1860000000001</v>
      </c>
      <c r="CE236" s="55">
        <f t="shared" si="455"/>
        <v>3243.1942262013586</v>
      </c>
      <c r="CF236" s="56">
        <v>0</v>
      </c>
      <c r="CG236" s="6">
        <v>0</v>
      </c>
      <c r="CH236" s="55">
        <f t="shared" si="456"/>
        <v>0</v>
      </c>
      <c r="CI236" s="8">
        <f t="shared" si="459"/>
        <v>9696.4999800000005</v>
      </c>
      <c r="CJ236" s="17">
        <f t="shared" si="460"/>
        <v>34736.523999999998</v>
      </c>
    </row>
    <row r="237" spans="1:88" x14ac:dyDescent="0.3">
      <c r="A237" s="49">
        <v>2021</v>
      </c>
      <c r="B237" s="55" t="s">
        <v>15</v>
      </c>
      <c r="C237" s="85">
        <v>16671.490000000002</v>
      </c>
      <c r="D237" s="6">
        <v>60931.815999999999</v>
      </c>
      <c r="E237" s="55">
        <f t="shared" si="458"/>
        <v>3654.8512460493926</v>
      </c>
      <c r="F237" s="56">
        <v>0</v>
      </c>
      <c r="G237" s="6">
        <v>0</v>
      </c>
      <c r="H237" s="55">
        <f t="shared" si="430"/>
        <v>0</v>
      </c>
      <c r="I237" s="56">
        <v>0</v>
      </c>
      <c r="J237" s="6">
        <v>0</v>
      </c>
      <c r="K237" s="55">
        <f t="shared" si="431"/>
        <v>0</v>
      </c>
      <c r="L237" s="56">
        <v>0</v>
      </c>
      <c r="M237" s="6">
        <v>0</v>
      </c>
      <c r="N237" s="55">
        <f t="shared" si="432"/>
        <v>0</v>
      </c>
      <c r="O237" s="56">
        <v>0</v>
      </c>
      <c r="P237" s="6">
        <v>0</v>
      </c>
      <c r="Q237" s="55">
        <f t="shared" si="433"/>
        <v>0</v>
      </c>
      <c r="R237" s="56">
        <v>0</v>
      </c>
      <c r="S237" s="6">
        <v>0</v>
      </c>
      <c r="T237" s="55">
        <f t="shared" si="434"/>
        <v>0</v>
      </c>
      <c r="U237" s="56">
        <v>0</v>
      </c>
      <c r="V237" s="6">
        <v>0</v>
      </c>
      <c r="W237" s="55">
        <f t="shared" si="435"/>
        <v>0</v>
      </c>
      <c r="X237" s="56">
        <v>0</v>
      </c>
      <c r="Y237" s="6">
        <v>0</v>
      </c>
      <c r="Z237" s="55">
        <f t="shared" si="436"/>
        <v>0</v>
      </c>
      <c r="AA237" s="56">
        <v>0</v>
      </c>
      <c r="AB237" s="6">
        <v>0</v>
      </c>
      <c r="AC237" s="55">
        <f t="shared" si="437"/>
        <v>0</v>
      </c>
      <c r="AD237" s="56">
        <v>0</v>
      </c>
      <c r="AE237" s="6">
        <v>0</v>
      </c>
      <c r="AF237" s="55">
        <f t="shared" si="438"/>
        <v>0</v>
      </c>
      <c r="AG237" s="56">
        <v>0</v>
      </c>
      <c r="AH237" s="6">
        <v>0</v>
      </c>
      <c r="AI237" s="55">
        <f t="shared" si="439"/>
        <v>0</v>
      </c>
      <c r="AJ237" s="56">
        <v>0</v>
      </c>
      <c r="AK237" s="6">
        <v>0</v>
      </c>
      <c r="AL237" s="55">
        <f t="shared" si="440"/>
        <v>0</v>
      </c>
      <c r="AM237" s="56">
        <v>0</v>
      </c>
      <c r="AN237" s="6">
        <v>0</v>
      </c>
      <c r="AO237" s="55">
        <f t="shared" si="441"/>
        <v>0</v>
      </c>
      <c r="AP237" s="56">
        <v>0</v>
      </c>
      <c r="AQ237" s="6">
        <v>0</v>
      </c>
      <c r="AR237" s="55">
        <f t="shared" si="442"/>
        <v>0</v>
      </c>
      <c r="AS237" s="56">
        <v>0</v>
      </c>
      <c r="AT237" s="6">
        <v>0</v>
      </c>
      <c r="AU237" s="55">
        <f t="shared" si="443"/>
        <v>0</v>
      </c>
      <c r="AV237" s="56">
        <v>0</v>
      </c>
      <c r="AW237" s="6">
        <v>0</v>
      </c>
      <c r="AX237" s="55">
        <f t="shared" si="444"/>
        <v>0</v>
      </c>
      <c r="AY237" s="56">
        <v>0</v>
      </c>
      <c r="AZ237" s="6">
        <v>0</v>
      </c>
      <c r="BA237" s="55">
        <f t="shared" si="445"/>
        <v>0</v>
      </c>
      <c r="BB237" s="56">
        <v>0</v>
      </c>
      <c r="BC237" s="6">
        <v>0</v>
      </c>
      <c r="BD237" s="55">
        <f t="shared" si="446"/>
        <v>0</v>
      </c>
      <c r="BE237" s="56">
        <v>0</v>
      </c>
      <c r="BF237" s="6">
        <v>0</v>
      </c>
      <c r="BG237" s="55">
        <f t="shared" si="447"/>
        <v>0</v>
      </c>
      <c r="BH237" s="56">
        <v>0</v>
      </c>
      <c r="BI237" s="6">
        <v>0</v>
      </c>
      <c r="BJ237" s="55">
        <f t="shared" si="448"/>
        <v>0</v>
      </c>
      <c r="BK237" s="56">
        <v>0</v>
      </c>
      <c r="BL237" s="6">
        <v>0</v>
      </c>
      <c r="BM237" s="55">
        <f t="shared" si="449"/>
        <v>0</v>
      </c>
      <c r="BN237" s="56">
        <v>0</v>
      </c>
      <c r="BO237" s="6">
        <v>0</v>
      </c>
      <c r="BP237" s="55">
        <f t="shared" si="450"/>
        <v>0</v>
      </c>
      <c r="BQ237" s="56">
        <v>0</v>
      </c>
      <c r="BR237" s="6">
        <v>0</v>
      </c>
      <c r="BS237" s="55">
        <f t="shared" si="451"/>
        <v>0</v>
      </c>
      <c r="BT237" s="56">
        <v>0</v>
      </c>
      <c r="BU237" s="6">
        <v>0</v>
      </c>
      <c r="BV237" s="55">
        <f t="shared" si="452"/>
        <v>0</v>
      </c>
      <c r="BW237" s="56">
        <v>0</v>
      </c>
      <c r="BX237" s="6">
        <v>0</v>
      </c>
      <c r="BY237" s="55">
        <f t="shared" si="453"/>
        <v>0</v>
      </c>
      <c r="BZ237" s="56">
        <v>0</v>
      </c>
      <c r="CA237" s="6">
        <v>0</v>
      </c>
      <c r="CB237" s="55">
        <f t="shared" si="454"/>
        <v>0</v>
      </c>
      <c r="CC237" s="85">
        <v>67</v>
      </c>
      <c r="CD237" s="6">
        <v>219.34399999999999</v>
      </c>
      <c r="CE237" s="55">
        <f t="shared" si="455"/>
        <v>3273.7910447761192</v>
      </c>
      <c r="CF237" s="56">
        <v>0</v>
      </c>
      <c r="CG237" s="6">
        <v>0</v>
      </c>
      <c r="CH237" s="55">
        <f t="shared" si="456"/>
        <v>0</v>
      </c>
      <c r="CI237" s="8">
        <f t="shared" si="459"/>
        <v>16738.490000000002</v>
      </c>
      <c r="CJ237" s="17">
        <f t="shared" si="460"/>
        <v>61151.159999999996</v>
      </c>
    </row>
    <row r="238" spans="1:88" x14ac:dyDescent="0.3">
      <c r="A238" s="49">
        <v>2021</v>
      </c>
      <c r="B238" s="50" t="s">
        <v>16</v>
      </c>
      <c r="C238" s="85">
        <v>27445.06</v>
      </c>
      <c r="D238" s="6">
        <v>108997.451</v>
      </c>
      <c r="E238" s="55">
        <f t="shared" si="458"/>
        <v>3971.4779636116664</v>
      </c>
      <c r="F238" s="56">
        <v>0</v>
      </c>
      <c r="G238" s="6">
        <v>0</v>
      </c>
      <c r="H238" s="55">
        <f t="shared" si="430"/>
        <v>0</v>
      </c>
      <c r="I238" s="56">
        <v>0</v>
      </c>
      <c r="J238" s="6">
        <v>0</v>
      </c>
      <c r="K238" s="55">
        <f t="shared" si="431"/>
        <v>0</v>
      </c>
      <c r="L238" s="56">
        <v>0</v>
      </c>
      <c r="M238" s="6">
        <v>0</v>
      </c>
      <c r="N238" s="55">
        <f t="shared" si="432"/>
        <v>0</v>
      </c>
      <c r="O238" s="56">
        <v>0</v>
      </c>
      <c r="P238" s="6">
        <v>0</v>
      </c>
      <c r="Q238" s="55">
        <f t="shared" si="433"/>
        <v>0</v>
      </c>
      <c r="R238" s="56">
        <v>0</v>
      </c>
      <c r="S238" s="6">
        <v>0</v>
      </c>
      <c r="T238" s="55">
        <f t="shared" si="434"/>
        <v>0</v>
      </c>
      <c r="U238" s="56">
        <v>0</v>
      </c>
      <c r="V238" s="6">
        <v>0</v>
      </c>
      <c r="W238" s="55">
        <f t="shared" si="435"/>
        <v>0</v>
      </c>
      <c r="X238" s="56">
        <v>0</v>
      </c>
      <c r="Y238" s="6">
        <v>0</v>
      </c>
      <c r="Z238" s="55">
        <f t="shared" si="436"/>
        <v>0</v>
      </c>
      <c r="AA238" s="56">
        <v>0</v>
      </c>
      <c r="AB238" s="6">
        <v>0</v>
      </c>
      <c r="AC238" s="55">
        <f t="shared" si="437"/>
        <v>0</v>
      </c>
      <c r="AD238" s="56">
        <v>0</v>
      </c>
      <c r="AE238" s="6">
        <v>0</v>
      </c>
      <c r="AF238" s="55">
        <f t="shared" si="438"/>
        <v>0</v>
      </c>
      <c r="AG238" s="56">
        <v>0</v>
      </c>
      <c r="AH238" s="6">
        <v>0</v>
      </c>
      <c r="AI238" s="55">
        <f t="shared" si="439"/>
        <v>0</v>
      </c>
      <c r="AJ238" s="56">
        <v>0</v>
      </c>
      <c r="AK238" s="6">
        <v>0</v>
      </c>
      <c r="AL238" s="55">
        <f t="shared" si="440"/>
        <v>0</v>
      </c>
      <c r="AM238" s="56">
        <v>0</v>
      </c>
      <c r="AN238" s="6">
        <v>0</v>
      </c>
      <c r="AO238" s="55">
        <f t="shared" si="441"/>
        <v>0</v>
      </c>
      <c r="AP238" s="56">
        <v>0</v>
      </c>
      <c r="AQ238" s="6">
        <v>0</v>
      </c>
      <c r="AR238" s="55">
        <f t="shared" si="442"/>
        <v>0</v>
      </c>
      <c r="AS238" s="56">
        <v>0</v>
      </c>
      <c r="AT238" s="6">
        <v>0</v>
      </c>
      <c r="AU238" s="55">
        <f t="shared" si="443"/>
        <v>0</v>
      </c>
      <c r="AV238" s="56">
        <v>0</v>
      </c>
      <c r="AW238" s="6">
        <v>0</v>
      </c>
      <c r="AX238" s="55">
        <f t="shared" si="444"/>
        <v>0</v>
      </c>
      <c r="AY238" s="56">
        <v>0</v>
      </c>
      <c r="AZ238" s="6">
        <v>0</v>
      </c>
      <c r="BA238" s="55">
        <f t="shared" si="445"/>
        <v>0</v>
      </c>
      <c r="BB238" s="56">
        <v>0</v>
      </c>
      <c r="BC238" s="6">
        <v>0</v>
      </c>
      <c r="BD238" s="55">
        <f t="shared" si="446"/>
        <v>0</v>
      </c>
      <c r="BE238" s="85">
        <v>6.0999999999999997E-4</v>
      </c>
      <c r="BF238" s="6">
        <v>0.29099999999999998</v>
      </c>
      <c r="BG238" s="88">
        <f t="shared" si="447"/>
        <v>477049.18032786885</v>
      </c>
      <c r="BH238" s="56">
        <v>0</v>
      </c>
      <c r="BI238" s="6">
        <v>0</v>
      </c>
      <c r="BJ238" s="55">
        <f t="shared" si="448"/>
        <v>0</v>
      </c>
      <c r="BK238" s="56">
        <v>0</v>
      </c>
      <c r="BL238" s="6">
        <v>0</v>
      </c>
      <c r="BM238" s="55">
        <f t="shared" si="449"/>
        <v>0</v>
      </c>
      <c r="BN238" s="56">
        <v>0</v>
      </c>
      <c r="BO238" s="6">
        <v>0</v>
      </c>
      <c r="BP238" s="55">
        <f t="shared" si="450"/>
        <v>0</v>
      </c>
      <c r="BQ238" s="56">
        <v>0</v>
      </c>
      <c r="BR238" s="6">
        <v>0</v>
      </c>
      <c r="BS238" s="55">
        <f t="shared" si="451"/>
        <v>0</v>
      </c>
      <c r="BT238" s="56">
        <v>0</v>
      </c>
      <c r="BU238" s="6">
        <v>0</v>
      </c>
      <c r="BV238" s="55">
        <f t="shared" si="452"/>
        <v>0</v>
      </c>
      <c r="BW238" s="56">
        <v>0</v>
      </c>
      <c r="BX238" s="6">
        <v>0</v>
      </c>
      <c r="BY238" s="55">
        <f t="shared" si="453"/>
        <v>0</v>
      </c>
      <c r="BZ238" s="56">
        <v>0</v>
      </c>
      <c r="CA238" s="6">
        <v>0</v>
      </c>
      <c r="CB238" s="55">
        <f t="shared" si="454"/>
        <v>0</v>
      </c>
      <c r="CC238" s="85">
        <v>735</v>
      </c>
      <c r="CD238" s="6">
        <v>2581.0340000000001</v>
      </c>
      <c r="CE238" s="55">
        <f t="shared" si="455"/>
        <v>3511.6108843537413</v>
      </c>
      <c r="CF238" s="56">
        <v>0</v>
      </c>
      <c r="CG238" s="6">
        <v>0</v>
      </c>
      <c r="CH238" s="55">
        <f t="shared" si="456"/>
        <v>0</v>
      </c>
      <c r="CI238" s="8">
        <f t="shared" si="459"/>
        <v>28180.06061</v>
      </c>
      <c r="CJ238" s="17">
        <f t="shared" si="460"/>
        <v>111578.776</v>
      </c>
    </row>
    <row r="239" spans="1:88" ht="15" thickBot="1" x14ac:dyDescent="0.35">
      <c r="A239" s="71"/>
      <c r="B239" s="52" t="s">
        <v>17</v>
      </c>
      <c r="C239" s="57">
        <f t="shared" ref="C239:D239" si="461">SUM(C227:C238)</f>
        <v>52616.55</v>
      </c>
      <c r="D239" s="36">
        <f t="shared" si="461"/>
        <v>200810.84100000001</v>
      </c>
      <c r="E239" s="58"/>
      <c r="F239" s="57">
        <f t="shared" ref="F239:G239" si="462">SUM(F227:F238)</f>
        <v>0</v>
      </c>
      <c r="G239" s="36">
        <f t="shared" si="462"/>
        <v>0</v>
      </c>
      <c r="H239" s="58"/>
      <c r="I239" s="57">
        <f t="shared" ref="I239:J239" si="463">SUM(I227:I238)</f>
        <v>0</v>
      </c>
      <c r="J239" s="36">
        <f t="shared" si="463"/>
        <v>0</v>
      </c>
      <c r="K239" s="58"/>
      <c r="L239" s="57">
        <f t="shared" ref="L239:M239" si="464">SUM(L227:L238)</f>
        <v>0</v>
      </c>
      <c r="M239" s="36">
        <f t="shared" si="464"/>
        <v>0</v>
      </c>
      <c r="N239" s="58"/>
      <c r="O239" s="57">
        <f t="shared" ref="O239:P239" si="465">SUM(O227:O238)</f>
        <v>0</v>
      </c>
      <c r="P239" s="36">
        <f t="shared" si="465"/>
        <v>0</v>
      </c>
      <c r="Q239" s="58"/>
      <c r="R239" s="57">
        <f t="shared" ref="R239:S239" si="466">SUM(R227:R238)</f>
        <v>0</v>
      </c>
      <c r="S239" s="36">
        <f t="shared" si="466"/>
        <v>0</v>
      </c>
      <c r="T239" s="58"/>
      <c r="U239" s="57">
        <f t="shared" ref="U239:V239" si="467">SUM(U227:U238)</f>
        <v>0</v>
      </c>
      <c r="V239" s="36">
        <f t="shared" si="467"/>
        <v>0</v>
      </c>
      <c r="W239" s="58"/>
      <c r="X239" s="57">
        <f t="shared" ref="X239:Y239" si="468">SUM(X227:X238)</f>
        <v>4.0000000000000001E-3</v>
      </c>
      <c r="Y239" s="36">
        <f t="shared" si="468"/>
        <v>1.42</v>
      </c>
      <c r="Z239" s="58"/>
      <c r="AA239" s="57">
        <f t="shared" ref="AA239:AB239" si="469">SUM(AA227:AA238)</f>
        <v>0</v>
      </c>
      <c r="AB239" s="36">
        <f t="shared" si="469"/>
        <v>0</v>
      </c>
      <c r="AC239" s="58"/>
      <c r="AD239" s="57">
        <f t="shared" ref="AD239:AE239" si="470">SUM(AD227:AD238)</f>
        <v>0</v>
      </c>
      <c r="AE239" s="36">
        <f t="shared" si="470"/>
        <v>0</v>
      </c>
      <c r="AF239" s="58"/>
      <c r="AG239" s="57">
        <f t="shared" ref="AG239:AH239" si="471">SUM(AG227:AG238)</f>
        <v>0</v>
      </c>
      <c r="AH239" s="36">
        <f t="shared" si="471"/>
        <v>0</v>
      </c>
      <c r="AI239" s="58"/>
      <c r="AJ239" s="57">
        <f t="shared" ref="AJ239:AK239" si="472">SUM(AJ227:AJ238)</f>
        <v>0</v>
      </c>
      <c r="AK239" s="36">
        <f t="shared" si="472"/>
        <v>0</v>
      </c>
      <c r="AL239" s="58"/>
      <c r="AM239" s="57">
        <f t="shared" ref="AM239:AN239" si="473">SUM(AM227:AM238)</f>
        <v>0</v>
      </c>
      <c r="AN239" s="36">
        <f t="shared" si="473"/>
        <v>0</v>
      </c>
      <c r="AO239" s="58"/>
      <c r="AP239" s="57">
        <f t="shared" ref="AP239:AQ239" si="474">SUM(AP227:AP238)</f>
        <v>0</v>
      </c>
      <c r="AQ239" s="36">
        <f t="shared" si="474"/>
        <v>0</v>
      </c>
      <c r="AR239" s="58"/>
      <c r="AS239" s="57">
        <f t="shared" ref="AS239:AT239" si="475">SUM(AS227:AS238)</f>
        <v>1993</v>
      </c>
      <c r="AT239" s="36">
        <f t="shared" si="475"/>
        <v>4321.2380000000003</v>
      </c>
      <c r="AU239" s="58"/>
      <c r="AV239" s="57">
        <f t="shared" ref="AV239:AW239" si="476">SUM(AV227:AV238)</f>
        <v>28</v>
      </c>
      <c r="AW239" s="36">
        <f t="shared" si="476"/>
        <v>140.411</v>
      </c>
      <c r="AX239" s="58"/>
      <c r="AY239" s="57">
        <f t="shared" ref="AY239:AZ239" si="477">SUM(AY227:AY238)</f>
        <v>0</v>
      </c>
      <c r="AZ239" s="36">
        <f t="shared" si="477"/>
        <v>0</v>
      </c>
      <c r="BA239" s="58"/>
      <c r="BB239" s="57">
        <f t="shared" ref="BB239:BC239" si="478">SUM(BB227:BB238)</f>
        <v>0</v>
      </c>
      <c r="BC239" s="36">
        <f t="shared" si="478"/>
        <v>0</v>
      </c>
      <c r="BD239" s="58"/>
      <c r="BE239" s="57">
        <f t="shared" ref="BE239:BF239" si="479">SUM(BE227:BE238)</f>
        <v>6.0999999999999997E-4</v>
      </c>
      <c r="BF239" s="36">
        <f t="shared" si="479"/>
        <v>0.29099999999999998</v>
      </c>
      <c r="BG239" s="58"/>
      <c r="BH239" s="57">
        <f t="shared" ref="BH239:BI239" si="480">SUM(BH227:BH238)</f>
        <v>0</v>
      </c>
      <c r="BI239" s="36">
        <f t="shared" si="480"/>
        <v>0</v>
      </c>
      <c r="BJ239" s="58"/>
      <c r="BK239" s="57">
        <f t="shared" ref="BK239:BL239" si="481">SUM(BK227:BK238)</f>
        <v>0</v>
      </c>
      <c r="BL239" s="36">
        <f t="shared" si="481"/>
        <v>0</v>
      </c>
      <c r="BM239" s="58"/>
      <c r="BN239" s="57">
        <f t="shared" ref="BN239:BO239" si="482">SUM(BN227:BN238)</f>
        <v>0</v>
      </c>
      <c r="BO239" s="36">
        <f t="shared" si="482"/>
        <v>0</v>
      </c>
      <c r="BP239" s="58"/>
      <c r="BQ239" s="57">
        <f t="shared" ref="BQ239:BR239" si="483">SUM(BQ227:BQ238)</f>
        <v>0</v>
      </c>
      <c r="BR239" s="36">
        <f t="shared" si="483"/>
        <v>0</v>
      </c>
      <c r="BS239" s="58"/>
      <c r="BT239" s="57">
        <f t="shared" ref="BT239:BU239" si="484">SUM(BT227:BT238)</f>
        <v>0</v>
      </c>
      <c r="BU239" s="36">
        <f t="shared" si="484"/>
        <v>0</v>
      </c>
      <c r="BV239" s="58"/>
      <c r="BW239" s="57">
        <f t="shared" ref="BW239:BX239" si="485">SUM(BW227:BW238)</f>
        <v>0</v>
      </c>
      <c r="BX239" s="36">
        <f t="shared" si="485"/>
        <v>0</v>
      </c>
      <c r="BY239" s="58"/>
      <c r="BZ239" s="57">
        <f t="shared" ref="BZ239:CA239" si="486">SUM(BZ227:BZ238)</f>
        <v>0</v>
      </c>
      <c r="CA239" s="36">
        <f t="shared" si="486"/>
        <v>0</v>
      </c>
      <c r="CB239" s="58"/>
      <c r="CC239" s="57">
        <f t="shared" ref="CC239:CD239" si="487">SUM(CC227:CC238)</f>
        <v>3023.09998</v>
      </c>
      <c r="CD239" s="36">
        <f t="shared" si="487"/>
        <v>10412.074000000001</v>
      </c>
      <c r="CE239" s="58"/>
      <c r="CF239" s="57">
        <f t="shared" ref="CF239:CG239" si="488">SUM(CF227:CF238)</f>
        <v>0</v>
      </c>
      <c r="CG239" s="36">
        <f t="shared" si="488"/>
        <v>0</v>
      </c>
      <c r="CH239" s="58"/>
      <c r="CI239" s="37">
        <f t="shared" si="459"/>
        <v>57660.654590000006</v>
      </c>
      <c r="CJ239" s="38">
        <f t="shared" si="460"/>
        <v>215686.27500000002</v>
      </c>
    </row>
    <row r="240" spans="1:88" ht="13.8" customHeight="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56">
        <v>0</v>
      </c>
      <c r="G240" s="6">
        <v>0</v>
      </c>
      <c r="H240" s="55">
        <f t="shared" ref="H240:H251" si="489">IF(F240=0,0,G240/F240*1000)</f>
        <v>0</v>
      </c>
      <c r="I240" s="56">
        <v>0</v>
      </c>
      <c r="J240" s="6">
        <v>0</v>
      </c>
      <c r="K240" s="55">
        <f t="shared" ref="K240:K251" si="490">IF(I240=0,0,J240/I240*1000)</f>
        <v>0</v>
      </c>
      <c r="L240" s="56">
        <v>0</v>
      </c>
      <c r="M240" s="6">
        <v>0</v>
      </c>
      <c r="N240" s="55">
        <f t="shared" ref="N240:N251" si="491">IF(L240=0,0,M240/L240*1000)</f>
        <v>0</v>
      </c>
      <c r="O240" s="56">
        <v>0</v>
      </c>
      <c r="P240" s="6">
        <v>0</v>
      </c>
      <c r="Q240" s="55">
        <f t="shared" ref="Q240:Q251" si="492">IF(O240=0,0,P240/O240*1000)</f>
        <v>0</v>
      </c>
      <c r="R240" s="56">
        <v>0</v>
      </c>
      <c r="S240" s="6">
        <v>0</v>
      </c>
      <c r="T240" s="55">
        <f t="shared" ref="T240:T251" si="493">IF(R240=0,0,S240/R240*1000)</f>
        <v>0</v>
      </c>
      <c r="U240" s="56">
        <v>0</v>
      </c>
      <c r="V240" s="6">
        <v>0</v>
      </c>
      <c r="W240" s="55">
        <f t="shared" ref="W240:W251" si="494">IF(U240=0,0,V240/U240*1000)</f>
        <v>0</v>
      </c>
      <c r="X240" s="56">
        <v>0</v>
      </c>
      <c r="Y240" s="6">
        <v>0</v>
      </c>
      <c r="Z240" s="55">
        <f t="shared" ref="Z240:Z251" si="495">IF(X240=0,0,Y240/X240*1000)</f>
        <v>0</v>
      </c>
      <c r="AA240" s="56">
        <v>0</v>
      </c>
      <c r="AB240" s="6">
        <v>0</v>
      </c>
      <c r="AC240" s="55">
        <f t="shared" ref="AC240:AC251" si="496">IF(AA240=0,0,AB240/AA240*1000)</f>
        <v>0</v>
      </c>
      <c r="AD240" s="56">
        <v>0</v>
      </c>
      <c r="AE240" s="6">
        <v>0</v>
      </c>
      <c r="AF240" s="55">
        <f t="shared" ref="AF240:AF251" si="497">IF(AD240=0,0,AE240/AD240*1000)</f>
        <v>0</v>
      </c>
      <c r="AG240" s="56">
        <v>0</v>
      </c>
      <c r="AH240" s="6">
        <v>0</v>
      </c>
      <c r="AI240" s="55">
        <f t="shared" ref="AI240:AI251" si="498">IF(AG240=0,0,AH240/AG240*1000)</f>
        <v>0</v>
      </c>
      <c r="AJ240" s="56">
        <v>0</v>
      </c>
      <c r="AK240" s="6">
        <v>0</v>
      </c>
      <c r="AL240" s="55">
        <f t="shared" ref="AL240:AL251" si="499">IF(AJ240=0,0,AK240/AJ240*1000)</f>
        <v>0</v>
      </c>
      <c r="AM240" s="56">
        <v>0</v>
      </c>
      <c r="AN240" s="6">
        <v>0</v>
      </c>
      <c r="AO240" s="55">
        <f t="shared" ref="AO240:AO251" si="500">IF(AM240=0,0,AN240/AM240*1000)</f>
        <v>0</v>
      </c>
      <c r="AP240" s="56">
        <v>0</v>
      </c>
      <c r="AQ240" s="6">
        <v>0</v>
      </c>
      <c r="AR240" s="55">
        <f t="shared" ref="AR240:AR251" si="501">IF(AP240=0,0,AQ240/AP240*1000)</f>
        <v>0</v>
      </c>
      <c r="AS240" s="56">
        <v>0</v>
      </c>
      <c r="AT240" s="6">
        <v>0</v>
      </c>
      <c r="AU240" s="55">
        <f t="shared" ref="AU240:AU251" si="502">IF(AS240=0,0,AT240/AS240*1000)</f>
        <v>0</v>
      </c>
      <c r="AV240" s="56">
        <v>0</v>
      </c>
      <c r="AW240" s="6">
        <v>0</v>
      </c>
      <c r="AX240" s="55">
        <f t="shared" ref="AX240:AX251" si="503">IF(AV240=0,0,AW240/AV240*1000)</f>
        <v>0</v>
      </c>
      <c r="AY240" s="56">
        <v>0</v>
      </c>
      <c r="AZ240" s="6">
        <v>0</v>
      </c>
      <c r="BA240" s="55">
        <f t="shared" ref="BA240:BA251" si="504">IF(AY240=0,0,AZ240/AY240*1000)</f>
        <v>0</v>
      </c>
      <c r="BB240" s="56">
        <v>0</v>
      </c>
      <c r="BC240" s="6">
        <v>0</v>
      </c>
      <c r="BD240" s="55">
        <f t="shared" ref="BD240:BD251" si="505">IF(BB240=0,0,BC240/BB240*1000)</f>
        <v>0</v>
      </c>
      <c r="BE240" s="56">
        <v>0</v>
      </c>
      <c r="BF240" s="6">
        <v>0</v>
      </c>
      <c r="BG240" s="55">
        <f t="shared" ref="BG240:BG251" si="506">IF(BE240=0,0,BF240/BE240*1000)</f>
        <v>0</v>
      </c>
      <c r="BH240" s="56">
        <v>0</v>
      </c>
      <c r="BI240" s="6">
        <v>0</v>
      </c>
      <c r="BJ240" s="55">
        <f t="shared" ref="BJ240:BJ251" si="507">IF(BH240=0,0,BI240/BH240*1000)</f>
        <v>0</v>
      </c>
      <c r="BK240" s="56">
        <v>0</v>
      </c>
      <c r="BL240" s="6">
        <v>0</v>
      </c>
      <c r="BM240" s="55">
        <f t="shared" ref="BM240:BM251" si="508">IF(BK240=0,0,BL240/BK240*1000)</f>
        <v>0</v>
      </c>
      <c r="BN240" s="56">
        <v>0</v>
      </c>
      <c r="BO240" s="6">
        <v>0</v>
      </c>
      <c r="BP240" s="55">
        <f t="shared" ref="BP240:BP251" si="509">IF(BN240=0,0,BO240/BN240*1000)</f>
        <v>0</v>
      </c>
      <c r="BQ240" s="56">
        <v>0</v>
      </c>
      <c r="BR240" s="6">
        <v>0</v>
      </c>
      <c r="BS240" s="55">
        <f t="shared" ref="BS240:BS251" si="510">IF(BQ240=0,0,BR240/BQ240*1000)</f>
        <v>0</v>
      </c>
      <c r="BT240" s="56">
        <v>0</v>
      </c>
      <c r="BU240" s="6">
        <v>0</v>
      </c>
      <c r="BV240" s="55">
        <f t="shared" ref="BV240:BV251" si="511">IF(BT240=0,0,BU240/BT240*1000)</f>
        <v>0</v>
      </c>
      <c r="BW240" s="56">
        <v>0</v>
      </c>
      <c r="BX240" s="6">
        <v>0</v>
      </c>
      <c r="BY240" s="55">
        <f t="shared" ref="BY240:BY251" si="512">IF(BW240=0,0,BX240/BW240*1000)</f>
        <v>0</v>
      </c>
      <c r="BZ240" s="56">
        <v>0</v>
      </c>
      <c r="CA240" s="6">
        <v>0</v>
      </c>
      <c r="CB240" s="55">
        <f t="shared" ref="CB240:CB251" si="513">IF(BZ240=0,0,CA240/BZ240*1000)</f>
        <v>0</v>
      </c>
      <c r="CC240" s="85">
        <v>703</v>
      </c>
      <c r="CD240" s="6">
        <v>2513.5770000000002</v>
      </c>
      <c r="CE240" s="55">
        <f t="shared" ref="CE240:CE251" si="514">IF(CC240=0,0,CD240/CC240*1000)</f>
        <v>3575.5007112375538</v>
      </c>
      <c r="CF240" s="56">
        <v>0</v>
      </c>
      <c r="CG240" s="6">
        <v>0</v>
      </c>
      <c r="CH240" s="55">
        <f t="shared" ref="CH240:CH251" si="515">IF(CF240=0,0,CG240/CF240*1000)</f>
        <v>0</v>
      </c>
      <c r="CI240" s="8">
        <f>SUMIF($C$5:$CH$5,"Ton",C240:CH240)</f>
        <v>703</v>
      </c>
      <c r="CJ240" s="17">
        <f>SUMIF($C$5:$CH$5,"F*",C240:CH240)</f>
        <v>2513.5770000000002</v>
      </c>
    </row>
    <row r="241" spans="1:88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516">IF(C241=0,0,D241/C241*1000)</f>
        <v>0</v>
      </c>
      <c r="F241" s="56">
        <v>0</v>
      </c>
      <c r="G241" s="6">
        <v>0</v>
      </c>
      <c r="H241" s="55">
        <f t="shared" si="489"/>
        <v>0</v>
      </c>
      <c r="I241" s="56">
        <v>0</v>
      </c>
      <c r="J241" s="6">
        <v>0</v>
      </c>
      <c r="K241" s="55">
        <f t="shared" si="490"/>
        <v>0</v>
      </c>
      <c r="L241" s="56">
        <v>0</v>
      </c>
      <c r="M241" s="6">
        <v>0</v>
      </c>
      <c r="N241" s="55">
        <f t="shared" si="491"/>
        <v>0</v>
      </c>
      <c r="O241" s="56">
        <v>0</v>
      </c>
      <c r="P241" s="6">
        <v>0</v>
      </c>
      <c r="Q241" s="55">
        <f t="shared" si="492"/>
        <v>0</v>
      </c>
      <c r="R241" s="56">
        <v>0</v>
      </c>
      <c r="S241" s="6">
        <v>0</v>
      </c>
      <c r="T241" s="55">
        <f t="shared" si="493"/>
        <v>0</v>
      </c>
      <c r="U241" s="56">
        <v>0</v>
      </c>
      <c r="V241" s="6">
        <v>0</v>
      </c>
      <c r="W241" s="55">
        <f t="shared" si="494"/>
        <v>0</v>
      </c>
      <c r="X241" s="56">
        <v>0</v>
      </c>
      <c r="Y241" s="6">
        <v>0</v>
      </c>
      <c r="Z241" s="55">
        <f t="shared" si="495"/>
        <v>0</v>
      </c>
      <c r="AA241" s="56">
        <v>0</v>
      </c>
      <c r="AB241" s="6">
        <v>0</v>
      </c>
      <c r="AC241" s="55">
        <f t="shared" si="496"/>
        <v>0</v>
      </c>
      <c r="AD241" s="56">
        <v>0</v>
      </c>
      <c r="AE241" s="6">
        <v>0</v>
      </c>
      <c r="AF241" s="55">
        <f t="shared" si="497"/>
        <v>0</v>
      </c>
      <c r="AG241" s="56">
        <v>0</v>
      </c>
      <c r="AH241" s="6">
        <v>0</v>
      </c>
      <c r="AI241" s="55">
        <f t="shared" si="498"/>
        <v>0</v>
      </c>
      <c r="AJ241" s="56">
        <v>0</v>
      </c>
      <c r="AK241" s="6">
        <v>0</v>
      </c>
      <c r="AL241" s="55">
        <f t="shared" si="499"/>
        <v>0</v>
      </c>
      <c r="AM241" s="56">
        <v>0</v>
      </c>
      <c r="AN241" s="6">
        <v>0</v>
      </c>
      <c r="AO241" s="55">
        <f t="shared" si="500"/>
        <v>0</v>
      </c>
      <c r="AP241" s="56">
        <v>0</v>
      </c>
      <c r="AQ241" s="6">
        <v>0</v>
      </c>
      <c r="AR241" s="55">
        <f t="shared" si="501"/>
        <v>0</v>
      </c>
      <c r="AS241" s="56">
        <v>0</v>
      </c>
      <c r="AT241" s="6">
        <v>0</v>
      </c>
      <c r="AU241" s="55">
        <f t="shared" si="502"/>
        <v>0</v>
      </c>
      <c r="AV241" s="56">
        <v>0</v>
      </c>
      <c r="AW241" s="6">
        <v>0</v>
      </c>
      <c r="AX241" s="55">
        <f t="shared" si="503"/>
        <v>0</v>
      </c>
      <c r="AY241" s="56">
        <v>0</v>
      </c>
      <c r="AZ241" s="6">
        <v>0</v>
      </c>
      <c r="BA241" s="55">
        <f t="shared" si="504"/>
        <v>0</v>
      </c>
      <c r="BB241" s="56">
        <v>0</v>
      </c>
      <c r="BC241" s="6">
        <v>0</v>
      </c>
      <c r="BD241" s="55">
        <f t="shared" si="505"/>
        <v>0</v>
      </c>
      <c r="BE241" s="56">
        <v>0</v>
      </c>
      <c r="BF241" s="6">
        <v>0</v>
      </c>
      <c r="BG241" s="55">
        <f t="shared" si="506"/>
        <v>0</v>
      </c>
      <c r="BH241" s="56">
        <v>0</v>
      </c>
      <c r="BI241" s="6">
        <v>0</v>
      </c>
      <c r="BJ241" s="55">
        <f t="shared" si="507"/>
        <v>0</v>
      </c>
      <c r="BK241" s="56">
        <v>0</v>
      </c>
      <c r="BL241" s="6">
        <v>0</v>
      </c>
      <c r="BM241" s="55">
        <f t="shared" si="508"/>
        <v>0</v>
      </c>
      <c r="BN241" s="56">
        <v>0</v>
      </c>
      <c r="BO241" s="6">
        <v>0</v>
      </c>
      <c r="BP241" s="55">
        <f t="shared" si="509"/>
        <v>0</v>
      </c>
      <c r="BQ241" s="56">
        <v>0</v>
      </c>
      <c r="BR241" s="6">
        <v>0</v>
      </c>
      <c r="BS241" s="55">
        <f t="shared" si="510"/>
        <v>0</v>
      </c>
      <c r="BT241" s="56">
        <v>0</v>
      </c>
      <c r="BU241" s="6">
        <v>0</v>
      </c>
      <c r="BV241" s="55">
        <f t="shared" si="511"/>
        <v>0</v>
      </c>
      <c r="BW241" s="56">
        <v>0</v>
      </c>
      <c r="BX241" s="6">
        <v>0</v>
      </c>
      <c r="BY241" s="55">
        <f t="shared" si="512"/>
        <v>0</v>
      </c>
      <c r="BZ241" s="56">
        <v>0</v>
      </c>
      <c r="CA241" s="6">
        <v>0</v>
      </c>
      <c r="CB241" s="55">
        <f t="shared" si="513"/>
        <v>0</v>
      </c>
      <c r="CC241" s="85">
        <v>706</v>
      </c>
      <c r="CD241" s="6">
        <v>2185.5169999999998</v>
      </c>
      <c r="CE241" s="55">
        <f t="shared" si="514"/>
        <v>3095.6331444759203</v>
      </c>
      <c r="CF241" s="56">
        <v>0</v>
      </c>
      <c r="CG241" s="6">
        <v>0</v>
      </c>
      <c r="CH241" s="55">
        <f t="shared" si="515"/>
        <v>0</v>
      </c>
      <c r="CI241" s="8">
        <f t="shared" ref="CI241:CI252" si="517">SUMIF($C$5:$CH$5,"Ton",C241:CH241)</f>
        <v>706</v>
      </c>
      <c r="CJ241" s="17">
        <f t="shared" ref="CJ241:CJ252" si="518">SUMIF($C$5:$CH$5,"F*",C241:CH241)</f>
        <v>2185.5169999999998</v>
      </c>
    </row>
    <row r="242" spans="1:88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516"/>
        <v>0</v>
      </c>
      <c r="F242" s="56">
        <v>0</v>
      </c>
      <c r="G242" s="6">
        <v>0</v>
      </c>
      <c r="H242" s="55">
        <f t="shared" si="489"/>
        <v>0</v>
      </c>
      <c r="I242" s="56">
        <v>0</v>
      </c>
      <c r="J242" s="6">
        <v>0</v>
      </c>
      <c r="K242" s="55">
        <f t="shared" si="490"/>
        <v>0</v>
      </c>
      <c r="L242" s="56">
        <v>0</v>
      </c>
      <c r="M242" s="6">
        <v>0</v>
      </c>
      <c r="N242" s="55">
        <f t="shared" si="491"/>
        <v>0</v>
      </c>
      <c r="O242" s="56">
        <v>0</v>
      </c>
      <c r="P242" s="6">
        <v>0</v>
      </c>
      <c r="Q242" s="55">
        <f t="shared" si="492"/>
        <v>0</v>
      </c>
      <c r="R242" s="56">
        <v>0</v>
      </c>
      <c r="S242" s="6">
        <v>0</v>
      </c>
      <c r="T242" s="55">
        <f t="shared" si="493"/>
        <v>0</v>
      </c>
      <c r="U242" s="56">
        <v>0</v>
      </c>
      <c r="V242" s="6">
        <v>0</v>
      </c>
      <c r="W242" s="55">
        <f t="shared" si="494"/>
        <v>0</v>
      </c>
      <c r="X242" s="56">
        <v>0</v>
      </c>
      <c r="Y242" s="6">
        <v>0</v>
      </c>
      <c r="Z242" s="55">
        <f t="shared" si="495"/>
        <v>0</v>
      </c>
      <c r="AA242" s="56">
        <v>0</v>
      </c>
      <c r="AB242" s="6">
        <v>0</v>
      </c>
      <c r="AC242" s="55">
        <f t="shared" si="496"/>
        <v>0</v>
      </c>
      <c r="AD242" s="56">
        <v>0</v>
      </c>
      <c r="AE242" s="6">
        <v>0</v>
      </c>
      <c r="AF242" s="55">
        <f t="shared" si="497"/>
        <v>0</v>
      </c>
      <c r="AG242" s="56">
        <v>0</v>
      </c>
      <c r="AH242" s="6">
        <v>0</v>
      </c>
      <c r="AI242" s="55">
        <f t="shared" si="498"/>
        <v>0</v>
      </c>
      <c r="AJ242" s="56">
        <v>0</v>
      </c>
      <c r="AK242" s="6">
        <v>0</v>
      </c>
      <c r="AL242" s="55">
        <f t="shared" si="499"/>
        <v>0</v>
      </c>
      <c r="AM242" s="56">
        <v>0</v>
      </c>
      <c r="AN242" s="6">
        <v>0</v>
      </c>
      <c r="AO242" s="55">
        <f t="shared" si="500"/>
        <v>0</v>
      </c>
      <c r="AP242" s="56">
        <v>0</v>
      </c>
      <c r="AQ242" s="6">
        <v>0</v>
      </c>
      <c r="AR242" s="55">
        <f t="shared" si="501"/>
        <v>0</v>
      </c>
      <c r="AS242" s="56">
        <v>0</v>
      </c>
      <c r="AT242" s="6">
        <v>0</v>
      </c>
      <c r="AU242" s="55">
        <f t="shared" si="502"/>
        <v>0</v>
      </c>
      <c r="AV242" s="56">
        <v>0</v>
      </c>
      <c r="AW242" s="6">
        <v>0</v>
      </c>
      <c r="AX242" s="55">
        <f t="shared" si="503"/>
        <v>0</v>
      </c>
      <c r="AY242" s="56">
        <v>0</v>
      </c>
      <c r="AZ242" s="6">
        <v>0</v>
      </c>
      <c r="BA242" s="55">
        <f t="shared" si="504"/>
        <v>0</v>
      </c>
      <c r="BB242" s="56">
        <v>0</v>
      </c>
      <c r="BC242" s="6">
        <v>0</v>
      </c>
      <c r="BD242" s="55">
        <f t="shared" si="505"/>
        <v>0</v>
      </c>
      <c r="BE242" s="56">
        <v>0</v>
      </c>
      <c r="BF242" s="6">
        <v>0</v>
      </c>
      <c r="BG242" s="55">
        <f t="shared" si="506"/>
        <v>0</v>
      </c>
      <c r="BH242" s="56">
        <v>0</v>
      </c>
      <c r="BI242" s="6">
        <v>0</v>
      </c>
      <c r="BJ242" s="55">
        <f t="shared" si="507"/>
        <v>0</v>
      </c>
      <c r="BK242" s="56">
        <v>0</v>
      </c>
      <c r="BL242" s="6">
        <v>0</v>
      </c>
      <c r="BM242" s="55">
        <f t="shared" si="508"/>
        <v>0</v>
      </c>
      <c r="BN242" s="56">
        <v>0</v>
      </c>
      <c r="BO242" s="6">
        <v>0</v>
      </c>
      <c r="BP242" s="55">
        <f t="shared" si="509"/>
        <v>0</v>
      </c>
      <c r="BQ242" s="56">
        <v>0</v>
      </c>
      <c r="BR242" s="6">
        <v>0</v>
      </c>
      <c r="BS242" s="55">
        <f t="shared" si="510"/>
        <v>0</v>
      </c>
      <c r="BT242" s="56">
        <v>0</v>
      </c>
      <c r="BU242" s="6">
        <v>0</v>
      </c>
      <c r="BV242" s="55">
        <f t="shared" si="511"/>
        <v>0</v>
      </c>
      <c r="BW242" s="56">
        <v>0</v>
      </c>
      <c r="BX242" s="6">
        <v>0</v>
      </c>
      <c r="BY242" s="55">
        <f t="shared" si="512"/>
        <v>0</v>
      </c>
      <c r="BZ242" s="56">
        <v>0</v>
      </c>
      <c r="CA242" s="6">
        <v>0</v>
      </c>
      <c r="CB242" s="55">
        <f t="shared" si="513"/>
        <v>0</v>
      </c>
      <c r="CC242" s="85">
        <v>634</v>
      </c>
      <c r="CD242" s="6">
        <v>1816.489</v>
      </c>
      <c r="CE242" s="55">
        <f t="shared" si="514"/>
        <v>2865.1246056782334</v>
      </c>
      <c r="CF242" s="56">
        <v>0</v>
      </c>
      <c r="CG242" s="6">
        <v>0</v>
      </c>
      <c r="CH242" s="55">
        <f t="shared" si="515"/>
        <v>0</v>
      </c>
      <c r="CI242" s="8">
        <f t="shared" si="517"/>
        <v>634</v>
      </c>
      <c r="CJ242" s="17">
        <f t="shared" si="518"/>
        <v>1816.489</v>
      </c>
    </row>
    <row r="243" spans="1:88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0</v>
      </c>
      <c r="G243" s="6">
        <v>0</v>
      </c>
      <c r="H243" s="55">
        <f t="shared" si="489"/>
        <v>0</v>
      </c>
      <c r="I243" s="56">
        <v>0</v>
      </c>
      <c r="J243" s="6">
        <v>0</v>
      </c>
      <c r="K243" s="55">
        <f t="shared" si="490"/>
        <v>0</v>
      </c>
      <c r="L243" s="56">
        <v>0</v>
      </c>
      <c r="M243" s="6">
        <v>0</v>
      </c>
      <c r="N243" s="55">
        <f t="shared" si="491"/>
        <v>0</v>
      </c>
      <c r="O243" s="56">
        <v>0</v>
      </c>
      <c r="P243" s="6">
        <v>0</v>
      </c>
      <c r="Q243" s="55">
        <f t="shared" si="492"/>
        <v>0</v>
      </c>
      <c r="R243" s="56">
        <v>0</v>
      </c>
      <c r="S243" s="6">
        <v>0</v>
      </c>
      <c r="T243" s="55">
        <f t="shared" si="493"/>
        <v>0</v>
      </c>
      <c r="U243" s="56">
        <v>0</v>
      </c>
      <c r="V243" s="6">
        <v>0</v>
      </c>
      <c r="W243" s="55">
        <f t="shared" si="494"/>
        <v>0</v>
      </c>
      <c r="X243" s="56">
        <v>0</v>
      </c>
      <c r="Y243" s="6">
        <v>0</v>
      </c>
      <c r="Z243" s="55">
        <f t="shared" si="495"/>
        <v>0</v>
      </c>
      <c r="AA243" s="56">
        <v>0</v>
      </c>
      <c r="AB243" s="6">
        <v>0</v>
      </c>
      <c r="AC243" s="55">
        <f t="shared" si="496"/>
        <v>0</v>
      </c>
      <c r="AD243" s="56">
        <v>0</v>
      </c>
      <c r="AE243" s="6">
        <v>0</v>
      </c>
      <c r="AF243" s="55">
        <f t="shared" si="497"/>
        <v>0</v>
      </c>
      <c r="AG243" s="56">
        <v>0</v>
      </c>
      <c r="AH243" s="6">
        <v>0</v>
      </c>
      <c r="AI243" s="55">
        <f t="shared" si="498"/>
        <v>0</v>
      </c>
      <c r="AJ243" s="56">
        <v>0</v>
      </c>
      <c r="AK243" s="6">
        <v>0</v>
      </c>
      <c r="AL243" s="55">
        <f t="shared" si="499"/>
        <v>0</v>
      </c>
      <c r="AM243" s="56">
        <v>0</v>
      </c>
      <c r="AN243" s="6">
        <v>0</v>
      </c>
      <c r="AO243" s="55">
        <f t="shared" si="500"/>
        <v>0</v>
      </c>
      <c r="AP243" s="56">
        <v>0</v>
      </c>
      <c r="AQ243" s="6">
        <v>0</v>
      </c>
      <c r="AR243" s="55">
        <f t="shared" si="501"/>
        <v>0</v>
      </c>
      <c r="AS243" s="56">
        <v>0</v>
      </c>
      <c r="AT243" s="6">
        <v>0</v>
      </c>
      <c r="AU243" s="55">
        <f t="shared" si="502"/>
        <v>0</v>
      </c>
      <c r="AV243" s="56">
        <v>0</v>
      </c>
      <c r="AW243" s="6">
        <v>0</v>
      </c>
      <c r="AX243" s="55">
        <f t="shared" si="503"/>
        <v>0</v>
      </c>
      <c r="AY243" s="56">
        <v>0</v>
      </c>
      <c r="AZ243" s="6">
        <v>0</v>
      </c>
      <c r="BA243" s="55">
        <f t="shared" si="504"/>
        <v>0</v>
      </c>
      <c r="BB243" s="56">
        <v>0</v>
      </c>
      <c r="BC243" s="6">
        <v>0</v>
      </c>
      <c r="BD243" s="55">
        <f t="shared" si="505"/>
        <v>0</v>
      </c>
      <c r="BE243" s="56">
        <v>0</v>
      </c>
      <c r="BF243" s="6">
        <v>0</v>
      </c>
      <c r="BG243" s="55">
        <f t="shared" si="506"/>
        <v>0</v>
      </c>
      <c r="BH243" s="56">
        <v>0</v>
      </c>
      <c r="BI243" s="6">
        <v>0</v>
      </c>
      <c r="BJ243" s="55">
        <f t="shared" si="507"/>
        <v>0</v>
      </c>
      <c r="BK243" s="56">
        <v>0</v>
      </c>
      <c r="BL243" s="6">
        <v>0</v>
      </c>
      <c r="BM243" s="55">
        <f t="shared" si="508"/>
        <v>0</v>
      </c>
      <c r="BN243" s="56">
        <v>0</v>
      </c>
      <c r="BO243" s="6">
        <v>0</v>
      </c>
      <c r="BP243" s="55">
        <f t="shared" si="509"/>
        <v>0</v>
      </c>
      <c r="BQ243" s="56">
        <v>0</v>
      </c>
      <c r="BR243" s="6">
        <v>0</v>
      </c>
      <c r="BS243" s="55">
        <f t="shared" si="510"/>
        <v>0</v>
      </c>
      <c r="BT243" s="56">
        <v>0</v>
      </c>
      <c r="BU243" s="6">
        <v>0</v>
      </c>
      <c r="BV243" s="55">
        <f t="shared" si="511"/>
        <v>0</v>
      </c>
      <c r="BW243" s="56">
        <v>0</v>
      </c>
      <c r="BX243" s="6">
        <v>0</v>
      </c>
      <c r="BY243" s="55">
        <f t="shared" si="512"/>
        <v>0</v>
      </c>
      <c r="BZ243" s="56">
        <v>0</v>
      </c>
      <c r="CA243" s="6">
        <v>0</v>
      </c>
      <c r="CB243" s="55">
        <f t="shared" si="513"/>
        <v>0</v>
      </c>
      <c r="CC243" s="85">
        <v>101</v>
      </c>
      <c r="CD243" s="6">
        <v>168.22800000000001</v>
      </c>
      <c r="CE243" s="55">
        <f t="shared" si="514"/>
        <v>1665.6237623762377</v>
      </c>
      <c r="CF243" s="56">
        <v>0</v>
      </c>
      <c r="CG243" s="6">
        <v>0</v>
      </c>
      <c r="CH243" s="55">
        <f t="shared" si="515"/>
        <v>0</v>
      </c>
      <c r="CI243" s="8">
        <f t="shared" si="517"/>
        <v>101</v>
      </c>
      <c r="CJ243" s="17">
        <f t="shared" si="518"/>
        <v>168.22800000000001</v>
      </c>
    </row>
    <row r="244" spans="1:88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519">IF(C244=0,0,D244/C244*1000)</f>
        <v>0</v>
      </c>
      <c r="F244" s="56">
        <v>0</v>
      </c>
      <c r="G244" s="6">
        <v>0</v>
      </c>
      <c r="H244" s="55">
        <f t="shared" si="489"/>
        <v>0</v>
      </c>
      <c r="I244" s="56">
        <v>0</v>
      </c>
      <c r="J244" s="6">
        <v>0</v>
      </c>
      <c r="K244" s="55">
        <f t="shared" si="490"/>
        <v>0</v>
      </c>
      <c r="L244" s="56">
        <v>0</v>
      </c>
      <c r="M244" s="6">
        <v>0</v>
      </c>
      <c r="N244" s="55">
        <f t="shared" si="491"/>
        <v>0</v>
      </c>
      <c r="O244" s="56">
        <v>0</v>
      </c>
      <c r="P244" s="6">
        <v>0</v>
      </c>
      <c r="Q244" s="55">
        <f t="shared" si="492"/>
        <v>0</v>
      </c>
      <c r="R244" s="56">
        <v>0</v>
      </c>
      <c r="S244" s="6">
        <v>0</v>
      </c>
      <c r="T244" s="55">
        <f t="shared" si="493"/>
        <v>0</v>
      </c>
      <c r="U244" s="56">
        <v>0</v>
      </c>
      <c r="V244" s="6">
        <v>0</v>
      </c>
      <c r="W244" s="55">
        <f t="shared" si="494"/>
        <v>0</v>
      </c>
      <c r="X244" s="56">
        <v>0</v>
      </c>
      <c r="Y244" s="6">
        <v>0</v>
      </c>
      <c r="Z244" s="55">
        <f t="shared" si="495"/>
        <v>0</v>
      </c>
      <c r="AA244" s="56">
        <v>0</v>
      </c>
      <c r="AB244" s="6">
        <v>0</v>
      </c>
      <c r="AC244" s="55">
        <f t="shared" si="496"/>
        <v>0</v>
      </c>
      <c r="AD244" s="56">
        <v>0</v>
      </c>
      <c r="AE244" s="6">
        <v>0</v>
      </c>
      <c r="AF244" s="55">
        <f t="shared" si="497"/>
        <v>0</v>
      </c>
      <c r="AG244" s="56">
        <v>0</v>
      </c>
      <c r="AH244" s="6">
        <v>0</v>
      </c>
      <c r="AI244" s="55">
        <f t="shared" si="498"/>
        <v>0</v>
      </c>
      <c r="AJ244" s="56">
        <v>0</v>
      </c>
      <c r="AK244" s="6">
        <v>0</v>
      </c>
      <c r="AL244" s="55">
        <f t="shared" si="499"/>
        <v>0</v>
      </c>
      <c r="AM244" s="56">
        <v>0</v>
      </c>
      <c r="AN244" s="6">
        <v>0</v>
      </c>
      <c r="AO244" s="55">
        <f t="shared" si="500"/>
        <v>0</v>
      </c>
      <c r="AP244" s="56">
        <v>0</v>
      </c>
      <c r="AQ244" s="6">
        <v>0</v>
      </c>
      <c r="AR244" s="55">
        <f t="shared" si="501"/>
        <v>0</v>
      </c>
      <c r="AS244" s="85">
        <v>30</v>
      </c>
      <c r="AT244" s="6">
        <v>120</v>
      </c>
      <c r="AU244" s="55">
        <f t="shared" si="502"/>
        <v>4000</v>
      </c>
      <c r="AV244" s="56">
        <v>0</v>
      </c>
      <c r="AW244" s="6">
        <v>0</v>
      </c>
      <c r="AX244" s="55">
        <f t="shared" si="503"/>
        <v>0</v>
      </c>
      <c r="AY244" s="56">
        <v>0</v>
      </c>
      <c r="AZ244" s="6">
        <v>0</v>
      </c>
      <c r="BA244" s="55">
        <f t="shared" si="504"/>
        <v>0</v>
      </c>
      <c r="BB244" s="56">
        <v>0</v>
      </c>
      <c r="BC244" s="6">
        <v>0</v>
      </c>
      <c r="BD244" s="55">
        <f t="shared" si="505"/>
        <v>0</v>
      </c>
      <c r="BE244" s="56">
        <v>0</v>
      </c>
      <c r="BF244" s="6">
        <v>0</v>
      </c>
      <c r="BG244" s="55">
        <f t="shared" si="506"/>
        <v>0</v>
      </c>
      <c r="BH244" s="56">
        <v>0</v>
      </c>
      <c r="BI244" s="6">
        <v>0</v>
      </c>
      <c r="BJ244" s="55">
        <f t="shared" si="507"/>
        <v>0</v>
      </c>
      <c r="BK244" s="56">
        <v>0</v>
      </c>
      <c r="BL244" s="6">
        <v>0</v>
      </c>
      <c r="BM244" s="55">
        <f t="shared" si="508"/>
        <v>0</v>
      </c>
      <c r="BN244" s="56">
        <v>0</v>
      </c>
      <c r="BO244" s="6">
        <v>0</v>
      </c>
      <c r="BP244" s="55">
        <f t="shared" si="509"/>
        <v>0</v>
      </c>
      <c r="BQ244" s="56">
        <v>0</v>
      </c>
      <c r="BR244" s="6">
        <v>0</v>
      </c>
      <c r="BS244" s="55">
        <f t="shared" si="510"/>
        <v>0</v>
      </c>
      <c r="BT244" s="56">
        <v>0</v>
      </c>
      <c r="BU244" s="6">
        <v>0</v>
      </c>
      <c r="BV244" s="55">
        <f t="shared" si="511"/>
        <v>0</v>
      </c>
      <c r="BW244" s="56">
        <v>0</v>
      </c>
      <c r="BX244" s="6">
        <v>0</v>
      </c>
      <c r="BY244" s="55">
        <f t="shared" si="512"/>
        <v>0</v>
      </c>
      <c r="BZ244" s="56">
        <v>0</v>
      </c>
      <c r="CA244" s="6">
        <v>0</v>
      </c>
      <c r="CB244" s="55">
        <f t="shared" si="513"/>
        <v>0</v>
      </c>
      <c r="CC244" s="85">
        <v>68</v>
      </c>
      <c r="CD244" s="6">
        <v>128.58699999999999</v>
      </c>
      <c r="CE244" s="55">
        <f t="shared" si="514"/>
        <v>1890.9852941176468</v>
      </c>
      <c r="CF244" s="56">
        <v>0</v>
      </c>
      <c r="CG244" s="6">
        <v>0</v>
      </c>
      <c r="CH244" s="55">
        <f t="shared" si="515"/>
        <v>0</v>
      </c>
      <c r="CI244" s="8">
        <f t="shared" si="517"/>
        <v>98</v>
      </c>
      <c r="CJ244" s="17">
        <f t="shared" si="518"/>
        <v>248.58699999999999</v>
      </c>
    </row>
    <row r="245" spans="1:88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519"/>
        <v>0</v>
      </c>
      <c r="F245" s="56">
        <v>0</v>
      </c>
      <c r="G245" s="6">
        <v>0</v>
      </c>
      <c r="H245" s="55">
        <f t="shared" si="489"/>
        <v>0</v>
      </c>
      <c r="I245" s="56">
        <v>0</v>
      </c>
      <c r="J245" s="6">
        <v>0</v>
      </c>
      <c r="K245" s="55">
        <f t="shared" si="490"/>
        <v>0</v>
      </c>
      <c r="L245" s="56">
        <v>0</v>
      </c>
      <c r="M245" s="6">
        <v>0</v>
      </c>
      <c r="N245" s="55">
        <f t="shared" si="491"/>
        <v>0</v>
      </c>
      <c r="O245" s="56">
        <v>0</v>
      </c>
      <c r="P245" s="6">
        <v>0</v>
      </c>
      <c r="Q245" s="55">
        <f t="shared" si="492"/>
        <v>0</v>
      </c>
      <c r="R245" s="56">
        <v>0</v>
      </c>
      <c r="S245" s="6">
        <v>0</v>
      </c>
      <c r="T245" s="55">
        <f t="shared" si="493"/>
        <v>0</v>
      </c>
      <c r="U245" s="56">
        <v>0</v>
      </c>
      <c r="V245" s="6">
        <v>0</v>
      </c>
      <c r="W245" s="55">
        <f t="shared" si="494"/>
        <v>0</v>
      </c>
      <c r="X245" s="56">
        <v>0</v>
      </c>
      <c r="Y245" s="6">
        <v>0</v>
      </c>
      <c r="Z245" s="55">
        <f t="shared" si="495"/>
        <v>0</v>
      </c>
      <c r="AA245" s="56">
        <v>0</v>
      </c>
      <c r="AB245" s="6">
        <v>0</v>
      </c>
      <c r="AC245" s="55">
        <f t="shared" si="496"/>
        <v>0</v>
      </c>
      <c r="AD245" s="56">
        <v>0</v>
      </c>
      <c r="AE245" s="6">
        <v>0</v>
      </c>
      <c r="AF245" s="55">
        <f t="shared" si="497"/>
        <v>0</v>
      </c>
      <c r="AG245" s="56">
        <v>0</v>
      </c>
      <c r="AH245" s="6">
        <v>0</v>
      </c>
      <c r="AI245" s="55">
        <f t="shared" si="498"/>
        <v>0</v>
      </c>
      <c r="AJ245" s="56">
        <v>0</v>
      </c>
      <c r="AK245" s="6">
        <v>0</v>
      </c>
      <c r="AL245" s="55">
        <f t="shared" si="499"/>
        <v>0</v>
      </c>
      <c r="AM245" s="56">
        <v>0</v>
      </c>
      <c r="AN245" s="6">
        <v>0</v>
      </c>
      <c r="AO245" s="55">
        <f t="shared" si="500"/>
        <v>0</v>
      </c>
      <c r="AP245" s="56">
        <v>0</v>
      </c>
      <c r="AQ245" s="6">
        <v>0</v>
      </c>
      <c r="AR245" s="55">
        <f t="shared" si="501"/>
        <v>0</v>
      </c>
      <c r="AS245" s="85">
        <v>90</v>
      </c>
      <c r="AT245" s="6">
        <v>432</v>
      </c>
      <c r="AU245" s="55">
        <f t="shared" si="502"/>
        <v>4800</v>
      </c>
      <c r="AV245" s="56">
        <v>0</v>
      </c>
      <c r="AW245" s="6">
        <v>0</v>
      </c>
      <c r="AX245" s="55">
        <f t="shared" si="503"/>
        <v>0</v>
      </c>
      <c r="AY245" s="56">
        <v>0</v>
      </c>
      <c r="AZ245" s="6">
        <v>0</v>
      </c>
      <c r="BA245" s="55">
        <f t="shared" si="504"/>
        <v>0</v>
      </c>
      <c r="BB245" s="56">
        <v>0</v>
      </c>
      <c r="BC245" s="6">
        <v>0</v>
      </c>
      <c r="BD245" s="55">
        <f t="shared" si="505"/>
        <v>0</v>
      </c>
      <c r="BE245" s="56">
        <v>0</v>
      </c>
      <c r="BF245" s="6">
        <v>0</v>
      </c>
      <c r="BG245" s="55">
        <f t="shared" si="506"/>
        <v>0</v>
      </c>
      <c r="BH245" s="56">
        <v>0</v>
      </c>
      <c r="BI245" s="6">
        <v>0</v>
      </c>
      <c r="BJ245" s="55">
        <f t="shared" si="507"/>
        <v>0</v>
      </c>
      <c r="BK245" s="56">
        <v>0</v>
      </c>
      <c r="BL245" s="6">
        <v>0</v>
      </c>
      <c r="BM245" s="55">
        <f t="shared" si="508"/>
        <v>0</v>
      </c>
      <c r="BN245" s="56">
        <v>0</v>
      </c>
      <c r="BO245" s="6">
        <v>0</v>
      </c>
      <c r="BP245" s="55">
        <f t="shared" si="509"/>
        <v>0</v>
      </c>
      <c r="BQ245" s="56">
        <v>0</v>
      </c>
      <c r="BR245" s="6">
        <v>0</v>
      </c>
      <c r="BS245" s="55">
        <f t="shared" si="510"/>
        <v>0</v>
      </c>
      <c r="BT245" s="56">
        <v>0</v>
      </c>
      <c r="BU245" s="6">
        <v>0</v>
      </c>
      <c r="BV245" s="55">
        <f t="shared" si="511"/>
        <v>0</v>
      </c>
      <c r="BW245" s="56">
        <v>0</v>
      </c>
      <c r="BX245" s="6">
        <v>0</v>
      </c>
      <c r="BY245" s="55">
        <f t="shared" si="512"/>
        <v>0</v>
      </c>
      <c r="BZ245" s="56">
        <v>0</v>
      </c>
      <c r="CA245" s="6">
        <v>0</v>
      </c>
      <c r="CB245" s="55">
        <f t="shared" si="513"/>
        <v>0</v>
      </c>
      <c r="CC245" s="85">
        <v>170</v>
      </c>
      <c r="CD245" s="6">
        <v>437.976</v>
      </c>
      <c r="CE245" s="55">
        <f t="shared" si="514"/>
        <v>2576.3294117647056</v>
      </c>
      <c r="CF245" s="56">
        <v>0</v>
      </c>
      <c r="CG245" s="6">
        <v>0</v>
      </c>
      <c r="CH245" s="55">
        <f t="shared" si="515"/>
        <v>0</v>
      </c>
      <c r="CI245" s="8">
        <f t="shared" si="517"/>
        <v>260</v>
      </c>
      <c r="CJ245" s="17">
        <f t="shared" si="518"/>
        <v>869.976</v>
      </c>
    </row>
    <row r="246" spans="1:88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519"/>
        <v>0</v>
      </c>
      <c r="F246" s="56">
        <v>0</v>
      </c>
      <c r="G246" s="6">
        <v>0</v>
      </c>
      <c r="H246" s="55">
        <f t="shared" si="489"/>
        <v>0</v>
      </c>
      <c r="I246" s="56">
        <v>0</v>
      </c>
      <c r="J246" s="6">
        <v>0</v>
      </c>
      <c r="K246" s="55">
        <f t="shared" si="490"/>
        <v>0</v>
      </c>
      <c r="L246" s="56">
        <v>0</v>
      </c>
      <c r="M246" s="6">
        <v>0</v>
      </c>
      <c r="N246" s="55">
        <f t="shared" si="491"/>
        <v>0</v>
      </c>
      <c r="O246" s="56">
        <v>0</v>
      </c>
      <c r="P246" s="6">
        <v>0</v>
      </c>
      <c r="Q246" s="55">
        <f t="shared" si="492"/>
        <v>0</v>
      </c>
      <c r="R246" s="56">
        <v>0</v>
      </c>
      <c r="S246" s="6">
        <v>0</v>
      </c>
      <c r="T246" s="55">
        <f t="shared" si="493"/>
        <v>0</v>
      </c>
      <c r="U246" s="56">
        <v>0</v>
      </c>
      <c r="V246" s="6">
        <v>0</v>
      </c>
      <c r="W246" s="55">
        <f t="shared" si="494"/>
        <v>0</v>
      </c>
      <c r="X246" s="56">
        <v>0</v>
      </c>
      <c r="Y246" s="6">
        <v>0</v>
      </c>
      <c r="Z246" s="55">
        <f t="shared" si="495"/>
        <v>0</v>
      </c>
      <c r="AA246" s="56">
        <v>0</v>
      </c>
      <c r="AB246" s="6">
        <v>0</v>
      </c>
      <c r="AC246" s="55">
        <f t="shared" si="496"/>
        <v>0</v>
      </c>
      <c r="AD246" s="56">
        <v>0</v>
      </c>
      <c r="AE246" s="6">
        <v>0</v>
      </c>
      <c r="AF246" s="55">
        <f t="shared" si="497"/>
        <v>0</v>
      </c>
      <c r="AG246" s="56">
        <v>0</v>
      </c>
      <c r="AH246" s="6">
        <v>0</v>
      </c>
      <c r="AI246" s="55">
        <f t="shared" si="498"/>
        <v>0</v>
      </c>
      <c r="AJ246" s="56">
        <v>0</v>
      </c>
      <c r="AK246" s="6">
        <v>0</v>
      </c>
      <c r="AL246" s="55">
        <f t="shared" si="499"/>
        <v>0</v>
      </c>
      <c r="AM246" s="56">
        <v>0</v>
      </c>
      <c r="AN246" s="6">
        <v>0</v>
      </c>
      <c r="AO246" s="55">
        <f t="shared" si="500"/>
        <v>0</v>
      </c>
      <c r="AP246" s="56">
        <v>0</v>
      </c>
      <c r="AQ246" s="6">
        <v>0</v>
      </c>
      <c r="AR246" s="55">
        <f t="shared" si="501"/>
        <v>0</v>
      </c>
      <c r="AS246" s="85">
        <v>150</v>
      </c>
      <c r="AT246" s="6">
        <v>720</v>
      </c>
      <c r="AU246" s="55">
        <f t="shared" si="502"/>
        <v>4800</v>
      </c>
      <c r="AV246" s="56">
        <v>0</v>
      </c>
      <c r="AW246" s="6">
        <v>0</v>
      </c>
      <c r="AX246" s="55">
        <f t="shared" si="503"/>
        <v>0</v>
      </c>
      <c r="AY246" s="56">
        <v>0</v>
      </c>
      <c r="AZ246" s="6">
        <v>0</v>
      </c>
      <c r="BA246" s="55">
        <f t="shared" si="504"/>
        <v>0</v>
      </c>
      <c r="BB246" s="56">
        <v>0</v>
      </c>
      <c r="BC246" s="6">
        <v>0</v>
      </c>
      <c r="BD246" s="55">
        <f t="shared" si="505"/>
        <v>0</v>
      </c>
      <c r="BE246" s="56">
        <v>0</v>
      </c>
      <c r="BF246" s="6">
        <v>0</v>
      </c>
      <c r="BG246" s="55">
        <f t="shared" si="506"/>
        <v>0</v>
      </c>
      <c r="BH246" s="56">
        <v>0</v>
      </c>
      <c r="BI246" s="6">
        <v>0</v>
      </c>
      <c r="BJ246" s="55">
        <f t="shared" si="507"/>
        <v>0</v>
      </c>
      <c r="BK246" s="56">
        <v>0</v>
      </c>
      <c r="BL246" s="6">
        <v>0</v>
      </c>
      <c r="BM246" s="55">
        <f t="shared" si="508"/>
        <v>0</v>
      </c>
      <c r="BN246" s="56">
        <v>0</v>
      </c>
      <c r="BO246" s="6">
        <v>0</v>
      </c>
      <c r="BP246" s="55">
        <f t="shared" si="509"/>
        <v>0</v>
      </c>
      <c r="BQ246" s="56">
        <v>0</v>
      </c>
      <c r="BR246" s="6">
        <v>0</v>
      </c>
      <c r="BS246" s="55">
        <f t="shared" si="510"/>
        <v>0</v>
      </c>
      <c r="BT246" s="56">
        <v>0</v>
      </c>
      <c r="BU246" s="6">
        <v>0</v>
      </c>
      <c r="BV246" s="55">
        <f t="shared" si="511"/>
        <v>0</v>
      </c>
      <c r="BW246" s="56">
        <v>0</v>
      </c>
      <c r="BX246" s="6">
        <v>0</v>
      </c>
      <c r="BY246" s="55">
        <f t="shared" si="512"/>
        <v>0</v>
      </c>
      <c r="BZ246" s="56">
        <v>0</v>
      </c>
      <c r="CA246" s="6">
        <v>0</v>
      </c>
      <c r="CB246" s="55">
        <f t="shared" si="513"/>
        <v>0</v>
      </c>
      <c r="CC246" s="85">
        <v>170</v>
      </c>
      <c r="CD246" s="6">
        <v>524.85799999999995</v>
      </c>
      <c r="CE246" s="55">
        <f t="shared" si="514"/>
        <v>3087.3999999999996</v>
      </c>
      <c r="CF246" s="56">
        <v>0</v>
      </c>
      <c r="CG246" s="6">
        <v>0</v>
      </c>
      <c r="CH246" s="55">
        <f t="shared" si="515"/>
        <v>0</v>
      </c>
      <c r="CI246" s="8">
        <f t="shared" si="517"/>
        <v>320</v>
      </c>
      <c r="CJ246" s="17">
        <f t="shared" si="518"/>
        <v>1244.8579999999999</v>
      </c>
    </row>
    <row r="247" spans="1:88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519"/>
        <v>0</v>
      </c>
      <c r="F247" s="56">
        <v>0</v>
      </c>
      <c r="G247" s="6">
        <v>0</v>
      </c>
      <c r="H247" s="55">
        <f t="shared" si="489"/>
        <v>0</v>
      </c>
      <c r="I247" s="56">
        <v>0</v>
      </c>
      <c r="J247" s="6">
        <v>0</v>
      </c>
      <c r="K247" s="55">
        <f t="shared" si="490"/>
        <v>0</v>
      </c>
      <c r="L247" s="56">
        <v>0</v>
      </c>
      <c r="M247" s="6">
        <v>0</v>
      </c>
      <c r="N247" s="55">
        <f t="shared" si="491"/>
        <v>0</v>
      </c>
      <c r="O247" s="56">
        <v>0</v>
      </c>
      <c r="P247" s="6">
        <v>0</v>
      </c>
      <c r="Q247" s="55">
        <f t="shared" si="492"/>
        <v>0</v>
      </c>
      <c r="R247" s="56">
        <v>0</v>
      </c>
      <c r="S247" s="6">
        <v>0</v>
      </c>
      <c r="T247" s="55">
        <f t="shared" si="493"/>
        <v>0</v>
      </c>
      <c r="U247" s="56">
        <v>0</v>
      </c>
      <c r="V247" s="6">
        <v>0</v>
      </c>
      <c r="W247" s="55">
        <f t="shared" si="494"/>
        <v>0</v>
      </c>
      <c r="X247" s="56">
        <v>0</v>
      </c>
      <c r="Y247" s="6">
        <v>0</v>
      </c>
      <c r="Z247" s="55">
        <f t="shared" si="495"/>
        <v>0</v>
      </c>
      <c r="AA247" s="56">
        <v>0</v>
      </c>
      <c r="AB247" s="6">
        <v>0</v>
      </c>
      <c r="AC247" s="55">
        <f t="shared" si="496"/>
        <v>0</v>
      </c>
      <c r="AD247" s="56">
        <v>0</v>
      </c>
      <c r="AE247" s="6">
        <v>0</v>
      </c>
      <c r="AF247" s="55">
        <f t="shared" si="497"/>
        <v>0</v>
      </c>
      <c r="AG247" s="56">
        <v>0</v>
      </c>
      <c r="AH247" s="6">
        <v>0</v>
      </c>
      <c r="AI247" s="55">
        <f t="shared" si="498"/>
        <v>0</v>
      </c>
      <c r="AJ247" s="56">
        <v>0</v>
      </c>
      <c r="AK247" s="6">
        <v>0</v>
      </c>
      <c r="AL247" s="55">
        <f t="shared" si="499"/>
        <v>0</v>
      </c>
      <c r="AM247" s="56">
        <v>0</v>
      </c>
      <c r="AN247" s="6">
        <v>0</v>
      </c>
      <c r="AO247" s="55">
        <f t="shared" si="500"/>
        <v>0</v>
      </c>
      <c r="AP247" s="56">
        <v>0</v>
      </c>
      <c r="AQ247" s="6">
        <v>0</v>
      </c>
      <c r="AR247" s="55">
        <f t="shared" si="501"/>
        <v>0</v>
      </c>
      <c r="AS247" s="85">
        <v>252</v>
      </c>
      <c r="AT247" s="6">
        <v>1209.5999999999999</v>
      </c>
      <c r="AU247" s="55">
        <f t="shared" si="502"/>
        <v>4800</v>
      </c>
      <c r="AV247" s="56">
        <v>0</v>
      </c>
      <c r="AW247" s="6">
        <v>0</v>
      </c>
      <c r="AX247" s="55">
        <f t="shared" si="503"/>
        <v>0</v>
      </c>
      <c r="AY247" s="56">
        <v>0</v>
      </c>
      <c r="AZ247" s="6">
        <v>0</v>
      </c>
      <c r="BA247" s="55">
        <f t="shared" si="504"/>
        <v>0</v>
      </c>
      <c r="BB247" s="56">
        <v>0</v>
      </c>
      <c r="BC247" s="6">
        <v>0</v>
      </c>
      <c r="BD247" s="55">
        <f t="shared" si="505"/>
        <v>0</v>
      </c>
      <c r="BE247" s="56">
        <v>0</v>
      </c>
      <c r="BF247" s="6">
        <v>0</v>
      </c>
      <c r="BG247" s="55">
        <f t="shared" si="506"/>
        <v>0</v>
      </c>
      <c r="BH247" s="56">
        <v>0</v>
      </c>
      <c r="BI247" s="6">
        <v>0</v>
      </c>
      <c r="BJ247" s="55">
        <f t="shared" si="507"/>
        <v>0</v>
      </c>
      <c r="BK247" s="85">
        <v>34</v>
      </c>
      <c r="BL247" s="6">
        <v>69.17</v>
      </c>
      <c r="BM247" s="55">
        <f t="shared" si="508"/>
        <v>2034.4117647058827</v>
      </c>
      <c r="BN247" s="56">
        <v>0</v>
      </c>
      <c r="BO247" s="6">
        <v>0</v>
      </c>
      <c r="BP247" s="55">
        <f t="shared" si="509"/>
        <v>0</v>
      </c>
      <c r="BQ247" s="56">
        <v>0</v>
      </c>
      <c r="BR247" s="6">
        <v>0</v>
      </c>
      <c r="BS247" s="55">
        <f t="shared" si="510"/>
        <v>0</v>
      </c>
      <c r="BT247" s="56">
        <v>0</v>
      </c>
      <c r="BU247" s="6">
        <v>0</v>
      </c>
      <c r="BV247" s="55">
        <f t="shared" si="511"/>
        <v>0</v>
      </c>
      <c r="BW247" s="56">
        <v>0</v>
      </c>
      <c r="BX247" s="6">
        <v>0</v>
      </c>
      <c r="BY247" s="55">
        <f t="shared" si="512"/>
        <v>0</v>
      </c>
      <c r="BZ247" s="56">
        <v>0</v>
      </c>
      <c r="CA247" s="6">
        <v>0</v>
      </c>
      <c r="CB247" s="55">
        <f t="shared" si="513"/>
        <v>0</v>
      </c>
      <c r="CC247" s="85">
        <v>408</v>
      </c>
      <c r="CD247" s="6">
        <v>835.65499999999997</v>
      </c>
      <c r="CE247" s="55">
        <f t="shared" si="514"/>
        <v>2048.1740196078431</v>
      </c>
      <c r="CF247" s="56">
        <v>0</v>
      </c>
      <c r="CG247" s="6">
        <v>0</v>
      </c>
      <c r="CH247" s="55">
        <f t="shared" si="515"/>
        <v>0</v>
      </c>
      <c r="CI247" s="8">
        <f t="shared" si="517"/>
        <v>694</v>
      </c>
      <c r="CJ247" s="17">
        <f t="shared" si="518"/>
        <v>2114.4250000000002</v>
      </c>
    </row>
    <row r="248" spans="1:88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519"/>
        <v>0</v>
      </c>
      <c r="F248" s="56">
        <v>0</v>
      </c>
      <c r="G248" s="6">
        <v>0</v>
      </c>
      <c r="H248" s="55">
        <f t="shared" si="489"/>
        <v>0</v>
      </c>
      <c r="I248" s="56">
        <v>0</v>
      </c>
      <c r="J248" s="6">
        <v>0</v>
      </c>
      <c r="K248" s="55">
        <f t="shared" si="490"/>
        <v>0</v>
      </c>
      <c r="L248" s="56">
        <v>0</v>
      </c>
      <c r="M248" s="6">
        <v>0</v>
      </c>
      <c r="N248" s="55">
        <f t="shared" si="491"/>
        <v>0</v>
      </c>
      <c r="O248" s="56">
        <v>0</v>
      </c>
      <c r="P248" s="6">
        <v>0</v>
      </c>
      <c r="Q248" s="55">
        <f t="shared" si="492"/>
        <v>0</v>
      </c>
      <c r="R248" s="56">
        <v>0</v>
      </c>
      <c r="S248" s="6">
        <v>0</v>
      </c>
      <c r="T248" s="55">
        <f t="shared" si="493"/>
        <v>0</v>
      </c>
      <c r="U248" s="56">
        <v>0</v>
      </c>
      <c r="V248" s="6">
        <v>0</v>
      </c>
      <c r="W248" s="55">
        <f t="shared" si="494"/>
        <v>0</v>
      </c>
      <c r="X248" s="56">
        <v>0</v>
      </c>
      <c r="Y248" s="6">
        <v>0</v>
      </c>
      <c r="Z248" s="55">
        <f t="shared" si="495"/>
        <v>0</v>
      </c>
      <c r="AA248" s="56">
        <v>0</v>
      </c>
      <c r="AB248" s="6">
        <v>0</v>
      </c>
      <c r="AC248" s="55">
        <f t="shared" si="496"/>
        <v>0</v>
      </c>
      <c r="AD248" s="56">
        <v>0</v>
      </c>
      <c r="AE248" s="6">
        <v>0</v>
      </c>
      <c r="AF248" s="55">
        <f t="shared" si="497"/>
        <v>0</v>
      </c>
      <c r="AG248" s="56">
        <v>0</v>
      </c>
      <c r="AH248" s="6">
        <v>0</v>
      </c>
      <c r="AI248" s="55">
        <f t="shared" si="498"/>
        <v>0</v>
      </c>
      <c r="AJ248" s="56">
        <v>0</v>
      </c>
      <c r="AK248" s="6">
        <v>0</v>
      </c>
      <c r="AL248" s="55">
        <f t="shared" si="499"/>
        <v>0</v>
      </c>
      <c r="AM248" s="56">
        <v>0</v>
      </c>
      <c r="AN248" s="6">
        <v>0</v>
      </c>
      <c r="AO248" s="55">
        <f t="shared" si="500"/>
        <v>0</v>
      </c>
      <c r="AP248" s="56">
        <v>0</v>
      </c>
      <c r="AQ248" s="6">
        <v>0</v>
      </c>
      <c r="AR248" s="55">
        <f t="shared" si="501"/>
        <v>0</v>
      </c>
      <c r="AS248" s="85">
        <v>188</v>
      </c>
      <c r="AT248" s="6">
        <v>902.4</v>
      </c>
      <c r="AU248" s="55">
        <f t="shared" si="502"/>
        <v>4800</v>
      </c>
      <c r="AV248" s="56">
        <v>0</v>
      </c>
      <c r="AW248" s="6">
        <v>0</v>
      </c>
      <c r="AX248" s="55">
        <f t="shared" si="503"/>
        <v>0</v>
      </c>
      <c r="AY248" s="56">
        <v>0</v>
      </c>
      <c r="AZ248" s="6">
        <v>0</v>
      </c>
      <c r="BA248" s="55">
        <f t="shared" si="504"/>
        <v>0</v>
      </c>
      <c r="BB248" s="56">
        <v>0</v>
      </c>
      <c r="BC248" s="6">
        <v>0</v>
      </c>
      <c r="BD248" s="55">
        <f t="shared" si="505"/>
        <v>0</v>
      </c>
      <c r="BE248" s="56">
        <v>0</v>
      </c>
      <c r="BF248" s="6">
        <v>0</v>
      </c>
      <c r="BG248" s="55">
        <f t="shared" si="506"/>
        <v>0</v>
      </c>
      <c r="BH248" s="56">
        <v>0</v>
      </c>
      <c r="BI248" s="6">
        <v>0</v>
      </c>
      <c r="BJ248" s="55">
        <f t="shared" si="507"/>
        <v>0</v>
      </c>
      <c r="BK248" s="85">
        <v>102</v>
      </c>
      <c r="BL248" s="6">
        <v>225.65299999999999</v>
      </c>
      <c r="BM248" s="55">
        <f t="shared" si="508"/>
        <v>2212.2843137254899</v>
      </c>
      <c r="BN248" s="56">
        <v>0</v>
      </c>
      <c r="BO248" s="6">
        <v>0</v>
      </c>
      <c r="BP248" s="55">
        <f t="shared" si="509"/>
        <v>0</v>
      </c>
      <c r="BQ248" s="56">
        <v>0</v>
      </c>
      <c r="BR248" s="6">
        <v>0</v>
      </c>
      <c r="BS248" s="55">
        <f t="shared" si="510"/>
        <v>0</v>
      </c>
      <c r="BT248" s="56">
        <v>0</v>
      </c>
      <c r="BU248" s="6">
        <v>0</v>
      </c>
      <c r="BV248" s="55">
        <f t="shared" si="511"/>
        <v>0</v>
      </c>
      <c r="BW248" s="56">
        <v>0</v>
      </c>
      <c r="BX248" s="6">
        <v>0</v>
      </c>
      <c r="BY248" s="55">
        <f t="shared" si="512"/>
        <v>0</v>
      </c>
      <c r="BZ248" s="56">
        <v>0</v>
      </c>
      <c r="CA248" s="6">
        <v>0</v>
      </c>
      <c r="CB248" s="55">
        <f t="shared" si="513"/>
        <v>0</v>
      </c>
      <c r="CC248" s="85">
        <v>1851.18</v>
      </c>
      <c r="CD248" s="6">
        <v>4023.8110000000001</v>
      </c>
      <c r="CE248" s="55">
        <f t="shared" si="514"/>
        <v>2173.6465389643363</v>
      </c>
      <c r="CF248" s="85">
        <v>34</v>
      </c>
      <c r="CG248" s="6">
        <v>75.48</v>
      </c>
      <c r="CH248" s="55">
        <f t="shared" si="515"/>
        <v>2220</v>
      </c>
      <c r="CI248" s="8">
        <f t="shared" si="517"/>
        <v>2175.1800000000003</v>
      </c>
      <c r="CJ248" s="17">
        <f t="shared" si="518"/>
        <v>5227.3439999999991</v>
      </c>
    </row>
    <row r="249" spans="1:88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519"/>
        <v>0</v>
      </c>
      <c r="F249" s="56">
        <v>0</v>
      </c>
      <c r="G249" s="6">
        <v>0</v>
      </c>
      <c r="H249" s="55">
        <f t="shared" si="489"/>
        <v>0</v>
      </c>
      <c r="I249" s="85">
        <v>30.56</v>
      </c>
      <c r="J249" s="6">
        <v>149.744</v>
      </c>
      <c r="K249" s="55">
        <f t="shared" si="490"/>
        <v>4900</v>
      </c>
      <c r="L249" s="56">
        <v>0</v>
      </c>
      <c r="M249" s="6">
        <v>0</v>
      </c>
      <c r="N249" s="55">
        <f t="shared" si="491"/>
        <v>0</v>
      </c>
      <c r="O249" s="56">
        <v>0</v>
      </c>
      <c r="P249" s="6">
        <v>0</v>
      </c>
      <c r="Q249" s="55">
        <f t="shared" si="492"/>
        <v>0</v>
      </c>
      <c r="R249" s="56">
        <v>0</v>
      </c>
      <c r="S249" s="6">
        <v>0</v>
      </c>
      <c r="T249" s="55">
        <f t="shared" si="493"/>
        <v>0</v>
      </c>
      <c r="U249" s="56">
        <v>0</v>
      </c>
      <c r="V249" s="6">
        <v>0</v>
      </c>
      <c r="W249" s="55">
        <f t="shared" si="494"/>
        <v>0</v>
      </c>
      <c r="X249" s="56">
        <v>0</v>
      </c>
      <c r="Y249" s="6">
        <v>0</v>
      </c>
      <c r="Z249" s="55">
        <f t="shared" si="495"/>
        <v>0</v>
      </c>
      <c r="AA249" s="56">
        <v>0</v>
      </c>
      <c r="AB249" s="6">
        <v>0</v>
      </c>
      <c r="AC249" s="55">
        <f t="shared" si="496"/>
        <v>0</v>
      </c>
      <c r="AD249" s="56">
        <v>0</v>
      </c>
      <c r="AE249" s="6">
        <v>0</v>
      </c>
      <c r="AF249" s="55">
        <f t="shared" si="497"/>
        <v>0</v>
      </c>
      <c r="AG249" s="56">
        <v>0</v>
      </c>
      <c r="AH249" s="6">
        <v>0</v>
      </c>
      <c r="AI249" s="55">
        <f t="shared" si="498"/>
        <v>0</v>
      </c>
      <c r="AJ249" s="56">
        <v>0</v>
      </c>
      <c r="AK249" s="6">
        <v>0</v>
      </c>
      <c r="AL249" s="55">
        <f t="shared" si="499"/>
        <v>0</v>
      </c>
      <c r="AM249" s="56">
        <v>0</v>
      </c>
      <c r="AN249" s="6">
        <v>0</v>
      </c>
      <c r="AO249" s="55">
        <f t="shared" si="500"/>
        <v>0</v>
      </c>
      <c r="AP249" s="56">
        <v>0</v>
      </c>
      <c r="AQ249" s="6">
        <v>0</v>
      </c>
      <c r="AR249" s="55">
        <f t="shared" si="501"/>
        <v>0</v>
      </c>
      <c r="AS249" s="85">
        <v>210</v>
      </c>
      <c r="AT249" s="6">
        <v>1008</v>
      </c>
      <c r="AU249" s="55">
        <f t="shared" si="502"/>
        <v>4800</v>
      </c>
      <c r="AV249" s="85">
        <v>94</v>
      </c>
      <c r="AW249" s="6">
        <v>406.69099999999997</v>
      </c>
      <c r="AX249" s="55">
        <f t="shared" si="503"/>
        <v>4326.4999999999991</v>
      </c>
      <c r="AY249" s="56">
        <v>0</v>
      </c>
      <c r="AZ249" s="6">
        <v>0</v>
      </c>
      <c r="BA249" s="55">
        <f t="shared" si="504"/>
        <v>0</v>
      </c>
      <c r="BB249" s="56">
        <v>0</v>
      </c>
      <c r="BC249" s="6">
        <v>0</v>
      </c>
      <c r="BD249" s="55">
        <f t="shared" si="505"/>
        <v>0</v>
      </c>
      <c r="BE249" s="56">
        <v>0</v>
      </c>
      <c r="BF249" s="6">
        <v>0</v>
      </c>
      <c r="BG249" s="55">
        <f t="shared" si="506"/>
        <v>0</v>
      </c>
      <c r="BH249" s="56">
        <v>0</v>
      </c>
      <c r="BI249" s="6">
        <v>0</v>
      </c>
      <c r="BJ249" s="55">
        <f t="shared" si="507"/>
        <v>0</v>
      </c>
      <c r="BK249" s="56">
        <v>0</v>
      </c>
      <c r="BL249" s="6">
        <v>0</v>
      </c>
      <c r="BM249" s="55">
        <f t="shared" si="508"/>
        <v>0</v>
      </c>
      <c r="BN249" s="56">
        <v>0</v>
      </c>
      <c r="BO249" s="6">
        <v>0</v>
      </c>
      <c r="BP249" s="55">
        <f t="shared" si="509"/>
        <v>0</v>
      </c>
      <c r="BQ249" s="56">
        <v>0</v>
      </c>
      <c r="BR249" s="6">
        <v>0</v>
      </c>
      <c r="BS249" s="55">
        <f t="shared" si="510"/>
        <v>0</v>
      </c>
      <c r="BT249" s="56">
        <v>0</v>
      </c>
      <c r="BU249" s="6">
        <v>0</v>
      </c>
      <c r="BV249" s="55">
        <f t="shared" si="511"/>
        <v>0</v>
      </c>
      <c r="BW249" s="56">
        <v>0</v>
      </c>
      <c r="BX249" s="6">
        <v>0</v>
      </c>
      <c r="BY249" s="55">
        <f t="shared" si="512"/>
        <v>0</v>
      </c>
      <c r="BZ249" s="56">
        <v>0</v>
      </c>
      <c r="CA249" s="6">
        <v>0</v>
      </c>
      <c r="CB249" s="55">
        <f t="shared" si="513"/>
        <v>0</v>
      </c>
      <c r="CC249" s="85">
        <v>2106.66</v>
      </c>
      <c r="CD249" s="6">
        <v>4884.7650000000003</v>
      </c>
      <c r="CE249" s="55">
        <f t="shared" si="514"/>
        <v>2318.724901028168</v>
      </c>
      <c r="CF249" s="56">
        <v>0</v>
      </c>
      <c r="CG249" s="6">
        <v>0</v>
      </c>
      <c r="CH249" s="55">
        <f t="shared" si="515"/>
        <v>0</v>
      </c>
      <c r="CI249" s="8">
        <f t="shared" si="517"/>
        <v>2441.2199999999998</v>
      </c>
      <c r="CJ249" s="17">
        <f t="shared" si="518"/>
        <v>6449.2000000000007</v>
      </c>
    </row>
    <row r="250" spans="1:88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519"/>
        <v>0</v>
      </c>
      <c r="F250" s="56">
        <v>0</v>
      </c>
      <c r="G250" s="6">
        <v>0</v>
      </c>
      <c r="H250" s="55">
        <f t="shared" si="489"/>
        <v>0</v>
      </c>
      <c r="I250" s="56">
        <v>0</v>
      </c>
      <c r="J250" s="6">
        <v>0</v>
      </c>
      <c r="K250" s="55">
        <f t="shared" si="490"/>
        <v>0</v>
      </c>
      <c r="L250" s="56">
        <v>0</v>
      </c>
      <c r="M250" s="6">
        <v>0</v>
      </c>
      <c r="N250" s="55">
        <f t="shared" si="491"/>
        <v>0</v>
      </c>
      <c r="O250" s="56">
        <v>0</v>
      </c>
      <c r="P250" s="6">
        <v>0</v>
      </c>
      <c r="Q250" s="55">
        <f t="shared" si="492"/>
        <v>0</v>
      </c>
      <c r="R250" s="56">
        <v>0</v>
      </c>
      <c r="S250" s="6">
        <v>0</v>
      </c>
      <c r="T250" s="55">
        <f t="shared" si="493"/>
        <v>0</v>
      </c>
      <c r="U250" s="56">
        <v>0</v>
      </c>
      <c r="V250" s="6">
        <v>0</v>
      </c>
      <c r="W250" s="55">
        <f t="shared" si="494"/>
        <v>0</v>
      </c>
      <c r="X250" s="56">
        <v>0</v>
      </c>
      <c r="Y250" s="6">
        <v>0</v>
      </c>
      <c r="Z250" s="55">
        <f t="shared" si="495"/>
        <v>0</v>
      </c>
      <c r="AA250" s="56">
        <v>0</v>
      </c>
      <c r="AB250" s="6">
        <v>0</v>
      </c>
      <c r="AC250" s="55">
        <f t="shared" si="496"/>
        <v>0</v>
      </c>
      <c r="AD250" s="56">
        <v>0</v>
      </c>
      <c r="AE250" s="6">
        <v>0</v>
      </c>
      <c r="AF250" s="55">
        <f t="shared" si="497"/>
        <v>0</v>
      </c>
      <c r="AG250" s="56">
        <v>0</v>
      </c>
      <c r="AH250" s="6">
        <v>0</v>
      </c>
      <c r="AI250" s="55">
        <f t="shared" si="498"/>
        <v>0</v>
      </c>
      <c r="AJ250" s="56">
        <v>0</v>
      </c>
      <c r="AK250" s="6">
        <v>0</v>
      </c>
      <c r="AL250" s="55">
        <f t="shared" si="499"/>
        <v>0</v>
      </c>
      <c r="AM250" s="56">
        <v>0</v>
      </c>
      <c r="AN250" s="6">
        <v>0</v>
      </c>
      <c r="AO250" s="55">
        <f t="shared" si="500"/>
        <v>0</v>
      </c>
      <c r="AP250" s="56">
        <v>0</v>
      </c>
      <c r="AQ250" s="6">
        <v>0</v>
      </c>
      <c r="AR250" s="55">
        <f t="shared" si="501"/>
        <v>0</v>
      </c>
      <c r="AS250" s="85">
        <v>516</v>
      </c>
      <c r="AT250" s="6">
        <v>1617.865</v>
      </c>
      <c r="AU250" s="55">
        <f t="shared" si="502"/>
        <v>3135.3972868217052</v>
      </c>
      <c r="AV250" s="85">
        <v>119</v>
      </c>
      <c r="AW250" s="6">
        <v>515.42399999999998</v>
      </c>
      <c r="AX250" s="55">
        <f t="shared" si="503"/>
        <v>4331.2941176470586</v>
      </c>
      <c r="AY250" s="56">
        <v>0</v>
      </c>
      <c r="AZ250" s="6">
        <v>0</v>
      </c>
      <c r="BA250" s="55">
        <f t="shared" si="504"/>
        <v>0</v>
      </c>
      <c r="BB250" s="56">
        <v>0</v>
      </c>
      <c r="BC250" s="6">
        <v>0</v>
      </c>
      <c r="BD250" s="55">
        <f t="shared" si="505"/>
        <v>0</v>
      </c>
      <c r="BE250" s="56">
        <v>0</v>
      </c>
      <c r="BF250" s="6">
        <v>0</v>
      </c>
      <c r="BG250" s="55">
        <f t="shared" si="506"/>
        <v>0</v>
      </c>
      <c r="BH250" s="56">
        <v>0</v>
      </c>
      <c r="BI250" s="6">
        <v>0</v>
      </c>
      <c r="BJ250" s="55">
        <f t="shared" si="507"/>
        <v>0</v>
      </c>
      <c r="BK250" s="56">
        <v>0</v>
      </c>
      <c r="BL250" s="6">
        <v>0</v>
      </c>
      <c r="BM250" s="55">
        <f t="shared" si="508"/>
        <v>0</v>
      </c>
      <c r="BN250" s="56">
        <v>0</v>
      </c>
      <c r="BO250" s="6">
        <v>0</v>
      </c>
      <c r="BP250" s="55">
        <f t="shared" si="509"/>
        <v>0</v>
      </c>
      <c r="BQ250" s="56">
        <v>0</v>
      </c>
      <c r="BR250" s="6">
        <v>0</v>
      </c>
      <c r="BS250" s="55">
        <f t="shared" si="510"/>
        <v>0</v>
      </c>
      <c r="BT250" s="56">
        <v>0</v>
      </c>
      <c r="BU250" s="6">
        <v>0</v>
      </c>
      <c r="BV250" s="55">
        <f t="shared" si="511"/>
        <v>0</v>
      </c>
      <c r="BW250" s="56">
        <v>0</v>
      </c>
      <c r="BX250" s="6">
        <v>0</v>
      </c>
      <c r="BY250" s="55">
        <f t="shared" si="512"/>
        <v>0</v>
      </c>
      <c r="BZ250" s="56">
        <v>0</v>
      </c>
      <c r="CA250" s="6">
        <v>0</v>
      </c>
      <c r="CB250" s="55">
        <f t="shared" si="513"/>
        <v>0</v>
      </c>
      <c r="CC250" s="85">
        <v>2836.2140399999998</v>
      </c>
      <c r="CD250" s="6">
        <v>6783.7539999999999</v>
      </c>
      <c r="CE250" s="55">
        <f t="shared" si="514"/>
        <v>2391.8342918858125</v>
      </c>
      <c r="CF250" s="56">
        <v>0</v>
      </c>
      <c r="CG250" s="6">
        <v>0</v>
      </c>
      <c r="CH250" s="55">
        <f t="shared" si="515"/>
        <v>0</v>
      </c>
      <c r="CI250" s="8">
        <f t="shared" si="517"/>
        <v>3471.2140399999998</v>
      </c>
      <c r="CJ250" s="17">
        <f t="shared" si="518"/>
        <v>8917.0429999999997</v>
      </c>
    </row>
    <row r="251" spans="1:88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519"/>
        <v>0</v>
      </c>
      <c r="F251" s="56">
        <v>0</v>
      </c>
      <c r="G251" s="6">
        <v>0</v>
      </c>
      <c r="H251" s="55">
        <f t="shared" si="489"/>
        <v>0</v>
      </c>
      <c r="I251" s="56">
        <v>0</v>
      </c>
      <c r="J251" s="6">
        <v>0</v>
      </c>
      <c r="K251" s="55">
        <f t="shared" si="490"/>
        <v>0</v>
      </c>
      <c r="L251" s="56">
        <v>0</v>
      </c>
      <c r="M251" s="6">
        <v>0</v>
      </c>
      <c r="N251" s="55">
        <f t="shared" si="491"/>
        <v>0</v>
      </c>
      <c r="O251" s="56">
        <v>0</v>
      </c>
      <c r="P251" s="6">
        <v>0</v>
      </c>
      <c r="Q251" s="55">
        <f t="shared" si="492"/>
        <v>0</v>
      </c>
      <c r="R251" s="56">
        <v>0</v>
      </c>
      <c r="S251" s="6">
        <v>0</v>
      </c>
      <c r="T251" s="55">
        <f t="shared" si="493"/>
        <v>0</v>
      </c>
      <c r="U251" s="56">
        <v>0</v>
      </c>
      <c r="V251" s="6">
        <v>0</v>
      </c>
      <c r="W251" s="55">
        <f t="shared" si="494"/>
        <v>0</v>
      </c>
      <c r="X251" s="56">
        <v>0</v>
      </c>
      <c r="Y251" s="6">
        <v>0</v>
      </c>
      <c r="Z251" s="55">
        <f t="shared" si="495"/>
        <v>0</v>
      </c>
      <c r="AA251" s="56">
        <v>0</v>
      </c>
      <c r="AB251" s="6">
        <v>0</v>
      </c>
      <c r="AC251" s="55">
        <f t="shared" si="496"/>
        <v>0</v>
      </c>
      <c r="AD251" s="56">
        <v>0</v>
      </c>
      <c r="AE251" s="6">
        <v>0</v>
      </c>
      <c r="AF251" s="55">
        <f t="shared" si="497"/>
        <v>0</v>
      </c>
      <c r="AG251" s="56">
        <v>0</v>
      </c>
      <c r="AH251" s="6">
        <v>0</v>
      </c>
      <c r="AI251" s="55">
        <f t="shared" si="498"/>
        <v>0</v>
      </c>
      <c r="AJ251" s="56">
        <v>0</v>
      </c>
      <c r="AK251" s="6">
        <v>0</v>
      </c>
      <c r="AL251" s="55">
        <f t="shared" si="499"/>
        <v>0</v>
      </c>
      <c r="AM251" s="56">
        <v>0</v>
      </c>
      <c r="AN251" s="6">
        <v>0</v>
      </c>
      <c r="AO251" s="55">
        <f t="shared" si="500"/>
        <v>0</v>
      </c>
      <c r="AP251" s="56">
        <v>0</v>
      </c>
      <c r="AQ251" s="6">
        <v>0</v>
      </c>
      <c r="AR251" s="55">
        <f t="shared" si="501"/>
        <v>0</v>
      </c>
      <c r="AS251" s="85">
        <v>2845</v>
      </c>
      <c r="AT251" s="6">
        <v>7239.6750000000002</v>
      </c>
      <c r="AU251" s="55">
        <f t="shared" si="502"/>
        <v>2544.7012302284711</v>
      </c>
      <c r="AV251" s="56">
        <v>0</v>
      </c>
      <c r="AW251" s="6">
        <v>0</v>
      </c>
      <c r="AX251" s="55">
        <f t="shared" si="503"/>
        <v>0</v>
      </c>
      <c r="AY251" s="56">
        <v>0</v>
      </c>
      <c r="AZ251" s="6">
        <v>0</v>
      </c>
      <c r="BA251" s="55">
        <f t="shared" si="504"/>
        <v>0</v>
      </c>
      <c r="BB251" s="56">
        <v>0</v>
      </c>
      <c r="BC251" s="6">
        <v>0</v>
      </c>
      <c r="BD251" s="55">
        <f t="shared" si="505"/>
        <v>0</v>
      </c>
      <c r="BE251" s="56">
        <v>0</v>
      </c>
      <c r="BF251" s="6">
        <v>0</v>
      </c>
      <c r="BG251" s="55">
        <f t="shared" si="506"/>
        <v>0</v>
      </c>
      <c r="BH251" s="56">
        <v>0</v>
      </c>
      <c r="BI251" s="6">
        <v>0</v>
      </c>
      <c r="BJ251" s="55">
        <f t="shared" si="507"/>
        <v>0</v>
      </c>
      <c r="BK251" s="56">
        <v>0</v>
      </c>
      <c r="BL251" s="6">
        <v>0</v>
      </c>
      <c r="BM251" s="55">
        <f t="shared" si="508"/>
        <v>0</v>
      </c>
      <c r="BN251" s="56">
        <v>0</v>
      </c>
      <c r="BO251" s="6">
        <v>0</v>
      </c>
      <c r="BP251" s="55">
        <f t="shared" si="509"/>
        <v>0</v>
      </c>
      <c r="BQ251" s="85">
        <v>319.85000000000002</v>
      </c>
      <c r="BR251" s="6">
        <v>738.74900000000002</v>
      </c>
      <c r="BS251" s="55">
        <f t="shared" si="510"/>
        <v>2309.6732843520399</v>
      </c>
      <c r="BT251" s="56">
        <v>0</v>
      </c>
      <c r="BU251" s="6">
        <v>0</v>
      </c>
      <c r="BV251" s="55">
        <f t="shared" si="511"/>
        <v>0</v>
      </c>
      <c r="BW251" s="56">
        <v>0</v>
      </c>
      <c r="BX251" s="6">
        <v>0</v>
      </c>
      <c r="BY251" s="55">
        <f t="shared" si="512"/>
        <v>0</v>
      </c>
      <c r="BZ251" s="56">
        <v>0</v>
      </c>
      <c r="CA251" s="6">
        <v>0</v>
      </c>
      <c r="CB251" s="55">
        <f t="shared" si="513"/>
        <v>0</v>
      </c>
      <c r="CC251" s="85">
        <v>2899.2</v>
      </c>
      <c r="CD251" s="6">
        <v>7400.6760000000004</v>
      </c>
      <c r="CE251" s="55">
        <f t="shared" si="514"/>
        <v>2552.6614238410602</v>
      </c>
      <c r="CF251" s="85">
        <v>32</v>
      </c>
      <c r="CG251" s="6">
        <v>79.591999999999999</v>
      </c>
      <c r="CH251" s="55">
        <f t="shared" si="515"/>
        <v>2487.25</v>
      </c>
      <c r="CI251" s="8">
        <f t="shared" si="517"/>
        <v>6096.0499999999993</v>
      </c>
      <c r="CJ251" s="17">
        <f t="shared" si="518"/>
        <v>15458.692000000001</v>
      </c>
    </row>
    <row r="252" spans="1:88" ht="15" thickBot="1" x14ac:dyDescent="0.35">
      <c r="A252" s="71"/>
      <c r="B252" s="52" t="s">
        <v>17</v>
      </c>
      <c r="C252" s="57">
        <f t="shared" ref="C252:D252" si="520">SUM(C240:C251)</f>
        <v>0</v>
      </c>
      <c r="D252" s="36">
        <f t="shared" si="520"/>
        <v>0</v>
      </c>
      <c r="E252" s="58"/>
      <c r="F252" s="57">
        <f t="shared" ref="F252:G252" si="521">SUM(F240:F251)</f>
        <v>0</v>
      </c>
      <c r="G252" s="36">
        <f t="shared" si="521"/>
        <v>0</v>
      </c>
      <c r="H252" s="58"/>
      <c r="I252" s="57">
        <f t="shared" ref="I252:J252" si="522">SUM(I240:I251)</f>
        <v>30.56</v>
      </c>
      <c r="J252" s="36">
        <f t="shared" si="522"/>
        <v>149.744</v>
      </c>
      <c r="K252" s="58"/>
      <c r="L252" s="57">
        <f t="shared" ref="L252:M252" si="523">SUM(L240:L251)</f>
        <v>0</v>
      </c>
      <c r="M252" s="36">
        <f t="shared" si="523"/>
        <v>0</v>
      </c>
      <c r="N252" s="58"/>
      <c r="O252" s="57">
        <f t="shared" ref="O252:P252" si="524">SUM(O240:O251)</f>
        <v>0</v>
      </c>
      <c r="P252" s="36">
        <f t="shared" si="524"/>
        <v>0</v>
      </c>
      <c r="Q252" s="58"/>
      <c r="R252" s="57">
        <f t="shared" ref="R252:S252" si="525">SUM(R240:R251)</f>
        <v>0</v>
      </c>
      <c r="S252" s="36">
        <f t="shared" si="525"/>
        <v>0</v>
      </c>
      <c r="T252" s="58"/>
      <c r="U252" s="57">
        <f t="shared" ref="U252:V252" si="526">SUM(U240:U251)</f>
        <v>0</v>
      </c>
      <c r="V252" s="36">
        <f t="shared" si="526"/>
        <v>0</v>
      </c>
      <c r="W252" s="58"/>
      <c r="X252" s="57">
        <f t="shared" ref="X252:Y252" si="527">SUM(X240:X251)</f>
        <v>0</v>
      </c>
      <c r="Y252" s="36">
        <f t="shared" si="527"/>
        <v>0</v>
      </c>
      <c r="Z252" s="58"/>
      <c r="AA252" s="57">
        <f t="shared" ref="AA252:AB252" si="528">SUM(AA240:AA251)</f>
        <v>0</v>
      </c>
      <c r="AB252" s="36">
        <f t="shared" si="528"/>
        <v>0</v>
      </c>
      <c r="AC252" s="58"/>
      <c r="AD252" s="57">
        <f t="shared" ref="AD252:AE252" si="529">SUM(AD240:AD251)</f>
        <v>0</v>
      </c>
      <c r="AE252" s="36">
        <f t="shared" si="529"/>
        <v>0</v>
      </c>
      <c r="AF252" s="58"/>
      <c r="AG252" s="57">
        <f t="shared" ref="AG252:AH252" si="530">SUM(AG240:AG251)</f>
        <v>0</v>
      </c>
      <c r="AH252" s="36">
        <f t="shared" si="530"/>
        <v>0</v>
      </c>
      <c r="AI252" s="58"/>
      <c r="AJ252" s="57">
        <f t="shared" ref="AJ252:AK252" si="531">SUM(AJ240:AJ251)</f>
        <v>0</v>
      </c>
      <c r="AK252" s="36">
        <f t="shared" si="531"/>
        <v>0</v>
      </c>
      <c r="AL252" s="58"/>
      <c r="AM252" s="57">
        <f t="shared" ref="AM252:AN252" si="532">SUM(AM240:AM251)</f>
        <v>0</v>
      </c>
      <c r="AN252" s="36">
        <f t="shared" si="532"/>
        <v>0</v>
      </c>
      <c r="AO252" s="58"/>
      <c r="AP252" s="57">
        <f t="shared" ref="AP252:AQ252" si="533">SUM(AP240:AP251)</f>
        <v>0</v>
      </c>
      <c r="AQ252" s="36">
        <f t="shared" si="533"/>
        <v>0</v>
      </c>
      <c r="AR252" s="58"/>
      <c r="AS252" s="57">
        <f t="shared" ref="AS252:AT252" si="534">SUM(AS240:AS251)</f>
        <v>4281</v>
      </c>
      <c r="AT252" s="36">
        <f t="shared" si="534"/>
        <v>13249.54</v>
      </c>
      <c r="AU252" s="58"/>
      <c r="AV252" s="57">
        <f t="shared" ref="AV252:AW252" si="535">SUM(AV240:AV251)</f>
        <v>213</v>
      </c>
      <c r="AW252" s="36">
        <f t="shared" si="535"/>
        <v>922.11500000000001</v>
      </c>
      <c r="AX252" s="58"/>
      <c r="AY252" s="57">
        <f t="shared" ref="AY252:AZ252" si="536">SUM(AY240:AY251)</f>
        <v>0</v>
      </c>
      <c r="AZ252" s="36">
        <f t="shared" si="536"/>
        <v>0</v>
      </c>
      <c r="BA252" s="58"/>
      <c r="BB252" s="57">
        <f t="shared" ref="BB252:BC252" si="537">SUM(BB240:BB251)</f>
        <v>0</v>
      </c>
      <c r="BC252" s="36">
        <f t="shared" si="537"/>
        <v>0</v>
      </c>
      <c r="BD252" s="58"/>
      <c r="BE252" s="57">
        <f t="shared" ref="BE252:BF252" si="538">SUM(BE240:BE251)</f>
        <v>0</v>
      </c>
      <c r="BF252" s="36">
        <f t="shared" si="538"/>
        <v>0</v>
      </c>
      <c r="BG252" s="58"/>
      <c r="BH252" s="57">
        <f t="shared" ref="BH252:BI252" si="539">SUM(BH240:BH251)</f>
        <v>0</v>
      </c>
      <c r="BI252" s="36">
        <f t="shared" si="539"/>
        <v>0</v>
      </c>
      <c r="BJ252" s="58"/>
      <c r="BK252" s="57">
        <f t="shared" ref="BK252:BL252" si="540">SUM(BK240:BK251)</f>
        <v>136</v>
      </c>
      <c r="BL252" s="36">
        <f t="shared" si="540"/>
        <v>294.82299999999998</v>
      </c>
      <c r="BM252" s="58"/>
      <c r="BN252" s="57">
        <f t="shared" ref="BN252:BO252" si="541">SUM(BN240:BN251)</f>
        <v>0</v>
      </c>
      <c r="BO252" s="36">
        <f t="shared" si="541"/>
        <v>0</v>
      </c>
      <c r="BP252" s="58"/>
      <c r="BQ252" s="57">
        <f t="shared" ref="BQ252:BR252" si="542">SUM(BQ240:BQ251)</f>
        <v>319.85000000000002</v>
      </c>
      <c r="BR252" s="36">
        <f t="shared" si="542"/>
        <v>738.74900000000002</v>
      </c>
      <c r="BS252" s="58"/>
      <c r="BT252" s="57">
        <f t="shared" ref="BT252:BU252" si="543">SUM(BT240:BT251)</f>
        <v>0</v>
      </c>
      <c r="BU252" s="36">
        <f t="shared" si="543"/>
        <v>0</v>
      </c>
      <c r="BV252" s="58"/>
      <c r="BW252" s="57">
        <f t="shared" ref="BW252:BX252" si="544">SUM(BW240:BW251)</f>
        <v>0</v>
      </c>
      <c r="BX252" s="36">
        <f t="shared" si="544"/>
        <v>0</v>
      </c>
      <c r="BY252" s="58"/>
      <c r="BZ252" s="57">
        <f t="shared" ref="BZ252:CA252" si="545">SUM(BZ240:BZ251)</f>
        <v>0</v>
      </c>
      <c r="CA252" s="36">
        <f t="shared" si="545"/>
        <v>0</v>
      </c>
      <c r="CB252" s="58"/>
      <c r="CC252" s="57">
        <f t="shared" ref="CC252:CD252" si="546">SUM(CC240:CC251)</f>
        <v>12653.25404</v>
      </c>
      <c r="CD252" s="36">
        <f t="shared" si="546"/>
        <v>31703.893</v>
      </c>
      <c r="CE252" s="58"/>
      <c r="CF252" s="57">
        <f t="shared" ref="CF252:CG252" si="547">SUM(CF240:CF251)</f>
        <v>66</v>
      </c>
      <c r="CG252" s="36">
        <f t="shared" si="547"/>
        <v>155.072</v>
      </c>
      <c r="CH252" s="58"/>
      <c r="CI252" s="37">
        <f t="shared" si="517"/>
        <v>17699.66404</v>
      </c>
      <c r="CJ252" s="38">
        <f t="shared" si="518"/>
        <v>47213.936000000002</v>
      </c>
    </row>
    <row r="253" spans="1:88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56">
        <v>0</v>
      </c>
      <c r="G253" s="6">
        <v>0</v>
      </c>
      <c r="H253" s="55">
        <f t="shared" ref="H253:H264" si="548">IF(F253=0,0,G253/F253*1000)</f>
        <v>0</v>
      </c>
      <c r="I253" s="56">
        <v>0</v>
      </c>
      <c r="J253" s="6">
        <v>0</v>
      </c>
      <c r="K253" s="55">
        <f t="shared" ref="K253:K264" si="549">IF(I253=0,0,J253/I253*1000)</f>
        <v>0</v>
      </c>
      <c r="L253" s="56">
        <v>0</v>
      </c>
      <c r="M253" s="6">
        <v>0</v>
      </c>
      <c r="N253" s="55">
        <f t="shared" ref="N253:N264" si="550">IF(L253=0,0,M253/L253*1000)</f>
        <v>0</v>
      </c>
      <c r="O253" s="56">
        <v>0</v>
      </c>
      <c r="P253" s="6">
        <v>0</v>
      </c>
      <c r="Q253" s="55">
        <f t="shared" ref="Q253:Q264" si="551">IF(O253=0,0,P253/O253*1000)</f>
        <v>0</v>
      </c>
      <c r="R253" s="56">
        <v>0</v>
      </c>
      <c r="S253" s="6">
        <v>0</v>
      </c>
      <c r="T253" s="55">
        <f t="shared" ref="T253:T264" si="552">IF(R253=0,0,S253/R253*1000)</f>
        <v>0</v>
      </c>
      <c r="U253" s="56">
        <v>0</v>
      </c>
      <c r="V253" s="6">
        <v>0</v>
      </c>
      <c r="W253" s="55">
        <f t="shared" ref="W253:W264" si="553">IF(U253=0,0,V253/U253*1000)</f>
        <v>0</v>
      </c>
      <c r="X253" s="56">
        <v>0</v>
      </c>
      <c r="Y253" s="6">
        <v>0</v>
      </c>
      <c r="Z253" s="55">
        <f t="shared" ref="Z253:Z264" si="554">IF(X253=0,0,Y253/X253*1000)</f>
        <v>0</v>
      </c>
      <c r="AA253" s="56">
        <v>0</v>
      </c>
      <c r="AB253" s="6">
        <v>0</v>
      </c>
      <c r="AC253" s="55">
        <f t="shared" ref="AC253:AC264" si="555">IF(AA253=0,0,AB253/AA253*1000)</f>
        <v>0</v>
      </c>
      <c r="AD253" s="56">
        <v>0</v>
      </c>
      <c r="AE253" s="6">
        <v>0</v>
      </c>
      <c r="AF253" s="55">
        <f t="shared" ref="AF253:AF264" si="556">IF(AD253=0,0,AE253/AD253*1000)</f>
        <v>0</v>
      </c>
      <c r="AG253" s="56">
        <v>0</v>
      </c>
      <c r="AH253" s="6">
        <v>0</v>
      </c>
      <c r="AI253" s="55">
        <f t="shared" ref="AI253:AI264" si="557">IF(AG253=0,0,AH253/AG253*1000)</f>
        <v>0</v>
      </c>
      <c r="AJ253" s="56">
        <v>0</v>
      </c>
      <c r="AK253" s="6">
        <v>0</v>
      </c>
      <c r="AL253" s="55">
        <f t="shared" ref="AL253:AL264" si="558">IF(AJ253=0,0,AK253/AJ253*1000)</f>
        <v>0</v>
      </c>
      <c r="AM253" s="56">
        <v>0</v>
      </c>
      <c r="AN253" s="6">
        <v>0</v>
      </c>
      <c r="AO253" s="55">
        <f t="shared" ref="AO253:AO264" si="559">IF(AM253=0,0,AN253/AM253*1000)</f>
        <v>0</v>
      </c>
      <c r="AP253" s="56">
        <v>0</v>
      </c>
      <c r="AQ253" s="6">
        <v>0</v>
      </c>
      <c r="AR253" s="55">
        <f t="shared" ref="AR253:AR264" si="560">IF(AP253=0,0,AQ253/AP253*1000)</f>
        <v>0</v>
      </c>
      <c r="AS253" s="85">
        <v>1275</v>
      </c>
      <c r="AT253" s="6">
        <v>2990.2809999999999</v>
      </c>
      <c r="AU253" s="55">
        <f t="shared" ref="AU253:AU264" si="561">IF(AS253=0,0,AT253/AS253*1000)</f>
        <v>2345.3184313725492</v>
      </c>
      <c r="AV253" s="56">
        <v>0</v>
      </c>
      <c r="AW253" s="6">
        <v>0</v>
      </c>
      <c r="AX253" s="55">
        <f t="shared" ref="AX253:AX264" si="562">IF(AV253=0,0,AW253/AV253*1000)</f>
        <v>0</v>
      </c>
      <c r="AY253" s="56">
        <v>0</v>
      </c>
      <c r="AZ253" s="6">
        <v>0</v>
      </c>
      <c r="BA253" s="55">
        <f t="shared" ref="BA253:BA264" si="563">IF(AY253=0,0,AZ253/AY253*1000)</f>
        <v>0</v>
      </c>
      <c r="BB253" s="56">
        <v>0</v>
      </c>
      <c r="BC253" s="6">
        <v>0</v>
      </c>
      <c r="BD253" s="55">
        <f t="shared" ref="BD253:BD264" si="564">IF(BB253=0,0,BC253/BB253*1000)</f>
        <v>0</v>
      </c>
      <c r="BE253" s="56">
        <v>0</v>
      </c>
      <c r="BF253" s="6">
        <v>0</v>
      </c>
      <c r="BG253" s="55">
        <f t="shared" ref="BG253:BG264" si="565">IF(BE253=0,0,BF253/BE253*1000)</f>
        <v>0</v>
      </c>
      <c r="BH253" s="56">
        <v>0</v>
      </c>
      <c r="BI253" s="6">
        <v>0</v>
      </c>
      <c r="BJ253" s="55">
        <f t="shared" ref="BJ253:BJ264" si="566">IF(BH253=0,0,BI253/BH253*1000)</f>
        <v>0</v>
      </c>
      <c r="BK253" s="56">
        <v>0</v>
      </c>
      <c r="BL253" s="6">
        <v>0</v>
      </c>
      <c r="BM253" s="55">
        <f t="shared" ref="BM253:BM264" si="567">IF(BK253=0,0,BL253/BK253*1000)</f>
        <v>0</v>
      </c>
      <c r="BN253" s="56">
        <v>0</v>
      </c>
      <c r="BO253" s="6">
        <v>0</v>
      </c>
      <c r="BP253" s="55">
        <f t="shared" ref="BP253:BP264" si="568">IF(BN253=0,0,BO253/BN253*1000)</f>
        <v>0</v>
      </c>
      <c r="BQ253" s="85">
        <v>861.02</v>
      </c>
      <c r="BR253" s="6">
        <v>2231.0070000000001</v>
      </c>
      <c r="BS253" s="55">
        <f t="shared" ref="BS253:BS264" si="569">IF(BQ253=0,0,BR253/BQ253*1000)</f>
        <v>2591.1209960279671</v>
      </c>
      <c r="BT253" s="56">
        <v>0</v>
      </c>
      <c r="BU253" s="6">
        <v>0</v>
      </c>
      <c r="BV253" s="55">
        <f t="shared" ref="BV253:BV264" si="570">IF(BT253=0,0,BU253/BT253*1000)</f>
        <v>0</v>
      </c>
      <c r="BW253" s="56">
        <v>0</v>
      </c>
      <c r="BX253" s="6">
        <v>0</v>
      </c>
      <c r="BY253" s="55">
        <f t="shared" ref="BY253:BY264" si="571">IF(BW253=0,0,BX253/BW253*1000)</f>
        <v>0</v>
      </c>
      <c r="BZ253" s="56">
        <v>0</v>
      </c>
      <c r="CA253" s="6">
        <v>0</v>
      </c>
      <c r="CB253" s="55">
        <f t="shared" ref="CB253:CB264" si="572">IF(BZ253=0,0,CA253/BZ253*1000)</f>
        <v>0</v>
      </c>
      <c r="CC253" s="85">
        <v>1183.08</v>
      </c>
      <c r="CD253" s="6">
        <v>3361.46</v>
      </c>
      <c r="CE253" s="55">
        <f t="shared" ref="CE253:CE264" si="573">IF(CC253=0,0,CD253/CC253*1000)</f>
        <v>2841.2786962842752</v>
      </c>
      <c r="CF253" s="56">
        <v>0</v>
      </c>
      <c r="CG253" s="6">
        <v>0</v>
      </c>
      <c r="CH253" s="55">
        <f t="shared" ref="CH253:CH264" si="574">IF(CF253=0,0,CG253/CF253*1000)</f>
        <v>0</v>
      </c>
      <c r="CI253" s="8">
        <f>SUMIF($C$5:$CH$5,"Ton",C253:CH253)</f>
        <v>3319.1</v>
      </c>
      <c r="CJ253" s="17">
        <f>SUMIF($C$5:$CH$5,"F*",C253:CH253)</f>
        <v>8582.7479999999996</v>
      </c>
    </row>
    <row r="254" spans="1:88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575">IF(C254=0,0,D254/C254*1000)</f>
        <v>0</v>
      </c>
      <c r="F254" s="56">
        <v>0</v>
      </c>
      <c r="G254" s="6">
        <v>0</v>
      </c>
      <c r="H254" s="55">
        <f t="shared" si="548"/>
        <v>0</v>
      </c>
      <c r="I254" s="56">
        <v>0</v>
      </c>
      <c r="J254" s="6">
        <v>0</v>
      </c>
      <c r="K254" s="55">
        <f t="shared" si="549"/>
        <v>0</v>
      </c>
      <c r="L254" s="56">
        <v>0</v>
      </c>
      <c r="M254" s="6">
        <v>0</v>
      </c>
      <c r="N254" s="55">
        <f t="shared" si="550"/>
        <v>0</v>
      </c>
      <c r="O254" s="56">
        <v>0</v>
      </c>
      <c r="P254" s="6">
        <v>0</v>
      </c>
      <c r="Q254" s="55">
        <f t="shared" si="551"/>
        <v>0</v>
      </c>
      <c r="R254" s="56">
        <v>0</v>
      </c>
      <c r="S254" s="6">
        <v>0</v>
      </c>
      <c r="T254" s="55">
        <f t="shared" si="552"/>
        <v>0</v>
      </c>
      <c r="U254" s="56">
        <v>0</v>
      </c>
      <c r="V254" s="6">
        <v>0</v>
      </c>
      <c r="W254" s="55">
        <f t="shared" si="553"/>
        <v>0</v>
      </c>
      <c r="X254" s="56">
        <v>0</v>
      </c>
      <c r="Y254" s="6">
        <v>0</v>
      </c>
      <c r="Z254" s="55">
        <f t="shared" si="554"/>
        <v>0</v>
      </c>
      <c r="AA254" s="56">
        <v>0</v>
      </c>
      <c r="AB254" s="6">
        <v>0</v>
      </c>
      <c r="AC254" s="55">
        <f t="shared" si="555"/>
        <v>0</v>
      </c>
      <c r="AD254" s="56">
        <v>0</v>
      </c>
      <c r="AE254" s="6">
        <v>0</v>
      </c>
      <c r="AF254" s="55">
        <f t="shared" si="556"/>
        <v>0</v>
      </c>
      <c r="AG254" s="56">
        <v>0</v>
      </c>
      <c r="AH254" s="6">
        <v>0</v>
      </c>
      <c r="AI254" s="55">
        <f t="shared" si="557"/>
        <v>0</v>
      </c>
      <c r="AJ254" s="56">
        <v>0</v>
      </c>
      <c r="AK254" s="6">
        <v>0</v>
      </c>
      <c r="AL254" s="55">
        <f t="shared" si="558"/>
        <v>0</v>
      </c>
      <c r="AM254" s="56">
        <v>0</v>
      </c>
      <c r="AN254" s="6">
        <v>0</v>
      </c>
      <c r="AO254" s="55">
        <f t="shared" si="559"/>
        <v>0</v>
      </c>
      <c r="AP254" s="56">
        <v>0</v>
      </c>
      <c r="AQ254" s="6">
        <v>0</v>
      </c>
      <c r="AR254" s="55">
        <f t="shared" si="560"/>
        <v>0</v>
      </c>
      <c r="AS254" s="85">
        <v>486</v>
      </c>
      <c r="AT254" s="6">
        <v>1164.29</v>
      </c>
      <c r="AU254" s="55">
        <f t="shared" si="561"/>
        <v>2395.6584362139915</v>
      </c>
      <c r="AV254" s="56">
        <v>0</v>
      </c>
      <c r="AW254" s="6">
        <v>0</v>
      </c>
      <c r="AX254" s="55">
        <f t="shared" si="562"/>
        <v>0</v>
      </c>
      <c r="AY254" s="56">
        <v>0</v>
      </c>
      <c r="AZ254" s="6">
        <v>0</v>
      </c>
      <c r="BA254" s="55">
        <f t="shared" si="563"/>
        <v>0</v>
      </c>
      <c r="BB254" s="56">
        <v>0</v>
      </c>
      <c r="BC254" s="6">
        <v>0</v>
      </c>
      <c r="BD254" s="55">
        <f t="shared" si="564"/>
        <v>0</v>
      </c>
      <c r="BE254" s="56">
        <v>0</v>
      </c>
      <c r="BF254" s="6">
        <v>0</v>
      </c>
      <c r="BG254" s="55">
        <f t="shared" si="565"/>
        <v>0</v>
      </c>
      <c r="BH254" s="56">
        <v>0</v>
      </c>
      <c r="BI254" s="6">
        <v>0</v>
      </c>
      <c r="BJ254" s="55">
        <f t="shared" si="566"/>
        <v>0</v>
      </c>
      <c r="BK254" s="56">
        <v>0</v>
      </c>
      <c r="BL254" s="6">
        <v>0</v>
      </c>
      <c r="BM254" s="55">
        <f t="shared" si="567"/>
        <v>0</v>
      </c>
      <c r="BN254" s="56">
        <v>0</v>
      </c>
      <c r="BO254" s="6">
        <v>0</v>
      </c>
      <c r="BP254" s="55">
        <f t="shared" si="568"/>
        <v>0</v>
      </c>
      <c r="BQ254" s="85">
        <v>415.11</v>
      </c>
      <c r="BR254" s="6">
        <v>1119.498</v>
      </c>
      <c r="BS254" s="55">
        <f t="shared" si="569"/>
        <v>2696.8707089687068</v>
      </c>
      <c r="BT254" s="56">
        <v>0</v>
      </c>
      <c r="BU254" s="6">
        <v>0</v>
      </c>
      <c r="BV254" s="55">
        <f t="shared" si="570"/>
        <v>0</v>
      </c>
      <c r="BW254" s="56">
        <v>0</v>
      </c>
      <c r="BX254" s="6">
        <v>0</v>
      </c>
      <c r="BY254" s="55">
        <f t="shared" si="571"/>
        <v>0</v>
      </c>
      <c r="BZ254" s="56">
        <v>0</v>
      </c>
      <c r="CA254" s="6">
        <v>0</v>
      </c>
      <c r="CB254" s="55">
        <f t="shared" si="572"/>
        <v>0</v>
      </c>
      <c r="CC254" s="85">
        <v>1027.8</v>
      </c>
      <c r="CD254" s="6">
        <v>3256.6959999999999</v>
      </c>
      <c r="CE254" s="55">
        <f t="shared" si="573"/>
        <v>3168.6086787312706</v>
      </c>
      <c r="CF254" s="56">
        <v>0</v>
      </c>
      <c r="CG254" s="6">
        <v>0</v>
      </c>
      <c r="CH254" s="55">
        <f t="shared" si="574"/>
        <v>0</v>
      </c>
      <c r="CI254" s="8">
        <f t="shared" ref="CI254:CI265" si="576">SUMIF($C$5:$CH$5,"Ton",C254:CH254)</f>
        <v>1928.9099999999999</v>
      </c>
      <c r="CJ254" s="17">
        <f t="shared" ref="CJ254:CJ265" si="577">SUMIF($C$5:$CH$5,"F*",C254:CH254)</f>
        <v>5540.4840000000004</v>
      </c>
    </row>
    <row r="255" spans="1:88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575"/>
        <v>0</v>
      </c>
      <c r="F255" s="56">
        <v>0</v>
      </c>
      <c r="G255" s="6">
        <v>0</v>
      </c>
      <c r="H255" s="55">
        <f t="shared" si="548"/>
        <v>0</v>
      </c>
      <c r="I255" s="56">
        <v>0</v>
      </c>
      <c r="J255" s="6">
        <v>0</v>
      </c>
      <c r="K255" s="55">
        <f t="shared" si="549"/>
        <v>0</v>
      </c>
      <c r="L255" s="56">
        <v>0</v>
      </c>
      <c r="M255" s="6">
        <v>0</v>
      </c>
      <c r="N255" s="55">
        <f t="shared" si="550"/>
        <v>0</v>
      </c>
      <c r="O255" s="56">
        <v>0</v>
      </c>
      <c r="P255" s="6">
        <v>0</v>
      </c>
      <c r="Q255" s="55">
        <f t="shared" si="551"/>
        <v>0</v>
      </c>
      <c r="R255" s="56">
        <v>0</v>
      </c>
      <c r="S255" s="6">
        <v>0</v>
      </c>
      <c r="T255" s="55">
        <f t="shared" si="552"/>
        <v>0</v>
      </c>
      <c r="U255" s="56">
        <v>0</v>
      </c>
      <c r="V255" s="6">
        <v>0</v>
      </c>
      <c r="W255" s="55">
        <f t="shared" si="553"/>
        <v>0</v>
      </c>
      <c r="X255" s="56">
        <v>0</v>
      </c>
      <c r="Y255" s="6">
        <v>0</v>
      </c>
      <c r="Z255" s="55">
        <f t="shared" si="554"/>
        <v>0</v>
      </c>
      <c r="AA255" s="56">
        <v>0</v>
      </c>
      <c r="AB255" s="6">
        <v>0</v>
      </c>
      <c r="AC255" s="55">
        <f t="shared" si="555"/>
        <v>0</v>
      </c>
      <c r="AD255" s="56">
        <v>0</v>
      </c>
      <c r="AE255" s="6">
        <v>0</v>
      </c>
      <c r="AF255" s="55">
        <f t="shared" si="556"/>
        <v>0</v>
      </c>
      <c r="AG255" s="56">
        <v>0</v>
      </c>
      <c r="AH255" s="6">
        <v>0</v>
      </c>
      <c r="AI255" s="55">
        <f t="shared" si="557"/>
        <v>0</v>
      </c>
      <c r="AJ255" s="56">
        <v>0</v>
      </c>
      <c r="AK255" s="6">
        <v>0</v>
      </c>
      <c r="AL255" s="55">
        <f t="shared" si="558"/>
        <v>0</v>
      </c>
      <c r="AM255" s="56">
        <v>0</v>
      </c>
      <c r="AN255" s="6">
        <v>0</v>
      </c>
      <c r="AO255" s="55">
        <f t="shared" si="559"/>
        <v>0</v>
      </c>
      <c r="AP255" s="56">
        <v>0</v>
      </c>
      <c r="AQ255" s="6">
        <v>0</v>
      </c>
      <c r="AR255" s="55">
        <f t="shared" si="560"/>
        <v>0</v>
      </c>
      <c r="AS255" s="85">
        <v>180</v>
      </c>
      <c r="AT255" s="6">
        <v>671.68200000000002</v>
      </c>
      <c r="AU255" s="55">
        <f t="shared" si="561"/>
        <v>3731.5666666666666</v>
      </c>
      <c r="AV255" s="56">
        <v>0</v>
      </c>
      <c r="AW255" s="6">
        <v>0</v>
      </c>
      <c r="AX255" s="55">
        <f t="shared" si="562"/>
        <v>0</v>
      </c>
      <c r="AY255" s="56">
        <v>0</v>
      </c>
      <c r="AZ255" s="6">
        <v>0</v>
      </c>
      <c r="BA255" s="55">
        <f t="shared" si="563"/>
        <v>0</v>
      </c>
      <c r="BB255" s="56">
        <v>0</v>
      </c>
      <c r="BC255" s="6">
        <v>0</v>
      </c>
      <c r="BD255" s="55">
        <f t="shared" si="564"/>
        <v>0</v>
      </c>
      <c r="BE255" s="56">
        <v>0</v>
      </c>
      <c r="BF255" s="6">
        <v>0</v>
      </c>
      <c r="BG255" s="55">
        <f t="shared" si="565"/>
        <v>0</v>
      </c>
      <c r="BH255" s="56">
        <v>0</v>
      </c>
      <c r="BI255" s="6">
        <v>0</v>
      </c>
      <c r="BJ255" s="55">
        <f t="shared" si="566"/>
        <v>0</v>
      </c>
      <c r="BK255" s="85">
        <v>132.19999999999999</v>
      </c>
      <c r="BL255" s="6">
        <v>410.12</v>
      </c>
      <c r="BM255" s="55">
        <f t="shared" si="567"/>
        <v>3102.2692889561272</v>
      </c>
      <c r="BN255" s="56">
        <v>0</v>
      </c>
      <c r="BO255" s="6">
        <v>0</v>
      </c>
      <c r="BP255" s="55">
        <f t="shared" si="568"/>
        <v>0</v>
      </c>
      <c r="BQ255" s="85">
        <v>20</v>
      </c>
      <c r="BR255" s="6">
        <v>90</v>
      </c>
      <c r="BS255" s="55">
        <f t="shared" si="569"/>
        <v>4500</v>
      </c>
      <c r="BT255" s="56">
        <v>0</v>
      </c>
      <c r="BU255" s="6">
        <v>0</v>
      </c>
      <c r="BV255" s="55">
        <f t="shared" si="570"/>
        <v>0</v>
      </c>
      <c r="BW255" s="56">
        <v>0</v>
      </c>
      <c r="BX255" s="6">
        <v>0</v>
      </c>
      <c r="BY255" s="55">
        <f t="shared" si="571"/>
        <v>0</v>
      </c>
      <c r="BZ255" s="56">
        <v>0</v>
      </c>
      <c r="CA255" s="6">
        <v>0</v>
      </c>
      <c r="CB255" s="55">
        <f t="shared" si="572"/>
        <v>0</v>
      </c>
      <c r="CC255" s="85">
        <v>2693.72</v>
      </c>
      <c r="CD255" s="6">
        <v>8518.9279999999999</v>
      </c>
      <c r="CE255" s="55">
        <f t="shared" si="573"/>
        <v>3162.5142925025616</v>
      </c>
      <c r="CF255" s="56">
        <v>0</v>
      </c>
      <c r="CG255" s="6">
        <v>0</v>
      </c>
      <c r="CH255" s="55">
        <f t="shared" si="574"/>
        <v>0</v>
      </c>
      <c r="CI255" s="8">
        <f t="shared" si="576"/>
        <v>3025.9199999999996</v>
      </c>
      <c r="CJ255" s="17">
        <f t="shared" si="577"/>
        <v>9690.73</v>
      </c>
    </row>
    <row r="256" spans="1:88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56">
        <v>0</v>
      </c>
      <c r="G256" s="6">
        <v>0</v>
      </c>
      <c r="H256" s="55">
        <f t="shared" si="548"/>
        <v>0</v>
      </c>
      <c r="I256" s="56">
        <v>0</v>
      </c>
      <c r="J256" s="6">
        <v>0</v>
      </c>
      <c r="K256" s="55">
        <f t="shared" si="549"/>
        <v>0</v>
      </c>
      <c r="L256" s="56">
        <v>0</v>
      </c>
      <c r="M256" s="6">
        <v>0</v>
      </c>
      <c r="N256" s="55">
        <f t="shared" si="550"/>
        <v>0</v>
      </c>
      <c r="O256" s="56">
        <v>0</v>
      </c>
      <c r="P256" s="6">
        <v>0</v>
      </c>
      <c r="Q256" s="55">
        <f t="shared" si="551"/>
        <v>0</v>
      </c>
      <c r="R256" s="56">
        <v>0</v>
      </c>
      <c r="S256" s="6">
        <v>0</v>
      </c>
      <c r="T256" s="55">
        <f t="shared" si="552"/>
        <v>0</v>
      </c>
      <c r="U256" s="56">
        <v>0</v>
      </c>
      <c r="V256" s="6">
        <v>0</v>
      </c>
      <c r="W256" s="55">
        <f t="shared" si="553"/>
        <v>0</v>
      </c>
      <c r="X256" s="56">
        <v>0</v>
      </c>
      <c r="Y256" s="6">
        <v>0</v>
      </c>
      <c r="Z256" s="55">
        <f t="shared" si="554"/>
        <v>0</v>
      </c>
      <c r="AA256" s="56">
        <v>0</v>
      </c>
      <c r="AB256" s="6">
        <v>0</v>
      </c>
      <c r="AC256" s="55">
        <f t="shared" si="555"/>
        <v>0</v>
      </c>
      <c r="AD256" s="56">
        <v>0</v>
      </c>
      <c r="AE256" s="6">
        <v>0</v>
      </c>
      <c r="AF256" s="55">
        <f t="shared" si="556"/>
        <v>0</v>
      </c>
      <c r="AG256" s="56">
        <v>0</v>
      </c>
      <c r="AH256" s="6">
        <v>0</v>
      </c>
      <c r="AI256" s="55">
        <f t="shared" si="557"/>
        <v>0</v>
      </c>
      <c r="AJ256" s="56">
        <v>0</v>
      </c>
      <c r="AK256" s="6">
        <v>0</v>
      </c>
      <c r="AL256" s="55">
        <f t="shared" si="558"/>
        <v>0</v>
      </c>
      <c r="AM256" s="56">
        <v>0</v>
      </c>
      <c r="AN256" s="6">
        <v>0</v>
      </c>
      <c r="AO256" s="55">
        <f t="shared" si="559"/>
        <v>0</v>
      </c>
      <c r="AP256" s="56">
        <v>0</v>
      </c>
      <c r="AQ256" s="6">
        <v>0</v>
      </c>
      <c r="AR256" s="55">
        <f t="shared" si="560"/>
        <v>0</v>
      </c>
      <c r="AS256" s="56">
        <v>0</v>
      </c>
      <c r="AT256" s="6">
        <v>0</v>
      </c>
      <c r="AU256" s="55">
        <f t="shared" si="561"/>
        <v>0</v>
      </c>
      <c r="AV256" s="56">
        <v>0</v>
      </c>
      <c r="AW256" s="6">
        <v>0</v>
      </c>
      <c r="AX256" s="55">
        <f t="shared" si="562"/>
        <v>0</v>
      </c>
      <c r="AY256" s="56">
        <v>0</v>
      </c>
      <c r="AZ256" s="6">
        <v>0</v>
      </c>
      <c r="BA256" s="55">
        <f t="shared" si="563"/>
        <v>0</v>
      </c>
      <c r="BB256" s="56">
        <v>0</v>
      </c>
      <c r="BC256" s="6">
        <v>0</v>
      </c>
      <c r="BD256" s="55">
        <f t="shared" si="564"/>
        <v>0</v>
      </c>
      <c r="BE256" s="56">
        <v>0</v>
      </c>
      <c r="BF256" s="6">
        <v>0</v>
      </c>
      <c r="BG256" s="55">
        <f t="shared" si="565"/>
        <v>0</v>
      </c>
      <c r="BH256" s="56">
        <v>0</v>
      </c>
      <c r="BI256" s="6">
        <v>0</v>
      </c>
      <c r="BJ256" s="55">
        <f t="shared" si="566"/>
        <v>0</v>
      </c>
      <c r="BK256" s="56">
        <v>0</v>
      </c>
      <c r="BL256" s="6">
        <v>0</v>
      </c>
      <c r="BM256" s="55">
        <f t="shared" si="567"/>
        <v>0</v>
      </c>
      <c r="BN256" s="56">
        <v>0</v>
      </c>
      <c r="BO256" s="6">
        <v>0</v>
      </c>
      <c r="BP256" s="55">
        <f t="shared" si="568"/>
        <v>0</v>
      </c>
      <c r="BQ256" s="56">
        <v>0</v>
      </c>
      <c r="BR256" s="6">
        <v>0</v>
      </c>
      <c r="BS256" s="55">
        <f t="shared" si="569"/>
        <v>0</v>
      </c>
      <c r="BT256" s="56">
        <v>0</v>
      </c>
      <c r="BU256" s="6">
        <v>0</v>
      </c>
      <c r="BV256" s="55">
        <f t="shared" si="570"/>
        <v>0</v>
      </c>
      <c r="BW256" s="56">
        <v>0</v>
      </c>
      <c r="BX256" s="6">
        <v>0</v>
      </c>
      <c r="BY256" s="55">
        <f t="shared" si="571"/>
        <v>0</v>
      </c>
      <c r="BZ256" s="56">
        <v>0</v>
      </c>
      <c r="CA256" s="6">
        <v>0</v>
      </c>
      <c r="CB256" s="55">
        <f t="shared" si="572"/>
        <v>0</v>
      </c>
      <c r="CC256" s="56">
        <v>0</v>
      </c>
      <c r="CD256" s="6">
        <v>0</v>
      </c>
      <c r="CE256" s="55">
        <f t="shared" si="573"/>
        <v>0</v>
      </c>
      <c r="CF256" s="56">
        <v>0</v>
      </c>
      <c r="CG256" s="6">
        <v>0</v>
      </c>
      <c r="CH256" s="55">
        <f t="shared" si="574"/>
        <v>0</v>
      </c>
      <c r="CI256" s="8">
        <f t="shared" si="576"/>
        <v>0</v>
      </c>
      <c r="CJ256" s="17">
        <f t="shared" si="577"/>
        <v>0</v>
      </c>
    </row>
    <row r="257" spans="1:88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578">IF(C257=0,0,D257/C257*1000)</f>
        <v>0</v>
      </c>
      <c r="F257" s="56">
        <v>0</v>
      </c>
      <c r="G257" s="6">
        <v>0</v>
      </c>
      <c r="H257" s="55">
        <f t="shared" si="548"/>
        <v>0</v>
      </c>
      <c r="I257" s="56">
        <v>0</v>
      </c>
      <c r="J257" s="6">
        <v>0</v>
      </c>
      <c r="K257" s="55">
        <f t="shared" si="549"/>
        <v>0</v>
      </c>
      <c r="L257" s="56">
        <v>0</v>
      </c>
      <c r="M257" s="6">
        <v>0</v>
      </c>
      <c r="N257" s="55">
        <f t="shared" si="550"/>
        <v>0</v>
      </c>
      <c r="O257" s="56">
        <v>0</v>
      </c>
      <c r="P257" s="6">
        <v>0</v>
      </c>
      <c r="Q257" s="55">
        <f t="shared" si="551"/>
        <v>0</v>
      </c>
      <c r="R257" s="56">
        <v>0</v>
      </c>
      <c r="S257" s="6">
        <v>0</v>
      </c>
      <c r="T257" s="55">
        <f t="shared" si="552"/>
        <v>0</v>
      </c>
      <c r="U257" s="56">
        <v>0</v>
      </c>
      <c r="V257" s="6">
        <v>0</v>
      </c>
      <c r="W257" s="55">
        <f t="shared" si="553"/>
        <v>0</v>
      </c>
      <c r="X257" s="56">
        <v>0</v>
      </c>
      <c r="Y257" s="6">
        <v>0</v>
      </c>
      <c r="Z257" s="55">
        <f t="shared" si="554"/>
        <v>0</v>
      </c>
      <c r="AA257" s="56">
        <v>0</v>
      </c>
      <c r="AB257" s="6">
        <v>0</v>
      </c>
      <c r="AC257" s="55">
        <f t="shared" si="555"/>
        <v>0</v>
      </c>
      <c r="AD257" s="56">
        <v>0</v>
      </c>
      <c r="AE257" s="6">
        <v>0</v>
      </c>
      <c r="AF257" s="55">
        <f t="shared" si="556"/>
        <v>0</v>
      </c>
      <c r="AG257" s="56">
        <v>0</v>
      </c>
      <c r="AH257" s="6">
        <v>0</v>
      </c>
      <c r="AI257" s="55">
        <f t="shared" si="557"/>
        <v>0</v>
      </c>
      <c r="AJ257" s="56">
        <v>0</v>
      </c>
      <c r="AK257" s="6">
        <v>0</v>
      </c>
      <c r="AL257" s="55">
        <f t="shared" si="558"/>
        <v>0</v>
      </c>
      <c r="AM257" s="56">
        <v>0</v>
      </c>
      <c r="AN257" s="6">
        <v>0</v>
      </c>
      <c r="AO257" s="55">
        <f t="shared" si="559"/>
        <v>0</v>
      </c>
      <c r="AP257" s="56">
        <v>0</v>
      </c>
      <c r="AQ257" s="6">
        <v>0</v>
      </c>
      <c r="AR257" s="55">
        <f t="shared" si="560"/>
        <v>0</v>
      </c>
      <c r="AS257" s="56">
        <v>0</v>
      </c>
      <c r="AT257" s="6">
        <v>0</v>
      </c>
      <c r="AU257" s="55">
        <f t="shared" si="561"/>
        <v>0</v>
      </c>
      <c r="AV257" s="56">
        <v>0</v>
      </c>
      <c r="AW257" s="6">
        <v>0</v>
      </c>
      <c r="AX257" s="55">
        <f t="shared" si="562"/>
        <v>0</v>
      </c>
      <c r="AY257" s="56">
        <v>0</v>
      </c>
      <c r="AZ257" s="6">
        <v>0</v>
      </c>
      <c r="BA257" s="55">
        <f t="shared" si="563"/>
        <v>0</v>
      </c>
      <c r="BB257" s="56">
        <v>0</v>
      </c>
      <c r="BC257" s="6">
        <v>0</v>
      </c>
      <c r="BD257" s="55">
        <f t="shared" si="564"/>
        <v>0</v>
      </c>
      <c r="BE257" s="56">
        <v>0</v>
      </c>
      <c r="BF257" s="6">
        <v>0</v>
      </c>
      <c r="BG257" s="55">
        <f t="shared" si="565"/>
        <v>0</v>
      </c>
      <c r="BH257" s="56">
        <v>0</v>
      </c>
      <c r="BI257" s="6">
        <v>0</v>
      </c>
      <c r="BJ257" s="55">
        <f t="shared" si="566"/>
        <v>0</v>
      </c>
      <c r="BK257" s="56">
        <v>0</v>
      </c>
      <c r="BL257" s="6">
        <v>0</v>
      </c>
      <c r="BM257" s="55">
        <f t="shared" si="567"/>
        <v>0</v>
      </c>
      <c r="BN257" s="56">
        <v>0</v>
      </c>
      <c r="BO257" s="6">
        <v>0</v>
      </c>
      <c r="BP257" s="55">
        <f t="shared" si="568"/>
        <v>0</v>
      </c>
      <c r="BQ257" s="56">
        <v>0</v>
      </c>
      <c r="BR257" s="6">
        <v>0</v>
      </c>
      <c r="BS257" s="55">
        <f t="shared" si="569"/>
        <v>0</v>
      </c>
      <c r="BT257" s="56">
        <v>0</v>
      </c>
      <c r="BU257" s="6">
        <v>0</v>
      </c>
      <c r="BV257" s="55">
        <f t="shared" si="570"/>
        <v>0</v>
      </c>
      <c r="BW257" s="56">
        <v>0</v>
      </c>
      <c r="BX257" s="6">
        <v>0</v>
      </c>
      <c r="BY257" s="55">
        <f t="shared" si="571"/>
        <v>0</v>
      </c>
      <c r="BZ257" s="56">
        <v>0</v>
      </c>
      <c r="CA257" s="6">
        <v>0</v>
      </c>
      <c r="CB257" s="55">
        <f t="shared" si="572"/>
        <v>0</v>
      </c>
      <c r="CC257" s="56">
        <v>0</v>
      </c>
      <c r="CD257" s="6">
        <v>0</v>
      </c>
      <c r="CE257" s="55">
        <f t="shared" si="573"/>
        <v>0</v>
      </c>
      <c r="CF257" s="56">
        <v>0</v>
      </c>
      <c r="CG257" s="6">
        <v>0</v>
      </c>
      <c r="CH257" s="55">
        <f t="shared" si="574"/>
        <v>0</v>
      </c>
      <c r="CI257" s="8">
        <f t="shared" si="576"/>
        <v>0</v>
      </c>
      <c r="CJ257" s="17">
        <f t="shared" si="577"/>
        <v>0</v>
      </c>
    </row>
    <row r="258" spans="1:88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578"/>
        <v>0</v>
      </c>
      <c r="F258" s="56">
        <v>0</v>
      </c>
      <c r="G258" s="6">
        <v>0</v>
      </c>
      <c r="H258" s="55">
        <f t="shared" si="548"/>
        <v>0</v>
      </c>
      <c r="I258" s="56">
        <v>0</v>
      </c>
      <c r="J258" s="6">
        <v>0</v>
      </c>
      <c r="K258" s="55">
        <f t="shared" si="549"/>
        <v>0</v>
      </c>
      <c r="L258" s="56">
        <v>0</v>
      </c>
      <c r="M258" s="6">
        <v>0</v>
      </c>
      <c r="N258" s="55">
        <f t="shared" si="550"/>
        <v>0</v>
      </c>
      <c r="O258" s="56">
        <v>0</v>
      </c>
      <c r="P258" s="6">
        <v>0</v>
      </c>
      <c r="Q258" s="55">
        <f t="shared" si="551"/>
        <v>0</v>
      </c>
      <c r="R258" s="56">
        <v>0</v>
      </c>
      <c r="S258" s="6">
        <v>0</v>
      </c>
      <c r="T258" s="55">
        <f t="shared" si="552"/>
        <v>0</v>
      </c>
      <c r="U258" s="56">
        <v>0</v>
      </c>
      <c r="V258" s="6">
        <v>0</v>
      </c>
      <c r="W258" s="55">
        <f t="shared" si="553"/>
        <v>0</v>
      </c>
      <c r="X258" s="56">
        <v>0</v>
      </c>
      <c r="Y258" s="6">
        <v>0</v>
      </c>
      <c r="Z258" s="55">
        <f t="shared" si="554"/>
        <v>0</v>
      </c>
      <c r="AA258" s="56">
        <v>0</v>
      </c>
      <c r="AB258" s="6">
        <v>0</v>
      </c>
      <c r="AC258" s="55">
        <f t="shared" si="555"/>
        <v>0</v>
      </c>
      <c r="AD258" s="56">
        <v>0</v>
      </c>
      <c r="AE258" s="6">
        <v>0</v>
      </c>
      <c r="AF258" s="55">
        <f t="shared" si="556"/>
        <v>0</v>
      </c>
      <c r="AG258" s="56">
        <v>0</v>
      </c>
      <c r="AH258" s="6">
        <v>0</v>
      </c>
      <c r="AI258" s="55">
        <f t="shared" si="557"/>
        <v>0</v>
      </c>
      <c r="AJ258" s="56">
        <v>0</v>
      </c>
      <c r="AK258" s="6">
        <v>0</v>
      </c>
      <c r="AL258" s="55">
        <f t="shared" si="558"/>
        <v>0</v>
      </c>
      <c r="AM258" s="56">
        <v>0</v>
      </c>
      <c r="AN258" s="6">
        <v>0</v>
      </c>
      <c r="AO258" s="55">
        <f t="shared" si="559"/>
        <v>0</v>
      </c>
      <c r="AP258" s="56">
        <v>0</v>
      </c>
      <c r="AQ258" s="6">
        <v>0</v>
      </c>
      <c r="AR258" s="55">
        <f t="shared" si="560"/>
        <v>0</v>
      </c>
      <c r="AS258" s="56">
        <v>0</v>
      </c>
      <c r="AT258" s="6">
        <v>0</v>
      </c>
      <c r="AU258" s="55">
        <f t="shared" si="561"/>
        <v>0</v>
      </c>
      <c r="AV258" s="56">
        <v>0</v>
      </c>
      <c r="AW258" s="6">
        <v>0</v>
      </c>
      <c r="AX258" s="55">
        <f t="shared" si="562"/>
        <v>0</v>
      </c>
      <c r="AY258" s="56">
        <v>0</v>
      </c>
      <c r="AZ258" s="6">
        <v>0</v>
      </c>
      <c r="BA258" s="55">
        <f t="shared" si="563"/>
        <v>0</v>
      </c>
      <c r="BB258" s="56">
        <v>0</v>
      </c>
      <c r="BC258" s="6">
        <v>0</v>
      </c>
      <c r="BD258" s="55">
        <f t="shared" si="564"/>
        <v>0</v>
      </c>
      <c r="BE258" s="56">
        <v>0</v>
      </c>
      <c r="BF258" s="6">
        <v>0</v>
      </c>
      <c r="BG258" s="55">
        <f t="shared" si="565"/>
        <v>0</v>
      </c>
      <c r="BH258" s="56">
        <v>0</v>
      </c>
      <c r="BI258" s="6">
        <v>0</v>
      </c>
      <c r="BJ258" s="55">
        <f t="shared" si="566"/>
        <v>0</v>
      </c>
      <c r="BK258" s="56">
        <v>0</v>
      </c>
      <c r="BL258" s="6">
        <v>0</v>
      </c>
      <c r="BM258" s="55">
        <f t="shared" si="567"/>
        <v>0</v>
      </c>
      <c r="BN258" s="56">
        <v>0</v>
      </c>
      <c r="BO258" s="6">
        <v>0</v>
      </c>
      <c r="BP258" s="55">
        <f t="shared" si="568"/>
        <v>0</v>
      </c>
      <c r="BQ258" s="56">
        <v>0</v>
      </c>
      <c r="BR258" s="6">
        <v>0</v>
      </c>
      <c r="BS258" s="55">
        <f t="shared" si="569"/>
        <v>0</v>
      </c>
      <c r="BT258" s="56">
        <v>0</v>
      </c>
      <c r="BU258" s="6">
        <v>0</v>
      </c>
      <c r="BV258" s="55">
        <f t="shared" si="570"/>
        <v>0</v>
      </c>
      <c r="BW258" s="56">
        <v>0</v>
      </c>
      <c r="BX258" s="6">
        <v>0</v>
      </c>
      <c r="BY258" s="55">
        <f t="shared" si="571"/>
        <v>0</v>
      </c>
      <c r="BZ258" s="56">
        <v>0</v>
      </c>
      <c r="CA258" s="6">
        <v>0</v>
      </c>
      <c r="CB258" s="55">
        <f t="shared" si="572"/>
        <v>0</v>
      </c>
      <c r="CC258" s="56">
        <v>0</v>
      </c>
      <c r="CD258" s="6">
        <v>0</v>
      </c>
      <c r="CE258" s="55">
        <f t="shared" si="573"/>
        <v>0</v>
      </c>
      <c r="CF258" s="56">
        <v>0</v>
      </c>
      <c r="CG258" s="6">
        <v>0</v>
      </c>
      <c r="CH258" s="55">
        <f t="shared" si="574"/>
        <v>0</v>
      </c>
      <c r="CI258" s="8">
        <f t="shared" si="576"/>
        <v>0</v>
      </c>
      <c r="CJ258" s="17">
        <f t="shared" si="577"/>
        <v>0</v>
      </c>
    </row>
    <row r="259" spans="1:88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578"/>
        <v>0</v>
      </c>
      <c r="F259" s="56">
        <v>0</v>
      </c>
      <c r="G259" s="6">
        <v>0</v>
      </c>
      <c r="H259" s="55">
        <f t="shared" si="548"/>
        <v>0</v>
      </c>
      <c r="I259" s="56">
        <v>0</v>
      </c>
      <c r="J259" s="6">
        <v>0</v>
      </c>
      <c r="K259" s="55">
        <f t="shared" si="549"/>
        <v>0</v>
      </c>
      <c r="L259" s="56">
        <v>0</v>
      </c>
      <c r="M259" s="6">
        <v>0</v>
      </c>
      <c r="N259" s="55">
        <f t="shared" si="550"/>
        <v>0</v>
      </c>
      <c r="O259" s="56">
        <v>0</v>
      </c>
      <c r="P259" s="6">
        <v>0</v>
      </c>
      <c r="Q259" s="55">
        <f t="shared" si="551"/>
        <v>0</v>
      </c>
      <c r="R259" s="56">
        <v>0</v>
      </c>
      <c r="S259" s="6">
        <v>0</v>
      </c>
      <c r="T259" s="55">
        <f t="shared" si="552"/>
        <v>0</v>
      </c>
      <c r="U259" s="56">
        <v>0</v>
      </c>
      <c r="V259" s="6">
        <v>0</v>
      </c>
      <c r="W259" s="55">
        <f t="shared" si="553"/>
        <v>0</v>
      </c>
      <c r="X259" s="56">
        <v>0</v>
      </c>
      <c r="Y259" s="6">
        <v>0</v>
      </c>
      <c r="Z259" s="55">
        <f t="shared" si="554"/>
        <v>0</v>
      </c>
      <c r="AA259" s="56">
        <v>0</v>
      </c>
      <c r="AB259" s="6">
        <v>0</v>
      </c>
      <c r="AC259" s="55">
        <f t="shared" si="555"/>
        <v>0</v>
      </c>
      <c r="AD259" s="56">
        <v>0</v>
      </c>
      <c r="AE259" s="6">
        <v>0</v>
      </c>
      <c r="AF259" s="55">
        <f t="shared" si="556"/>
        <v>0</v>
      </c>
      <c r="AG259" s="56">
        <v>0</v>
      </c>
      <c r="AH259" s="6">
        <v>0</v>
      </c>
      <c r="AI259" s="55">
        <f t="shared" si="557"/>
        <v>0</v>
      </c>
      <c r="AJ259" s="56">
        <v>0</v>
      </c>
      <c r="AK259" s="6">
        <v>0</v>
      </c>
      <c r="AL259" s="55">
        <f t="shared" si="558"/>
        <v>0</v>
      </c>
      <c r="AM259" s="56">
        <v>0</v>
      </c>
      <c r="AN259" s="6">
        <v>0</v>
      </c>
      <c r="AO259" s="55">
        <f t="shared" si="559"/>
        <v>0</v>
      </c>
      <c r="AP259" s="56">
        <v>0</v>
      </c>
      <c r="AQ259" s="6">
        <v>0</v>
      </c>
      <c r="AR259" s="55">
        <f t="shared" si="560"/>
        <v>0</v>
      </c>
      <c r="AS259" s="56">
        <v>0</v>
      </c>
      <c r="AT259" s="6">
        <v>0</v>
      </c>
      <c r="AU259" s="55">
        <f t="shared" si="561"/>
        <v>0</v>
      </c>
      <c r="AV259" s="56">
        <v>0</v>
      </c>
      <c r="AW259" s="6">
        <v>0</v>
      </c>
      <c r="AX259" s="55">
        <f t="shared" si="562"/>
        <v>0</v>
      </c>
      <c r="AY259" s="56">
        <v>0</v>
      </c>
      <c r="AZ259" s="6">
        <v>0</v>
      </c>
      <c r="BA259" s="55">
        <f t="shared" si="563"/>
        <v>0</v>
      </c>
      <c r="BB259" s="56">
        <v>0</v>
      </c>
      <c r="BC259" s="6">
        <v>0</v>
      </c>
      <c r="BD259" s="55">
        <f t="shared" si="564"/>
        <v>0</v>
      </c>
      <c r="BE259" s="56">
        <v>0</v>
      </c>
      <c r="BF259" s="6">
        <v>0</v>
      </c>
      <c r="BG259" s="55">
        <f t="shared" si="565"/>
        <v>0</v>
      </c>
      <c r="BH259" s="56">
        <v>0</v>
      </c>
      <c r="BI259" s="6">
        <v>0</v>
      </c>
      <c r="BJ259" s="55">
        <f t="shared" si="566"/>
        <v>0</v>
      </c>
      <c r="BK259" s="56">
        <v>0</v>
      </c>
      <c r="BL259" s="6">
        <v>0</v>
      </c>
      <c r="BM259" s="55">
        <f t="shared" si="567"/>
        <v>0</v>
      </c>
      <c r="BN259" s="56">
        <v>0</v>
      </c>
      <c r="BO259" s="6">
        <v>0</v>
      </c>
      <c r="BP259" s="55">
        <f t="shared" si="568"/>
        <v>0</v>
      </c>
      <c r="BQ259" s="56">
        <v>0</v>
      </c>
      <c r="BR259" s="6">
        <v>0</v>
      </c>
      <c r="BS259" s="55">
        <f t="shared" si="569"/>
        <v>0</v>
      </c>
      <c r="BT259" s="56">
        <v>0</v>
      </c>
      <c r="BU259" s="6">
        <v>0</v>
      </c>
      <c r="BV259" s="55">
        <f t="shared" si="570"/>
        <v>0</v>
      </c>
      <c r="BW259" s="56">
        <v>0</v>
      </c>
      <c r="BX259" s="6">
        <v>0</v>
      </c>
      <c r="BY259" s="55">
        <f t="shared" si="571"/>
        <v>0</v>
      </c>
      <c r="BZ259" s="56">
        <v>0</v>
      </c>
      <c r="CA259" s="6">
        <v>0</v>
      </c>
      <c r="CB259" s="55">
        <f t="shared" si="572"/>
        <v>0</v>
      </c>
      <c r="CC259" s="56">
        <v>0</v>
      </c>
      <c r="CD259" s="6">
        <v>0</v>
      </c>
      <c r="CE259" s="55">
        <f t="shared" si="573"/>
        <v>0</v>
      </c>
      <c r="CF259" s="56">
        <v>0</v>
      </c>
      <c r="CG259" s="6">
        <v>0</v>
      </c>
      <c r="CH259" s="55">
        <f t="shared" si="574"/>
        <v>0</v>
      </c>
      <c r="CI259" s="8">
        <f t="shared" si="576"/>
        <v>0</v>
      </c>
      <c r="CJ259" s="17">
        <f t="shared" si="577"/>
        <v>0</v>
      </c>
    </row>
    <row r="260" spans="1:88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578"/>
        <v>0</v>
      </c>
      <c r="F260" s="56">
        <v>0</v>
      </c>
      <c r="G260" s="6">
        <v>0</v>
      </c>
      <c r="H260" s="55">
        <f t="shared" si="548"/>
        <v>0</v>
      </c>
      <c r="I260" s="56">
        <v>0</v>
      </c>
      <c r="J260" s="6">
        <v>0</v>
      </c>
      <c r="K260" s="55">
        <f t="shared" si="549"/>
        <v>0</v>
      </c>
      <c r="L260" s="56">
        <v>0</v>
      </c>
      <c r="M260" s="6">
        <v>0</v>
      </c>
      <c r="N260" s="55">
        <f t="shared" si="550"/>
        <v>0</v>
      </c>
      <c r="O260" s="56">
        <v>0</v>
      </c>
      <c r="P260" s="6">
        <v>0</v>
      </c>
      <c r="Q260" s="55">
        <f t="shared" si="551"/>
        <v>0</v>
      </c>
      <c r="R260" s="56">
        <v>0</v>
      </c>
      <c r="S260" s="6">
        <v>0</v>
      </c>
      <c r="T260" s="55">
        <f t="shared" si="552"/>
        <v>0</v>
      </c>
      <c r="U260" s="56">
        <v>0</v>
      </c>
      <c r="V260" s="6">
        <v>0</v>
      </c>
      <c r="W260" s="55">
        <f t="shared" si="553"/>
        <v>0</v>
      </c>
      <c r="X260" s="56">
        <v>0</v>
      </c>
      <c r="Y260" s="6">
        <v>0</v>
      </c>
      <c r="Z260" s="55">
        <f t="shared" si="554"/>
        <v>0</v>
      </c>
      <c r="AA260" s="56">
        <v>0</v>
      </c>
      <c r="AB260" s="6">
        <v>0</v>
      </c>
      <c r="AC260" s="55">
        <f t="shared" si="555"/>
        <v>0</v>
      </c>
      <c r="AD260" s="56">
        <v>0</v>
      </c>
      <c r="AE260" s="6">
        <v>0</v>
      </c>
      <c r="AF260" s="55">
        <f t="shared" si="556"/>
        <v>0</v>
      </c>
      <c r="AG260" s="56">
        <v>0</v>
      </c>
      <c r="AH260" s="6">
        <v>0</v>
      </c>
      <c r="AI260" s="55">
        <f t="shared" si="557"/>
        <v>0</v>
      </c>
      <c r="AJ260" s="56">
        <v>0</v>
      </c>
      <c r="AK260" s="6">
        <v>0</v>
      </c>
      <c r="AL260" s="55">
        <f t="shared" si="558"/>
        <v>0</v>
      </c>
      <c r="AM260" s="56">
        <v>0</v>
      </c>
      <c r="AN260" s="6">
        <v>0</v>
      </c>
      <c r="AO260" s="55">
        <f t="shared" si="559"/>
        <v>0</v>
      </c>
      <c r="AP260" s="56">
        <v>0</v>
      </c>
      <c r="AQ260" s="6">
        <v>0</v>
      </c>
      <c r="AR260" s="55">
        <f t="shared" si="560"/>
        <v>0</v>
      </c>
      <c r="AS260" s="56">
        <v>0</v>
      </c>
      <c r="AT260" s="6">
        <v>0</v>
      </c>
      <c r="AU260" s="55">
        <f t="shared" si="561"/>
        <v>0</v>
      </c>
      <c r="AV260" s="56">
        <v>0</v>
      </c>
      <c r="AW260" s="6">
        <v>0</v>
      </c>
      <c r="AX260" s="55">
        <f t="shared" si="562"/>
        <v>0</v>
      </c>
      <c r="AY260" s="56">
        <v>0</v>
      </c>
      <c r="AZ260" s="6">
        <v>0</v>
      </c>
      <c r="BA260" s="55">
        <f t="shared" si="563"/>
        <v>0</v>
      </c>
      <c r="BB260" s="56">
        <v>0</v>
      </c>
      <c r="BC260" s="6">
        <v>0</v>
      </c>
      <c r="BD260" s="55">
        <f t="shared" si="564"/>
        <v>0</v>
      </c>
      <c r="BE260" s="56">
        <v>0</v>
      </c>
      <c r="BF260" s="6">
        <v>0</v>
      </c>
      <c r="BG260" s="55">
        <f t="shared" si="565"/>
        <v>0</v>
      </c>
      <c r="BH260" s="56">
        <v>0</v>
      </c>
      <c r="BI260" s="6">
        <v>0</v>
      </c>
      <c r="BJ260" s="55">
        <f t="shared" si="566"/>
        <v>0</v>
      </c>
      <c r="BK260" s="56">
        <v>0</v>
      </c>
      <c r="BL260" s="6">
        <v>0</v>
      </c>
      <c r="BM260" s="55">
        <f t="shared" si="567"/>
        <v>0</v>
      </c>
      <c r="BN260" s="56">
        <v>0</v>
      </c>
      <c r="BO260" s="6">
        <v>0</v>
      </c>
      <c r="BP260" s="55">
        <f t="shared" si="568"/>
        <v>0</v>
      </c>
      <c r="BQ260" s="56">
        <v>0</v>
      </c>
      <c r="BR260" s="6">
        <v>0</v>
      </c>
      <c r="BS260" s="55">
        <f t="shared" si="569"/>
        <v>0</v>
      </c>
      <c r="BT260" s="56">
        <v>0</v>
      </c>
      <c r="BU260" s="6">
        <v>0</v>
      </c>
      <c r="BV260" s="55">
        <f t="shared" si="570"/>
        <v>0</v>
      </c>
      <c r="BW260" s="56">
        <v>0</v>
      </c>
      <c r="BX260" s="6">
        <v>0</v>
      </c>
      <c r="BY260" s="55">
        <f t="shared" si="571"/>
        <v>0</v>
      </c>
      <c r="BZ260" s="56">
        <v>0</v>
      </c>
      <c r="CA260" s="6">
        <v>0</v>
      </c>
      <c r="CB260" s="55">
        <f t="shared" si="572"/>
        <v>0</v>
      </c>
      <c r="CC260" s="56">
        <v>0</v>
      </c>
      <c r="CD260" s="6">
        <v>0</v>
      </c>
      <c r="CE260" s="55">
        <f t="shared" si="573"/>
        <v>0</v>
      </c>
      <c r="CF260" s="56">
        <v>0</v>
      </c>
      <c r="CG260" s="6">
        <v>0</v>
      </c>
      <c r="CH260" s="55">
        <f t="shared" si="574"/>
        <v>0</v>
      </c>
      <c r="CI260" s="8">
        <f t="shared" si="576"/>
        <v>0</v>
      </c>
      <c r="CJ260" s="17">
        <f t="shared" si="577"/>
        <v>0</v>
      </c>
    </row>
    <row r="261" spans="1:88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578"/>
        <v>0</v>
      </c>
      <c r="F261" s="56">
        <v>0</v>
      </c>
      <c r="G261" s="6">
        <v>0</v>
      </c>
      <c r="H261" s="55">
        <f t="shared" si="548"/>
        <v>0</v>
      </c>
      <c r="I261" s="56">
        <v>0</v>
      </c>
      <c r="J261" s="6">
        <v>0</v>
      </c>
      <c r="K261" s="55">
        <f t="shared" si="549"/>
        <v>0</v>
      </c>
      <c r="L261" s="56">
        <v>0</v>
      </c>
      <c r="M261" s="6">
        <v>0</v>
      </c>
      <c r="N261" s="55">
        <f t="shared" si="550"/>
        <v>0</v>
      </c>
      <c r="O261" s="56">
        <v>0</v>
      </c>
      <c r="P261" s="6">
        <v>0</v>
      </c>
      <c r="Q261" s="55">
        <f t="shared" si="551"/>
        <v>0</v>
      </c>
      <c r="R261" s="56">
        <v>0</v>
      </c>
      <c r="S261" s="6">
        <v>0</v>
      </c>
      <c r="T261" s="55">
        <f t="shared" si="552"/>
        <v>0</v>
      </c>
      <c r="U261" s="56">
        <v>0</v>
      </c>
      <c r="V261" s="6">
        <v>0</v>
      </c>
      <c r="W261" s="55">
        <f t="shared" si="553"/>
        <v>0</v>
      </c>
      <c r="X261" s="56">
        <v>0</v>
      </c>
      <c r="Y261" s="6">
        <v>0</v>
      </c>
      <c r="Z261" s="55">
        <f t="shared" si="554"/>
        <v>0</v>
      </c>
      <c r="AA261" s="56">
        <v>0</v>
      </c>
      <c r="AB261" s="6">
        <v>0</v>
      </c>
      <c r="AC261" s="55">
        <f t="shared" si="555"/>
        <v>0</v>
      </c>
      <c r="AD261" s="56">
        <v>0</v>
      </c>
      <c r="AE261" s="6">
        <v>0</v>
      </c>
      <c r="AF261" s="55">
        <f t="shared" si="556"/>
        <v>0</v>
      </c>
      <c r="AG261" s="56">
        <v>0</v>
      </c>
      <c r="AH261" s="6">
        <v>0</v>
      </c>
      <c r="AI261" s="55">
        <f t="shared" si="557"/>
        <v>0</v>
      </c>
      <c r="AJ261" s="56">
        <v>0</v>
      </c>
      <c r="AK261" s="6">
        <v>0</v>
      </c>
      <c r="AL261" s="55">
        <f t="shared" si="558"/>
        <v>0</v>
      </c>
      <c r="AM261" s="56">
        <v>0</v>
      </c>
      <c r="AN261" s="6">
        <v>0</v>
      </c>
      <c r="AO261" s="55">
        <f t="shared" si="559"/>
        <v>0</v>
      </c>
      <c r="AP261" s="56">
        <v>0</v>
      </c>
      <c r="AQ261" s="6">
        <v>0</v>
      </c>
      <c r="AR261" s="55">
        <f t="shared" si="560"/>
        <v>0</v>
      </c>
      <c r="AS261" s="56">
        <v>0</v>
      </c>
      <c r="AT261" s="6">
        <v>0</v>
      </c>
      <c r="AU261" s="55">
        <f t="shared" si="561"/>
        <v>0</v>
      </c>
      <c r="AV261" s="56">
        <v>0</v>
      </c>
      <c r="AW261" s="6">
        <v>0</v>
      </c>
      <c r="AX261" s="55">
        <f t="shared" si="562"/>
        <v>0</v>
      </c>
      <c r="AY261" s="56">
        <v>0</v>
      </c>
      <c r="AZ261" s="6">
        <v>0</v>
      </c>
      <c r="BA261" s="55">
        <f t="shared" si="563"/>
        <v>0</v>
      </c>
      <c r="BB261" s="56">
        <v>0</v>
      </c>
      <c r="BC261" s="6">
        <v>0</v>
      </c>
      <c r="BD261" s="55">
        <f t="shared" si="564"/>
        <v>0</v>
      </c>
      <c r="BE261" s="56">
        <v>0</v>
      </c>
      <c r="BF261" s="6">
        <v>0</v>
      </c>
      <c r="BG261" s="55">
        <f t="shared" si="565"/>
        <v>0</v>
      </c>
      <c r="BH261" s="56">
        <v>0</v>
      </c>
      <c r="BI261" s="6">
        <v>0</v>
      </c>
      <c r="BJ261" s="55">
        <f t="shared" si="566"/>
        <v>0</v>
      </c>
      <c r="BK261" s="56">
        <v>0</v>
      </c>
      <c r="BL261" s="6">
        <v>0</v>
      </c>
      <c r="BM261" s="55">
        <f t="shared" si="567"/>
        <v>0</v>
      </c>
      <c r="BN261" s="56">
        <v>0</v>
      </c>
      <c r="BO261" s="6">
        <v>0</v>
      </c>
      <c r="BP261" s="55">
        <f t="shared" si="568"/>
        <v>0</v>
      </c>
      <c r="BQ261" s="56">
        <v>0</v>
      </c>
      <c r="BR261" s="6">
        <v>0</v>
      </c>
      <c r="BS261" s="55">
        <f t="shared" si="569"/>
        <v>0</v>
      </c>
      <c r="BT261" s="56">
        <v>0</v>
      </c>
      <c r="BU261" s="6">
        <v>0</v>
      </c>
      <c r="BV261" s="55">
        <f t="shared" si="570"/>
        <v>0</v>
      </c>
      <c r="BW261" s="56">
        <v>0</v>
      </c>
      <c r="BX261" s="6">
        <v>0</v>
      </c>
      <c r="BY261" s="55">
        <f t="shared" si="571"/>
        <v>0</v>
      </c>
      <c r="BZ261" s="56">
        <v>0</v>
      </c>
      <c r="CA261" s="6">
        <v>0</v>
      </c>
      <c r="CB261" s="55">
        <f t="shared" si="572"/>
        <v>0</v>
      </c>
      <c r="CC261" s="56">
        <v>0</v>
      </c>
      <c r="CD261" s="6">
        <v>0</v>
      </c>
      <c r="CE261" s="55">
        <f t="shared" si="573"/>
        <v>0</v>
      </c>
      <c r="CF261" s="56">
        <v>0</v>
      </c>
      <c r="CG261" s="6">
        <v>0</v>
      </c>
      <c r="CH261" s="55">
        <f t="shared" si="574"/>
        <v>0</v>
      </c>
      <c r="CI261" s="8">
        <f t="shared" si="576"/>
        <v>0</v>
      </c>
      <c r="CJ261" s="17">
        <f t="shared" si="577"/>
        <v>0</v>
      </c>
    </row>
    <row r="262" spans="1:88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578"/>
        <v>0</v>
      </c>
      <c r="F262" s="56">
        <v>0</v>
      </c>
      <c r="G262" s="6">
        <v>0</v>
      </c>
      <c r="H262" s="55">
        <f t="shared" si="548"/>
        <v>0</v>
      </c>
      <c r="I262" s="56">
        <v>0</v>
      </c>
      <c r="J262" s="6">
        <v>0</v>
      </c>
      <c r="K262" s="55">
        <f t="shared" si="549"/>
        <v>0</v>
      </c>
      <c r="L262" s="56">
        <v>0</v>
      </c>
      <c r="M262" s="6">
        <v>0</v>
      </c>
      <c r="N262" s="55">
        <f t="shared" si="550"/>
        <v>0</v>
      </c>
      <c r="O262" s="56">
        <v>0</v>
      </c>
      <c r="P262" s="6">
        <v>0</v>
      </c>
      <c r="Q262" s="55">
        <f t="shared" si="551"/>
        <v>0</v>
      </c>
      <c r="R262" s="56">
        <v>0</v>
      </c>
      <c r="S262" s="6">
        <v>0</v>
      </c>
      <c r="T262" s="55">
        <f t="shared" si="552"/>
        <v>0</v>
      </c>
      <c r="U262" s="56">
        <v>0</v>
      </c>
      <c r="V262" s="6">
        <v>0</v>
      </c>
      <c r="W262" s="55">
        <f t="shared" si="553"/>
        <v>0</v>
      </c>
      <c r="X262" s="56">
        <v>0</v>
      </c>
      <c r="Y262" s="6">
        <v>0</v>
      </c>
      <c r="Z262" s="55">
        <f t="shared" si="554"/>
        <v>0</v>
      </c>
      <c r="AA262" s="56">
        <v>0</v>
      </c>
      <c r="AB262" s="6">
        <v>0</v>
      </c>
      <c r="AC262" s="55">
        <f t="shared" si="555"/>
        <v>0</v>
      </c>
      <c r="AD262" s="56">
        <v>0</v>
      </c>
      <c r="AE262" s="6">
        <v>0</v>
      </c>
      <c r="AF262" s="55">
        <f t="shared" si="556"/>
        <v>0</v>
      </c>
      <c r="AG262" s="56">
        <v>0</v>
      </c>
      <c r="AH262" s="6">
        <v>0</v>
      </c>
      <c r="AI262" s="55">
        <f t="shared" si="557"/>
        <v>0</v>
      </c>
      <c r="AJ262" s="56">
        <v>0</v>
      </c>
      <c r="AK262" s="6">
        <v>0</v>
      </c>
      <c r="AL262" s="55">
        <f t="shared" si="558"/>
        <v>0</v>
      </c>
      <c r="AM262" s="56">
        <v>0</v>
      </c>
      <c r="AN262" s="6">
        <v>0</v>
      </c>
      <c r="AO262" s="55">
        <f t="shared" si="559"/>
        <v>0</v>
      </c>
      <c r="AP262" s="56">
        <v>0</v>
      </c>
      <c r="AQ262" s="6">
        <v>0</v>
      </c>
      <c r="AR262" s="55">
        <f t="shared" si="560"/>
        <v>0</v>
      </c>
      <c r="AS262" s="56">
        <v>0</v>
      </c>
      <c r="AT262" s="6">
        <v>0</v>
      </c>
      <c r="AU262" s="55">
        <f t="shared" si="561"/>
        <v>0</v>
      </c>
      <c r="AV262" s="56">
        <v>0</v>
      </c>
      <c r="AW262" s="6">
        <v>0</v>
      </c>
      <c r="AX262" s="55">
        <f t="shared" si="562"/>
        <v>0</v>
      </c>
      <c r="AY262" s="56">
        <v>0</v>
      </c>
      <c r="AZ262" s="6">
        <v>0</v>
      </c>
      <c r="BA262" s="55">
        <f t="shared" si="563"/>
        <v>0</v>
      </c>
      <c r="BB262" s="56">
        <v>0</v>
      </c>
      <c r="BC262" s="6">
        <v>0</v>
      </c>
      <c r="BD262" s="55">
        <f t="shared" si="564"/>
        <v>0</v>
      </c>
      <c r="BE262" s="56">
        <v>0</v>
      </c>
      <c r="BF262" s="6">
        <v>0</v>
      </c>
      <c r="BG262" s="55">
        <f t="shared" si="565"/>
        <v>0</v>
      </c>
      <c r="BH262" s="56">
        <v>0</v>
      </c>
      <c r="BI262" s="6">
        <v>0</v>
      </c>
      <c r="BJ262" s="55">
        <f t="shared" si="566"/>
        <v>0</v>
      </c>
      <c r="BK262" s="56">
        <v>0</v>
      </c>
      <c r="BL262" s="6">
        <v>0</v>
      </c>
      <c r="BM262" s="55">
        <f t="shared" si="567"/>
        <v>0</v>
      </c>
      <c r="BN262" s="56">
        <v>0</v>
      </c>
      <c r="BO262" s="6">
        <v>0</v>
      </c>
      <c r="BP262" s="55">
        <f t="shared" si="568"/>
        <v>0</v>
      </c>
      <c r="BQ262" s="56">
        <v>0</v>
      </c>
      <c r="BR262" s="6">
        <v>0</v>
      </c>
      <c r="BS262" s="55">
        <f t="shared" si="569"/>
        <v>0</v>
      </c>
      <c r="BT262" s="56">
        <v>0</v>
      </c>
      <c r="BU262" s="6">
        <v>0</v>
      </c>
      <c r="BV262" s="55">
        <f t="shared" si="570"/>
        <v>0</v>
      </c>
      <c r="BW262" s="56">
        <v>0</v>
      </c>
      <c r="BX262" s="6">
        <v>0</v>
      </c>
      <c r="BY262" s="55">
        <f t="shared" si="571"/>
        <v>0</v>
      </c>
      <c r="BZ262" s="56">
        <v>0</v>
      </c>
      <c r="CA262" s="6">
        <v>0</v>
      </c>
      <c r="CB262" s="55">
        <f t="shared" si="572"/>
        <v>0</v>
      </c>
      <c r="CC262" s="56">
        <v>0</v>
      </c>
      <c r="CD262" s="6">
        <v>0</v>
      </c>
      <c r="CE262" s="55">
        <f t="shared" si="573"/>
        <v>0</v>
      </c>
      <c r="CF262" s="56">
        <v>0</v>
      </c>
      <c r="CG262" s="6">
        <v>0</v>
      </c>
      <c r="CH262" s="55">
        <f t="shared" si="574"/>
        <v>0</v>
      </c>
      <c r="CI262" s="8">
        <f t="shared" si="576"/>
        <v>0</v>
      </c>
      <c r="CJ262" s="17">
        <f t="shared" si="577"/>
        <v>0</v>
      </c>
    </row>
    <row r="263" spans="1:88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578"/>
        <v>0</v>
      </c>
      <c r="F263" s="56">
        <v>0</v>
      </c>
      <c r="G263" s="6">
        <v>0</v>
      </c>
      <c r="H263" s="55">
        <f t="shared" si="548"/>
        <v>0</v>
      </c>
      <c r="I263" s="56">
        <v>0</v>
      </c>
      <c r="J263" s="6">
        <v>0</v>
      </c>
      <c r="K263" s="55">
        <f t="shared" si="549"/>
        <v>0</v>
      </c>
      <c r="L263" s="56">
        <v>0</v>
      </c>
      <c r="M263" s="6">
        <v>0</v>
      </c>
      <c r="N263" s="55">
        <f t="shared" si="550"/>
        <v>0</v>
      </c>
      <c r="O263" s="56">
        <v>0</v>
      </c>
      <c r="P263" s="6">
        <v>0</v>
      </c>
      <c r="Q263" s="55">
        <f t="shared" si="551"/>
        <v>0</v>
      </c>
      <c r="R263" s="56">
        <v>0</v>
      </c>
      <c r="S263" s="6">
        <v>0</v>
      </c>
      <c r="T263" s="55">
        <f t="shared" si="552"/>
        <v>0</v>
      </c>
      <c r="U263" s="56">
        <v>0</v>
      </c>
      <c r="V263" s="6">
        <v>0</v>
      </c>
      <c r="W263" s="55">
        <f t="shared" si="553"/>
        <v>0</v>
      </c>
      <c r="X263" s="56">
        <v>0</v>
      </c>
      <c r="Y263" s="6">
        <v>0</v>
      </c>
      <c r="Z263" s="55">
        <f t="shared" si="554"/>
        <v>0</v>
      </c>
      <c r="AA263" s="56">
        <v>0</v>
      </c>
      <c r="AB263" s="6">
        <v>0</v>
      </c>
      <c r="AC263" s="55">
        <f t="shared" si="555"/>
        <v>0</v>
      </c>
      <c r="AD263" s="56">
        <v>0</v>
      </c>
      <c r="AE263" s="6">
        <v>0</v>
      </c>
      <c r="AF263" s="55">
        <f t="shared" si="556"/>
        <v>0</v>
      </c>
      <c r="AG263" s="56">
        <v>0</v>
      </c>
      <c r="AH263" s="6">
        <v>0</v>
      </c>
      <c r="AI263" s="55">
        <f t="shared" si="557"/>
        <v>0</v>
      </c>
      <c r="AJ263" s="56">
        <v>0</v>
      </c>
      <c r="AK263" s="6">
        <v>0</v>
      </c>
      <c r="AL263" s="55">
        <f t="shared" si="558"/>
        <v>0</v>
      </c>
      <c r="AM263" s="56">
        <v>0</v>
      </c>
      <c r="AN263" s="6">
        <v>0</v>
      </c>
      <c r="AO263" s="55">
        <f t="shared" si="559"/>
        <v>0</v>
      </c>
      <c r="AP263" s="56">
        <v>0</v>
      </c>
      <c r="AQ263" s="6">
        <v>0</v>
      </c>
      <c r="AR263" s="55">
        <f t="shared" si="560"/>
        <v>0</v>
      </c>
      <c r="AS263" s="56">
        <v>0</v>
      </c>
      <c r="AT263" s="6">
        <v>0</v>
      </c>
      <c r="AU263" s="55">
        <f t="shared" si="561"/>
        <v>0</v>
      </c>
      <c r="AV263" s="56">
        <v>0</v>
      </c>
      <c r="AW263" s="6">
        <v>0</v>
      </c>
      <c r="AX263" s="55">
        <f t="shared" si="562"/>
        <v>0</v>
      </c>
      <c r="AY263" s="56">
        <v>0</v>
      </c>
      <c r="AZ263" s="6">
        <v>0</v>
      </c>
      <c r="BA263" s="55">
        <f t="shared" si="563"/>
        <v>0</v>
      </c>
      <c r="BB263" s="56">
        <v>0</v>
      </c>
      <c r="BC263" s="6">
        <v>0</v>
      </c>
      <c r="BD263" s="55">
        <f t="shared" si="564"/>
        <v>0</v>
      </c>
      <c r="BE263" s="56">
        <v>0</v>
      </c>
      <c r="BF263" s="6">
        <v>0</v>
      </c>
      <c r="BG263" s="55">
        <f t="shared" si="565"/>
        <v>0</v>
      </c>
      <c r="BH263" s="56">
        <v>0</v>
      </c>
      <c r="BI263" s="6">
        <v>0</v>
      </c>
      <c r="BJ263" s="55">
        <f t="shared" si="566"/>
        <v>0</v>
      </c>
      <c r="BK263" s="56">
        <v>0</v>
      </c>
      <c r="BL263" s="6">
        <v>0</v>
      </c>
      <c r="BM263" s="55">
        <f t="shared" si="567"/>
        <v>0</v>
      </c>
      <c r="BN263" s="56">
        <v>0</v>
      </c>
      <c r="BO263" s="6">
        <v>0</v>
      </c>
      <c r="BP263" s="55">
        <f t="shared" si="568"/>
        <v>0</v>
      </c>
      <c r="BQ263" s="56">
        <v>0</v>
      </c>
      <c r="BR263" s="6">
        <v>0</v>
      </c>
      <c r="BS263" s="55">
        <f t="shared" si="569"/>
        <v>0</v>
      </c>
      <c r="BT263" s="56">
        <v>0</v>
      </c>
      <c r="BU263" s="6">
        <v>0</v>
      </c>
      <c r="BV263" s="55">
        <f t="shared" si="570"/>
        <v>0</v>
      </c>
      <c r="BW263" s="56">
        <v>0</v>
      </c>
      <c r="BX263" s="6">
        <v>0</v>
      </c>
      <c r="BY263" s="55">
        <f t="shared" si="571"/>
        <v>0</v>
      </c>
      <c r="BZ263" s="56">
        <v>0</v>
      </c>
      <c r="CA263" s="6">
        <v>0</v>
      </c>
      <c r="CB263" s="55">
        <f t="shared" si="572"/>
        <v>0</v>
      </c>
      <c r="CC263" s="56">
        <v>0</v>
      </c>
      <c r="CD263" s="6">
        <v>0</v>
      </c>
      <c r="CE263" s="55">
        <f t="shared" si="573"/>
        <v>0</v>
      </c>
      <c r="CF263" s="56">
        <v>0</v>
      </c>
      <c r="CG263" s="6">
        <v>0</v>
      </c>
      <c r="CH263" s="55">
        <f t="shared" si="574"/>
        <v>0</v>
      </c>
      <c r="CI263" s="8">
        <f t="shared" si="576"/>
        <v>0</v>
      </c>
      <c r="CJ263" s="17">
        <f t="shared" si="577"/>
        <v>0</v>
      </c>
    </row>
    <row r="264" spans="1:88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578"/>
        <v>0</v>
      </c>
      <c r="F264" s="56">
        <v>0</v>
      </c>
      <c r="G264" s="6">
        <v>0</v>
      </c>
      <c r="H264" s="55">
        <f t="shared" si="548"/>
        <v>0</v>
      </c>
      <c r="I264" s="56">
        <v>0</v>
      </c>
      <c r="J264" s="6">
        <v>0</v>
      </c>
      <c r="K264" s="55">
        <f t="shared" si="549"/>
        <v>0</v>
      </c>
      <c r="L264" s="56">
        <v>0</v>
      </c>
      <c r="M264" s="6">
        <v>0</v>
      </c>
      <c r="N264" s="55">
        <f t="shared" si="550"/>
        <v>0</v>
      </c>
      <c r="O264" s="56">
        <v>0</v>
      </c>
      <c r="P264" s="6">
        <v>0</v>
      </c>
      <c r="Q264" s="55">
        <f t="shared" si="551"/>
        <v>0</v>
      </c>
      <c r="R264" s="56">
        <v>0</v>
      </c>
      <c r="S264" s="6">
        <v>0</v>
      </c>
      <c r="T264" s="55">
        <f t="shared" si="552"/>
        <v>0</v>
      </c>
      <c r="U264" s="56">
        <v>0</v>
      </c>
      <c r="V264" s="6">
        <v>0</v>
      </c>
      <c r="W264" s="55">
        <f t="shared" si="553"/>
        <v>0</v>
      </c>
      <c r="X264" s="56">
        <v>0</v>
      </c>
      <c r="Y264" s="6">
        <v>0</v>
      </c>
      <c r="Z264" s="55">
        <f t="shared" si="554"/>
        <v>0</v>
      </c>
      <c r="AA264" s="56">
        <v>0</v>
      </c>
      <c r="AB264" s="6">
        <v>0</v>
      </c>
      <c r="AC264" s="55">
        <f t="shared" si="555"/>
        <v>0</v>
      </c>
      <c r="AD264" s="56">
        <v>0</v>
      </c>
      <c r="AE264" s="6">
        <v>0</v>
      </c>
      <c r="AF264" s="55">
        <f t="shared" si="556"/>
        <v>0</v>
      </c>
      <c r="AG264" s="56">
        <v>0</v>
      </c>
      <c r="AH264" s="6">
        <v>0</v>
      </c>
      <c r="AI264" s="55">
        <f t="shared" si="557"/>
        <v>0</v>
      </c>
      <c r="AJ264" s="56">
        <v>0</v>
      </c>
      <c r="AK264" s="6">
        <v>0</v>
      </c>
      <c r="AL264" s="55">
        <f t="shared" si="558"/>
        <v>0</v>
      </c>
      <c r="AM264" s="56">
        <v>0</v>
      </c>
      <c r="AN264" s="6">
        <v>0</v>
      </c>
      <c r="AO264" s="55">
        <f t="shared" si="559"/>
        <v>0</v>
      </c>
      <c r="AP264" s="56">
        <v>0</v>
      </c>
      <c r="AQ264" s="6">
        <v>0</v>
      </c>
      <c r="AR264" s="55">
        <f t="shared" si="560"/>
        <v>0</v>
      </c>
      <c r="AS264" s="56">
        <v>0</v>
      </c>
      <c r="AT264" s="6">
        <v>0</v>
      </c>
      <c r="AU264" s="55">
        <f t="shared" si="561"/>
        <v>0</v>
      </c>
      <c r="AV264" s="56">
        <v>0</v>
      </c>
      <c r="AW264" s="6">
        <v>0</v>
      </c>
      <c r="AX264" s="55">
        <f t="shared" si="562"/>
        <v>0</v>
      </c>
      <c r="AY264" s="56">
        <v>0</v>
      </c>
      <c r="AZ264" s="6">
        <v>0</v>
      </c>
      <c r="BA264" s="55">
        <f t="shared" si="563"/>
        <v>0</v>
      </c>
      <c r="BB264" s="56">
        <v>0</v>
      </c>
      <c r="BC264" s="6">
        <v>0</v>
      </c>
      <c r="BD264" s="55">
        <f t="shared" si="564"/>
        <v>0</v>
      </c>
      <c r="BE264" s="56">
        <v>0</v>
      </c>
      <c r="BF264" s="6">
        <v>0</v>
      </c>
      <c r="BG264" s="55">
        <f t="shared" si="565"/>
        <v>0</v>
      </c>
      <c r="BH264" s="56">
        <v>0</v>
      </c>
      <c r="BI264" s="6">
        <v>0</v>
      </c>
      <c r="BJ264" s="55">
        <f t="shared" si="566"/>
        <v>0</v>
      </c>
      <c r="BK264" s="56">
        <v>0</v>
      </c>
      <c r="BL264" s="6">
        <v>0</v>
      </c>
      <c r="BM264" s="55">
        <f t="shared" si="567"/>
        <v>0</v>
      </c>
      <c r="BN264" s="56">
        <v>0</v>
      </c>
      <c r="BO264" s="6">
        <v>0</v>
      </c>
      <c r="BP264" s="55">
        <f t="shared" si="568"/>
        <v>0</v>
      </c>
      <c r="BQ264" s="56">
        <v>0</v>
      </c>
      <c r="BR264" s="6">
        <v>0</v>
      </c>
      <c r="BS264" s="55">
        <f t="shared" si="569"/>
        <v>0</v>
      </c>
      <c r="BT264" s="56">
        <v>0</v>
      </c>
      <c r="BU264" s="6">
        <v>0</v>
      </c>
      <c r="BV264" s="55">
        <f t="shared" si="570"/>
        <v>0</v>
      </c>
      <c r="BW264" s="56">
        <v>0</v>
      </c>
      <c r="BX264" s="6">
        <v>0</v>
      </c>
      <c r="BY264" s="55">
        <f t="shared" si="571"/>
        <v>0</v>
      </c>
      <c r="BZ264" s="56">
        <v>0</v>
      </c>
      <c r="CA264" s="6">
        <v>0</v>
      </c>
      <c r="CB264" s="55">
        <f t="shared" si="572"/>
        <v>0</v>
      </c>
      <c r="CC264" s="56">
        <v>0</v>
      </c>
      <c r="CD264" s="6">
        <v>0</v>
      </c>
      <c r="CE264" s="55">
        <f t="shared" si="573"/>
        <v>0</v>
      </c>
      <c r="CF264" s="56">
        <v>0</v>
      </c>
      <c r="CG264" s="6">
        <v>0</v>
      </c>
      <c r="CH264" s="55">
        <f t="shared" si="574"/>
        <v>0</v>
      </c>
      <c r="CI264" s="8">
        <f t="shared" si="576"/>
        <v>0</v>
      </c>
      <c r="CJ264" s="17">
        <f t="shared" si="577"/>
        <v>0</v>
      </c>
    </row>
    <row r="265" spans="1:88" ht="15" thickBot="1" x14ac:dyDescent="0.35">
      <c r="A265" s="71"/>
      <c r="B265" s="52" t="s">
        <v>17</v>
      </c>
      <c r="C265" s="57">
        <f t="shared" ref="C265:D265" si="579">SUM(C253:C264)</f>
        <v>0</v>
      </c>
      <c r="D265" s="36">
        <f t="shared" si="579"/>
        <v>0</v>
      </c>
      <c r="E265" s="58"/>
      <c r="F265" s="57">
        <f t="shared" ref="F265:G265" si="580">SUM(F253:F264)</f>
        <v>0</v>
      </c>
      <c r="G265" s="36">
        <f t="shared" si="580"/>
        <v>0</v>
      </c>
      <c r="H265" s="58"/>
      <c r="I265" s="57">
        <f t="shared" ref="I265:J265" si="581">SUM(I253:I264)</f>
        <v>0</v>
      </c>
      <c r="J265" s="36">
        <f t="shared" si="581"/>
        <v>0</v>
      </c>
      <c r="K265" s="58"/>
      <c r="L265" s="57">
        <f t="shared" ref="L265:M265" si="582">SUM(L253:L264)</f>
        <v>0</v>
      </c>
      <c r="M265" s="36">
        <f t="shared" si="582"/>
        <v>0</v>
      </c>
      <c r="N265" s="58"/>
      <c r="O265" s="57">
        <f t="shared" ref="O265:P265" si="583">SUM(O253:O264)</f>
        <v>0</v>
      </c>
      <c r="P265" s="36">
        <f t="shared" si="583"/>
        <v>0</v>
      </c>
      <c r="Q265" s="58"/>
      <c r="R265" s="57">
        <f t="shared" ref="R265:S265" si="584">SUM(R253:R264)</f>
        <v>0</v>
      </c>
      <c r="S265" s="36">
        <f t="shared" si="584"/>
        <v>0</v>
      </c>
      <c r="T265" s="58"/>
      <c r="U265" s="57">
        <f t="shared" ref="U265:V265" si="585">SUM(U253:U264)</f>
        <v>0</v>
      </c>
      <c r="V265" s="36">
        <f t="shared" si="585"/>
        <v>0</v>
      </c>
      <c r="W265" s="58"/>
      <c r="X265" s="57">
        <f t="shared" ref="X265:Y265" si="586">SUM(X253:X264)</f>
        <v>0</v>
      </c>
      <c r="Y265" s="36">
        <f t="shared" si="586"/>
        <v>0</v>
      </c>
      <c r="Z265" s="58"/>
      <c r="AA265" s="57">
        <f t="shared" ref="AA265:AB265" si="587">SUM(AA253:AA264)</f>
        <v>0</v>
      </c>
      <c r="AB265" s="36">
        <f t="shared" si="587"/>
        <v>0</v>
      </c>
      <c r="AC265" s="58"/>
      <c r="AD265" s="57">
        <f t="shared" ref="AD265:AE265" si="588">SUM(AD253:AD264)</f>
        <v>0</v>
      </c>
      <c r="AE265" s="36">
        <f t="shared" si="588"/>
        <v>0</v>
      </c>
      <c r="AF265" s="58"/>
      <c r="AG265" s="57">
        <f t="shared" ref="AG265:AH265" si="589">SUM(AG253:AG264)</f>
        <v>0</v>
      </c>
      <c r="AH265" s="36">
        <f t="shared" si="589"/>
        <v>0</v>
      </c>
      <c r="AI265" s="58"/>
      <c r="AJ265" s="57">
        <f t="shared" ref="AJ265:AK265" si="590">SUM(AJ253:AJ264)</f>
        <v>0</v>
      </c>
      <c r="AK265" s="36">
        <f t="shared" si="590"/>
        <v>0</v>
      </c>
      <c r="AL265" s="58"/>
      <c r="AM265" s="57">
        <f t="shared" ref="AM265:AN265" si="591">SUM(AM253:AM264)</f>
        <v>0</v>
      </c>
      <c r="AN265" s="36">
        <f t="shared" si="591"/>
        <v>0</v>
      </c>
      <c r="AO265" s="58"/>
      <c r="AP265" s="57">
        <f t="shared" ref="AP265:AQ265" si="592">SUM(AP253:AP264)</f>
        <v>0</v>
      </c>
      <c r="AQ265" s="36">
        <f t="shared" si="592"/>
        <v>0</v>
      </c>
      <c r="AR265" s="58"/>
      <c r="AS265" s="57">
        <f t="shared" ref="AS265:AT265" si="593">SUM(AS253:AS264)</f>
        <v>1941</v>
      </c>
      <c r="AT265" s="36">
        <f t="shared" si="593"/>
        <v>4826.2529999999997</v>
      </c>
      <c r="AU265" s="58"/>
      <c r="AV265" s="57">
        <f t="shared" ref="AV265:AW265" si="594">SUM(AV253:AV264)</f>
        <v>0</v>
      </c>
      <c r="AW265" s="36">
        <f t="shared" si="594"/>
        <v>0</v>
      </c>
      <c r="AX265" s="58"/>
      <c r="AY265" s="57">
        <f t="shared" ref="AY265:AZ265" si="595">SUM(AY253:AY264)</f>
        <v>0</v>
      </c>
      <c r="AZ265" s="36">
        <f t="shared" si="595"/>
        <v>0</v>
      </c>
      <c r="BA265" s="58"/>
      <c r="BB265" s="57">
        <f t="shared" ref="BB265:BC265" si="596">SUM(BB253:BB264)</f>
        <v>0</v>
      </c>
      <c r="BC265" s="36">
        <f t="shared" si="596"/>
        <v>0</v>
      </c>
      <c r="BD265" s="58"/>
      <c r="BE265" s="57">
        <f t="shared" ref="BE265:BF265" si="597">SUM(BE253:BE264)</f>
        <v>0</v>
      </c>
      <c r="BF265" s="36">
        <f t="shared" si="597"/>
        <v>0</v>
      </c>
      <c r="BG265" s="58"/>
      <c r="BH265" s="57">
        <f t="shared" ref="BH265:BI265" si="598">SUM(BH253:BH264)</f>
        <v>0</v>
      </c>
      <c r="BI265" s="36">
        <f t="shared" si="598"/>
        <v>0</v>
      </c>
      <c r="BJ265" s="58"/>
      <c r="BK265" s="57">
        <f t="shared" ref="BK265:BL265" si="599">SUM(BK253:BK264)</f>
        <v>132.19999999999999</v>
      </c>
      <c r="BL265" s="36">
        <f t="shared" si="599"/>
        <v>410.12</v>
      </c>
      <c r="BM265" s="58"/>
      <c r="BN265" s="57">
        <f t="shared" ref="BN265:BO265" si="600">SUM(BN253:BN264)</f>
        <v>0</v>
      </c>
      <c r="BO265" s="36">
        <f t="shared" si="600"/>
        <v>0</v>
      </c>
      <c r="BP265" s="58"/>
      <c r="BQ265" s="57">
        <f t="shared" ref="BQ265:BR265" si="601">SUM(BQ253:BQ264)</f>
        <v>1296.1300000000001</v>
      </c>
      <c r="BR265" s="36">
        <f t="shared" si="601"/>
        <v>3440.5050000000001</v>
      </c>
      <c r="BS265" s="58"/>
      <c r="BT265" s="57">
        <f t="shared" ref="BT265:BU265" si="602">SUM(BT253:BT264)</f>
        <v>0</v>
      </c>
      <c r="BU265" s="36">
        <f t="shared" si="602"/>
        <v>0</v>
      </c>
      <c r="BV265" s="58"/>
      <c r="BW265" s="57">
        <f t="shared" ref="BW265:BX265" si="603">SUM(BW253:BW264)</f>
        <v>0</v>
      </c>
      <c r="BX265" s="36">
        <f t="shared" si="603"/>
        <v>0</v>
      </c>
      <c r="BY265" s="58"/>
      <c r="BZ265" s="57">
        <f t="shared" ref="BZ265:CA265" si="604">SUM(BZ253:BZ264)</f>
        <v>0</v>
      </c>
      <c r="CA265" s="36">
        <f t="shared" si="604"/>
        <v>0</v>
      </c>
      <c r="CB265" s="58"/>
      <c r="CC265" s="57">
        <f t="shared" ref="CC265:CD265" si="605">SUM(CC253:CC264)</f>
        <v>4904.6000000000004</v>
      </c>
      <c r="CD265" s="36">
        <f t="shared" si="605"/>
        <v>15137.083999999999</v>
      </c>
      <c r="CE265" s="58"/>
      <c r="CF265" s="57">
        <f t="shared" ref="CF265:CG265" si="606">SUM(CF253:CF264)</f>
        <v>0</v>
      </c>
      <c r="CG265" s="36">
        <f t="shared" si="606"/>
        <v>0</v>
      </c>
      <c r="CH265" s="58"/>
      <c r="CI265" s="37">
        <f t="shared" si="576"/>
        <v>8273.93</v>
      </c>
      <c r="CJ265" s="38">
        <f t="shared" si="577"/>
        <v>23813.962</v>
      </c>
    </row>
  </sheetData>
  <mergeCells count="30">
    <mergeCell ref="I4:K4"/>
    <mergeCell ref="CF4:CH4"/>
    <mergeCell ref="AJ4:AL4"/>
    <mergeCell ref="AG4:AI4"/>
    <mergeCell ref="AM4:AO4"/>
    <mergeCell ref="AP4:AR4"/>
    <mergeCell ref="AS4:AU4"/>
    <mergeCell ref="BQ4:BS4"/>
    <mergeCell ref="BT4:BV4"/>
    <mergeCell ref="CC4:CE4"/>
    <mergeCell ref="AY4:BA4"/>
    <mergeCell ref="BN4:BP4"/>
    <mergeCell ref="BZ4:CB4"/>
    <mergeCell ref="BH4:BJ4"/>
    <mergeCell ref="A4:B4"/>
    <mergeCell ref="C2:P2"/>
    <mergeCell ref="C4:E4"/>
    <mergeCell ref="AV4:AX4"/>
    <mergeCell ref="BW4:BY4"/>
    <mergeCell ref="O4:Q4"/>
    <mergeCell ref="BE4:BG4"/>
    <mergeCell ref="BK4:BM4"/>
    <mergeCell ref="F4:H4"/>
    <mergeCell ref="R4:T4"/>
    <mergeCell ref="X4:Z4"/>
    <mergeCell ref="AD4:AF4"/>
    <mergeCell ref="BB4:BD4"/>
    <mergeCell ref="U4:W4"/>
    <mergeCell ref="AA4:AC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G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" bestFit="1" customWidth="1"/>
    <col min="3" max="5" width="11" customWidth="1"/>
    <col min="6" max="6" width="10.109375" customWidth="1"/>
    <col min="7" max="7" width="10.33203125" style="7" bestFit="1" customWidth="1"/>
    <col min="8" max="8" width="9.44140625" bestFit="1" customWidth="1"/>
    <col min="9" max="9" width="9.109375" style="13" customWidth="1"/>
    <col min="10" max="10" width="10.33203125" style="7" bestFit="1" customWidth="1"/>
    <col min="11" max="11" width="11.33203125" style="7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10.109375" customWidth="1"/>
    <col min="22" max="22" width="10.109375" style="7" customWidth="1"/>
    <col min="23" max="23" width="9.44140625" bestFit="1" customWidth="1"/>
    <col min="24" max="24" width="9.6640625" style="13" customWidth="1"/>
    <col min="25" max="25" width="10.33203125" style="7" bestFit="1" customWidth="1"/>
    <col min="26" max="26" width="10.88671875" style="7" bestFit="1" customWidth="1"/>
    <col min="27" max="27" width="9.10937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" customWidth="1"/>
    <col min="40" max="40" width="9" style="7" customWidth="1"/>
    <col min="41" max="41" width="9.44140625" bestFit="1" customWidth="1"/>
    <col min="42" max="42" width="9.109375" style="13" customWidth="1"/>
    <col min="43" max="43" width="10.33203125" style="7" bestFit="1" customWidth="1"/>
    <col min="44" max="44" width="9.44140625" style="7" bestFit="1" customWidth="1"/>
    <col min="45" max="45" width="9.88671875" bestFit="1" customWidth="1"/>
    <col min="46" max="46" width="10.6640625" style="7" customWidth="1"/>
    <col min="47" max="47" width="10" customWidth="1"/>
    <col min="48" max="48" width="9.109375" style="13" customWidth="1"/>
    <col min="49" max="49" width="10.33203125" style="7" bestFit="1" customWidth="1"/>
    <col min="50" max="50" width="13.44140625" style="7" customWidth="1"/>
    <col min="51" max="51" width="9.109375" style="13" customWidth="1"/>
    <col min="52" max="52" width="10.33203125" style="7" bestFit="1" customWidth="1"/>
    <col min="53" max="53" width="9.88671875" style="7" bestFit="1" customWidth="1"/>
    <col min="54" max="54" width="9.88671875" style="13" bestFit="1" customWidth="1"/>
    <col min="55" max="55" width="10.33203125" style="7" bestFit="1" customWidth="1"/>
    <col min="56" max="56" width="9.88671875" style="7" bestFit="1" customWidth="1"/>
    <col min="57" max="57" width="10.109375" customWidth="1"/>
    <col min="58" max="58" width="10.33203125" style="7" bestFit="1" customWidth="1"/>
    <col min="59" max="59" width="9.44140625" bestFit="1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1.44140625" style="7" customWidth="1"/>
    <col min="66" max="66" width="9.109375" style="7" customWidth="1"/>
    <col min="67" max="67" width="10.44140625" style="7" customWidth="1"/>
    <col min="68" max="68" width="10.88671875" style="7" bestFit="1" customWidth="1"/>
    <col min="69" max="69" width="9.109375" style="7" customWidth="1"/>
    <col min="70" max="70" width="10.44140625" style="7" customWidth="1"/>
    <col min="71" max="71" width="10.88671875" style="7" bestFit="1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9.88671875" style="7" bestFit="1" customWidth="1"/>
    <col min="81" max="81" width="9.109375" style="13" customWidth="1"/>
    <col min="82" max="82" width="10.33203125" style="7" bestFit="1" customWidth="1"/>
    <col min="83" max="83" width="9.88671875" style="7" bestFit="1" customWidth="1"/>
    <col min="84" max="84" width="9.109375" style="13" customWidth="1"/>
    <col min="85" max="85" width="10.33203125" style="7" bestFit="1" customWidth="1"/>
    <col min="86" max="86" width="9.88671875" style="7" bestFit="1" customWidth="1"/>
    <col min="87" max="87" width="9.88671875" style="13" bestFit="1" customWidth="1"/>
    <col min="88" max="88" width="10.88671875" style="7" bestFit="1" customWidth="1"/>
    <col min="89" max="89" width="9.88671875" style="7" bestFit="1" customWidth="1"/>
    <col min="90" max="90" width="13" style="13" customWidth="1"/>
    <col min="91" max="91" width="13" style="7" customWidth="1"/>
    <col min="92" max="92" width="9.109375" style="7"/>
    <col min="93" max="93" width="1.6640625" style="7" customWidth="1"/>
    <col min="94" max="96" width="9.109375" style="7"/>
    <col min="97" max="97" width="1.6640625" style="7" customWidth="1"/>
    <col min="98" max="100" width="9.109375" style="7"/>
    <col min="101" max="101" width="1.6640625" style="7" customWidth="1"/>
    <col min="102" max="104" width="9.109375" style="7"/>
    <col min="105" max="105" width="1.6640625" customWidth="1"/>
    <col min="109" max="109" width="1.6640625" customWidth="1"/>
    <col min="113" max="113" width="1.6640625" customWidth="1"/>
    <col min="117" max="117" width="1.6640625" customWidth="1"/>
    <col min="118" max="118" width="12.10937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</cols>
  <sheetData>
    <row r="1" spans="1:215" s="20" customFormat="1" ht="8.25" customHeight="1" x14ac:dyDescent="0.4"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2"/>
      <c r="V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N1" s="22"/>
      <c r="AP1" s="21"/>
      <c r="AQ1" s="22"/>
      <c r="AR1" s="22"/>
      <c r="AT1" s="22"/>
      <c r="AV1" s="21"/>
      <c r="AW1" s="22"/>
      <c r="AX1" s="22"/>
      <c r="AY1" s="21"/>
      <c r="AZ1" s="22"/>
      <c r="BA1" s="22"/>
      <c r="BB1" s="21"/>
      <c r="BC1" s="22"/>
      <c r="BD1" s="22"/>
      <c r="BF1" s="22"/>
      <c r="BH1" s="21"/>
      <c r="BI1" s="22"/>
      <c r="BJ1" s="22"/>
      <c r="BK1" s="21"/>
      <c r="BL1" s="22"/>
      <c r="BM1" s="22"/>
      <c r="BN1" s="22"/>
      <c r="BO1" s="22"/>
      <c r="BP1" s="22"/>
      <c r="BQ1" s="22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</row>
    <row r="2" spans="1:215" s="28" customFormat="1" ht="21" customHeight="1" x14ac:dyDescent="0.4">
      <c r="B2" s="23" t="s">
        <v>27</v>
      </c>
      <c r="C2" s="91" t="s">
        <v>50</v>
      </c>
      <c r="D2" s="91"/>
      <c r="E2" s="91"/>
      <c r="F2" s="91"/>
      <c r="G2" s="91"/>
      <c r="H2" s="91"/>
      <c r="I2" s="91"/>
      <c r="J2" s="91"/>
      <c r="K2" s="91"/>
      <c r="L2" s="24"/>
      <c r="M2" s="24"/>
      <c r="N2" s="24"/>
      <c r="O2" s="24"/>
      <c r="P2" s="24"/>
      <c r="Q2" s="24"/>
      <c r="R2" s="24"/>
      <c r="S2" s="24"/>
      <c r="T2" s="39"/>
      <c r="U2" s="23"/>
      <c r="V2" s="39"/>
      <c r="W2" s="23"/>
      <c r="X2" s="40"/>
      <c r="Y2" s="39"/>
      <c r="Z2" s="39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3"/>
      <c r="AN2" s="39"/>
      <c r="AO2" s="23"/>
      <c r="AP2" s="26"/>
      <c r="AQ2" s="27"/>
      <c r="AR2" s="27"/>
      <c r="AS2" s="23"/>
      <c r="AT2" s="39"/>
      <c r="AU2" s="23"/>
      <c r="AV2" s="26"/>
      <c r="AW2" s="27"/>
      <c r="AX2" s="27"/>
      <c r="AY2" s="26"/>
      <c r="AZ2" s="27"/>
      <c r="BA2" s="27"/>
      <c r="BB2" s="26"/>
      <c r="BC2" s="27"/>
      <c r="BD2" s="27"/>
      <c r="BE2" s="23"/>
      <c r="BF2" s="39"/>
      <c r="BG2" s="23"/>
      <c r="BH2" s="26"/>
      <c r="BI2" s="27"/>
      <c r="BJ2" s="27"/>
      <c r="BK2" s="26"/>
      <c r="BL2" s="27"/>
      <c r="BM2" s="27"/>
      <c r="BN2" s="27"/>
      <c r="BO2" s="27"/>
      <c r="BP2" s="27"/>
      <c r="BQ2" s="27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</row>
    <row r="3" spans="1:215" s="28" customFormat="1" ht="10.5" customHeight="1" thickBot="1" x14ac:dyDescent="0.35">
      <c r="G3" s="27"/>
      <c r="I3" s="29"/>
      <c r="J3" s="30"/>
      <c r="K3" s="30"/>
      <c r="L3" s="29"/>
      <c r="M3" s="30"/>
      <c r="N3" s="30"/>
      <c r="O3" s="26"/>
      <c r="P3" s="27"/>
      <c r="Q3" s="27"/>
      <c r="R3" s="26"/>
      <c r="S3" s="27"/>
      <c r="T3" s="27"/>
      <c r="V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N3" s="27"/>
      <c r="AP3" s="26"/>
      <c r="AQ3" s="27"/>
      <c r="AR3" s="27"/>
      <c r="AT3" s="27"/>
      <c r="AV3" s="26"/>
      <c r="AW3" s="27"/>
      <c r="AX3" s="27"/>
      <c r="AY3" s="26"/>
      <c r="AZ3" s="27"/>
      <c r="BA3" s="27"/>
      <c r="BB3" s="26"/>
      <c r="BC3" s="27"/>
      <c r="BD3" s="27"/>
      <c r="BF3" s="27"/>
      <c r="BH3" s="26"/>
      <c r="BI3" s="27"/>
      <c r="BJ3" s="27"/>
      <c r="BK3" s="26"/>
      <c r="BL3" s="27"/>
      <c r="BM3" s="27"/>
      <c r="BN3" s="27"/>
      <c r="BO3" s="27"/>
      <c r="BP3" s="27"/>
      <c r="BQ3" s="27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</row>
    <row r="4" spans="1:215" s="11" customFormat="1" ht="45" customHeight="1" x14ac:dyDescent="0.3">
      <c r="A4" s="100" t="s">
        <v>0</v>
      </c>
      <c r="B4" s="101"/>
      <c r="C4" s="102" t="s">
        <v>56</v>
      </c>
      <c r="D4" s="103"/>
      <c r="E4" s="104"/>
      <c r="F4" s="102" t="s">
        <v>51</v>
      </c>
      <c r="G4" s="109"/>
      <c r="H4" s="111"/>
      <c r="I4" s="105" t="s">
        <v>62</v>
      </c>
      <c r="J4" s="106"/>
      <c r="K4" s="107"/>
      <c r="L4" s="105" t="s">
        <v>45</v>
      </c>
      <c r="M4" s="106"/>
      <c r="N4" s="107"/>
      <c r="O4" s="105" t="s">
        <v>43</v>
      </c>
      <c r="P4" s="106"/>
      <c r="Q4" s="107"/>
      <c r="R4" s="108" t="s">
        <v>46</v>
      </c>
      <c r="S4" s="109"/>
      <c r="T4" s="110"/>
      <c r="U4" s="102" t="s">
        <v>67</v>
      </c>
      <c r="V4" s="109"/>
      <c r="W4" s="111"/>
      <c r="X4" s="108" t="s">
        <v>42</v>
      </c>
      <c r="Y4" s="109"/>
      <c r="Z4" s="110"/>
      <c r="AA4" s="105" t="s">
        <v>21</v>
      </c>
      <c r="AB4" s="106"/>
      <c r="AC4" s="107"/>
      <c r="AD4" s="105" t="s">
        <v>60</v>
      </c>
      <c r="AE4" s="106"/>
      <c r="AF4" s="107"/>
      <c r="AG4" s="105" t="s">
        <v>22</v>
      </c>
      <c r="AH4" s="106"/>
      <c r="AI4" s="107"/>
      <c r="AJ4" s="108" t="s">
        <v>38</v>
      </c>
      <c r="AK4" s="109"/>
      <c r="AL4" s="110"/>
      <c r="AM4" s="102" t="s">
        <v>52</v>
      </c>
      <c r="AN4" s="109"/>
      <c r="AO4" s="111"/>
      <c r="AP4" s="108" t="s">
        <v>48</v>
      </c>
      <c r="AQ4" s="109"/>
      <c r="AR4" s="110"/>
      <c r="AS4" s="102" t="s">
        <v>53</v>
      </c>
      <c r="AT4" s="109"/>
      <c r="AU4" s="111"/>
      <c r="AV4" s="108" t="s">
        <v>39</v>
      </c>
      <c r="AW4" s="109"/>
      <c r="AX4" s="110"/>
      <c r="AY4" s="108" t="s">
        <v>44</v>
      </c>
      <c r="AZ4" s="109"/>
      <c r="BA4" s="110"/>
      <c r="BB4" s="105" t="s">
        <v>29</v>
      </c>
      <c r="BC4" s="106"/>
      <c r="BD4" s="107"/>
      <c r="BE4" s="102" t="s">
        <v>54</v>
      </c>
      <c r="BF4" s="109"/>
      <c r="BG4" s="111"/>
      <c r="BH4" s="108" t="s">
        <v>23</v>
      </c>
      <c r="BI4" s="109"/>
      <c r="BJ4" s="110"/>
      <c r="BK4" s="108" t="s">
        <v>59</v>
      </c>
      <c r="BL4" s="109"/>
      <c r="BM4" s="110"/>
      <c r="BN4" s="108" t="s">
        <v>61</v>
      </c>
      <c r="BO4" s="112"/>
      <c r="BP4" s="111"/>
      <c r="BQ4" s="108" t="s">
        <v>69</v>
      </c>
      <c r="BR4" s="112"/>
      <c r="BS4" s="111"/>
      <c r="BT4" s="108" t="s">
        <v>47</v>
      </c>
      <c r="BU4" s="109"/>
      <c r="BV4" s="110"/>
      <c r="BW4" s="108" t="s">
        <v>49</v>
      </c>
      <c r="BX4" s="109"/>
      <c r="BY4" s="110"/>
      <c r="BZ4" s="108" t="s">
        <v>57</v>
      </c>
      <c r="CA4" s="109"/>
      <c r="CB4" s="110"/>
      <c r="CC4" s="108" t="s">
        <v>68</v>
      </c>
      <c r="CD4" s="109"/>
      <c r="CE4" s="110"/>
      <c r="CF4" s="108" t="s">
        <v>33</v>
      </c>
      <c r="CG4" s="109"/>
      <c r="CH4" s="110"/>
      <c r="CI4" s="105" t="s">
        <v>34</v>
      </c>
      <c r="CJ4" s="106"/>
      <c r="CK4" s="107"/>
      <c r="CL4" s="41" t="s">
        <v>24</v>
      </c>
      <c r="CM4" s="42" t="s">
        <v>24</v>
      </c>
      <c r="CN4" s="9"/>
      <c r="CO4" s="10"/>
      <c r="CP4" s="9"/>
      <c r="CQ4" s="9"/>
      <c r="CR4" s="9"/>
      <c r="CS4" s="10"/>
      <c r="CT4" s="9"/>
      <c r="CU4" s="9"/>
      <c r="CV4" s="9"/>
      <c r="CW4" s="10"/>
      <c r="CX4" s="9"/>
      <c r="CY4" s="9"/>
      <c r="CZ4" s="9"/>
      <c r="DB4" s="12"/>
      <c r="DC4" s="12"/>
      <c r="DD4" s="12"/>
      <c r="DF4" s="12"/>
      <c r="DG4" s="12"/>
      <c r="DH4" s="12"/>
      <c r="DJ4" s="12"/>
      <c r="DK4" s="12"/>
      <c r="DL4" s="12"/>
      <c r="DN4" s="12"/>
      <c r="DO4" s="12"/>
      <c r="DP4" s="12"/>
      <c r="DR4" s="12"/>
      <c r="DS4" s="12"/>
      <c r="DT4" s="12"/>
      <c r="DV4" s="12"/>
      <c r="DW4" s="12"/>
      <c r="DX4" s="12"/>
      <c r="DZ4" s="12"/>
      <c r="EA4" s="12"/>
      <c r="EB4" s="12"/>
      <c r="ED4" s="12"/>
      <c r="EE4" s="12"/>
      <c r="EF4" s="12"/>
    </row>
    <row r="5" spans="1:215" ht="45" customHeight="1" thickBot="1" x14ac:dyDescent="0.35">
      <c r="A5" s="47" t="s">
        <v>1</v>
      </c>
      <c r="B5" s="48" t="s">
        <v>63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25</v>
      </c>
      <c r="CM5" s="34" t="s">
        <v>26</v>
      </c>
      <c r="CN5" s="4"/>
      <c r="CO5" s="5"/>
      <c r="CP5" s="4"/>
      <c r="CQ5" s="4"/>
      <c r="CR5" s="4"/>
      <c r="CS5" s="5"/>
      <c r="CT5" s="4"/>
      <c r="CU5" s="4"/>
      <c r="CV5" s="4"/>
      <c r="CW5" s="5"/>
      <c r="CX5" s="4"/>
      <c r="CY5" s="4"/>
      <c r="CZ5" s="4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3">
        <v>2004</v>
      </c>
      <c r="B6" s="54" t="s">
        <v>5</v>
      </c>
      <c r="C6" s="59">
        <v>0</v>
      </c>
      <c r="D6" s="31">
        <v>0</v>
      </c>
      <c r="E6" s="60">
        <v>0</v>
      </c>
      <c r="F6" s="59">
        <v>0</v>
      </c>
      <c r="G6" s="31">
        <v>0</v>
      </c>
      <c r="H6" s="60">
        <v>0</v>
      </c>
      <c r="I6" s="59">
        <v>0</v>
      </c>
      <c r="J6" s="31">
        <v>0</v>
      </c>
      <c r="K6" s="60">
        <v>0</v>
      </c>
      <c r="L6" s="59">
        <v>0</v>
      </c>
      <c r="M6" s="31">
        <v>0</v>
      </c>
      <c r="N6" s="60">
        <v>0</v>
      </c>
      <c r="O6" s="59">
        <v>0</v>
      </c>
      <c r="P6" s="31">
        <v>0</v>
      </c>
      <c r="Q6" s="60">
        <v>0</v>
      </c>
      <c r="R6" s="59">
        <v>0</v>
      </c>
      <c r="S6" s="31">
        <v>0</v>
      </c>
      <c r="T6" s="60">
        <v>0</v>
      </c>
      <c r="U6" s="59">
        <v>0</v>
      </c>
      <c r="V6" s="31">
        <v>0</v>
      </c>
      <c r="W6" s="60">
        <v>0</v>
      </c>
      <c r="X6" s="59">
        <v>0</v>
      </c>
      <c r="Y6" s="31">
        <v>0</v>
      </c>
      <c r="Z6" s="60">
        <v>0</v>
      </c>
      <c r="AA6" s="59">
        <v>0</v>
      </c>
      <c r="AB6" s="31">
        <v>0</v>
      </c>
      <c r="AC6" s="60">
        <v>0</v>
      </c>
      <c r="AD6" s="59">
        <v>0</v>
      </c>
      <c r="AE6" s="31">
        <v>0</v>
      </c>
      <c r="AF6" s="60">
        <v>0</v>
      </c>
      <c r="AG6" s="59">
        <v>0</v>
      </c>
      <c r="AH6" s="31">
        <v>0</v>
      </c>
      <c r="AI6" s="60">
        <v>0</v>
      </c>
      <c r="AJ6" s="59">
        <v>0</v>
      </c>
      <c r="AK6" s="31">
        <v>0</v>
      </c>
      <c r="AL6" s="60">
        <v>0</v>
      </c>
      <c r="AM6" s="59">
        <v>0</v>
      </c>
      <c r="AN6" s="31">
        <v>0</v>
      </c>
      <c r="AO6" s="60">
        <v>0</v>
      </c>
      <c r="AP6" s="59">
        <v>0</v>
      </c>
      <c r="AQ6" s="31">
        <v>0</v>
      </c>
      <c r="AR6" s="60">
        <v>0</v>
      </c>
      <c r="AS6" s="59">
        <v>0</v>
      </c>
      <c r="AT6" s="31">
        <v>0</v>
      </c>
      <c r="AU6" s="60">
        <v>0</v>
      </c>
      <c r="AV6" s="59">
        <v>0</v>
      </c>
      <c r="AW6" s="31">
        <v>0</v>
      </c>
      <c r="AX6" s="60">
        <v>0</v>
      </c>
      <c r="AY6" s="59">
        <v>0</v>
      </c>
      <c r="AZ6" s="31">
        <v>0</v>
      </c>
      <c r="BA6" s="60">
        <v>0</v>
      </c>
      <c r="BB6" s="59">
        <v>207</v>
      </c>
      <c r="BC6" s="31">
        <v>221</v>
      </c>
      <c r="BD6" s="60">
        <f t="shared" ref="BD6:BD14" si="0">BC6/BB6*1000</f>
        <v>1067.6328502415461</v>
      </c>
      <c r="BE6" s="59">
        <v>0</v>
      </c>
      <c r="BF6" s="31">
        <v>0</v>
      </c>
      <c r="BG6" s="60">
        <v>0</v>
      </c>
      <c r="BH6" s="59">
        <v>0</v>
      </c>
      <c r="BI6" s="31">
        <v>0</v>
      </c>
      <c r="BJ6" s="60">
        <v>0</v>
      </c>
      <c r="BK6" s="59">
        <v>0</v>
      </c>
      <c r="BL6" s="31">
        <v>0</v>
      </c>
      <c r="BM6" s="60">
        <v>0</v>
      </c>
      <c r="BN6" s="59">
        <v>0</v>
      </c>
      <c r="BO6" s="31">
        <v>0</v>
      </c>
      <c r="BP6" s="60">
        <v>0</v>
      </c>
      <c r="BQ6" s="59">
        <v>0</v>
      </c>
      <c r="BR6" s="31">
        <v>0</v>
      </c>
      <c r="BS6" s="60">
        <f t="shared" ref="BS6:BS17" si="1">IF(BQ6=0,0,BR6/BQ6*1000)</f>
        <v>0</v>
      </c>
      <c r="BT6" s="59">
        <v>0</v>
      </c>
      <c r="BU6" s="31">
        <v>0</v>
      </c>
      <c r="BV6" s="60">
        <v>0</v>
      </c>
      <c r="BW6" s="59">
        <v>0</v>
      </c>
      <c r="BX6" s="31">
        <v>0</v>
      </c>
      <c r="BY6" s="60">
        <v>0</v>
      </c>
      <c r="BZ6" s="59">
        <v>0</v>
      </c>
      <c r="CA6" s="31">
        <v>0</v>
      </c>
      <c r="CB6" s="60">
        <v>0</v>
      </c>
      <c r="CC6" s="59">
        <v>0</v>
      </c>
      <c r="CD6" s="31">
        <v>0</v>
      </c>
      <c r="CE6" s="60">
        <f t="shared" ref="CE6:CE17" si="2">IF(CC6=0,0,CD6/CC6*1000)</f>
        <v>0</v>
      </c>
      <c r="CF6" s="59">
        <v>0</v>
      </c>
      <c r="CG6" s="31">
        <v>0</v>
      </c>
      <c r="CH6" s="60">
        <v>0</v>
      </c>
      <c r="CI6" s="59">
        <v>0</v>
      </c>
      <c r="CJ6" s="31">
        <v>0</v>
      </c>
      <c r="CK6" s="60">
        <v>0</v>
      </c>
      <c r="CL6" s="18">
        <f t="shared" ref="CL6:CL18" si="3">SUM(L6,O6,X6,AA6,AG6,AJ6,AV6,BB6,CI6)</f>
        <v>207</v>
      </c>
      <c r="CM6" s="19">
        <f t="shared" ref="CM6:CM18" si="4">SUM(M6,P6,Y6,AB6,AH6,AK6,AW6,BC6,CJ6)</f>
        <v>221</v>
      </c>
      <c r="CN6" s="4"/>
      <c r="CO6" s="5"/>
      <c r="CP6" s="4"/>
      <c r="CQ6" s="4"/>
      <c r="CR6" s="4"/>
      <c r="CS6" s="5"/>
      <c r="CT6" s="4"/>
      <c r="CU6" s="4"/>
      <c r="CV6" s="4"/>
      <c r="CW6" s="5"/>
      <c r="CX6" s="4"/>
      <c r="CY6" s="4"/>
      <c r="CZ6" s="4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56">
        <v>0</v>
      </c>
      <c r="V7" s="6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>
        <v>0</v>
      </c>
      <c r="AE7" s="6">
        <v>0</v>
      </c>
      <c r="AF7" s="55">
        <v>0</v>
      </c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150</v>
      </c>
      <c r="BC7" s="6">
        <v>158</v>
      </c>
      <c r="BD7" s="55">
        <f t="shared" si="0"/>
        <v>1053.3333333333333</v>
      </c>
      <c r="BE7" s="56">
        <v>0</v>
      </c>
      <c r="BF7" s="6">
        <v>0</v>
      </c>
      <c r="BG7" s="55">
        <v>0</v>
      </c>
      <c r="BH7" s="56">
        <v>0</v>
      </c>
      <c r="BI7" s="6">
        <v>0</v>
      </c>
      <c r="BJ7" s="55">
        <v>0</v>
      </c>
      <c r="BK7" s="56">
        <v>0</v>
      </c>
      <c r="BL7" s="6">
        <v>0</v>
      </c>
      <c r="BM7" s="55">
        <v>0</v>
      </c>
      <c r="BN7" s="56">
        <v>0</v>
      </c>
      <c r="BO7" s="6">
        <v>0</v>
      </c>
      <c r="BP7" s="55">
        <v>0</v>
      </c>
      <c r="BQ7" s="56">
        <v>0</v>
      </c>
      <c r="BR7" s="6">
        <v>0</v>
      </c>
      <c r="BS7" s="55">
        <f t="shared" si="1"/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f t="shared" si="2"/>
        <v>0</v>
      </c>
      <c r="CF7" s="56">
        <v>0</v>
      </c>
      <c r="CG7" s="6">
        <v>0</v>
      </c>
      <c r="CH7" s="55">
        <v>0</v>
      </c>
      <c r="CI7" s="65">
        <v>0</v>
      </c>
      <c r="CJ7" s="16">
        <v>0</v>
      </c>
      <c r="CK7" s="55">
        <v>0</v>
      </c>
      <c r="CL7" s="8">
        <f t="shared" si="3"/>
        <v>150</v>
      </c>
      <c r="CM7" s="15">
        <f t="shared" si="4"/>
        <v>158</v>
      </c>
      <c r="CN7" s="4"/>
      <c r="CO7" s="5"/>
      <c r="CP7" s="4"/>
      <c r="CQ7" s="4"/>
      <c r="CR7" s="4"/>
      <c r="CS7" s="5"/>
      <c r="CT7" s="4"/>
      <c r="CU7" s="4"/>
      <c r="CV7" s="4"/>
      <c r="CW7" s="5"/>
      <c r="CX7" s="4"/>
      <c r="CY7" s="4"/>
      <c r="CZ7" s="4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49">
        <v>2004</v>
      </c>
      <c r="B8" s="50" t="s">
        <v>7</v>
      </c>
      <c r="C8" s="56">
        <v>0</v>
      </c>
      <c r="D8" s="6">
        <v>0</v>
      </c>
      <c r="E8" s="55">
        <v>0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56">
        <v>0</v>
      </c>
      <c r="V8" s="6">
        <v>0</v>
      </c>
      <c r="W8" s="55">
        <v>0</v>
      </c>
      <c r="X8" s="56">
        <v>5</v>
      </c>
      <c r="Y8" s="6">
        <v>1050</v>
      </c>
      <c r="Z8" s="55">
        <f t="shared" ref="Z8" si="5">Y8/X8*1000</f>
        <v>210000</v>
      </c>
      <c r="AA8" s="56">
        <v>0</v>
      </c>
      <c r="AB8" s="6">
        <v>0</v>
      </c>
      <c r="AC8" s="55">
        <v>0</v>
      </c>
      <c r="AD8" s="56">
        <v>0</v>
      </c>
      <c r="AE8" s="6">
        <v>0</v>
      </c>
      <c r="AF8" s="55">
        <v>0</v>
      </c>
      <c r="AG8" s="56">
        <v>0</v>
      </c>
      <c r="AH8" s="6">
        <v>0</v>
      </c>
      <c r="AI8" s="55">
        <v>0</v>
      </c>
      <c r="AJ8" s="56">
        <v>0</v>
      </c>
      <c r="AK8" s="6">
        <v>9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30</v>
      </c>
      <c r="AW8" s="6">
        <v>66</v>
      </c>
      <c r="AX8" s="55">
        <f t="shared" ref="AX8:AX15" si="6">AW8/AV8*1000</f>
        <v>2200</v>
      </c>
      <c r="AY8" s="56">
        <v>0</v>
      </c>
      <c r="AZ8" s="6">
        <v>0</v>
      </c>
      <c r="BA8" s="55">
        <v>0</v>
      </c>
      <c r="BB8" s="56">
        <v>150</v>
      </c>
      <c r="BC8" s="6">
        <v>158</v>
      </c>
      <c r="BD8" s="55">
        <f t="shared" si="0"/>
        <v>1053.3333333333333</v>
      </c>
      <c r="BE8" s="56">
        <v>0</v>
      </c>
      <c r="BF8" s="6">
        <v>0</v>
      </c>
      <c r="BG8" s="55">
        <v>0</v>
      </c>
      <c r="BH8" s="56">
        <v>0</v>
      </c>
      <c r="BI8" s="6">
        <v>0</v>
      </c>
      <c r="BJ8" s="55">
        <v>0</v>
      </c>
      <c r="BK8" s="56">
        <v>0</v>
      </c>
      <c r="BL8" s="6">
        <v>0</v>
      </c>
      <c r="BM8" s="55">
        <v>0</v>
      </c>
      <c r="BN8" s="56">
        <v>0</v>
      </c>
      <c r="BO8" s="6">
        <v>0</v>
      </c>
      <c r="BP8" s="55">
        <v>0</v>
      </c>
      <c r="BQ8" s="56">
        <v>0</v>
      </c>
      <c r="BR8" s="6">
        <v>0</v>
      </c>
      <c r="BS8" s="55">
        <f t="shared" si="1"/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f t="shared" si="2"/>
        <v>0</v>
      </c>
      <c r="CF8" s="56">
        <v>0</v>
      </c>
      <c r="CG8" s="6">
        <v>0</v>
      </c>
      <c r="CH8" s="55">
        <v>0</v>
      </c>
      <c r="CI8" s="56">
        <v>24</v>
      </c>
      <c r="CJ8" s="6">
        <v>160</v>
      </c>
      <c r="CK8" s="55">
        <f t="shared" ref="CK8:CK14" si="7">CJ8/CI8*1000</f>
        <v>6666.666666666667</v>
      </c>
      <c r="CL8" s="8">
        <f t="shared" si="3"/>
        <v>209</v>
      </c>
      <c r="CM8" s="15">
        <f t="shared" si="4"/>
        <v>1443</v>
      </c>
      <c r="CN8" s="4"/>
      <c r="CO8" s="5"/>
      <c r="CP8" s="4"/>
      <c r="CQ8" s="4"/>
      <c r="CR8" s="4"/>
      <c r="CS8" s="5"/>
      <c r="CT8" s="4"/>
      <c r="CU8" s="4"/>
      <c r="CV8" s="4"/>
      <c r="CW8" s="5"/>
      <c r="CX8" s="4"/>
      <c r="CY8" s="4"/>
      <c r="CZ8" s="4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56">
        <v>0</v>
      </c>
      <c r="V9" s="6">
        <v>0</v>
      </c>
      <c r="W9" s="55">
        <v>0</v>
      </c>
      <c r="X9" s="56">
        <v>0</v>
      </c>
      <c r="Y9" s="6">
        <v>82</v>
      </c>
      <c r="Z9" s="55">
        <v>0</v>
      </c>
      <c r="AA9" s="56">
        <v>0</v>
      </c>
      <c r="AB9" s="6">
        <v>0</v>
      </c>
      <c r="AC9" s="55">
        <v>0</v>
      </c>
      <c r="AD9" s="56">
        <v>0</v>
      </c>
      <c r="AE9" s="6">
        <v>0</v>
      </c>
      <c r="AF9" s="55">
        <v>0</v>
      </c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0</v>
      </c>
      <c r="AW9" s="6">
        <v>0</v>
      </c>
      <c r="AX9" s="55">
        <v>0</v>
      </c>
      <c r="AY9" s="56">
        <v>0</v>
      </c>
      <c r="AZ9" s="6">
        <v>0</v>
      </c>
      <c r="BA9" s="55">
        <v>0</v>
      </c>
      <c r="BB9" s="56">
        <v>30</v>
      </c>
      <c r="BC9" s="6">
        <v>32</v>
      </c>
      <c r="BD9" s="55">
        <f t="shared" si="0"/>
        <v>1066.6666666666667</v>
      </c>
      <c r="BE9" s="56">
        <v>0</v>
      </c>
      <c r="BF9" s="6">
        <v>0</v>
      </c>
      <c r="BG9" s="55">
        <v>0</v>
      </c>
      <c r="BH9" s="56">
        <v>0</v>
      </c>
      <c r="BI9" s="6">
        <v>0</v>
      </c>
      <c r="BJ9" s="55">
        <v>0</v>
      </c>
      <c r="BK9" s="56">
        <v>0</v>
      </c>
      <c r="BL9" s="6">
        <v>0</v>
      </c>
      <c r="BM9" s="55">
        <v>0</v>
      </c>
      <c r="BN9" s="56">
        <v>0</v>
      </c>
      <c r="BO9" s="6">
        <v>0</v>
      </c>
      <c r="BP9" s="55">
        <v>0</v>
      </c>
      <c r="BQ9" s="56">
        <v>0</v>
      </c>
      <c r="BR9" s="6">
        <v>0</v>
      </c>
      <c r="BS9" s="55">
        <f t="shared" si="1"/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f t="shared" si="2"/>
        <v>0</v>
      </c>
      <c r="CF9" s="56">
        <v>0</v>
      </c>
      <c r="CG9" s="6">
        <v>0</v>
      </c>
      <c r="CH9" s="55">
        <v>0</v>
      </c>
      <c r="CI9" s="56">
        <v>0</v>
      </c>
      <c r="CJ9" s="6">
        <v>0</v>
      </c>
      <c r="CK9" s="55">
        <v>0</v>
      </c>
      <c r="CL9" s="8">
        <f t="shared" si="3"/>
        <v>30</v>
      </c>
      <c r="CM9" s="15">
        <f t="shared" si="4"/>
        <v>114</v>
      </c>
      <c r="CN9" s="4"/>
      <c r="CO9" s="5"/>
      <c r="CP9" s="4"/>
      <c r="CQ9" s="4"/>
      <c r="CR9" s="4"/>
      <c r="CS9" s="5"/>
      <c r="CT9" s="4"/>
      <c r="CU9" s="4"/>
      <c r="CV9" s="4"/>
      <c r="CW9" s="5"/>
      <c r="CX9" s="4"/>
      <c r="CY9" s="4"/>
      <c r="CZ9" s="4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>
        <v>0</v>
      </c>
      <c r="AE10" s="6">
        <v>0</v>
      </c>
      <c r="AF10" s="55">
        <v>0</v>
      </c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60</v>
      </c>
      <c r="AW10" s="6">
        <v>163</v>
      </c>
      <c r="AX10" s="55">
        <f t="shared" si="6"/>
        <v>2716.666666666667</v>
      </c>
      <c r="AY10" s="56">
        <v>0</v>
      </c>
      <c r="AZ10" s="6">
        <v>0</v>
      </c>
      <c r="BA10" s="55">
        <v>0</v>
      </c>
      <c r="BB10" s="56">
        <v>35</v>
      </c>
      <c r="BC10" s="6">
        <v>71</v>
      </c>
      <c r="BD10" s="55">
        <f t="shared" si="0"/>
        <v>2028.5714285714284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f t="shared" si="1"/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f t="shared" si="2"/>
        <v>0</v>
      </c>
      <c r="CF10" s="56">
        <v>0</v>
      </c>
      <c r="CG10" s="6">
        <v>0</v>
      </c>
      <c r="CH10" s="55">
        <v>0</v>
      </c>
      <c r="CI10" s="56">
        <v>0</v>
      </c>
      <c r="CJ10" s="6">
        <v>0</v>
      </c>
      <c r="CK10" s="55">
        <v>0</v>
      </c>
      <c r="CL10" s="8">
        <f t="shared" si="3"/>
        <v>95</v>
      </c>
      <c r="CM10" s="15">
        <f t="shared" si="4"/>
        <v>234</v>
      </c>
      <c r="CN10" s="4"/>
      <c r="CO10" s="5"/>
      <c r="CP10" s="4"/>
      <c r="CQ10" s="4"/>
      <c r="CR10" s="4"/>
      <c r="CS10" s="5"/>
      <c r="CT10" s="4"/>
      <c r="CU10" s="4"/>
      <c r="CV10" s="4"/>
      <c r="CW10" s="5"/>
      <c r="CX10" s="4"/>
      <c r="CY10" s="4"/>
      <c r="CZ10" s="4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49">
        <v>2004</v>
      </c>
      <c r="B11" s="50" t="s">
        <v>10</v>
      </c>
      <c r="C11" s="56">
        <v>0</v>
      </c>
      <c r="D11" s="6">
        <v>0</v>
      </c>
      <c r="E11" s="55">
        <v>0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>
        <v>0</v>
      </c>
      <c r="AE11" s="6">
        <v>0</v>
      </c>
      <c r="AF11" s="55">
        <v>0</v>
      </c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30</v>
      </c>
      <c r="AW11" s="6">
        <v>55</v>
      </c>
      <c r="AX11" s="55">
        <f t="shared" si="6"/>
        <v>1833.3333333333333</v>
      </c>
      <c r="AY11" s="56">
        <v>0</v>
      </c>
      <c r="AZ11" s="6">
        <v>0</v>
      </c>
      <c r="BA11" s="55">
        <v>0</v>
      </c>
      <c r="BB11" s="56">
        <v>221</v>
      </c>
      <c r="BC11" s="6">
        <v>400</v>
      </c>
      <c r="BD11" s="55">
        <f t="shared" si="0"/>
        <v>1809.9547511312217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f t="shared" si="1"/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f t="shared" si="2"/>
        <v>0</v>
      </c>
      <c r="CF11" s="56">
        <v>0</v>
      </c>
      <c r="CG11" s="6">
        <v>0</v>
      </c>
      <c r="CH11" s="55">
        <v>0</v>
      </c>
      <c r="CI11" s="56">
        <v>30</v>
      </c>
      <c r="CJ11" s="6">
        <v>55</v>
      </c>
      <c r="CK11" s="55">
        <f t="shared" si="7"/>
        <v>1833.3333333333333</v>
      </c>
      <c r="CL11" s="8">
        <f t="shared" si="3"/>
        <v>281</v>
      </c>
      <c r="CM11" s="15">
        <f t="shared" si="4"/>
        <v>510</v>
      </c>
      <c r="CN11" s="4"/>
      <c r="CO11" s="5"/>
      <c r="CP11" s="4"/>
      <c r="CQ11" s="4"/>
      <c r="CR11" s="4"/>
      <c r="CS11" s="5"/>
      <c r="CT11" s="4"/>
      <c r="CU11" s="4"/>
      <c r="CV11" s="4"/>
      <c r="CW11" s="5"/>
      <c r="CX11" s="4"/>
      <c r="CY11" s="4"/>
      <c r="CZ11" s="4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>
        <v>0</v>
      </c>
      <c r="AE12" s="6">
        <v>0</v>
      </c>
      <c r="AF12" s="55">
        <v>0</v>
      </c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242</v>
      </c>
      <c r="BC12" s="6">
        <v>391</v>
      </c>
      <c r="BD12" s="55">
        <f t="shared" si="0"/>
        <v>1615.702479338843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f t="shared" si="1"/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f t="shared" si="2"/>
        <v>0</v>
      </c>
      <c r="CF12" s="56">
        <v>0</v>
      </c>
      <c r="CG12" s="6">
        <v>0</v>
      </c>
      <c r="CH12" s="55">
        <v>0</v>
      </c>
      <c r="CI12" s="56">
        <v>0</v>
      </c>
      <c r="CJ12" s="6">
        <v>0</v>
      </c>
      <c r="CK12" s="55">
        <v>0</v>
      </c>
      <c r="CL12" s="8">
        <f t="shared" si="3"/>
        <v>242</v>
      </c>
      <c r="CM12" s="15">
        <f t="shared" si="4"/>
        <v>391</v>
      </c>
      <c r="CN12" s="4"/>
      <c r="CO12" s="5"/>
      <c r="CP12" s="4"/>
      <c r="CQ12" s="4"/>
      <c r="CR12" s="4"/>
      <c r="CS12" s="5"/>
      <c r="CT12" s="4"/>
      <c r="CU12" s="4"/>
      <c r="CV12" s="4"/>
      <c r="CW12" s="5"/>
      <c r="CX12" s="4"/>
      <c r="CY12" s="4"/>
      <c r="CZ12" s="4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49">
        <v>2004</v>
      </c>
      <c r="B13" s="50" t="s">
        <v>12</v>
      </c>
      <c r="C13" s="56">
        <v>0</v>
      </c>
      <c r="D13" s="6">
        <v>0</v>
      </c>
      <c r="E13" s="55">
        <v>0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>
        <v>0</v>
      </c>
      <c r="AE13" s="6">
        <v>0</v>
      </c>
      <c r="AF13" s="55">
        <v>0</v>
      </c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252</v>
      </c>
      <c r="BC13" s="6">
        <v>423</v>
      </c>
      <c r="BD13" s="55">
        <f t="shared" si="0"/>
        <v>1678.5714285714287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f t="shared" si="1"/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f t="shared" si="2"/>
        <v>0</v>
      </c>
      <c r="CF13" s="56">
        <v>0</v>
      </c>
      <c r="CG13" s="6">
        <v>0</v>
      </c>
      <c r="CH13" s="55">
        <v>0</v>
      </c>
      <c r="CI13" s="65">
        <v>160</v>
      </c>
      <c r="CJ13" s="16">
        <v>1420</v>
      </c>
      <c r="CK13" s="55">
        <f t="shared" si="7"/>
        <v>8875</v>
      </c>
      <c r="CL13" s="8">
        <f t="shared" si="3"/>
        <v>412</v>
      </c>
      <c r="CM13" s="15">
        <f t="shared" si="4"/>
        <v>1843</v>
      </c>
      <c r="CN13" s="4"/>
      <c r="CO13" s="5"/>
      <c r="CP13" s="4"/>
      <c r="CQ13" s="4"/>
      <c r="CR13" s="4"/>
      <c r="CS13" s="5"/>
      <c r="CT13" s="4"/>
      <c r="CU13" s="4"/>
      <c r="CV13" s="4"/>
      <c r="CW13" s="5"/>
      <c r="CX13" s="4"/>
      <c r="CY13" s="4"/>
      <c r="CZ13" s="4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49">
        <v>2004</v>
      </c>
      <c r="B14" s="50" t="s">
        <v>13</v>
      </c>
      <c r="C14" s="56">
        <v>0</v>
      </c>
      <c r="D14" s="6">
        <v>0</v>
      </c>
      <c r="E14" s="55">
        <v>0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>
        <v>0</v>
      </c>
      <c r="AE14" s="6">
        <v>0</v>
      </c>
      <c r="AF14" s="55">
        <v>0</v>
      </c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30</v>
      </c>
      <c r="AW14" s="6">
        <v>52</v>
      </c>
      <c r="AX14" s="55">
        <f t="shared" si="6"/>
        <v>1733.3333333333335</v>
      </c>
      <c r="AY14" s="56">
        <v>0</v>
      </c>
      <c r="AZ14" s="6">
        <v>0</v>
      </c>
      <c r="BA14" s="55">
        <v>0</v>
      </c>
      <c r="BB14" s="56">
        <v>61</v>
      </c>
      <c r="BC14" s="6">
        <v>79</v>
      </c>
      <c r="BD14" s="55">
        <f t="shared" si="0"/>
        <v>1295.0819672131149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f t="shared" si="1"/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f t="shared" si="2"/>
        <v>0</v>
      </c>
      <c r="CF14" s="56">
        <v>0</v>
      </c>
      <c r="CG14" s="6">
        <v>0</v>
      </c>
      <c r="CH14" s="55">
        <v>0</v>
      </c>
      <c r="CI14" s="65">
        <v>28</v>
      </c>
      <c r="CJ14" s="16">
        <v>146</v>
      </c>
      <c r="CK14" s="55">
        <f t="shared" si="7"/>
        <v>5214.2857142857147</v>
      </c>
      <c r="CL14" s="8">
        <f t="shared" si="3"/>
        <v>119</v>
      </c>
      <c r="CM14" s="15">
        <f t="shared" si="4"/>
        <v>277</v>
      </c>
      <c r="CN14" s="4"/>
      <c r="CO14" s="5"/>
      <c r="CP14" s="4"/>
      <c r="CQ14" s="4"/>
      <c r="CR14" s="4"/>
      <c r="CS14" s="5"/>
      <c r="CT14" s="4"/>
      <c r="CU14" s="4"/>
      <c r="CV14" s="4"/>
      <c r="CW14" s="5"/>
      <c r="CX14" s="4"/>
      <c r="CY14" s="4"/>
      <c r="CZ14" s="4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>
        <v>0</v>
      </c>
      <c r="AE15" s="6">
        <v>0</v>
      </c>
      <c r="AF15" s="55">
        <v>0</v>
      </c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24</v>
      </c>
      <c r="AW15" s="6">
        <v>43</v>
      </c>
      <c r="AX15" s="55">
        <f t="shared" si="6"/>
        <v>1791.6666666666667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f t="shared" si="1"/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f t="shared" si="2"/>
        <v>0</v>
      </c>
      <c r="CF15" s="56">
        <v>0</v>
      </c>
      <c r="CG15" s="6">
        <v>0</v>
      </c>
      <c r="CH15" s="55">
        <v>0</v>
      </c>
      <c r="CI15" s="56">
        <v>0</v>
      </c>
      <c r="CJ15" s="6">
        <v>0</v>
      </c>
      <c r="CK15" s="55">
        <v>0</v>
      </c>
      <c r="CL15" s="8">
        <f t="shared" si="3"/>
        <v>24</v>
      </c>
      <c r="CM15" s="15">
        <f t="shared" si="4"/>
        <v>43</v>
      </c>
      <c r="CN15" s="4"/>
      <c r="CO15" s="5"/>
      <c r="CP15" s="4"/>
      <c r="CQ15" s="4"/>
      <c r="CR15" s="4"/>
      <c r="CS15" s="5"/>
      <c r="CT15" s="4"/>
      <c r="CU15" s="4"/>
      <c r="CV15" s="4"/>
      <c r="CW15" s="5"/>
      <c r="CX15" s="4"/>
      <c r="CY15" s="4"/>
      <c r="CZ15" s="4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49">
        <v>2004</v>
      </c>
      <c r="B16" s="50" t="s">
        <v>15</v>
      </c>
      <c r="C16" s="56">
        <v>0</v>
      </c>
      <c r="D16" s="6">
        <v>0</v>
      </c>
      <c r="E16" s="55">
        <v>0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>
        <v>0</v>
      </c>
      <c r="AE16" s="6">
        <v>0</v>
      </c>
      <c r="AF16" s="55">
        <v>0</v>
      </c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f t="shared" si="1"/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f t="shared" si="2"/>
        <v>0</v>
      </c>
      <c r="CF16" s="56">
        <v>0</v>
      </c>
      <c r="CG16" s="6">
        <v>0</v>
      </c>
      <c r="CH16" s="55">
        <v>0</v>
      </c>
      <c r="CI16" s="56">
        <v>0</v>
      </c>
      <c r="CJ16" s="6">
        <v>0</v>
      </c>
      <c r="CK16" s="55">
        <v>0</v>
      </c>
      <c r="CL16" s="8">
        <f t="shared" si="3"/>
        <v>0</v>
      </c>
      <c r="CM16" s="15">
        <f t="shared" si="4"/>
        <v>0</v>
      </c>
      <c r="CN16" s="4"/>
      <c r="CO16" s="5"/>
      <c r="CP16" s="4"/>
      <c r="CQ16" s="4"/>
      <c r="CR16" s="4"/>
      <c r="CS16" s="5"/>
      <c r="CT16" s="4"/>
      <c r="CU16" s="4"/>
      <c r="CV16" s="4"/>
      <c r="CW16" s="5"/>
      <c r="CX16" s="4"/>
      <c r="CY16" s="4"/>
      <c r="CZ16" s="4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>
        <v>0</v>
      </c>
      <c r="AE17" s="6">
        <v>0</v>
      </c>
      <c r="AF17" s="55">
        <v>0</v>
      </c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f t="shared" si="1"/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0</v>
      </c>
      <c r="BY17" s="55">
        <v>0</v>
      </c>
      <c r="BZ17" s="56">
        <v>0</v>
      </c>
      <c r="CA17" s="6">
        <v>0</v>
      </c>
      <c r="CB17" s="55">
        <v>0</v>
      </c>
      <c r="CC17" s="56">
        <v>0</v>
      </c>
      <c r="CD17" s="6">
        <v>0</v>
      </c>
      <c r="CE17" s="55">
        <f t="shared" si="2"/>
        <v>0</v>
      </c>
      <c r="CF17" s="56">
        <v>0</v>
      </c>
      <c r="CG17" s="6">
        <v>0</v>
      </c>
      <c r="CH17" s="55">
        <v>0</v>
      </c>
      <c r="CI17" s="56">
        <v>0</v>
      </c>
      <c r="CJ17" s="6">
        <v>0</v>
      </c>
      <c r="CK17" s="55">
        <v>0</v>
      </c>
      <c r="CL17" s="8">
        <f t="shared" si="3"/>
        <v>0</v>
      </c>
      <c r="CM17" s="15">
        <f t="shared" si="4"/>
        <v>0</v>
      </c>
      <c r="CN17" s="4"/>
      <c r="CO17" s="5"/>
      <c r="CP17" s="4"/>
      <c r="CQ17" s="4"/>
      <c r="CR17" s="4"/>
      <c r="CS17" s="5"/>
      <c r="CT17" s="4"/>
      <c r="CU17" s="4"/>
      <c r="CV17" s="4"/>
      <c r="CW17" s="5"/>
      <c r="CX17" s="4"/>
      <c r="CY17" s="4"/>
      <c r="CZ17" s="4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9"/>
      <c r="B18" s="70" t="s">
        <v>17</v>
      </c>
      <c r="C18" s="66">
        <f>SUM(C6:C17)</f>
        <v>0</v>
      </c>
      <c r="D18" s="44">
        <f>SUM(D6:D17)</f>
        <v>0</v>
      </c>
      <c r="E18" s="67"/>
      <c r="F18" s="66">
        <f>SUM(F6:F17)</f>
        <v>0</v>
      </c>
      <c r="G18" s="44">
        <f>SUM(G6:G17)</f>
        <v>0</v>
      </c>
      <c r="H18" s="67"/>
      <c r="I18" s="66">
        <f>SUM(I6:I17)</f>
        <v>0</v>
      </c>
      <c r="J18" s="44">
        <f>SUM(J6:J17)</f>
        <v>0</v>
      </c>
      <c r="K18" s="67"/>
      <c r="L18" s="66">
        <f>SUM(L6:L17)</f>
        <v>0</v>
      </c>
      <c r="M18" s="44">
        <f>SUM(M6:M17)</f>
        <v>0</v>
      </c>
      <c r="N18" s="67"/>
      <c r="O18" s="66">
        <f t="shared" ref="O18:P18" si="8">SUM(O6:O17)</f>
        <v>0</v>
      </c>
      <c r="P18" s="44">
        <f t="shared" si="8"/>
        <v>0</v>
      </c>
      <c r="Q18" s="67"/>
      <c r="R18" s="66">
        <f t="shared" ref="R18:S18" si="9">SUM(R6:R17)</f>
        <v>0</v>
      </c>
      <c r="S18" s="44">
        <f t="shared" si="9"/>
        <v>0</v>
      </c>
      <c r="T18" s="67"/>
      <c r="U18" s="66">
        <f>SUM(U6:U17)</f>
        <v>0</v>
      </c>
      <c r="V18" s="44">
        <f>SUM(V6:V17)</f>
        <v>0</v>
      </c>
      <c r="W18" s="67"/>
      <c r="X18" s="66">
        <f t="shared" ref="X18:Y18" si="10">SUM(X6:X17)</f>
        <v>5</v>
      </c>
      <c r="Y18" s="44">
        <f t="shared" si="10"/>
        <v>1132</v>
      </c>
      <c r="Z18" s="67"/>
      <c r="AA18" s="66">
        <f t="shared" ref="AA18:AB18" si="11">SUM(AA6:AA17)</f>
        <v>0</v>
      </c>
      <c r="AB18" s="44">
        <f t="shared" si="11"/>
        <v>0</v>
      </c>
      <c r="AC18" s="67"/>
      <c r="AD18" s="66">
        <f t="shared" ref="AD18:AE18" si="12">SUM(AD6:AD17)</f>
        <v>0</v>
      </c>
      <c r="AE18" s="44">
        <f t="shared" si="12"/>
        <v>0</v>
      </c>
      <c r="AF18" s="67"/>
      <c r="AG18" s="66">
        <f t="shared" ref="AG18:AH18" si="13">SUM(AG6:AG17)</f>
        <v>0</v>
      </c>
      <c r="AH18" s="44">
        <f t="shared" si="13"/>
        <v>0</v>
      </c>
      <c r="AI18" s="67"/>
      <c r="AJ18" s="66">
        <f t="shared" ref="AJ18:AK18" si="14">SUM(AJ6:AJ17)</f>
        <v>0</v>
      </c>
      <c r="AK18" s="44">
        <f t="shared" si="14"/>
        <v>9</v>
      </c>
      <c r="AL18" s="67"/>
      <c r="AM18" s="66">
        <f>SUM(AM6:AM17)</f>
        <v>0</v>
      </c>
      <c r="AN18" s="44">
        <f>SUM(AN6:AN17)</f>
        <v>0</v>
      </c>
      <c r="AO18" s="67"/>
      <c r="AP18" s="66">
        <f t="shared" ref="AP18:AQ18" si="15">SUM(AP6:AP17)</f>
        <v>0</v>
      </c>
      <c r="AQ18" s="44">
        <f t="shared" si="15"/>
        <v>0</v>
      </c>
      <c r="AR18" s="67"/>
      <c r="AS18" s="66">
        <f>SUM(AS6:AS17)</f>
        <v>0</v>
      </c>
      <c r="AT18" s="44">
        <f>SUM(AT6:AT17)</f>
        <v>0</v>
      </c>
      <c r="AU18" s="67"/>
      <c r="AV18" s="66">
        <f t="shared" ref="AV18:AW18" si="16">SUM(AV6:AV17)</f>
        <v>174</v>
      </c>
      <c r="AW18" s="44">
        <f t="shared" si="16"/>
        <v>379</v>
      </c>
      <c r="AX18" s="67"/>
      <c r="AY18" s="66">
        <f t="shared" ref="AY18:AZ18" si="17">SUM(AY6:AY17)</f>
        <v>0</v>
      </c>
      <c r="AZ18" s="44">
        <f t="shared" si="17"/>
        <v>0</v>
      </c>
      <c r="BA18" s="67"/>
      <c r="BB18" s="66">
        <f t="shared" ref="BB18:BC18" si="18">SUM(BB6:BB17)</f>
        <v>1348</v>
      </c>
      <c r="BC18" s="44">
        <f t="shared" si="18"/>
        <v>1933</v>
      </c>
      <c r="BD18" s="67"/>
      <c r="BE18" s="66">
        <f>SUM(BE6:BE17)</f>
        <v>0</v>
      </c>
      <c r="BF18" s="44">
        <f>SUM(BF6:BF17)</f>
        <v>0</v>
      </c>
      <c r="BG18" s="67"/>
      <c r="BH18" s="66">
        <f t="shared" ref="BH18:BI18" si="19">SUM(BH6:BH17)</f>
        <v>0</v>
      </c>
      <c r="BI18" s="44">
        <f t="shared" si="19"/>
        <v>0</v>
      </c>
      <c r="BJ18" s="67"/>
      <c r="BK18" s="66">
        <f t="shared" ref="BK18:BL18" si="20">SUM(BK6:BK17)</f>
        <v>0</v>
      </c>
      <c r="BL18" s="44">
        <f t="shared" si="20"/>
        <v>0</v>
      </c>
      <c r="BM18" s="67"/>
      <c r="BN18" s="66">
        <f t="shared" ref="BN18:BO18" si="21">SUM(BN6:BN17)</f>
        <v>0</v>
      </c>
      <c r="BO18" s="44">
        <f t="shared" si="21"/>
        <v>0</v>
      </c>
      <c r="BP18" s="67"/>
      <c r="BQ18" s="66">
        <f t="shared" ref="BQ18:BR18" si="22">SUM(BQ6:BQ17)</f>
        <v>0</v>
      </c>
      <c r="BR18" s="44">
        <f t="shared" si="22"/>
        <v>0</v>
      </c>
      <c r="BS18" s="67"/>
      <c r="BT18" s="66">
        <f t="shared" ref="BT18:BU18" si="23">SUM(BT6:BT17)</f>
        <v>0</v>
      </c>
      <c r="BU18" s="44">
        <f t="shared" si="23"/>
        <v>0</v>
      </c>
      <c r="BV18" s="67"/>
      <c r="BW18" s="66">
        <f t="shared" ref="BW18:BX18" si="24">SUM(BW6:BW17)</f>
        <v>0</v>
      </c>
      <c r="BX18" s="44">
        <f t="shared" si="24"/>
        <v>0</v>
      </c>
      <c r="BY18" s="67"/>
      <c r="BZ18" s="66">
        <f t="shared" ref="BZ18:CA18" si="25">SUM(BZ6:BZ17)</f>
        <v>0</v>
      </c>
      <c r="CA18" s="44">
        <f t="shared" si="25"/>
        <v>0</v>
      </c>
      <c r="CB18" s="67"/>
      <c r="CC18" s="66">
        <f t="shared" ref="CC18:CD18" si="26">SUM(CC6:CC17)</f>
        <v>0</v>
      </c>
      <c r="CD18" s="44">
        <f t="shared" si="26"/>
        <v>0</v>
      </c>
      <c r="CE18" s="67"/>
      <c r="CF18" s="66">
        <f t="shared" ref="CF18:CG18" si="27">SUM(CF6:CF17)</f>
        <v>0</v>
      </c>
      <c r="CG18" s="44">
        <f t="shared" si="27"/>
        <v>0</v>
      </c>
      <c r="CH18" s="67"/>
      <c r="CI18" s="66">
        <f t="shared" ref="CI18:CJ18" si="28">SUM(CI6:CI17)</f>
        <v>242</v>
      </c>
      <c r="CJ18" s="44">
        <f t="shared" si="28"/>
        <v>1781</v>
      </c>
      <c r="CK18" s="67"/>
      <c r="CL18" s="45">
        <f t="shared" si="3"/>
        <v>1769</v>
      </c>
      <c r="CM18" s="46">
        <f t="shared" si="4"/>
        <v>5234</v>
      </c>
      <c r="CN18" s="4"/>
      <c r="CO18" s="5"/>
      <c r="CP18" s="4"/>
      <c r="CQ18" s="4"/>
      <c r="CR18" s="4"/>
      <c r="CS18" s="5"/>
      <c r="CT18" s="4"/>
      <c r="CU18" s="4"/>
      <c r="CV18" s="4"/>
      <c r="CW18" s="5"/>
      <c r="CX18" s="4"/>
      <c r="CY18" s="4"/>
      <c r="CZ18" s="4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</row>
    <row r="19" spans="1:211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59">
        <v>0</v>
      </c>
      <c r="V19" s="31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>
        <v>0</v>
      </c>
      <c r="AE19" s="31">
        <v>0</v>
      </c>
      <c r="AF19" s="60">
        <v>0</v>
      </c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25</v>
      </c>
      <c r="BC19" s="31">
        <v>26</v>
      </c>
      <c r="BD19" s="60">
        <f t="shared" ref="BD19:BD29" si="29">BC19/BB19*1000</f>
        <v>1040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59">
        <v>0</v>
      </c>
      <c r="BO19" s="31">
        <v>0</v>
      </c>
      <c r="BP19" s="60">
        <v>0</v>
      </c>
      <c r="BQ19" s="59">
        <v>0</v>
      </c>
      <c r="BR19" s="31">
        <v>0</v>
      </c>
      <c r="BS19" s="60">
        <f t="shared" ref="BS19:BS30" si="30">IF(BQ19=0,0,BR19/BQ19*1000)</f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f t="shared" ref="CE19:CE30" si="31">IF(CC19=0,0,CD19/CC19*1000)</f>
        <v>0</v>
      </c>
      <c r="CF19" s="59">
        <v>0</v>
      </c>
      <c r="CG19" s="31">
        <v>0</v>
      </c>
      <c r="CH19" s="60">
        <v>0</v>
      </c>
      <c r="CI19" s="68">
        <v>0</v>
      </c>
      <c r="CJ19" s="43">
        <v>186</v>
      </c>
      <c r="CK19" s="60">
        <v>0</v>
      </c>
      <c r="CL19" s="18">
        <f t="shared" ref="CL19:CL31" si="32">SUM(L19,O19,X19,AA19,AG19,AJ19,AV19,AY19,BB19,CI19)</f>
        <v>25</v>
      </c>
      <c r="CM19" s="19">
        <f t="shared" ref="CM19:CM31" si="33">SUM(M19,P19,Y19,AB19,AH19,AK19,AW19,AZ19,BC19,CJ19)</f>
        <v>212</v>
      </c>
      <c r="CN19" s="4"/>
      <c r="CO19" s="5"/>
      <c r="CP19" s="4"/>
      <c r="CQ19" s="4"/>
      <c r="CR19" s="4"/>
      <c r="CS19" s="5"/>
      <c r="CT19" s="4"/>
      <c r="CU19" s="4"/>
      <c r="CV19" s="4"/>
      <c r="CW19" s="5"/>
      <c r="CX19" s="4"/>
      <c r="CY19" s="4"/>
      <c r="CZ19" s="4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56">
        <v>0</v>
      </c>
      <c r="V20" s="6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>
        <v>0</v>
      </c>
      <c r="AE20" s="6">
        <v>0</v>
      </c>
      <c r="AF20" s="55">
        <v>0</v>
      </c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92</v>
      </c>
      <c r="BC20" s="6">
        <v>105</v>
      </c>
      <c r="BD20" s="55">
        <f t="shared" si="29"/>
        <v>1141.304347826087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56">
        <v>0</v>
      </c>
      <c r="BO20" s="6">
        <v>0</v>
      </c>
      <c r="BP20" s="55">
        <v>0</v>
      </c>
      <c r="BQ20" s="56">
        <v>0</v>
      </c>
      <c r="BR20" s="6">
        <v>0</v>
      </c>
      <c r="BS20" s="55">
        <f t="shared" si="30"/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f t="shared" si="31"/>
        <v>0</v>
      </c>
      <c r="CF20" s="56">
        <v>0</v>
      </c>
      <c r="CG20" s="6">
        <v>0</v>
      </c>
      <c r="CH20" s="55">
        <v>0</v>
      </c>
      <c r="CI20" s="65">
        <v>0</v>
      </c>
      <c r="CJ20" s="16">
        <v>0</v>
      </c>
      <c r="CK20" s="55">
        <v>0</v>
      </c>
      <c r="CL20" s="8">
        <f t="shared" si="32"/>
        <v>92</v>
      </c>
      <c r="CM20" s="15">
        <f t="shared" si="33"/>
        <v>105</v>
      </c>
      <c r="CN20" s="4"/>
      <c r="CO20" s="5"/>
      <c r="CP20" s="4"/>
      <c r="CQ20" s="4"/>
      <c r="CR20" s="4"/>
      <c r="CS20" s="5"/>
      <c r="CT20" s="4"/>
      <c r="CU20" s="4"/>
      <c r="CV20" s="4"/>
      <c r="CW20" s="5"/>
      <c r="CX20" s="4"/>
      <c r="CY20" s="4"/>
      <c r="CZ20" s="4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56">
        <v>0</v>
      </c>
      <c r="V21" s="6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>
        <v>0</v>
      </c>
      <c r="AE21" s="6">
        <v>0</v>
      </c>
      <c r="AF21" s="55">
        <v>0</v>
      </c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102</v>
      </c>
      <c r="BC21" s="6">
        <v>225</v>
      </c>
      <c r="BD21" s="55">
        <f t="shared" si="29"/>
        <v>2205.8823529411766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56">
        <v>0</v>
      </c>
      <c r="BO21" s="6">
        <v>0</v>
      </c>
      <c r="BP21" s="55">
        <v>0</v>
      </c>
      <c r="BQ21" s="56">
        <v>0</v>
      </c>
      <c r="BR21" s="6">
        <v>0</v>
      </c>
      <c r="BS21" s="55">
        <f t="shared" si="30"/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f t="shared" si="31"/>
        <v>0</v>
      </c>
      <c r="CF21" s="56">
        <v>0</v>
      </c>
      <c r="CG21" s="6">
        <v>0</v>
      </c>
      <c r="CH21" s="55">
        <v>0</v>
      </c>
      <c r="CI21" s="56">
        <v>0</v>
      </c>
      <c r="CJ21" s="6">
        <v>0</v>
      </c>
      <c r="CK21" s="55">
        <v>0</v>
      </c>
      <c r="CL21" s="8">
        <f t="shared" si="32"/>
        <v>102</v>
      </c>
      <c r="CM21" s="15">
        <f t="shared" si="33"/>
        <v>225</v>
      </c>
      <c r="CN21" s="4"/>
      <c r="CO21" s="5"/>
      <c r="CP21" s="4"/>
      <c r="CQ21" s="4"/>
      <c r="CR21" s="4"/>
      <c r="CS21" s="5"/>
      <c r="CT21" s="4"/>
      <c r="CU21" s="4"/>
      <c r="CV21" s="4"/>
      <c r="CW21" s="5"/>
      <c r="CX21" s="4"/>
      <c r="CY21" s="4"/>
      <c r="CZ21" s="4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56">
        <v>0</v>
      </c>
      <c r="V22" s="6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>
        <v>0</v>
      </c>
      <c r="AE22" s="6">
        <v>0</v>
      </c>
      <c r="AF22" s="55">
        <v>0</v>
      </c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69</v>
      </c>
      <c r="BC22" s="6">
        <v>69</v>
      </c>
      <c r="BD22" s="55">
        <f t="shared" si="29"/>
        <v>1000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56">
        <v>0</v>
      </c>
      <c r="BO22" s="6">
        <v>0</v>
      </c>
      <c r="BP22" s="55">
        <v>0</v>
      </c>
      <c r="BQ22" s="56">
        <v>0</v>
      </c>
      <c r="BR22" s="6">
        <v>0</v>
      </c>
      <c r="BS22" s="55">
        <f t="shared" si="30"/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f t="shared" si="31"/>
        <v>0</v>
      </c>
      <c r="CF22" s="56">
        <v>0</v>
      </c>
      <c r="CG22" s="6">
        <v>0</v>
      </c>
      <c r="CH22" s="55">
        <v>0</v>
      </c>
      <c r="CI22" s="56">
        <v>0</v>
      </c>
      <c r="CJ22" s="6">
        <v>0</v>
      </c>
      <c r="CK22" s="55">
        <v>0</v>
      </c>
      <c r="CL22" s="8">
        <f t="shared" si="32"/>
        <v>69</v>
      </c>
      <c r="CM22" s="15">
        <f t="shared" si="33"/>
        <v>69</v>
      </c>
      <c r="CN22" s="4"/>
      <c r="CO22" s="5"/>
      <c r="CP22" s="4"/>
      <c r="CQ22" s="4"/>
      <c r="CR22" s="4"/>
      <c r="CS22" s="5"/>
      <c r="CT22" s="4"/>
      <c r="CU22" s="4"/>
      <c r="CV22" s="4"/>
      <c r="CW22" s="5"/>
      <c r="CX22" s="4"/>
      <c r="CY22" s="4"/>
      <c r="CZ22" s="4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v>0</v>
      </c>
      <c r="L23" s="56">
        <v>0</v>
      </c>
      <c r="M23" s="6">
        <v>0</v>
      </c>
      <c r="N23" s="55">
        <v>0</v>
      </c>
      <c r="O23" s="56">
        <v>0</v>
      </c>
      <c r="P23" s="6">
        <v>1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>
        <v>0</v>
      </c>
      <c r="AE23" s="6">
        <v>0</v>
      </c>
      <c r="AF23" s="55">
        <v>0</v>
      </c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34</v>
      </c>
      <c r="BC23" s="6">
        <v>34</v>
      </c>
      <c r="BD23" s="55">
        <f t="shared" si="29"/>
        <v>1000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f t="shared" si="30"/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f t="shared" si="31"/>
        <v>0</v>
      </c>
      <c r="CF23" s="56">
        <v>0</v>
      </c>
      <c r="CG23" s="6">
        <v>0</v>
      </c>
      <c r="CH23" s="55">
        <v>0</v>
      </c>
      <c r="CI23" s="56">
        <v>0</v>
      </c>
      <c r="CJ23" s="6">
        <v>0</v>
      </c>
      <c r="CK23" s="55">
        <v>0</v>
      </c>
      <c r="CL23" s="8">
        <f t="shared" si="32"/>
        <v>34</v>
      </c>
      <c r="CM23" s="15">
        <f t="shared" si="33"/>
        <v>35</v>
      </c>
      <c r="CN23" s="4"/>
      <c r="CO23" s="5"/>
      <c r="CP23" s="4"/>
      <c r="CQ23" s="4"/>
      <c r="CR23" s="4"/>
      <c r="CS23" s="5"/>
      <c r="CT23" s="4"/>
      <c r="CU23" s="4"/>
      <c r="CV23" s="4"/>
      <c r="CW23" s="5"/>
      <c r="CX23" s="4"/>
      <c r="CY23" s="4"/>
      <c r="CZ23" s="4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>
        <v>0</v>
      </c>
      <c r="AE24" s="6">
        <v>0</v>
      </c>
      <c r="AF24" s="55">
        <v>0</v>
      </c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7</v>
      </c>
      <c r="BC24" s="6">
        <v>226</v>
      </c>
      <c r="BD24" s="55">
        <f t="shared" si="29"/>
        <v>32285.714285714286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f t="shared" si="30"/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f t="shared" si="31"/>
        <v>0</v>
      </c>
      <c r="CF24" s="56">
        <v>0</v>
      </c>
      <c r="CG24" s="6">
        <v>0</v>
      </c>
      <c r="CH24" s="55">
        <v>0</v>
      </c>
      <c r="CI24" s="56">
        <v>0</v>
      </c>
      <c r="CJ24" s="6">
        <v>0</v>
      </c>
      <c r="CK24" s="55">
        <v>0</v>
      </c>
      <c r="CL24" s="8">
        <f t="shared" si="32"/>
        <v>7</v>
      </c>
      <c r="CM24" s="15">
        <f t="shared" si="33"/>
        <v>226</v>
      </c>
      <c r="CN24" s="4"/>
      <c r="CO24" s="5"/>
      <c r="CP24" s="4"/>
      <c r="CQ24" s="4"/>
      <c r="CR24" s="4"/>
      <c r="CS24" s="5"/>
      <c r="CT24" s="4"/>
      <c r="CU24" s="4"/>
      <c r="CV24" s="4"/>
      <c r="CW24" s="5"/>
      <c r="CX24" s="4"/>
      <c r="CY24" s="4"/>
      <c r="CZ24" s="4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>
        <v>0</v>
      </c>
      <c r="AE25" s="6">
        <v>0</v>
      </c>
      <c r="AF25" s="55">
        <v>0</v>
      </c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30</v>
      </c>
      <c r="AW25" s="6">
        <v>30</v>
      </c>
      <c r="AX25" s="55">
        <f t="shared" ref="AX25:AX26" si="34">AW25/AV25*1000</f>
        <v>1000</v>
      </c>
      <c r="AY25" s="56">
        <v>46</v>
      </c>
      <c r="AZ25" s="6">
        <v>60</v>
      </c>
      <c r="BA25" s="55">
        <f t="shared" ref="BA25:BA30" si="35">AZ25/AY25*1000</f>
        <v>1304.3478260869565</v>
      </c>
      <c r="BB25" s="56">
        <v>204</v>
      </c>
      <c r="BC25" s="6">
        <v>234</v>
      </c>
      <c r="BD25" s="55">
        <f t="shared" si="29"/>
        <v>1147.0588235294117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f t="shared" si="30"/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f t="shared" si="31"/>
        <v>0</v>
      </c>
      <c r="CF25" s="56">
        <v>0</v>
      </c>
      <c r="CG25" s="6">
        <v>0</v>
      </c>
      <c r="CH25" s="55">
        <v>0</v>
      </c>
      <c r="CI25" s="56">
        <v>158</v>
      </c>
      <c r="CJ25" s="6">
        <v>184</v>
      </c>
      <c r="CK25" s="55">
        <f t="shared" ref="CK25:CK30" si="36">CJ25/CI25*1000</f>
        <v>1164.5569620253164</v>
      </c>
      <c r="CL25" s="8">
        <f t="shared" si="32"/>
        <v>438</v>
      </c>
      <c r="CM25" s="15">
        <f t="shared" si="33"/>
        <v>508</v>
      </c>
      <c r="CN25" s="4"/>
      <c r="CO25" s="5"/>
      <c r="CP25" s="4"/>
      <c r="CQ25" s="4"/>
      <c r="CR25" s="4"/>
      <c r="CS25" s="5"/>
      <c r="CT25" s="4"/>
      <c r="CU25" s="4"/>
      <c r="CV25" s="4"/>
      <c r="CW25" s="5"/>
      <c r="CX25" s="4"/>
      <c r="CY25" s="4"/>
      <c r="CZ25" s="4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>
        <v>0</v>
      </c>
      <c r="AE26" s="6">
        <v>0</v>
      </c>
      <c r="AF26" s="55">
        <v>0</v>
      </c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30</v>
      </c>
      <c r="AW26" s="6">
        <v>30</v>
      </c>
      <c r="AX26" s="55">
        <f t="shared" si="34"/>
        <v>1000</v>
      </c>
      <c r="AY26" s="56">
        <v>0</v>
      </c>
      <c r="AZ26" s="6">
        <v>0</v>
      </c>
      <c r="BA26" s="55">
        <v>0</v>
      </c>
      <c r="BB26" s="56">
        <v>0</v>
      </c>
      <c r="BC26" s="6">
        <v>190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f t="shared" si="30"/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f t="shared" si="31"/>
        <v>0</v>
      </c>
      <c r="CF26" s="56">
        <v>0</v>
      </c>
      <c r="CG26" s="6">
        <v>0</v>
      </c>
      <c r="CH26" s="55">
        <v>0</v>
      </c>
      <c r="CI26" s="56">
        <v>0</v>
      </c>
      <c r="CJ26" s="6">
        <v>0</v>
      </c>
      <c r="CK26" s="55">
        <v>0</v>
      </c>
      <c r="CL26" s="8">
        <f t="shared" si="32"/>
        <v>30</v>
      </c>
      <c r="CM26" s="15">
        <f t="shared" si="33"/>
        <v>220</v>
      </c>
      <c r="CN26" s="4"/>
      <c r="CO26" s="5"/>
      <c r="CP26" s="4"/>
      <c r="CQ26" s="4"/>
      <c r="CR26" s="4"/>
      <c r="CS26" s="5"/>
      <c r="CT26" s="4"/>
      <c r="CU26" s="4"/>
      <c r="CV26" s="4"/>
      <c r="CW26" s="5"/>
      <c r="CX26" s="4"/>
      <c r="CY26" s="4"/>
      <c r="CZ26" s="4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>
        <v>0</v>
      </c>
      <c r="AE27" s="6">
        <v>0</v>
      </c>
      <c r="AF27" s="55">
        <v>0</v>
      </c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f t="shared" si="30"/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f t="shared" si="31"/>
        <v>0</v>
      </c>
      <c r="CF27" s="56">
        <v>0</v>
      </c>
      <c r="CG27" s="6">
        <v>0</v>
      </c>
      <c r="CH27" s="55">
        <v>0</v>
      </c>
      <c r="CI27" s="56">
        <v>0</v>
      </c>
      <c r="CJ27" s="6">
        <v>0</v>
      </c>
      <c r="CK27" s="55">
        <v>0</v>
      </c>
      <c r="CL27" s="8">
        <f t="shared" si="32"/>
        <v>0</v>
      </c>
      <c r="CM27" s="15">
        <f t="shared" si="33"/>
        <v>0</v>
      </c>
      <c r="CN27" s="4"/>
      <c r="CO27" s="5"/>
      <c r="CP27" s="4"/>
      <c r="CQ27" s="4"/>
      <c r="CR27" s="4"/>
      <c r="CS27" s="5"/>
      <c r="CT27" s="4"/>
      <c r="CU27" s="4"/>
      <c r="CV27" s="4"/>
      <c r="CW27" s="5"/>
      <c r="CX27" s="4"/>
      <c r="CY27" s="4"/>
      <c r="CZ27" s="4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v>0</v>
      </c>
      <c r="L28" s="56">
        <v>0</v>
      </c>
      <c r="M28" s="6">
        <v>0</v>
      </c>
      <c r="N28" s="55">
        <v>0</v>
      </c>
      <c r="O28" s="56">
        <v>0</v>
      </c>
      <c r="P28" s="6">
        <v>0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>
        <v>0</v>
      </c>
      <c r="AE28" s="6">
        <v>0</v>
      </c>
      <c r="AF28" s="55">
        <v>0</v>
      </c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f t="shared" si="30"/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f t="shared" si="31"/>
        <v>0</v>
      </c>
      <c r="CF28" s="56">
        <v>0</v>
      </c>
      <c r="CG28" s="6">
        <v>0</v>
      </c>
      <c r="CH28" s="55">
        <v>0</v>
      </c>
      <c r="CI28" s="56">
        <v>0</v>
      </c>
      <c r="CJ28" s="6">
        <v>0</v>
      </c>
      <c r="CK28" s="55">
        <v>0</v>
      </c>
      <c r="CL28" s="8">
        <f t="shared" si="32"/>
        <v>0</v>
      </c>
      <c r="CM28" s="15">
        <f t="shared" si="33"/>
        <v>0</v>
      </c>
      <c r="CN28" s="4"/>
      <c r="CO28" s="5"/>
      <c r="CP28" s="4"/>
      <c r="CQ28" s="4"/>
      <c r="CR28" s="4"/>
      <c r="CS28" s="5"/>
      <c r="CT28" s="4"/>
      <c r="CU28" s="4"/>
      <c r="CV28" s="4"/>
      <c r="CW28" s="5"/>
      <c r="CX28" s="4"/>
      <c r="CY28" s="4"/>
      <c r="CZ28" s="4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>
        <v>0</v>
      </c>
      <c r="AE29" s="6">
        <v>0</v>
      </c>
      <c r="AF29" s="55">
        <v>0</v>
      </c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53</v>
      </c>
      <c r="BC29" s="6">
        <v>61</v>
      </c>
      <c r="BD29" s="55">
        <f t="shared" si="29"/>
        <v>1150.943396226415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f t="shared" si="30"/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f t="shared" si="31"/>
        <v>0</v>
      </c>
      <c r="CF29" s="56">
        <v>0</v>
      </c>
      <c r="CG29" s="6">
        <v>0</v>
      </c>
      <c r="CH29" s="55">
        <v>0</v>
      </c>
      <c r="CI29" s="56">
        <v>0</v>
      </c>
      <c r="CJ29" s="6">
        <v>0</v>
      </c>
      <c r="CK29" s="55">
        <v>0</v>
      </c>
      <c r="CL29" s="8">
        <f t="shared" si="32"/>
        <v>53</v>
      </c>
      <c r="CM29" s="15">
        <f t="shared" si="33"/>
        <v>61</v>
      </c>
      <c r="CN29" s="4"/>
      <c r="CO29" s="5"/>
      <c r="CP29" s="4"/>
      <c r="CQ29" s="4"/>
      <c r="CR29" s="4"/>
      <c r="CS29" s="5"/>
      <c r="CT29" s="4"/>
      <c r="CU29" s="4"/>
      <c r="CV29" s="4"/>
      <c r="CW29" s="5"/>
      <c r="CX29" s="4"/>
      <c r="CY29" s="4"/>
      <c r="CZ29" s="4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49">
        <v>2005</v>
      </c>
      <c r="B30" s="50" t="s">
        <v>16</v>
      </c>
      <c r="C30" s="56">
        <v>0</v>
      </c>
      <c r="D30" s="6">
        <v>0</v>
      </c>
      <c r="E30" s="55">
        <v>0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v>0</v>
      </c>
      <c r="L30" s="56">
        <v>0</v>
      </c>
      <c r="M30" s="6">
        <v>0</v>
      </c>
      <c r="N30" s="55">
        <v>0</v>
      </c>
      <c r="O30" s="56">
        <v>0</v>
      </c>
      <c r="P30" s="6">
        <v>0</v>
      </c>
      <c r="Q30" s="55">
        <v>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>
        <v>0</v>
      </c>
      <c r="AE30" s="6">
        <v>0</v>
      </c>
      <c r="AF30" s="55">
        <v>0</v>
      </c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16</v>
      </c>
      <c r="AZ30" s="6">
        <v>92</v>
      </c>
      <c r="BA30" s="55">
        <f t="shared" si="35"/>
        <v>5750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f t="shared" si="30"/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f t="shared" si="31"/>
        <v>0</v>
      </c>
      <c r="CF30" s="56">
        <v>0</v>
      </c>
      <c r="CG30" s="6">
        <v>0</v>
      </c>
      <c r="CH30" s="55">
        <v>0</v>
      </c>
      <c r="CI30" s="56">
        <v>1</v>
      </c>
      <c r="CJ30" s="6">
        <v>27</v>
      </c>
      <c r="CK30" s="55">
        <f t="shared" si="36"/>
        <v>27000</v>
      </c>
      <c r="CL30" s="8">
        <f t="shared" si="32"/>
        <v>17</v>
      </c>
      <c r="CM30" s="15">
        <f t="shared" si="33"/>
        <v>119</v>
      </c>
      <c r="CN30" s="4"/>
      <c r="CO30" s="5"/>
      <c r="CP30" s="4"/>
      <c r="CQ30" s="4"/>
      <c r="CR30" s="4"/>
      <c r="CS30" s="5"/>
      <c r="CT30" s="4"/>
      <c r="CU30" s="4"/>
      <c r="CV30" s="4"/>
      <c r="CW30" s="5"/>
      <c r="CX30" s="4"/>
      <c r="CY30" s="4"/>
      <c r="CZ30" s="4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9"/>
      <c r="B31" s="70" t="s">
        <v>17</v>
      </c>
      <c r="C31" s="66">
        <f>SUM(C19:C30)</f>
        <v>0</v>
      </c>
      <c r="D31" s="44">
        <f>SUM(D19:D30)</f>
        <v>0</v>
      </c>
      <c r="E31" s="67"/>
      <c r="F31" s="66">
        <f>SUM(F19:F30)</f>
        <v>0</v>
      </c>
      <c r="G31" s="44">
        <f>SUM(G19:G30)</f>
        <v>0</v>
      </c>
      <c r="H31" s="67"/>
      <c r="I31" s="66">
        <f>SUM(I19:I30)</f>
        <v>0</v>
      </c>
      <c r="J31" s="44">
        <f>SUM(J19:J30)</f>
        <v>0</v>
      </c>
      <c r="K31" s="67"/>
      <c r="L31" s="66">
        <f>SUM(L19:L30)</f>
        <v>0</v>
      </c>
      <c r="M31" s="44">
        <f>SUM(M19:M30)</f>
        <v>0</v>
      </c>
      <c r="N31" s="67"/>
      <c r="O31" s="66">
        <f t="shared" ref="O31:P31" si="37">SUM(O19:O30)</f>
        <v>0</v>
      </c>
      <c r="P31" s="44">
        <f t="shared" si="37"/>
        <v>1</v>
      </c>
      <c r="Q31" s="67"/>
      <c r="R31" s="66">
        <f>SUM(R19:R30)</f>
        <v>0</v>
      </c>
      <c r="S31" s="44">
        <f>SUM(S19:S30)</f>
        <v>0</v>
      </c>
      <c r="T31" s="67"/>
      <c r="U31" s="66">
        <f>SUM(U19:U30)</f>
        <v>0</v>
      </c>
      <c r="V31" s="44">
        <f>SUM(V19:V30)</f>
        <v>0</v>
      </c>
      <c r="W31" s="67"/>
      <c r="X31" s="66">
        <f>SUM(X19:X30)</f>
        <v>0</v>
      </c>
      <c r="Y31" s="44">
        <f>SUM(Y19:Y30)</f>
        <v>0</v>
      </c>
      <c r="Z31" s="67"/>
      <c r="AA31" s="66">
        <f t="shared" ref="AA31:AB31" si="38">SUM(AA19:AA30)</f>
        <v>0</v>
      </c>
      <c r="AB31" s="44">
        <f t="shared" si="38"/>
        <v>0</v>
      </c>
      <c r="AC31" s="67"/>
      <c r="AD31" s="66">
        <f t="shared" ref="AD31:AE31" si="39">SUM(AD19:AD30)</f>
        <v>0</v>
      </c>
      <c r="AE31" s="44">
        <f t="shared" si="39"/>
        <v>0</v>
      </c>
      <c r="AF31" s="67"/>
      <c r="AG31" s="66">
        <f t="shared" ref="AG31:AH31" si="40">SUM(AG19:AG30)</f>
        <v>0</v>
      </c>
      <c r="AH31" s="44">
        <f t="shared" si="40"/>
        <v>0</v>
      </c>
      <c r="AI31" s="67"/>
      <c r="AJ31" s="66">
        <f>SUM(AJ19:AJ30)</f>
        <v>0</v>
      </c>
      <c r="AK31" s="44">
        <f>SUM(AK19:AK30)</f>
        <v>0</v>
      </c>
      <c r="AL31" s="67"/>
      <c r="AM31" s="66">
        <f>SUM(AM19:AM30)</f>
        <v>0</v>
      </c>
      <c r="AN31" s="44">
        <f>SUM(AN19:AN30)</f>
        <v>0</v>
      </c>
      <c r="AO31" s="67"/>
      <c r="AP31" s="66">
        <f>SUM(AP19:AP30)</f>
        <v>0</v>
      </c>
      <c r="AQ31" s="44">
        <f>SUM(AQ19:AQ30)</f>
        <v>0</v>
      </c>
      <c r="AR31" s="67"/>
      <c r="AS31" s="66">
        <f>SUM(AS19:AS30)</f>
        <v>0</v>
      </c>
      <c r="AT31" s="44">
        <f>SUM(AT19:AT30)</f>
        <v>0</v>
      </c>
      <c r="AU31" s="67"/>
      <c r="AV31" s="66">
        <f t="shared" ref="AV31:AW31" si="41">SUM(AV19:AV30)</f>
        <v>60</v>
      </c>
      <c r="AW31" s="44">
        <f t="shared" si="41"/>
        <v>60</v>
      </c>
      <c r="AX31" s="67"/>
      <c r="AY31" s="66">
        <f t="shared" ref="AY31:AZ31" si="42">SUM(AY19:AY30)</f>
        <v>62</v>
      </c>
      <c r="AZ31" s="44">
        <f t="shared" si="42"/>
        <v>152</v>
      </c>
      <c r="BA31" s="67"/>
      <c r="BB31" s="66">
        <f t="shared" ref="BB31:BC31" si="43">SUM(BB19:BB30)</f>
        <v>586</v>
      </c>
      <c r="BC31" s="44">
        <f t="shared" si="43"/>
        <v>1170</v>
      </c>
      <c r="BD31" s="67"/>
      <c r="BE31" s="66">
        <f>SUM(BE19:BE30)</f>
        <v>0</v>
      </c>
      <c r="BF31" s="44">
        <f>SUM(BF19:BF30)</f>
        <v>0</v>
      </c>
      <c r="BG31" s="67"/>
      <c r="BH31" s="66">
        <f>SUM(BH19:BH30)</f>
        <v>0</v>
      </c>
      <c r="BI31" s="44">
        <f>SUM(BI19:BI30)</f>
        <v>0</v>
      </c>
      <c r="BJ31" s="67"/>
      <c r="BK31" s="66">
        <f>SUM(BK19:BK30)</f>
        <v>0</v>
      </c>
      <c r="BL31" s="44">
        <f>SUM(BL19:BL30)</f>
        <v>0</v>
      </c>
      <c r="BM31" s="67"/>
      <c r="BN31" s="66">
        <f t="shared" ref="BN31:BO31" si="44">SUM(BN19:BN30)</f>
        <v>0</v>
      </c>
      <c r="BO31" s="44">
        <f t="shared" si="44"/>
        <v>0</v>
      </c>
      <c r="BP31" s="67"/>
      <c r="BQ31" s="66">
        <f t="shared" ref="BQ31:BR31" si="45">SUM(BQ19:BQ30)</f>
        <v>0</v>
      </c>
      <c r="BR31" s="44">
        <f t="shared" si="45"/>
        <v>0</v>
      </c>
      <c r="BS31" s="67"/>
      <c r="BT31" s="66">
        <f>SUM(BT19:BT30)</f>
        <v>0</v>
      </c>
      <c r="BU31" s="44">
        <f>SUM(BU19:BU30)</f>
        <v>0</v>
      </c>
      <c r="BV31" s="67"/>
      <c r="BW31" s="66">
        <f>SUM(BW19:BW30)</f>
        <v>0</v>
      </c>
      <c r="BX31" s="44">
        <f>SUM(BX19:BX30)</f>
        <v>0</v>
      </c>
      <c r="BY31" s="67"/>
      <c r="BZ31" s="66">
        <f>SUM(BZ19:BZ30)</f>
        <v>0</v>
      </c>
      <c r="CA31" s="44">
        <f>SUM(CA19:CA30)</f>
        <v>0</v>
      </c>
      <c r="CB31" s="67"/>
      <c r="CC31" s="66">
        <f t="shared" ref="CC31:CD31" si="46">SUM(CC19:CC30)</f>
        <v>0</v>
      </c>
      <c r="CD31" s="44">
        <f t="shared" si="46"/>
        <v>0</v>
      </c>
      <c r="CE31" s="67"/>
      <c r="CF31" s="66">
        <f>SUM(CF19:CF30)</f>
        <v>0</v>
      </c>
      <c r="CG31" s="44">
        <f>SUM(CG19:CG30)</f>
        <v>0</v>
      </c>
      <c r="CH31" s="67"/>
      <c r="CI31" s="66">
        <f t="shared" ref="CI31:CJ31" si="47">SUM(CI19:CI30)</f>
        <v>159</v>
      </c>
      <c r="CJ31" s="44">
        <f t="shared" si="47"/>
        <v>397</v>
      </c>
      <c r="CK31" s="67"/>
      <c r="CL31" s="45">
        <f t="shared" si="32"/>
        <v>867</v>
      </c>
      <c r="CM31" s="46">
        <f t="shared" si="33"/>
        <v>1780</v>
      </c>
      <c r="CN31" s="4"/>
      <c r="CO31" s="5"/>
      <c r="CP31" s="4"/>
      <c r="CQ31" s="4"/>
      <c r="CR31" s="4"/>
      <c r="CS31" s="5"/>
      <c r="CT31" s="4"/>
      <c r="CU31" s="4"/>
      <c r="CV31" s="4"/>
      <c r="CW31" s="5"/>
      <c r="CX31" s="4"/>
      <c r="CY31" s="4"/>
      <c r="CZ31" s="4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</row>
    <row r="32" spans="1:211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56">
        <v>0</v>
      </c>
      <c r="V32" s="6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>
        <v>0</v>
      </c>
      <c r="AE32" s="6">
        <v>0</v>
      </c>
      <c r="AF32" s="55">
        <v>0</v>
      </c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56">
        <v>0</v>
      </c>
      <c r="BO32" s="6">
        <v>0</v>
      </c>
      <c r="BP32" s="55">
        <v>0</v>
      </c>
      <c r="BQ32" s="56">
        <v>0</v>
      </c>
      <c r="BR32" s="6">
        <v>0</v>
      </c>
      <c r="BS32" s="55">
        <f t="shared" ref="BS32:BS43" si="48">IF(BQ32=0,0,BR32/BQ32*1000)</f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f t="shared" ref="CB32:CB43" si="49">IF(BZ32=0,0,CA32/BZ32*1000)</f>
        <v>0</v>
      </c>
      <c r="CC32" s="56">
        <v>0</v>
      </c>
      <c r="CD32" s="6">
        <v>0</v>
      </c>
      <c r="CE32" s="55">
        <f t="shared" ref="CE32:CE43" si="50">IF(CC32=0,0,CD32/CC32*1000)</f>
        <v>0</v>
      </c>
      <c r="CF32" s="56">
        <v>0</v>
      </c>
      <c r="CG32" s="6">
        <v>0</v>
      </c>
      <c r="CH32" s="55">
        <v>0</v>
      </c>
      <c r="CI32" s="65">
        <v>4</v>
      </c>
      <c r="CJ32" s="16">
        <v>18</v>
      </c>
      <c r="CK32" s="55">
        <f t="shared" ref="CK32:CK40" si="51">CJ32/CI32*1000</f>
        <v>4500</v>
      </c>
      <c r="CL32" s="8">
        <f t="shared" ref="CL32:CL63" si="52">SUM(L32,O32,X32,AA32,AG32,AJ32,AV32,AY32,BB32,CF32,CI32)</f>
        <v>4</v>
      </c>
      <c r="CM32" s="15">
        <f t="shared" ref="CM32:CM63" si="53">SUM(M32,P32,Y32,AB32,AH32,AK32,AW32,AZ32,BC32,CG32,CJ32)</f>
        <v>18</v>
      </c>
      <c r="CN32" s="4"/>
      <c r="CO32" s="5"/>
      <c r="CP32" s="4"/>
      <c r="CQ32" s="4"/>
      <c r="CR32" s="4"/>
      <c r="CS32" s="5"/>
      <c r="CT32" s="4"/>
      <c r="CU32" s="4"/>
      <c r="CV32" s="4"/>
      <c r="CW32" s="5"/>
      <c r="CX32" s="4"/>
      <c r="CY32" s="4"/>
      <c r="CZ32" s="4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56">
        <v>0</v>
      </c>
      <c r="V33" s="6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>
        <v>0</v>
      </c>
      <c r="AE33" s="6">
        <v>0</v>
      </c>
      <c r="AF33" s="55">
        <v>0</v>
      </c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56">
        <v>0</v>
      </c>
      <c r="BO33" s="6">
        <v>0</v>
      </c>
      <c r="BP33" s="55">
        <v>0</v>
      </c>
      <c r="BQ33" s="56">
        <v>0</v>
      </c>
      <c r="BR33" s="6">
        <v>0</v>
      </c>
      <c r="BS33" s="55">
        <f t="shared" si="48"/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f t="shared" si="49"/>
        <v>0</v>
      </c>
      <c r="CC33" s="56">
        <v>0</v>
      </c>
      <c r="CD33" s="6">
        <v>0</v>
      </c>
      <c r="CE33" s="55">
        <f t="shared" si="50"/>
        <v>0</v>
      </c>
      <c r="CF33" s="56">
        <v>0</v>
      </c>
      <c r="CG33" s="6">
        <v>0</v>
      </c>
      <c r="CH33" s="55">
        <v>0</v>
      </c>
      <c r="CI33" s="56">
        <v>0</v>
      </c>
      <c r="CJ33" s="6">
        <v>0</v>
      </c>
      <c r="CK33" s="55">
        <v>0</v>
      </c>
      <c r="CL33" s="8">
        <f t="shared" si="52"/>
        <v>0</v>
      </c>
      <c r="CM33" s="15">
        <f t="shared" si="53"/>
        <v>0</v>
      </c>
      <c r="CN33" s="4"/>
      <c r="CO33" s="5"/>
      <c r="CP33" s="4"/>
      <c r="CQ33" s="4"/>
      <c r="CR33" s="4"/>
      <c r="CS33" s="5"/>
      <c r="CT33" s="4"/>
      <c r="CU33" s="4"/>
      <c r="CV33" s="4"/>
      <c r="CW33" s="5"/>
      <c r="CX33" s="4"/>
      <c r="CY33" s="4"/>
      <c r="CZ33" s="4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49">
        <v>2006</v>
      </c>
      <c r="B34" s="50" t="s">
        <v>7</v>
      </c>
      <c r="C34" s="56">
        <v>0</v>
      </c>
      <c r="D34" s="6">
        <v>0</v>
      </c>
      <c r="E34" s="55">
        <v>0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56">
        <v>0</v>
      </c>
      <c r="V34" s="6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>
        <v>0</v>
      </c>
      <c r="AE34" s="6">
        <v>0</v>
      </c>
      <c r="AF34" s="55">
        <v>0</v>
      </c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56">
        <v>0</v>
      </c>
      <c r="BO34" s="6">
        <v>0</v>
      </c>
      <c r="BP34" s="55">
        <v>0</v>
      </c>
      <c r="BQ34" s="56">
        <v>0</v>
      </c>
      <c r="BR34" s="6">
        <v>0</v>
      </c>
      <c r="BS34" s="55">
        <f t="shared" si="48"/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f t="shared" si="49"/>
        <v>0</v>
      </c>
      <c r="CC34" s="56">
        <v>0</v>
      </c>
      <c r="CD34" s="6">
        <v>0</v>
      </c>
      <c r="CE34" s="55">
        <f t="shared" si="50"/>
        <v>0</v>
      </c>
      <c r="CF34" s="56">
        <v>0</v>
      </c>
      <c r="CG34" s="6">
        <v>0</v>
      </c>
      <c r="CH34" s="55">
        <v>0</v>
      </c>
      <c r="CI34" s="65">
        <v>0</v>
      </c>
      <c r="CJ34" s="16">
        <v>69</v>
      </c>
      <c r="CK34" s="55">
        <v>0</v>
      </c>
      <c r="CL34" s="8">
        <f t="shared" si="52"/>
        <v>0</v>
      </c>
      <c r="CM34" s="15">
        <f t="shared" si="53"/>
        <v>69</v>
      </c>
      <c r="CN34" s="4"/>
      <c r="CO34" s="5"/>
      <c r="CP34" s="4"/>
      <c r="CQ34" s="4"/>
      <c r="CR34" s="4"/>
      <c r="CS34" s="5"/>
      <c r="CT34" s="4"/>
      <c r="CU34" s="4"/>
      <c r="CV34" s="4"/>
      <c r="CW34" s="5"/>
      <c r="CX34" s="4"/>
      <c r="CY34" s="4"/>
      <c r="CZ34" s="4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49">
        <v>2006</v>
      </c>
      <c r="B35" s="50" t="s">
        <v>8</v>
      </c>
      <c r="C35" s="56">
        <v>0</v>
      </c>
      <c r="D35" s="6">
        <v>0</v>
      </c>
      <c r="E35" s="55">
        <v>0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56">
        <v>0</v>
      </c>
      <c r="V35" s="6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>
        <v>0</v>
      </c>
      <c r="AE35" s="6">
        <v>0</v>
      </c>
      <c r="AF35" s="55">
        <v>0</v>
      </c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56">
        <v>0</v>
      </c>
      <c r="BO35" s="6">
        <v>0</v>
      </c>
      <c r="BP35" s="55">
        <v>0</v>
      </c>
      <c r="BQ35" s="56">
        <v>0</v>
      </c>
      <c r="BR35" s="6">
        <v>0</v>
      </c>
      <c r="BS35" s="55">
        <f t="shared" si="48"/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f t="shared" si="49"/>
        <v>0</v>
      </c>
      <c r="CC35" s="56">
        <v>0</v>
      </c>
      <c r="CD35" s="6">
        <v>0</v>
      </c>
      <c r="CE35" s="55">
        <f t="shared" si="50"/>
        <v>0</v>
      </c>
      <c r="CF35" s="56">
        <v>0</v>
      </c>
      <c r="CG35" s="6">
        <v>0</v>
      </c>
      <c r="CH35" s="55">
        <v>0</v>
      </c>
      <c r="CI35" s="56">
        <v>0</v>
      </c>
      <c r="CJ35" s="6">
        <v>0</v>
      </c>
      <c r="CK35" s="55">
        <v>0</v>
      </c>
      <c r="CL35" s="8">
        <f t="shared" si="52"/>
        <v>0</v>
      </c>
      <c r="CM35" s="15">
        <f t="shared" si="53"/>
        <v>0</v>
      </c>
      <c r="CN35" s="4"/>
      <c r="CO35" s="5"/>
      <c r="CP35" s="4"/>
      <c r="CQ35" s="4"/>
      <c r="CR35" s="4"/>
      <c r="CS35" s="5"/>
      <c r="CT35" s="4"/>
      <c r="CU35" s="4"/>
      <c r="CV35" s="4"/>
      <c r="CW35" s="5"/>
      <c r="CX35" s="4"/>
      <c r="CY35" s="4"/>
      <c r="CZ35" s="4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>
        <v>0</v>
      </c>
      <c r="AE36" s="6">
        <v>0</v>
      </c>
      <c r="AF36" s="55">
        <v>0</v>
      </c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14</v>
      </c>
      <c r="AZ36" s="6">
        <v>81</v>
      </c>
      <c r="BA36" s="55">
        <f t="shared" ref="BA36:BA40" si="54">AZ36/AY36*1000</f>
        <v>5785.7142857142853</v>
      </c>
      <c r="BB36" s="56">
        <v>86</v>
      </c>
      <c r="BC36" s="6">
        <v>112</v>
      </c>
      <c r="BD36" s="55">
        <f t="shared" ref="BD36:BD40" si="55">BC36/BB36*1000</f>
        <v>1302.325581395349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0</v>
      </c>
      <c r="BL36" s="6">
        <v>0</v>
      </c>
      <c r="BM36" s="55">
        <v>0</v>
      </c>
      <c r="BN36" s="56">
        <v>0</v>
      </c>
      <c r="BO36" s="6">
        <v>0</v>
      </c>
      <c r="BP36" s="55">
        <v>0</v>
      </c>
      <c r="BQ36" s="56">
        <v>0</v>
      </c>
      <c r="BR36" s="6">
        <v>0</v>
      </c>
      <c r="BS36" s="55">
        <f t="shared" si="48"/>
        <v>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f t="shared" si="49"/>
        <v>0</v>
      </c>
      <c r="CC36" s="56">
        <v>0</v>
      </c>
      <c r="CD36" s="6">
        <v>0</v>
      </c>
      <c r="CE36" s="55">
        <f t="shared" si="50"/>
        <v>0</v>
      </c>
      <c r="CF36" s="56">
        <v>0</v>
      </c>
      <c r="CG36" s="6">
        <v>0</v>
      </c>
      <c r="CH36" s="55">
        <v>0</v>
      </c>
      <c r="CI36" s="56">
        <v>0</v>
      </c>
      <c r="CJ36" s="6">
        <v>0</v>
      </c>
      <c r="CK36" s="55">
        <v>0</v>
      </c>
      <c r="CL36" s="8">
        <f t="shared" si="52"/>
        <v>100</v>
      </c>
      <c r="CM36" s="15">
        <f t="shared" si="53"/>
        <v>193</v>
      </c>
      <c r="CN36" s="4"/>
      <c r="CO36" s="5"/>
      <c r="CP36" s="4"/>
      <c r="CQ36" s="4"/>
      <c r="CR36" s="4"/>
      <c r="CS36" s="5"/>
      <c r="CT36" s="4"/>
      <c r="CU36" s="4"/>
      <c r="CV36" s="4"/>
      <c r="CW36" s="5"/>
      <c r="CX36" s="4"/>
      <c r="CY36" s="4"/>
      <c r="CZ36" s="4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49">
        <v>2006</v>
      </c>
      <c r="B37" s="50" t="s">
        <v>10</v>
      </c>
      <c r="C37" s="56">
        <v>0</v>
      </c>
      <c r="D37" s="6">
        <v>0</v>
      </c>
      <c r="E37" s="55">
        <v>0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>
        <v>0</v>
      </c>
      <c r="AE37" s="6">
        <v>0</v>
      </c>
      <c r="AF37" s="55">
        <v>0</v>
      </c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223</v>
      </c>
      <c r="BC37" s="6">
        <v>281</v>
      </c>
      <c r="BD37" s="55">
        <f t="shared" si="55"/>
        <v>1260.0896860986547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f t="shared" si="48"/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f t="shared" si="49"/>
        <v>0</v>
      </c>
      <c r="CC37" s="56">
        <v>0</v>
      </c>
      <c r="CD37" s="6">
        <v>0</v>
      </c>
      <c r="CE37" s="55">
        <f t="shared" si="50"/>
        <v>0</v>
      </c>
      <c r="CF37" s="56">
        <v>0</v>
      </c>
      <c r="CG37" s="6">
        <v>0</v>
      </c>
      <c r="CH37" s="55">
        <v>0</v>
      </c>
      <c r="CI37" s="56">
        <v>0</v>
      </c>
      <c r="CJ37" s="6">
        <v>0</v>
      </c>
      <c r="CK37" s="55">
        <v>0</v>
      </c>
      <c r="CL37" s="8">
        <f t="shared" si="52"/>
        <v>223</v>
      </c>
      <c r="CM37" s="15">
        <f t="shared" si="53"/>
        <v>281</v>
      </c>
      <c r="CN37" s="4"/>
      <c r="CO37" s="5"/>
      <c r="CP37" s="4"/>
      <c r="CQ37" s="4"/>
      <c r="CR37" s="4"/>
      <c r="CS37" s="5"/>
      <c r="CT37" s="4"/>
      <c r="CU37" s="4"/>
      <c r="CV37" s="4"/>
      <c r="CW37" s="5"/>
      <c r="CX37" s="4"/>
      <c r="CY37" s="4"/>
      <c r="CZ37" s="4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49">
        <v>2006</v>
      </c>
      <c r="B38" s="50" t="s">
        <v>11</v>
      </c>
      <c r="C38" s="56">
        <v>0</v>
      </c>
      <c r="D38" s="6">
        <v>0</v>
      </c>
      <c r="E38" s="55">
        <v>0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>
        <v>0</v>
      </c>
      <c r="AE38" s="6">
        <v>0</v>
      </c>
      <c r="AF38" s="55">
        <v>0</v>
      </c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94</v>
      </c>
      <c r="BC38" s="6">
        <v>99</v>
      </c>
      <c r="BD38" s="55">
        <f t="shared" si="55"/>
        <v>1053.191489361702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f t="shared" si="48"/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f t="shared" si="49"/>
        <v>0</v>
      </c>
      <c r="CC38" s="56">
        <v>0</v>
      </c>
      <c r="CD38" s="6">
        <v>0</v>
      </c>
      <c r="CE38" s="55">
        <f t="shared" si="50"/>
        <v>0</v>
      </c>
      <c r="CF38" s="56">
        <v>0</v>
      </c>
      <c r="CG38" s="6">
        <v>10</v>
      </c>
      <c r="CH38" s="55">
        <v>0</v>
      </c>
      <c r="CI38" s="65">
        <v>0</v>
      </c>
      <c r="CJ38" s="16">
        <v>0</v>
      </c>
      <c r="CK38" s="55">
        <v>0</v>
      </c>
      <c r="CL38" s="8">
        <f t="shared" si="52"/>
        <v>94</v>
      </c>
      <c r="CM38" s="15">
        <f t="shared" si="53"/>
        <v>109</v>
      </c>
      <c r="CN38" s="4"/>
      <c r="CO38" s="5"/>
      <c r="CP38" s="4"/>
      <c r="CQ38" s="4"/>
      <c r="CR38" s="4"/>
      <c r="CS38" s="5"/>
      <c r="CT38" s="4"/>
      <c r="CU38" s="4"/>
      <c r="CV38" s="4"/>
      <c r="CW38" s="5"/>
      <c r="CX38" s="4"/>
      <c r="CY38" s="4"/>
      <c r="CZ38" s="4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49">
        <v>2006</v>
      </c>
      <c r="B39" s="50" t="s">
        <v>12</v>
      </c>
      <c r="C39" s="56">
        <v>0</v>
      </c>
      <c r="D39" s="6">
        <v>0</v>
      </c>
      <c r="E39" s="55">
        <v>0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>
        <v>0</v>
      </c>
      <c r="AE39" s="6">
        <v>0</v>
      </c>
      <c r="AF39" s="55">
        <v>0</v>
      </c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204</v>
      </c>
      <c r="BC39" s="6">
        <v>215</v>
      </c>
      <c r="BD39" s="55">
        <f t="shared" si="55"/>
        <v>1053.9215686274511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f t="shared" si="48"/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f t="shared" si="49"/>
        <v>0</v>
      </c>
      <c r="CC39" s="56">
        <v>0</v>
      </c>
      <c r="CD39" s="6">
        <v>0</v>
      </c>
      <c r="CE39" s="55">
        <f t="shared" si="50"/>
        <v>0</v>
      </c>
      <c r="CF39" s="56">
        <v>0</v>
      </c>
      <c r="CG39" s="6">
        <v>0</v>
      </c>
      <c r="CH39" s="55">
        <v>0</v>
      </c>
      <c r="CI39" s="65">
        <v>0</v>
      </c>
      <c r="CJ39" s="16">
        <v>0</v>
      </c>
      <c r="CK39" s="55">
        <v>0</v>
      </c>
      <c r="CL39" s="8">
        <f t="shared" si="52"/>
        <v>204</v>
      </c>
      <c r="CM39" s="15">
        <f t="shared" si="53"/>
        <v>215</v>
      </c>
      <c r="CN39" s="4"/>
      <c r="CO39" s="5"/>
      <c r="CP39" s="4"/>
      <c r="CQ39" s="4"/>
      <c r="CR39" s="4"/>
      <c r="CS39" s="5"/>
      <c r="CT39" s="4"/>
      <c r="CU39" s="4"/>
      <c r="CV39" s="4"/>
      <c r="CW39" s="5"/>
      <c r="CX39" s="4"/>
      <c r="CY39" s="4"/>
      <c r="CZ39" s="4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49">
        <v>2006</v>
      </c>
      <c r="B40" s="50" t="s">
        <v>13</v>
      </c>
      <c r="C40" s="56">
        <v>0</v>
      </c>
      <c r="D40" s="6">
        <v>0</v>
      </c>
      <c r="E40" s="55">
        <v>0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>
        <v>0</v>
      </c>
      <c r="AE40" s="6">
        <v>0</v>
      </c>
      <c r="AF40" s="55">
        <v>0</v>
      </c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16</v>
      </c>
      <c r="AZ40" s="6">
        <v>92</v>
      </c>
      <c r="BA40" s="55">
        <f t="shared" si="54"/>
        <v>5750</v>
      </c>
      <c r="BB40" s="56">
        <v>70</v>
      </c>
      <c r="BC40" s="6">
        <v>74</v>
      </c>
      <c r="BD40" s="55">
        <f t="shared" si="55"/>
        <v>1057.1428571428571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f t="shared" si="48"/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f t="shared" si="49"/>
        <v>0</v>
      </c>
      <c r="CC40" s="56">
        <v>0</v>
      </c>
      <c r="CD40" s="6">
        <v>0</v>
      </c>
      <c r="CE40" s="55">
        <f t="shared" si="50"/>
        <v>0</v>
      </c>
      <c r="CF40" s="56">
        <v>0</v>
      </c>
      <c r="CG40" s="6">
        <v>0</v>
      </c>
      <c r="CH40" s="55">
        <v>0</v>
      </c>
      <c r="CI40" s="56">
        <v>4</v>
      </c>
      <c r="CJ40" s="6">
        <v>39</v>
      </c>
      <c r="CK40" s="55">
        <f t="shared" si="51"/>
        <v>9750</v>
      </c>
      <c r="CL40" s="8">
        <f t="shared" si="52"/>
        <v>90</v>
      </c>
      <c r="CM40" s="15">
        <f t="shared" si="53"/>
        <v>205</v>
      </c>
      <c r="CN40" s="4"/>
      <c r="CO40" s="5"/>
      <c r="CP40" s="4"/>
      <c r="CQ40" s="4"/>
      <c r="CR40" s="4"/>
      <c r="CS40" s="5"/>
      <c r="CT40" s="4"/>
      <c r="CU40" s="4"/>
      <c r="CV40" s="4"/>
      <c r="CW40" s="5"/>
      <c r="CX40" s="4"/>
      <c r="CY40" s="4"/>
      <c r="CZ40" s="4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49">
        <v>2006</v>
      </c>
      <c r="B41" s="50" t="s">
        <v>14</v>
      </c>
      <c r="C41" s="56">
        <v>0</v>
      </c>
      <c r="D41" s="6">
        <v>0</v>
      </c>
      <c r="E41" s="55">
        <v>0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>
        <v>0</v>
      </c>
      <c r="AE41" s="6">
        <v>0</v>
      </c>
      <c r="AF41" s="55">
        <v>0</v>
      </c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f t="shared" si="48"/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f t="shared" si="49"/>
        <v>0</v>
      </c>
      <c r="CC41" s="56">
        <v>0</v>
      </c>
      <c r="CD41" s="6">
        <v>0</v>
      </c>
      <c r="CE41" s="55">
        <f t="shared" si="50"/>
        <v>0</v>
      </c>
      <c r="CF41" s="56">
        <v>0</v>
      </c>
      <c r="CG41" s="6">
        <v>0</v>
      </c>
      <c r="CH41" s="55">
        <v>0</v>
      </c>
      <c r="CI41" s="65">
        <v>0</v>
      </c>
      <c r="CJ41" s="16">
        <v>0</v>
      </c>
      <c r="CK41" s="55">
        <v>0</v>
      </c>
      <c r="CL41" s="8">
        <f t="shared" si="52"/>
        <v>0</v>
      </c>
      <c r="CM41" s="15">
        <f t="shared" si="53"/>
        <v>0</v>
      </c>
      <c r="CN41" s="4"/>
      <c r="CO41" s="5"/>
      <c r="CP41" s="4"/>
      <c r="CQ41" s="4"/>
      <c r="CR41" s="4"/>
      <c r="CS41" s="5"/>
      <c r="CT41" s="4"/>
      <c r="CU41" s="4"/>
      <c r="CV41" s="4"/>
      <c r="CW41" s="5"/>
      <c r="CX41" s="4"/>
      <c r="CY41" s="4"/>
      <c r="CZ41" s="4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49">
        <v>2006</v>
      </c>
      <c r="B42" s="50" t="s">
        <v>15</v>
      </c>
      <c r="C42" s="56">
        <v>0</v>
      </c>
      <c r="D42" s="6">
        <v>0</v>
      </c>
      <c r="E42" s="55">
        <v>0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>
        <v>0</v>
      </c>
      <c r="AE42" s="6">
        <v>0</v>
      </c>
      <c r="AF42" s="55">
        <v>0</v>
      </c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6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f t="shared" si="48"/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f t="shared" si="49"/>
        <v>0</v>
      </c>
      <c r="CC42" s="56">
        <v>0</v>
      </c>
      <c r="CD42" s="6">
        <v>0</v>
      </c>
      <c r="CE42" s="55">
        <f t="shared" si="50"/>
        <v>0</v>
      </c>
      <c r="CF42" s="56">
        <v>0</v>
      </c>
      <c r="CG42" s="6">
        <v>0</v>
      </c>
      <c r="CH42" s="55">
        <v>0</v>
      </c>
      <c r="CI42" s="56">
        <v>0</v>
      </c>
      <c r="CJ42" s="6">
        <v>0</v>
      </c>
      <c r="CK42" s="55">
        <v>0</v>
      </c>
      <c r="CL42" s="8">
        <f t="shared" si="52"/>
        <v>0</v>
      </c>
      <c r="CM42" s="15">
        <f t="shared" si="53"/>
        <v>6</v>
      </c>
      <c r="CN42" s="4"/>
      <c r="CO42" s="5"/>
      <c r="CP42" s="4"/>
      <c r="CQ42" s="4"/>
      <c r="CR42" s="4"/>
      <c r="CS42" s="5"/>
      <c r="CT42" s="4"/>
      <c r="CU42" s="4"/>
      <c r="CV42" s="4"/>
      <c r="CW42" s="5"/>
      <c r="CX42" s="4"/>
      <c r="CY42" s="4"/>
      <c r="CZ42" s="4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49">
        <v>2006</v>
      </c>
      <c r="B43" s="50" t="s">
        <v>16</v>
      </c>
      <c r="C43" s="56">
        <v>0</v>
      </c>
      <c r="D43" s="6">
        <v>0</v>
      </c>
      <c r="E43" s="55">
        <v>0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>
        <v>0</v>
      </c>
      <c r="AE43" s="6">
        <v>0</v>
      </c>
      <c r="AF43" s="55">
        <v>0</v>
      </c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f t="shared" si="48"/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f t="shared" si="49"/>
        <v>0</v>
      </c>
      <c r="CC43" s="56">
        <v>0</v>
      </c>
      <c r="CD43" s="6">
        <v>0</v>
      </c>
      <c r="CE43" s="55">
        <f t="shared" si="50"/>
        <v>0</v>
      </c>
      <c r="CF43" s="56">
        <v>0</v>
      </c>
      <c r="CG43" s="6">
        <v>0</v>
      </c>
      <c r="CH43" s="55">
        <v>0</v>
      </c>
      <c r="CI43" s="56">
        <v>0</v>
      </c>
      <c r="CJ43" s="6">
        <v>0</v>
      </c>
      <c r="CK43" s="55">
        <v>0</v>
      </c>
      <c r="CL43" s="8">
        <f t="shared" si="52"/>
        <v>0</v>
      </c>
      <c r="CM43" s="15">
        <f t="shared" si="53"/>
        <v>0</v>
      </c>
      <c r="CN43" s="4"/>
      <c r="CO43" s="5"/>
      <c r="CP43" s="4"/>
      <c r="CQ43" s="4"/>
      <c r="CR43" s="4"/>
      <c r="CS43" s="5"/>
      <c r="CT43" s="4"/>
      <c r="CU43" s="4"/>
      <c r="CV43" s="4"/>
      <c r="CW43" s="5"/>
      <c r="CX43" s="4"/>
      <c r="CY43" s="4"/>
      <c r="CZ43" s="4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9"/>
      <c r="B44" s="70" t="s">
        <v>17</v>
      </c>
      <c r="C44" s="66">
        <f>SUM(C32:C43)</f>
        <v>0</v>
      </c>
      <c r="D44" s="44">
        <f>SUM(D32:D43)</f>
        <v>0</v>
      </c>
      <c r="E44" s="67"/>
      <c r="F44" s="66">
        <f>SUM(F32:F43)</f>
        <v>0</v>
      </c>
      <c r="G44" s="44">
        <f>SUM(G32:G43)</f>
        <v>0</v>
      </c>
      <c r="H44" s="67"/>
      <c r="I44" s="66">
        <f>SUM(I32:I43)</f>
        <v>0</v>
      </c>
      <c r="J44" s="44">
        <f>SUM(J32:J43)</f>
        <v>0</v>
      </c>
      <c r="K44" s="67"/>
      <c r="L44" s="66">
        <f>SUM(L32:L43)</f>
        <v>0</v>
      </c>
      <c r="M44" s="44">
        <f>SUM(M32:M43)</f>
        <v>0</v>
      </c>
      <c r="N44" s="67"/>
      <c r="O44" s="66">
        <f t="shared" ref="O44:P44" si="56">SUM(O32:O43)</f>
        <v>0</v>
      </c>
      <c r="P44" s="44">
        <f t="shared" si="56"/>
        <v>0</v>
      </c>
      <c r="Q44" s="67"/>
      <c r="R44" s="66">
        <f>SUM(R32:R43)</f>
        <v>0</v>
      </c>
      <c r="S44" s="44">
        <f>SUM(S32:S43)</f>
        <v>0</v>
      </c>
      <c r="T44" s="67"/>
      <c r="U44" s="66">
        <f>SUM(U32:U43)</f>
        <v>0</v>
      </c>
      <c r="V44" s="44">
        <f>SUM(V32:V43)</f>
        <v>0</v>
      </c>
      <c r="W44" s="67"/>
      <c r="X44" s="66">
        <f>SUM(X32:X43)</f>
        <v>0</v>
      </c>
      <c r="Y44" s="44">
        <f>SUM(Y32:Y43)</f>
        <v>0</v>
      </c>
      <c r="Z44" s="67"/>
      <c r="AA44" s="66">
        <f t="shared" ref="AA44:AB44" si="57">SUM(AA32:AA43)</f>
        <v>0</v>
      </c>
      <c r="AB44" s="44">
        <f t="shared" si="57"/>
        <v>0</v>
      </c>
      <c r="AC44" s="67"/>
      <c r="AD44" s="66">
        <f t="shared" ref="AD44:AE44" si="58">SUM(AD32:AD43)</f>
        <v>0</v>
      </c>
      <c r="AE44" s="44">
        <f t="shared" si="58"/>
        <v>0</v>
      </c>
      <c r="AF44" s="67"/>
      <c r="AG44" s="66">
        <f t="shared" ref="AG44:AH44" si="59">SUM(AG32:AG43)</f>
        <v>0</v>
      </c>
      <c r="AH44" s="44">
        <f t="shared" si="59"/>
        <v>0</v>
      </c>
      <c r="AI44" s="67"/>
      <c r="AJ44" s="66">
        <f>SUM(AJ32:AJ43)</f>
        <v>0</v>
      </c>
      <c r="AK44" s="44">
        <f>SUM(AK32:AK43)</f>
        <v>0</v>
      </c>
      <c r="AL44" s="67"/>
      <c r="AM44" s="66">
        <f>SUM(AM32:AM43)</f>
        <v>0</v>
      </c>
      <c r="AN44" s="44">
        <f>SUM(AN32:AN43)</f>
        <v>0</v>
      </c>
      <c r="AO44" s="67"/>
      <c r="AP44" s="66">
        <f>SUM(AP32:AP43)</f>
        <v>0</v>
      </c>
      <c r="AQ44" s="44">
        <f>SUM(AQ32:AQ43)</f>
        <v>0</v>
      </c>
      <c r="AR44" s="67"/>
      <c r="AS44" s="66">
        <f>SUM(AS32:AS43)</f>
        <v>0</v>
      </c>
      <c r="AT44" s="44">
        <f>SUM(AT32:AT43)</f>
        <v>0</v>
      </c>
      <c r="AU44" s="67"/>
      <c r="AV44" s="66">
        <f>SUM(AV32:AV43)</f>
        <v>0</v>
      </c>
      <c r="AW44" s="44">
        <f>SUM(AW32:AW43)</f>
        <v>0</v>
      </c>
      <c r="AX44" s="67"/>
      <c r="AY44" s="66">
        <f t="shared" ref="AY44:AZ44" si="60">SUM(AY32:AY43)</f>
        <v>30</v>
      </c>
      <c r="AZ44" s="44">
        <f t="shared" si="60"/>
        <v>173</v>
      </c>
      <c r="BA44" s="67"/>
      <c r="BB44" s="66">
        <f t="shared" ref="BB44:BC44" si="61">SUM(BB32:BB43)</f>
        <v>677</v>
      </c>
      <c r="BC44" s="44">
        <f t="shared" si="61"/>
        <v>787</v>
      </c>
      <c r="BD44" s="67"/>
      <c r="BE44" s="66">
        <f>SUM(BE32:BE43)</f>
        <v>0</v>
      </c>
      <c r="BF44" s="44">
        <f>SUM(BF32:BF43)</f>
        <v>0</v>
      </c>
      <c r="BG44" s="67"/>
      <c r="BH44" s="66">
        <f>SUM(BH32:BH43)</f>
        <v>0</v>
      </c>
      <c r="BI44" s="44">
        <f>SUM(BI32:BI43)</f>
        <v>0</v>
      </c>
      <c r="BJ44" s="67"/>
      <c r="BK44" s="66">
        <f>SUM(BK32:BK43)</f>
        <v>0</v>
      </c>
      <c r="BL44" s="44">
        <f>SUM(BL32:BL43)</f>
        <v>0</v>
      </c>
      <c r="BM44" s="67"/>
      <c r="BN44" s="66">
        <f t="shared" ref="BN44:BO44" si="62">SUM(BN32:BN43)</f>
        <v>0</v>
      </c>
      <c r="BO44" s="44">
        <f t="shared" si="62"/>
        <v>0</v>
      </c>
      <c r="BP44" s="67"/>
      <c r="BQ44" s="66">
        <f t="shared" ref="BQ44:BR44" si="63">SUM(BQ32:BQ43)</f>
        <v>0</v>
      </c>
      <c r="BR44" s="44">
        <f t="shared" si="63"/>
        <v>0</v>
      </c>
      <c r="BS44" s="67"/>
      <c r="BT44" s="66">
        <f>SUM(BT32:BT43)</f>
        <v>0</v>
      </c>
      <c r="BU44" s="44">
        <f>SUM(BU32:BU43)</f>
        <v>0</v>
      </c>
      <c r="BV44" s="67"/>
      <c r="BW44" s="66">
        <f>SUM(BW32:BW43)</f>
        <v>0</v>
      </c>
      <c r="BX44" s="44">
        <f>SUM(BX32:BX43)</f>
        <v>0</v>
      </c>
      <c r="BY44" s="67"/>
      <c r="BZ44" s="66">
        <f t="shared" ref="BZ44:CA44" si="64">SUM(BZ32:BZ43)</f>
        <v>0</v>
      </c>
      <c r="CA44" s="44">
        <f t="shared" si="64"/>
        <v>0</v>
      </c>
      <c r="CB44" s="67"/>
      <c r="CC44" s="66">
        <f t="shared" ref="CC44:CD44" si="65">SUM(CC32:CC43)</f>
        <v>0</v>
      </c>
      <c r="CD44" s="44">
        <f t="shared" si="65"/>
        <v>0</v>
      </c>
      <c r="CE44" s="67"/>
      <c r="CF44" s="66">
        <f t="shared" ref="CF44:CG44" si="66">SUM(CF32:CF43)</f>
        <v>0</v>
      </c>
      <c r="CG44" s="44">
        <f t="shared" si="66"/>
        <v>10</v>
      </c>
      <c r="CH44" s="67"/>
      <c r="CI44" s="66">
        <f t="shared" ref="CI44:CJ44" si="67">SUM(CI32:CI43)</f>
        <v>8</v>
      </c>
      <c r="CJ44" s="44">
        <f t="shared" si="67"/>
        <v>126</v>
      </c>
      <c r="CK44" s="67"/>
      <c r="CL44" s="45">
        <f t="shared" si="52"/>
        <v>715</v>
      </c>
      <c r="CM44" s="46">
        <f t="shared" si="53"/>
        <v>1096</v>
      </c>
      <c r="CN44" s="4"/>
      <c r="CO44" s="5"/>
      <c r="CP44" s="4"/>
      <c r="CQ44" s="4"/>
      <c r="CR44" s="4"/>
      <c r="CS44" s="5"/>
      <c r="CT44" s="4"/>
      <c r="CU44" s="4"/>
      <c r="CV44" s="4"/>
      <c r="CW44" s="5"/>
      <c r="CX44" s="4"/>
      <c r="CY44" s="4"/>
      <c r="CZ44" s="4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</row>
    <row r="45" spans="1:211" x14ac:dyDescent="0.3">
      <c r="A45" s="49">
        <v>2007</v>
      </c>
      <c r="B45" s="50" t="s">
        <v>5</v>
      </c>
      <c r="C45" s="56">
        <v>0</v>
      </c>
      <c r="D45" s="6">
        <v>0</v>
      </c>
      <c r="E45" s="55">
        <v>0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56">
        <v>0</v>
      </c>
      <c r="V45" s="6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>
        <v>0</v>
      </c>
      <c r="AE45" s="6">
        <v>0</v>
      </c>
      <c r="AF45" s="55">
        <v>0</v>
      </c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1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56">
        <v>0</v>
      </c>
      <c r="BO45" s="6">
        <v>0</v>
      </c>
      <c r="BP45" s="55">
        <v>0</v>
      </c>
      <c r="BQ45" s="56">
        <v>0</v>
      </c>
      <c r="BR45" s="6">
        <v>0</v>
      </c>
      <c r="BS45" s="55">
        <f t="shared" ref="BS45:BS56" si="68">IF(BQ45=0,0,BR45/BQ45*1000)</f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f t="shared" ref="CE45:CE56" si="69">IF(CC45=0,0,CD45/CC45*1000)</f>
        <v>0</v>
      </c>
      <c r="CF45" s="56">
        <v>0</v>
      </c>
      <c r="CG45" s="6">
        <v>0</v>
      </c>
      <c r="CH45" s="55">
        <v>0</v>
      </c>
      <c r="CI45" s="56">
        <v>0</v>
      </c>
      <c r="CJ45" s="6">
        <v>83</v>
      </c>
      <c r="CK45" s="55">
        <v>0</v>
      </c>
      <c r="CL45" s="8">
        <f t="shared" si="52"/>
        <v>0</v>
      </c>
      <c r="CM45" s="15">
        <f t="shared" si="53"/>
        <v>84</v>
      </c>
      <c r="CN45" s="4"/>
      <c r="CO45" s="5"/>
      <c r="CP45" s="4"/>
      <c r="CQ45" s="4"/>
      <c r="CR45" s="4"/>
      <c r="CS45" s="5"/>
      <c r="CT45" s="4"/>
      <c r="CU45" s="4"/>
      <c r="CV45" s="4"/>
      <c r="CW45" s="5"/>
      <c r="CX45" s="4"/>
      <c r="CY45" s="4"/>
      <c r="CZ45" s="4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49">
        <v>2007</v>
      </c>
      <c r="B46" s="50" t="s">
        <v>6</v>
      </c>
      <c r="C46" s="56">
        <v>0</v>
      </c>
      <c r="D46" s="6">
        <v>0</v>
      </c>
      <c r="E46" s="55">
        <v>0</v>
      </c>
      <c r="F46" s="56">
        <v>0</v>
      </c>
      <c r="G46" s="6">
        <v>0</v>
      </c>
      <c r="H46" s="55">
        <v>0</v>
      </c>
      <c r="I46" s="56">
        <v>0</v>
      </c>
      <c r="J46" s="6">
        <v>3</v>
      </c>
      <c r="K46" s="55">
        <v>0</v>
      </c>
      <c r="L46" s="56">
        <v>0</v>
      </c>
      <c r="M46" s="6">
        <v>3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56">
        <v>0</v>
      </c>
      <c r="V46" s="6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>
        <v>0</v>
      </c>
      <c r="AE46" s="6">
        <v>0</v>
      </c>
      <c r="AF46" s="55">
        <v>0</v>
      </c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1</v>
      </c>
      <c r="BC46" s="6">
        <v>15</v>
      </c>
      <c r="BD46" s="55">
        <f t="shared" ref="BD46:BD52" si="70">BC46/BB46*1000</f>
        <v>15000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56">
        <v>0</v>
      </c>
      <c r="BO46" s="6">
        <v>0</v>
      </c>
      <c r="BP46" s="55">
        <v>0</v>
      </c>
      <c r="BQ46" s="56">
        <v>0</v>
      </c>
      <c r="BR46" s="6">
        <v>0</v>
      </c>
      <c r="BS46" s="55">
        <f t="shared" si="68"/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f t="shared" si="69"/>
        <v>0</v>
      </c>
      <c r="CF46" s="56">
        <v>0</v>
      </c>
      <c r="CG46" s="6">
        <v>0</v>
      </c>
      <c r="CH46" s="55">
        <v>0</v>
      </c>
      <c r="CI46" s="56">
        <v>0</v>
      </c>
      <c r="CJ46" s="6">
        <v>0</v>
      </c>
      <c r="CK46" s="55">
        <v>0</v>
      </c>
      <c r="CL46" s="8">
        <f t="shared" si="52"/>
        <v>1</v>
      </c>
      <c r="CM46" s="15">
        <f t="shared" si="53"/>
        <v>18</v>
      </c>
      <c r="CN46" s="4"/>
      <c r="CO46" s="5"/>
      <c r="CP46" s="4"/>
      <c r="CQ46" s="4"/>
      <c r="CR46" s="4"/>
      <c r="CS46" s="5"/>
      <c r="CT46" s="4"/>
      <c r="CU46" s="4"/>
      <c r="CV46" s="4"/>
      <c r="CW46" s="5"/>
      <c r="CX46" s="4"/>
      <c r="CY46" s="4"/>
      <c r="CZ46" s="4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49">
        <v>2007</v>
      </c>
      <c r="B47" s="50" t="s">
        <v>7</v>
      </c>
      <c r="C47" s="56">
        <v>0</v>
      </c>
      <c r="D47" s="6">
        <v>0</v>
      </c>
      <c r="E47" s="55">
        <v>0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56">
        <v>0</v>
      </c>
      <c r="V47" s="6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>
        <v>0</v>
      </c>
      <c r="AE47" s="6">
        <v>0</v>
      </c>
      <c r="AF47" s="55">
        <v>0</v>
      </c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56">
        <v>0</v>
      </c>
      <c r="BO47" s="6">
        <v>0</v>
      </c>
      <c r="BP47" s="55">
        <v>0</v>
      </c>
      <c r="BQ47" s="56">
        <v>0</v>
      </c>
      <c r="BR47" s="6">
        <v>0</v>
      </c>
      <c r="BS47" s="55">
        <f t="shared" si="68"/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56">
        <v>0</v>
      </c>
      <c r="CD47" s="6">
        <v>0</v>
      </c>
      <c r="CE47" s="55">
        <f t="shared" si="69"/>
        <v>0</v>
      </c>
      <c r="CF47" s="56">
        <v>0</v>
      </c>
      <c r="CG47" s="6">
        <v>0</v>
      </c>
      <c r="CH47" s="55">
        <v>0</v>
      </c>
      <c r="CI47" s="65">
        <v>0</v>
      </c>
      <c r="CJ47" s="16">
        <v>0</v>
      </c>
      <c r="CK47" s="55">
        <v>0</v>
      </c>
      <c r="CL47" s="8">
        <f t="shared" si="52"/>
        <v>0</v>
      </c>
      <c r="CM47" s="15">
        <f t="shared" si="53"/>
        <v>0</v>
      </c>
      <c r="CN47" s="4"/>
      <c r="CO47" s="5"/>
      <c r="CP47" s="4"/>
      <c r="CQ47" s="4"/>
      <c r="CR47" s="4"/>
      <c r="CS47" s="5"/>
      <c r="CT47" s="4"/>
      <c r="CU47" s="4"/>
      <c r="CV47" s="4"/>
      <c r="CW47" s="5"/>
      <c r="CX47" s="4"/>
      <c r="CY47" s="4"/>
      <c r="CZ47" s="4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49">
        <v>2007</v>
      </c>
      <c r="B48" s="50" t="s">
        <v>8</v>
      </c>
      <c r="C48" s="56">
        <v>0</v>
      </c>
      <c r="D48" s="6">
        <v>0</v>
      </c>
      <c r="E48" s="55">
        <v>0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56">
        <v>0</v>
      </c>
      <c r="V48" s="6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>
        <v>0</v>
      </c>
      <c r="AE48" s="6">
        <v>0</v>
      </c>
      <c r="AF48" s="55">
        <v>0</v>
      </c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0</v>
      </c>
      <c r="AW48" s="6">
        <v>0</v>
      </c>
      <c r="AX48" s="55">
        <v>0</v>
      </c>
      <c r="AY48" s="56">
        <v>6</v>
      </c>
      <c r="AZ48" s="6">
        <v>28</v>
      </c>
      <c r="BA48" s="55">
        <f t="shared" ref="BA48:BA55" si="71">AZ48/AY48*1000</f>
        <v>4666.666666666667</v>
      </c>
      <c r="BB48" s="56">
        <v>0</v>
      </c>
      <c r="BC48" s="6">
        <v>0</v>
      </c>
      <c r="BD48" s="55">
        <v>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56">
        <v>0</v>
      </c>
      <c r="BO48" s="6">
        <v>0</v>
      </c>
      <c r="BP48" s="55">
        <v>0</v>
      </c>
      <c r="BQ48" s="56">
        <v>0</v>
      </c>
      <c r="BR48" s="6">
        <v>0</v>
      </c>
      <c r="BS48" s="55">
        <f t="shared" si="68"/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56">
        <v>0</v>
      </c>
      <c r="CD48" s="6">
        <v>0</v>
      </c>
      <c r="CE48" s="55">
        <f t="shared" si="69"/>
        <v>0</v>
      </c>
      <c r="CF48" s="56">
        <v>0</v>
      </c>
      <c r="CG48" s="6">
        <v>0</v>
      </c>
      <c r="CH48" s="55">
        <v>0</v>
      </c>
      <c r="CI48" s="65">
        <v>0</v>
      </c>
      <c r="CJ48" s="16">
        <v>0</v>
      </c>
      <c r="CK48" s="55">
        <v>0</v>
      </c>
      <c r="CL48" s="8">
        <f t="shared" si="52"/>
        <v>6</v>
      </c>
      <c r="CM48" s="15">
        <f t="shared" si="53"/>
        <v>28</v>
      </c>
      <c r="CN48" s="4"/>
      <c r="CO48" s="5"/>
      <c r="CP48" s="4"/>
      <c r="CQ48" s="4"/>
      <c r="CR48" s="4"/>
      <c r="CS48" s="5"/>
      <c r="CT48" s="4"/>
      <c r="CU48" s="4"/>
      <c r="CV48" s="4"/>
      <c r="CW48" s="5"/>
      <c r="CX48" s="4"/>
      <c r="CY48" s="4"/>
      <c r="CZ48" s="4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49">
        <v>2007</v>
      </c>
      <c r="B49" s="50" t="s">
        <v>9</v>
      </c>
      <c r="C49" s="56">
        <v>0</v>
      </c>
      <c r="D49" s="6">
        <v>0</v>
      </c>
      <c r="E49" s="55">
        <v>0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>
        <v>0</v>
      </c>
      <c r="AE49" s="6">
        <v>0</v>
      </c>
      <c r="AF49" s="55">
        <v>0</v>
      </c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0</v>
      </c>
      <c r="AW49" s="6">
        <v>0</v>
      </c>
      <c r="AX49" s="55">
        <v>0</v>
      </c>
      <c r="AY49" s="56">
        <v>0</v>
      </c>
      <c r="AZ49" s="6">
        <v>2</v>
      </c>
      <c r="BA49" s="55">
        <v>0</v>
      </c>
      <c r="BB49" s="56">
        <v>250</v>
      </c>
      <c r="BC49" s="6">
        <v>513</v>
      </c>
      <c r="BD49" s="55">
        <f t="shared" si="70"/>
        <v>2052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f t="shared" si="68"/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56">
        <v>0</v>
      </c>
      <c r="CD49" s="6">
        <v>0</v>
      </c>
      <c r="CE49" s="55">
        <f t="shared" si="69"/>
        <v>0</v>
      </c>
      <c r="CF49" s="56">
        <v>0</v>
      </c>
      <c r="CG49" s="6">
        <v>0</v>
      </c>
      <c r="CH49" s="55">
        <v>0</v>
      </c>
      <c r="CI49" s="65">
        <v>0</v>
      </c>
      <c r="CJ49" s="16">
        <v>0</v>
      </c>
      <c r="CK49" s="55">
        <v>0</v>
      </c>
      <c r="CL49" s="8">
        <f t="shared" si="52"/>
        <v>250</v>
      </c>
      <c r="CM49" s="15">
        <f t="shared" si="53"/>
        <v>515</v>
      </c>
      <c r="CN49" s="4"/>
      <c r="CO49" s="5"/>
      <c r="CP49" s="4"/>
      <c r="CQ49" s="4"/>
      <c r="CR49" s="4"/>
      <c r="CS49" s="5"/>
      <c r="CT49" s="4"/>
      <c r="CU49" s="4"/>
      <c r="CV49" s="4"/>
      <c r="CW49" s="5"/>
      <c r="CX49" s="4"/>
      <c r="CY49" s="4"/>
      <c r="CZ49" s="4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49">
        <v>2007</v>
      </c>
      <c r="B50" s="50" t="s">
        <v>10</v>
      </c>
      <c r="C50" s="56">
        <v>0</v>
      </c>
      <c r="D50" s="6">
        <v>0</v>
      </c>
      <c r="E50" s="55">
        <v>0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>
        <v>0</v>
      </c>
      <c r="AE50" s="6">
        <v>0</v>
      </c>
      <c r="AF50" s="55">
        <v>0</v>
      </c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17</v>
      </c>
      <c r="AZ50" s="6">
        <v>105</v>
      </c>
      <c r="BA50" s="55">
        <f t="shared" si="71"/>
        <v>6176.4705882352946</v>
      </c>
      <c r="BB50" s="56">
        <v>200</v>
      </c>
      <c r="BC50" s="6">
        <v>410</v>
      </c>
      <c r="BD50" s="55">
        <f t="shared" si="70"/>
        <v>2050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f t="shared" si="68"/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0</v>
      </c>
      <c r="CD50" s="6">
        <v>0</v>
      </c>
      <c r="CE50" s="55">
        <f t="shared" si="69"/>
        <v>0</v>
      </c>
      <c r="CF50" s="56">
        <v>0</v>
      </c>
      <c r="CG50" s="6">
        <v>0</v>
      </c>
      <c r="CH50" s="55">
        <v>0</v>
      </c>
      <c r="CI50" s="56">
        <v>0</v>
      </c>
      <c r="CJ50" s="6">
        <v>0</v>
      </c>
      <c r="CK50" s="55">
        <v>0</v>
      </c>
      <c r="CL50" s="8">
        <f t="shared" si="52"/>
        <v>217</v>
      </c>
      <c r="CM50" s="15">
        <f t="shared" si="53"/>
        <v>515</v>
      </c>
      <c r="CN50" s="4"/>
      <c r="CO50" s="5"/>
      <c r="CP50" s="4"/>
      <c r="CQ50" s="4"/>
      <c r="CR50" s="4"/>
      <c r="CS50" s="5"/>
      <c r="CT50" s="4"/>
      <c r="CU50" s="4"/>
      <c r="CV50" s="4"/>
      <c r="CW50" s="5"/>
      <c r="CX50" s="4"/>
      <c r="CY50" s="4"/>
      <c r="CZ50" s="4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49">
        <v>2007</v>
      </c>
      <c r="B51" s="50" t="s">
        <v>11</v>
      </c>
      <c r="C51" s="56">
        <v>0</v>
      </c>
      <c r="D51" s="6">
        <v>0</v>
      </c>
      <c r="E51" s="55">
        <v>0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v>0</v>
      </c>
      <c r="L51" s="56">
        <v>0</v>
      </c>
      <c r="M51" s="6">
        <v>0</v>
      </c>
      <c r="N51" s="55">
        <v>0</v>
      </c>
      <c r="O51" s="65">
        <v>0</v>
      </c>
      <c r="P51" s="16">
        <v>0</v>
      </c>
      <c r="Q51" s="55">
        <v>0</v>
      </c>
      <c r="R51" s="65">
        <v>0</v>
      </c>
      <c r="S51" s="16">
        <v>0</v>
      </c>
      <c r="T51" s="55">
        <v>0</v>
      </c>
      <c r="U51" s="56">
        <v>0</v>
      </c>
      <c r="V51" s="6">
        <v>0</v>
      </c>
      <c r="W51" s="55">
        <v>0</v>
      </c>
      <c r="X51" s="65">
        <v>0</v>
      </c>
      <c r="Y51" s="16">
        <v>0</v>
      </c>
      <c r="Z51" s="55">
        <v>0</v>
      </c>
      <c r="AA51" s="56">
        <v>0</v>
      </c>
      <c r="AB51" s="6">
        <v>0</v>
      </c>
      <c r="AC51" s="55">
        <v>0</v>
      </c>
      <c r="AD51" s="56">
        <v>0</v>
      </c>
      <c r="AE51" s="6">
        <v>0</v>
      </c>
      <c r="AF51" s="55">
        <v>0</v>
      </c>
      <c r="AG51" s="56">
        <v>0</v>
      </c>
      <c r="AH51" s="6">
        <v>0</v>
      </c>
      <c r="AI51" s="55">
        <v>0</v>
      </c>
      <c r="AJ51" s="65">
        <v>0</v>
      </c>
      <c r="AK51" s="16">
        <v>0</v>
      </c>
      <c r="AL51" s="55">
        <v>0</v>
      </c>
      <c r="AM51" s="56">
        <v>0</v>
      </c>
      <c r="AN51" s="6">
        <v>0</v>
      </c>
      <c r="AO51" s="55">
        <v>0</v>
      </c>
      <c r="AP51" s="65">
        <v>0</v>
      </c>
      <c r="AQ51" s="1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7</v>
      </c>
      <c r="AZ51" s="6">
        <v>53</v>
      </c>
      <c r="BA51" s="55">
        <f t="shared" si="71"/>
        <v>7571.4285714285716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65">
        <v>0</v>
      </c>
      <c r="BI51" s="16">
        <v>0</v>
      </c>
      <c r="BJ51" s="55">
        <v>0</v>
      </c>
      <c r="BK51" s="65">
        <v>0</v>
      </c>
      <c r="BL51" s="1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f t="shared" si="68"/>
        <v>0</v>
      </c>
      <c r="BT51" s="65">
        <v>0</v>
      </c>
      <c r="BU51" s="16">
        <v>0</v>
      </c>
      <c r="BV51" s="55">
        <v>0</v>
      </c>
      <c r="BW51" s="65">
        <v>0</v>
      </c>
      <c r="BX51" s="16">
        <v>0</v>
      </c>
      <c r="BY51" s="55">
        <v>0</v>
      </c>
      <c r="BZ51" s="65">
        <v>0</v>
      </c>
      <c r="CA51" s="16">
        <v>0</v>
      </c>
      <c r="CB51" s="55">
        <v>0</v>
      </c>
      <c r="CC51" s="65">
        <v>0</v>
      </c>
      <c r="CD51" s="16">
        <v>0</v>
      </c>
      <c r="CE51" s="55">
        <f t="shared" si="69"/>
        <v>0</v>
      </c>
      <c r="CF51" s="65">
        <v>0</v>
      </c>
      <c r="CG51" s="16">
        <v>0</v>
      </c>
      <c r="CH51" s="55">
        <v>0</v>
      </c>
      <c r="CI51" s="56">
        <v>0</v>
      </c>
      <c r="CJ51" s="6">
        <v>0</v>
      </c>
      <c r="CK51" s="55">
        <v>0</v>
      </c>
      <c r="CL51" s="8">
        <f t="shared" si="52"/>
        <v>7</v>
      </c>
      <c r="CM51" s="15">
        <f t="shared" si="53"/>
        <v>53</v>
      </c>
      <c r="CN51" s="4"/>
      <c r="CO51" s="5"/>
      <c r="CP51" s="4"/>
      <c r="CQ51" s="4"/>
      <c r="CR51" s="4"/>
      <c r="CS51" s="5"/>
      <c r="CT51" s="4"/>
      <c r="CU51" s="4"/>
      <c r="CV51" s="4"/>
      <c r="CW51" s="5"/>
      <c r="CX51" s="4"/>
      <c r="CY51" s="4"/>
      <c r="CZ51" s="4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49">
        <v>2007</v>
      </c>
      <c r="B52" s="50" t="s">
        <v>12</v>
      </c>
      <c r="C52" s="56">
        <v>0</v>
      </c>
      <c r="D52" s="6">
        <v>0</v>
      </c>
      <c r="E52" s="55">
        <v>0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>
        <v>0</v>
      </c>
      <c r="AE52" s="6">
        <v>0</v>
      </c>
      <c r="AF52" s="55">
        <v>0</v>
      </c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33</v>
      </c>
      <c r="AZ52" s="6">
        <v>194</v>
      </c>
      <c r="BA52" s="55">
        <f t="shared" si="71"/>
        <v>5878.787878787879</v>
      </c>
      <c r="BB52" s="56">
        <v>1</v>
      </c>
      <c r="BC52" s="6">
        <v>11</v>
      </c>
      <c r="BD52" s="55">
        <f t="shared" si="70"/>
        <v>11000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f t="shared" si="68"/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0</v>
      </c>
      <c r="CD52" s="6">
        <v>0</v>
      </c>
      <c r="CE52" s="55">
        <f t="shared" si="69"/>
        <v>0</v>
      </c>
      <c r="CF52" s="56">
        <v>0</v>
      </c>
      <c r="CG52" s="6">
        <v>0</v>
      </c>
      <c r="CH52" s="55">
        <v>0</v>
      </c>
      <c r="CI52" s="56">
        <v>0</v>
      </c>
      <c r="CJ52" s="6">
        <v>0</v>
      </c>
      <c r="CK52" s="55">
        <v>0</v>
      </c>
      <c r="CL52" s="8">
        <f t="shared" si="52"/>
        <v>34</v>
      </c>
      <c r="CM52" s="15">
        <f t="shared" si="53"/>
        <v>205</v>
      </c>
      <c r="CN52" s="4"/>
      <c r="CO52" s="5"/>
      <c r="CP52" s="4"/>
      <c r="CQ52" s="4"/>
      <c r="CR52" s="4"/>
      <c r="CS52" s="5"/>
      <c r="CT52" s="4"/>
      <c r="CU52" s="4"/>
      <c r="CV52" s="4"/>
      <c r="CW52" s="5"/>
      <c r="CX52" s="4"/>
      <c r="CY52" s="4"/>
      <c r="CZ52" s="4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49">
        <v>2007</v>
      </c>
      <c r="B53" s="50" t="s">
        <v>13</v>
      </c>
      <c r="C53" s="56">
        <v>0</v>
      </c>
      <c r="D53" s="6">
        <v>0</v>
      </c>
      <c r="E53" s="55">
        <v>0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>
        <v>0</v>
      </c>
      <c r="AE53" s="6">
        <v>0</v>
      </c>
      <c r="AF53" s="55">
        <v>0</v>
      </c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f t="shared" si="68"/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0</v>
      </c>
      <c r="CD53" s="6">
        <v>0</v>
      </c>
      <c r="CE53" s="55">
        <f t="shared" si="69"/>
        <v>0</v>
      </c>
      <c r="CF53" s="56">
        <v>0</v>
      </c>
      <c r="CG53" s="6">
        <v>0</v>
      </c>
      <c r="CH53" s="55">
        <v>0</v>
      </c>
      <c r="CI53" s="56">
        <v>0</v>
      </c>
      <c r="CJ53" s="6">
        <v>0</v>
      </c>
      <c r="CK53" s="55">
        <v>0</v>
      </c>
      <c r="CL53" s="8">
        <f t="shared" si="52"/>
        <v>0</v>
      </c>
      <c r="CM53" s="15">
        <f t="shared" si="53"/>
        <v>0</v>
      </c>
      <c r="CN53" s="4"/>
      <c r="CO53" s="5"/>
      <c r="CP53" s="4"/>
      <c r="CQ53" s="4"/>
      <c r="CR53" s="4"/>
      <c r="CS53" s="5"/>
      <c r="CT53" s="4"/>
      <c r="CU53" s="4"/>
      <c r="CV53" s="4"/>
      <c r="CW53" s="5"/>
      <c r="CX53" s="4"/>
      <c r="CY53" s="4"/>
      <c r="CZ53" s="4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49">
        <v>2007</v>
      </c>
      <c r="B54" s="50" t="s">
        <v>14</v>
      </c>
      <c r="C54" s="56">
        <v>0</v>
      </c>
      <c r="D54" s="6">
        <v>0</v>
      </c>
      <c r="E54" s="55">
        <v>0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>
        <v>0</v>
      </c>
      <c r="AE54" s="6">
        <v>0</v>
      </c>
      <c r="AF54" s="55">
        <v>0</v>
      </c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0</v>
      </c>
      <c r="AW54" s="6">
        <v>0</v>
      </c>
      <c r="AX54" s="55">
        <v>0</v>
      </c>
      <c r="AY54" s="56">
        <v>0</v>
      </c>
      <c r="AZ54" s="6">
        <v>0</v>
      </c>
      <c r="BA54" s="55">
        <v>0</v>
      </c>
      <c r="BB54" s="56">
        <v>0</v>
      </c>
      <c r="BC54" s="6">
        <v>0</v>
      </c>
      <c r="BD54" s="55">
        <v>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f t="shared" si="68"/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56">
        <v>0</v>
      </c>
      <c r="CD54" s="6">
        <v>0</v>
      </c>
      <c r="CE54" s="55">
        <f t="shared" si="69"/>
        <v>0</v>
      </c>
      <c r="CF54" s="56">
        <v>0</v>
      </c>
      <c r="CG54" s="6">
        <v>0</v>
      </c>
      <c r="CH54" s="55">
        <v>0</v>
      </c>
      <c r="CI54" s="65">
        <v>0</v>
      </c>
      <c r="CJ54" s="16">
        <v>2</v>
      </c>
      <c r="CK54" s="55">
        <v>0</v>
      </c>
      <c r="CL54" s="8">
        <f t="shared" si="52"/>
        <v>0</v>
      </c>
      <c r="CM54" s="15">
        <f t="shared" si="53"/>
        <v>2</v>
      </c>
      <c r="CN54" s="4"/>
      <c r="CO54" s="5"/>
      <c r="CP54" s="4"/>
      <c r="CQ54" s="4"/>
      <c r="CR54" s="4"/>
      <c r="CS54" s="5"/>
      <c r="CT54" s="4"/>
      <c r="CU54" s="4"/>
      <c r="CV54" s="4"/>
      <c r="CW54" s="5"/>
      <c r="CX54" s="4"/>
      <c r="CY54" s="4"/>
      <c r="CZ54" s="4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49">
        <v>2007</v>
      </c>
      <c r="B55" s="50" t="s">
        <v>15</v>
      </c>
      <c r="C55" s="56">
        <v>0</v>
      </c>
      <c r="D55" s="6">
        <v>0</v>
      </c>
      <c r="E55" s="55">
        <v>0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>
        <v>0</v>
      </c>
      <c r="AE55" s="6">
        <v>0</v>
      </c>
      <c r="AF55" s="55">
        <v>0</v>
      </c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16</v>
      </c>
      <c r="AZ55" s="6">
        <v>124</v>
      </c>
      <c r="BA55" s="55">
        <f t="shared" si="71"/>
        <v>7750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f t="shared" si="68"/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f t="shared" si="69"/>
        <v>0</v>
      </c>
      <c r="CF55" s="56">
        <v>0</v>
      </c>
      <c r="CG55" s="6">
        <v>0</v>
      </c>
      <c r="CH55" s="55">
        <v>0</v>
      </c>
      <c r="CI55" s="56">
        <v>0</v>
      </c>
      <c r="CJ55" s="6">
        <v>0</v>
      </c>
      <c r="CK55" s="55">
        <v>0</v>
      </c>
      <c r="CL55" s="8">
        <f t="shared" si="52"/>
        <v>16</v>
      </c>
      <c r="CM55" s="15">
        <f t="shared" si="53"/>
        <v>124</v>
      </c>
      <c r="CN55" s="4"/>
      <c r="CO55" s="5"/>
      <c r="CP55" s="4"/>
      <c r="CQ55" s="4"/>
      <c r="CR55" s="4"/>
      <c r="CS55" s="5"/>
      <c r="CT55" s="4"/>
      <c r="CU55" s="4"/>
      <c r="CV55" s="4"/>
      <c r="CW55" s="5"/>
      <c r="CX55" s="4"/>
      <c r="CY55" s="4"/>
      <c r="CZ55" s="4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49">
        <v>2007</v>
      </c>
      <c r="B56" s="50" t="s">
        <v>16</v>
      </c>
      <c r="C56" s="56">
        <v>0</v>
      </c>
      <c r="D56" s="6">
        <v>0</v>
      </c>
      <c r="E56" s="55">
        <v>0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>
        <v>0</v>
      </c>
      <c r="AE56" s="6">
        <v>0</v>
      </c>
      <c r="AF56" s="55">
        <v>0</v>
      </c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f t="shared" si="68"/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56">
        <v>0</v>
      </c>
      <c r="CD56" s="6">
        <v>0</v>
      </c>
      <c r="CE56" s="55">
        <f t="shared" si="69"/>
        <v>0</v>
      </c>
      <c r="CF56" s="56">
        <v>0</v>
      </c>
      <c r="CG56" s="6">
        <v>0</v>
      </c>
      <c r="CH56" s="55">
        <v>0</v>
      </c>
      <c r="CI56" s="65">
        <v>0</v>
      </c>
      <c r="CJ56" s="16">
        <v>1</v>
      </c>
      <c r="CK56" s="55">
        <v>0</v>
      </c>
      <c r="CL56" s="8">
        <f t="shared" si="52"/>
        <v>0</v>
      </c>
      <c r="CM56" s="15">
        <f t="shared" si="53"/>
        <v>1</v>
      </c>
      <c r="CN56" s="4"/>
      <c r="CO56" s="5"/>
      <c r="CP56" s="4"/>
      <c r="CQ56" s="4"/>
      <c r="CR56" s="4"/>
      <c r="CS56" s="5"/>
      <c r="CT56" s="4"/>
      <c r="CU56" s="4"/>
      <c r="CV56" s="4"/>
      <c r="CW56" s="5"/>
      <c r="CX56" s="4"/>
      <c r="CY56" s="4"/>
      <c r="CZ56" s="4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9"/>
      <c r="B57" s="70" t="s">
        <v>17</v>
      </c>
      <c r="C57" s="66">
        <f>SUM(C45:C56)</f>
        <v>0</v>
      </c>
      <c r="D57" s="44">
        <f>SUM(D45:D56)</f>
        <v>0</v>
      </c>
      <c r="E57" s="67"/>
      <c r="F57" s="66">
        <f>SUM(F45:F56)</f>
        <v>0</v>
      </c>
      <c r="G57" s="44">
        <f>SUM(G45:G56)</f>
        <v>0</v>
      </c>
      <c r="H57" s="67"/>
      <c r="I57" s="66">
        <f>SUM(I45:I56)</f>
        <v>0</v>
      </c>
      <c r="J57" s="44">
        <f>SUM(J45:J56)</f>
        <v>3</v>
      </c>
      <c r="K57" s="67"/>
      <c r="L57" s="66">
        <f>SUM(L45:L56)</f>
        <v>0</v>
      </c>
      <c r="M57" s="44">
        <f>SUM(M45:M56)</f>
        <v>3</v>
      </c>
      <c r="N57" s="67"/>
      <c r="O57" s="66">
        <f t="shared" ref="O57:P57" si="72">SUM(O45:O56)</f>
        <v>0</v>
      </c>
      <c r="P57" s="44">
        <f t="shared" si="72"/>
        <v>0</v>
      </c>
      <c r="Q57" s="67"/>
      <c r="R57" s="66">
        <f t="shared" ref="R57:S57" si="73">SUM(R45:R56)</f>
        <v>0</v>
      </c>
      <c r="S57" s="44">
        <f t="shared" si="73"/>
        <v>0</v>
      </c>
      <c r="T57" s="67"/>
      <c r="U57" s="66">
        <f>SUM(U45:U56)</f>
        <v>0</v>
      </c>
      <c r="V57" s="44">
        <f>SUM(V45:V56)</f>
        <v>0</v>
      </c>
      <c r="W57" s="67"/>
      <c r="X57" s="66">
        <f t="shared" ref="X57:Y57" si="74">SUM(X45:X56)</f>
        <v>0</v>
      </c>
      <c r="Y57" s="44">
        <f t="shared" si="74"/>
        <v>0</v>
      </c>
      <c r="Z57" s="67"/>
      <c r="AA57" s="66">
        <f t="shared" ref="AA57:AB57" si="75">SUM(AA45:AA56)</f>
        <v>0</v>
      </c>
      <c r="AB57" s="44">
        <f t="shared" si="75"/>
        <v>0</v>
      </c>
      <c r="AC57" s="67"/>
      <c r="AD57" s="66">
        <f t="shared" ref="AD57:AE57" si="76">SUM(AD45:AD56)</f>
        <v>0</v>
      </c>
      <c r="AE57" s="44">
        <f t="shared" si="76"/>
        <v>0</v>
      </c>
      <c r="AF57" s="67"/>
      <c r="AG57" s="66">
        <f t="shared" ref="AG57:AH57" si="77">SUM(AG45:AG56)</f>
        <v>0</v>
      </c>
      <c r="AH57" s="44">
        <f t="shared" si="77"/>
        <v>0</v>
      </c>
      <c r="AI57" s="67"/>
      <c r="AJ57" s="66">
        <f t="shared" ref="AJ57:AK57" si="78">SUM(AJ45:AJ56)</f>
        <v>0</v>
      </c>
      <c r="AK57" s="44">
        <f t="shared" si="78"/>
        <v>0</v>
      </c>
      <c r="AL57" s="67"/>
      <c r="AM57" s="66">
        <f>SUM(AM45:AM56)</f>
        <v>0</v>
      </c>
      <c r="AN57" s="44">
        <f>SUM(AN45:AN56)</f>
        <v>0</v>
      </c>
      <c r="AO57" s="67"/>
      <c r="AP57" s="66">
        <f t="shared" ref="AP57:AQ57" si="79">SUM(AP45:AP56)</f>
        <v>0</v>
      </c>
      <c r="AQ57" s="44">
        <f t="shared" si="79"/>
        <v>0</v>
      </c>
      <c r="AR57" s="67"/>
      <c r="AS57" s="66">
        <f>SUM(AS45:AS56)</f>
        <v>0</v>
      </c>
      <c r="AT57" s="44">
        <f>SUM(AT45:AT56)</f>
        <v>0</v>
      </c>
      <c r="AU57" s="67"/>
      <c r="AV57" s="66">
        <f t="shared" ref="AV57:AW57" si="80">SUM(AV45:AV56)</f>
        <v>0</v>
      </c>
      <c r="AW57" s="44">
        <f t="shared" si="80"/>
        <v>1</v>
      </c>
      <c r="AX57" s="67"/>
      <c r="AY57" s="66">
        <f t="shared" ref="AY57:AZ57" si="81">SUM(AY45:AY56)</f>
        <v>79</v>
      </c>
      <c r="AZ57" s="44">
        <f t="shared" si="81"/>
        <v>506</v>
      </c>
      <c r="BA57" s="67"/>
      <c r="BB57" s="66">
        <f t="shared" ref="BB57:BC57" si="82">SUM(BB45:BB56)</f>
        <v>452</v>
      </c>
      <c r="BC57" s="44">
        <f t="shared" si="82"/>
        <v>949</v>
      </c>
      <c r="BD57" s="67"/>
      <c r="BE57" s="66">
        <f>SUM(BE45:BE56)</f>
        <v>0</v>
      </c>
      <c r="BF57" s="44">
        <f>SUM(BF45:BF56)</f>
        <v>0</v>
      </c>
      <c r="BG57" s="67"/>
      <c r="BH57" s="66">
        <f t="shared" ref="BH57:BI57" si="83">SUM(BH45:BH56)</f>
        <v>0</v>
      </c>
      <c r="BI57" s="44">
        <f t="shared" si="83"/>
        <v>0</v>
      </c>
      <c r="BJ57" s="67"/>
      <c r="BK57" s="66">
        <f t="shared" ref="BK57:BL57" si="84">SUM(BK45:BK56)</f>
        <v>0</v>
      </c>
      <c r="BL57" s="44">
        <f t="shared" si="84"/>
        <v>0</v>
      </c>
      <c r="BM57" s="67"/>
      <c r="BN57" s="66">
        <f t="shared" ref="BN57:BO57" si="85">SUM(BN45:BN56)</f>
        <v>0</v>
      </c>
      <c r="BO57" s="44">
        <f t="shared" si="85"/>
        <v>0</v>
      </c>
      <c r="BP57" s="67"/>
      <c r="BQ57" s="66">
        <f t="shared" ref="BQ57:BR57" si="86">SUM(BQ45:BQ56)</f>
        <v>0</v>
      </c>
      <c r="BR57" s="44">
        <f t="shared" si="86"/>
        <v>0</v>
      </c>
      <c r="BS57" s="67"/>
      <c r="BT57" s="66">
        <f t="shared" ref="BT57:BU57" si="87">SUM(BT45:BT56)</f>
        <v>0</v>
      </c>
      <c r="BU57" s="44">
        <f t="shared" si="87"/>
        <v>0</v>
      </c>
      <c r="BV57" s="67"/>
      <c r="BW57" s="66">
        <f t="shared" ref="BW57:BX57" si="88">SUM(BW45:BW56)</f>
        <v>0</v>
      </c>
      <c r="BX57" s="44">
        <f t="shared" si="88"/>
        <v>0</v>
      </c>
      <c r="BY57" s="67"/>
      <c r="BZ57" s="66">
        <f t="shared" ref="BZ57:CA57" si="89">SUM(BZ45:BZ56)</f>
        <v>0</v>
      </c>
      <c r="CA57" s="44">
        <f t="shared" si="89"/>
        <v>0</v>
      </c>
      <c r="CB57" s="67"/>
      <c r="CC57" s="66">
        <f t="shared" ref="CC57:CD57" si="90">SUM(CC45:CC56)</f>
        <v>0</v>
      </c>
      <c r="CD57" s="44">
        <f t="shared" si="90"/>
        <v>0</v>
      </c>
      <c r="CE57" s="67"/>
      <c r="CF57" s="66">
        <f t="shared" ref="CF57:CG57" si="91">SUM(CF45:CF56)</f>
        <v>0</v>
      </c>
      <c r="CG57" s="44">
        <f t="shared" si="91"/>
        <v>0</v>
      </c>
      <c r="CH57" s="67"/>
      <c r="CI57" s="66">
        <f t="shared" ref="CI57:CJ57" si="92">SUM(CI45:CI56)</f>
        <v>0</v>
      </c>
      <c r="CJ57" s="44">
        <f t="shared" si="92"/>
        <v>86</v>
      </c>
      <c r="CK57" s="67"/>
      <c r="CL57" s="45">
        <f t="shared" si="52"/>
        <v>531</v>
      </c>
      <c r="CM57" s="46">
        <f t="shared" si="53"/>
        <v>1545</v>
      </c>
      <c r="CN57" s="4"/>
      <c r="CO57" s="5"/>
      <c r="CP57" s="4"/>
      <c r="CQ57" s="4"/>
      <c r="CR57" s="4"/>
      <c r="CS57" s="5"/>
      <c r="CT57" s="4"/>
      <c r="CU57" s="4"/>
      <c r="CV57" s="4"/>
      <c r="CW57" s="5"/>
      <c r="CX57" s="4"/>
      <c r="CY57" s="4"/>
      <c r="CZ57" s="4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</row>
    <row r="58" spans="1:211" x14ac:dyDescent="0.3">
      <c r="A58" s="49">
        <v>2008</v>
      </c>
      <c r="B58" s="50" t="s">
        <v>5</v>
      </c>
      <c r="C58" s="56">
        <v>0</v>
      </c>
      <c r="D58" s="6">
        <v>0</v>
      </c>
      <c r="E58" s="55">
        <v>0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56">
        <v>0</v>
      </c>
      <c r="V58" s="6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>
        <v>0</v>
      </c>
      <c r="AE58" s="6">
        <v>0</v>
      </c>
      <c r="AF58" s="55">
        <v>0</v>
      </c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11</v>
      </c>
      <c r="AZ58" s="6">
        <v>102</v>
      </c>
      <c r="BA58" s="55">
        <f t="shared" ref="BA58:BA69" si="93">AZ58/AY58*1000</f>
        <v>9272.7272727272739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56">
        <v>0</v>
      </c>
      <c r="BO58" s="6">
        <v>0</v>
      </c>
      <c r="BP58" s="55">
        <v>0</v>
      </c>
      <c r="BQ58" s="56">
        <v>0</v>
      </c>
      <c r="BR58" s="6">
        <v>0</v>
      </c>
      <c r="BS58" s="55">
        <f t="shared" ref="BS58:BS69" si="94">IF(BQ58=0,0,BR58/BQ58*1000)</f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f t="shared" ref="CE58:CE69" si="95">IF(CC58=0,0,CD58/CC58*1000)</f>
        <v>0</v>
      </c>
      <c r="CF58" s="56">
        <v>0</v>
      </c>
      <c r="CG58" s="6">
        <v>0</v>
      </c>
      <c r="CH58" s="55">
        <v>0</v>
      </c>
      <c r="CI58" s="56">
        <v>0</v>
      </c>
      <c r="CJ58" s="6">
        <v>0</v>
      </c>
      <c r="CK58" s="55">
        <v>0</v>
      </c>
      <c r="CL58" s="8">
        <f t="shared" si="52"/>
        <v>11</v>
      </c>
      <c r="CM58" s="15">
        <f t="shared" si="53"/>
        <v>102</v>
      </c>
      <c r="CN58" s="4"/>
      <c r="CO58" s="5"/>
      <c r="CP58" s="4"/>
      <c r="CQ58" s="4"/>
      <c r="CR58" s="4"/>
      <c r="CS58" s="5"/>
      <c r="CT58" s="4"/>
      <c r="CU58" s="4"/>
      <c r="CV58" s="4"/>
      <c r="CW58" s="5"/>
      <c r="CX58" s="4"/>
      <c r="CY58" s="4"/>
      <c r="CZ58" s="4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56">
        <v>0</v>
      </c>
      <c r="V59" s="6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>
        <v>0</v>
      </c>
      <c r="AE59" s="6">
        <v>0</v>
      </c>
      <c r="AF59" s="55">
        <v>0</v>
      </c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56">
        <v>0</v>
      </c>
      <c r="BO59" s="6">
        <v>0</v>
      </c>
      <c r="BP59" s="55">
        <v>0</v>
      </c>
      <c r="BQ59" s="56">
        <v>0</v>
      </c>
      <c r="BR59" s="6">
        <v>0</v>
      </c>
      <c r="BS59" s="55">
        <f t="shared" si="94"/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f t="shared" ref="CB59:CB70" si="96">IF(BZ59=0,0,CA59/BZ59*1000)</f>
        <v>0</v>
      </c>
      <c r="CC59" s="56">
        <v>0</v>
      </c>
      <c r="CD59" s="6">
        <v>0</v>
      </c>
      <c r="CE59" s="55">
        <f t="shared" si="95"/>
        <v>0</v>
      </c>
      <c r="CF59" s="56">
        <v>0</v>
      </c>
      <c r="CG59" s="6">
        <v>0</v>
      </c>
      <c r="CH59" s="55">
        <v>0</v>
      </c>
      <c r="CI59" s="56">
        <v>0</v>
      </c>
      <c r="CJ59" s="6">
        <v>0</v>
      </c>
      <c r="CK59" s="55">
        <v>0</v>
      </c>
      <c r="CL59" s="8">
        <f t="shared" si="52"/>
        <v>0</v>
      </c>
      <c r="CM59" s="15">
        <f t="shared" si="53"/>
        <v>0</v>
      </c>
      <c r="CN59" s="4"/>
      <c r="CO59" s="5"/>
      <c r="CP59" s="4"/>
      <c r="CQ59" s="4"/>
      <c r="CR59" s="4"/>
      <c r="CS59" s="5"/>
      <c r="CT59" s="4"/>
      <c r="CU59" s="4"/>
      <c r="CV59" s="4"/>
      <c r="CW59" s="5"/>
      <c r="CX59" s="4"/>
      <c r="CY59" s="4"/>
      <c r="CZ59" s="4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49">
        <v>2008</v>
      </c>
      <c r="B60" s="50" t="s">
        <v>7</v>
      </c>
      <c r="C60" s="56">
        <v>0</v>
      </c>
      <c r="D60" s="6">
        <v>0</v>
      </c>
      <c r="E60" s="55">
        <v>0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56">
        <v>0</v>
      </c>
      <c r="V60" s="6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>
        <v>0</v>
      </c>
      <c r="AE60" s="6">
        <v>0</v>
      </c>
      <c r="AF60" s="55">
        <v>0</v>
      </c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15</v>
      </c>
      <c r="AZ60" s="6">
        <v>145</v>
      </c>
      <c r="BA60" s="55">
        <f t="shared" si="93"/>
        <v>9666.6666666666661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56">
        <v>0</v>
      </c>
      <c r="BO60" s="6">
        <v>0</v>
      </c>
      <c r="BP60" s="55">
        <v>0</v>
      </c>
      <c r="BQ60" s="56">
        <v>0</v>
      </c>
      <c r="BR60" s="6">
        <v>0</v>
      </c>
      <c r="BS60" s="55">
        <f t="shared" si="94"/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f t="shared" si="96"/>
        <v>0</v>
      </c>
      <c r="CC60" s="56">
        <v>0</v>
      </c>
      <c r="CD60" s="6">
        <v>0</v>
      </c>
      <c r="CE60" s="55">
        <f t="shared" si="95"/>
        <v>0</v>
      </c>
      <c r="CF60" s="56">
        <v>0</v>
      </c>
      <c r="CG60" s="6">
        <v>0</v>
      </c>
      <c r="CH60" s="55">
        <v>0</v>
      </c>
      <c r="CI60" s="56">
        <v>0</v>
      </c>
      <c r="CJ60" s="6">
        <v>0</v>
      </c>
      <c r="CK60" s="55">
        <v>0</v>
      </c>
      <c r="CL60" s="8">
        <f t="shared" si="52"/>
        <v>15</v>
      </c>
      <c r="CM60" s="15">
        <f t="shared" si="53"/>
        <v>145</v>
      </c>
      <c r="CN60" s="4"/>
      <c r="CO60" s="5"/>
      <c r="CP60" s="4"/>
      <c r="CQ60" s="4"/>
      <c r="CR60" s="4"/>
      <c r="CS60" s="5"/>
      <c r="CT60" s="4"/>
      <c r="CU60" s="4"/>
      <c r="CV60" s="4"/>
      <c r="CW60" s="5"/>
      <c r="CX60" s="4"/>
      <c r="CY60" s="4"/>
      <c r="CZ60" s="4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49">
        <v>2008</v>
      </c>
      <c r="B61" s="50" t="s">
        <v>8</v>
      </c>
      <c r="C61" s="56">
        <v>0</v>
      </c>
      <c r="D61" s="6">
        <v>0</v>
      </c>
      <c r="E61" s="55">
        <v>0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56">
        <v>0</v>
      </c>
      <c r="V61" s="6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>
        <v>0</v>
      </c>
      <c r="AE61" s="6">
        <v>0</v>
      </c>
      <c r="AF61" s="55">
        <v>0</v>
      </c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0</v>
      </c>
      <c r="AW61" s="6">
        <v>0</v>
      </c>
      <c r="AX61" s="55">
        <v>0</v>
      </c>
      <c r="AY61" s="56">
        <v>12</v>
      </c>
      <c r="AZ61" s="6">
        <v>179</v>
      </c>
      <c r="BA61" s="55">
        <f t="shared" si="93"/>
        <v>14916.666666666666</v>
      </c>
      <c r="BB61" s="56">
        <v>0</v>
      </c>
      <c r="BC61" s="6">
        <v>0</v>
      </c>
      <c r="BD61" s="55">
        <v>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56">
        <v>0</v>
      </c>
      <c r="BO61" s="6">
        <v>0</v>
      </c>
      <c r="BP61" s="55">
        <v>0</v>
      </c>
      <c r="BQ61" s="56">
        <v>0</v>
      </c>
      <c r="BR61" s="6">
        <v>0</v>
      </c>
      <c r="BS61" s="55">
        <f t="shared" si="94"/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f t="shared" si="96"/>
        <v>0</v>
      </c>
      <c r="CC61" s="56">
        <v>0</v>
      </c>
      <c r="CD61" s="6">
        <v>0</v>
      </c>
      <c r="CE61" s="55">
        <f t="shared" si="95"/>
        <v>0</v>
      </c>
      <c r="CF61" s="56">
        <v>0</v>
      </c>
      <c r="CG61" s="6">
        <v>0</v>
      </c>
      <c r="CH61" s="55">
        <v>0</v>
      </c>
      <c r="CI61" s="56">
        <v>0</v>
      </c>
      <c r="CJ61" s="6">
        <v>1</v>
      </c>
      <c r="CK61" s="55">
        <v>0</v>
      </c>
      <c r="CL61" s="8">
        <f t="shared" si="52"/>
        <v>12</v>
      </c>
      <c r="CM61" s="15">
        <f t="shared" si="53"/>
        <v>180</v>
      </c>
      <c r="CN61" s="4"/>
      <c r="CO61" s="5"/>
      <c r="CP61" s="4"/>
      <c r="CQ61" s="4"/>
      <c r="CR61" s="4"/>
      <c r="CS61" s="5"/>
      <c r="CT61" s="4"/>
      <c r="CU61" s="4"/>
      <c r="CV61" s="4"/>
      <c r="CW61" s="5"/>
      <c r="CX61" s="4"/>
      <c r="CY61" s="4"/>
      <c r="CZ61" s="4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49">
        <v>2008</v>
      </c>
      <c r="B62" s="50" t="s">
        <v>9</v>
      </c>
      <c r="C62" s="56">
        <v>0</v>
      </c>
      <c r="D62" s="6">
        <v>0</v>
      </c>
      <c r="E62" s="55">
        <v>0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>
        <v>0</v>
      </c>
      <c r="AE62" s="6">
        <v>0</v>
      </c>
      <c r="AF62" s="55">
        <v>0</v>
      </c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f t="shared" si="94"/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f t="shared" si="96"/>
        <v>0</v>
      </c>
      <c r="CC62" s="56">
        <v>0</v>
      </c>
      <c r="CD62" s="6">
        <v>0</v>
      </c>
      <c r="CE62" s="55">
        <f t="shared" si="95"/>
        <v>0</v>
      </c>
      <c r="CF62" s="56">
        <v>0</v>
      </c>
      <c r="CG62" s="6">
        <v>0</v>
      </c>
      <c r="CH62" s="55">
        <v>0</v>
      </c>
      <c r="CI62" s="56">
        <v>0</v>
      </c>
      <c r="CJ62" s="6">
        <v>1</v>
      </c>
      <c r="CK62" s="55">
        <v>0</v>
      </c>
      <c r="CL62" s="8">
        <f t="shared" si="52"/>
        <v>0</v>
      </c>
      <c r="CM62" s="15">
        <f t="shared" si="53"/>
        <v>1</v>
      </c>
      <c r="CN62" s="4"/>
      <c r="CO62" s="5"/>
      <c r="CP62" s="4"/>
      <c r="CQ62" s="4"/>
      <c r="CR62" s="4"/>
      <c r="CS62" s="5"/>
      <c r="CT62" s="4"/>
      <c r="CU62" s="4"/>
      <c r="CV62" s="4"/>
      <c r="CW62" s="5"/>
      <c r="CX62" s="4"/>
      <c r="CY62" s="4"/>
      <c r="CZ62" s="4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49">
        <v>2008</v>
      </c>
      <c r="B63" s="50" t="s">
        <v>10</v>
      </c>
      <c r="C63" s="56">
        <v>0</v>
      </c>
      <c r="D63" s="6">
        <v>0</v>
      </c>
      <c r="E63" s="55">
        <v>0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>
        <v>0</v>
      </c>
      <c r="AE63" s="6">
        <v>0</v>
      </c>
      <c r="AF63" s="55">
        <v>0</v>
      </c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16</v>
      </c>
      <c r="AZ63" s="6">
        <v>201</v>
      </c>
      <c r="BA63" s="55">
        <f t="shared" si="93"/>
        <v>12562.5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f t="shared" si="94"/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f t="shared" si="96"/>
        <v>0</v>
      </c>
      <c r="CC63" s="56">
        <v>0</v>
      </c>
      <c r="CD63" s="6">
        <v>0</v>
      </c>
      <c r="CE63" s="55">
        <f t="shared" si="95"/>
        <v>0</v>
      </c>
      <c r="CF63" s="56">
        <v>0</v>
      </c>
      <c r="CG63" s="6">
        <v>0</v>
      </c>
      <c r="CH63" s="55">
        <v>0</v>
      </c>
      <c r="CI63" s="56">
        <v>0</v>
      </c>
      <c r="CJ63" s="6">
        <v>2</v>
      </c>
      <c r="CK63" s="55">
        <v>0</v>
      </c>
      <c r="CL63" s="8">
        <f t="shared" si="52"/>
        <v>16</v>
      </c>
      <c r="CM63" s="15">
        <f t="shared" si="53"/>
        <v>203</v>
      </c>
      <c r="CN63" s="4"/>
      <c r="CO63" s="5"/>
      <c r="CP63" s="4"/>
      <c r="CQ63" s="4"/>
      <c r="CR63" s="4"/>
      <c r="CS63" s="5"/>
      <c r="CT63" s="4"/>
      <c r="CU63" s="4"/>
      <c r="CV63" s="4"/>
      <c r="CW63" s="5"/>
      <c r="CX63" s="4"/>
      <c r="CY63" s="4"/>
      <c r="CZ63" s="4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>
        <v>0</v>
      </c>
      <c r="AE64" s="6">
        <v>0</v>
      </c>
      <c r="AF64" s="55">
        <v>0</v>
      </c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12</v>
      </c>
      <c r="AZ64" s="6">
        <v>54</v>
      </c>
      <c r="BA64" s="55">
        <f t="shared" si="93"/>
        <v>4500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f t="shared" si="94"/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f t="shared" si="96"/>
        <v>0</v>
      </c>
      <c r="CC64" s="56">
        <v>0</v>
      </c>
      <c r="CD64" s="6">
        <v>0</v>
      </c>
      <c r="CE64" s="55">
        <f t="shared" si="95"/>
        <v>0</v>
      </c>
      <c r="CF64" s="56">
        <v>0</v>
      </c>
      <c r="CG64" s="6">
        <v>0</v>
      </c>
      <c r="CH64" s="55">
        <v>0</v>
      </c>
      <c r="CI64" s="56">
        <v>0</v>
      </c>
      <c r="CJ64" s="6">
        <v>0</v>
      </c>
      <c r="CK64" s="55">
        <v>0</v>
      </c>
      <c r="CL64" s="8">
        <f t="shared" ref="CL64:CL83" si="97">SUM(L64,O64,X64,AA64,AG64,AJ64,AV64,AY64,BB64,CF64,CI64)</f>
        <v>12</v>
      </c>
      <c r="CM64" s="15">
        <f t="shared" ref="CM64:CM83" si="98">SUM(M64,P64,Y64,AB64,AH64,AK64,AW64,AZ64,BC64,CG64,CJ64)</f>
        <v>54</v>
      </c>
      <c r="CN64" s="4"/>
      <c r="CO64" s="5"/>
      <c r="CP64" s="4"/>
      <c r="CQ64" s="4"/>
      <c r="CR64" s="4"/>
      <c r="CS64" s="5"/>
      <c r="CT64" s="4"/>
      <c r="CU64" s="4"/>
      <c r="CV64" s="4"/>
      <c r="CW64" s="5"/>
      <c r="CX64" s="4"/>
      <c r="CY64" s="4"/>
      <c r="CZ64" s="4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>
        <v>0</v>
      </c>
      <c r="AE65" s="6">
        <v>0</v>
      </c>
      <c r="AF65" s="55">
        <v>0</v>
      </c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28</v>
      </c>
      <c r="AZ65" s="6">
        <v>352</v>
      </c>
      <c r="BA65" s="55">
        <f t="shared" si="93"/>
        <v>12571.428571428571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f t="shared" si="94"/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f t="shared" si="96"/>
        <v>0</v>
      </c>
      <c r="CC65" s="56">
        <v>0</v>
      </c>
      <c r="CD65" s="6">
        <v>0</v>
      </c>
      <c r="CE65" s="55">
        <f t="shared" si="95"/>
        <v>0</v>
      </c>
      <c r="CF65" s="56">
        <v>0</v>
      </c>
      <c r="CG65" s="6">
        <v>0</v>
      </c>
      <c r="CH65" s="55">
        <v>0</v>
      </c>
      <c r="CI65" s="56">
        <v>0</v>
      </c>
      <c r="CJ65" s="6">
        <v>1</v>
      </c>
      <c r="CK65" s="55">
        <v>0</v>
      </c>
      <c r="CL65" s="8">
        <f t="shared" si="97"/>
        <v>28</v>
      </c>
      <c r="CM65" s="15">
        <f t="shared" si="98"/>
        <v>353</v>
      </c>
      <c r="CN65" s="4"/>
      <c r="CO65" s="5"/>
      <c r="CP65" s="4"/>
      <c r="CQ65" s="4"/>
      <c r="CR65" s="4"/>
      <c r="CS65" s="5"/>
      <c r="CT65" s="4"/>
      <c r="CU65" s="4"/>
      <c r="CV65" s="4"/>
      <c r="CW65" s="5"/>
      <c r="CX65" s="4"/>
      <c r="CY65" s="4"/>
      <c r="CZ65" s="4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49">
        <v>2008</v>
      </c>
      <c r="B66" s="50" t="s">
        <v>13</v>
      </c>
      <c r="C66" s="56">
        <v>0</v>
      </c>
      <c r="D66" s="6">
        <v>0</v>
      </c>
      <c r="E66" s="55">
        <v>0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>
        <v>0</v>
      </c>
      <c r="AE66" s="6">
        <v>0</v>
      </c>
      <c r="AF66" s="55">
        <v>0</v>
      </c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12</v>
      </c>
      <c r="AZ66" s="6">
        <v>162</v>
      </c>
      <c r="BA66" s="55">
        <f t="shared" si="93"/>
        <v>13500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f t="shared" si="94"/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f t="shared" si="96"/>
        <v>0</v>
      </c>
      <c r="CC66" s="56">
        <v>0</v>
      </c>
      <c r="CD66" s="6">
        <v>0</v>
      </c>
      <c r="CE66" s="55">
        <f t="shared" si="95"/>
        <v>0</v>
      </c>
      <c r="CF66" s="56">
        <v>0</v>
      </c>
      <c r="CG66" s="6">
        <v>0</v>
      </c>
      <c r="CH66" s="55">
        <v>0</v>
      </c>
      <c r="CI66" s="56">
        <v>0</v>
      </c>
      <c r="CJ66" s="6">
        <v>2</v>
      </c>
      <c r="CK66" s="55">
        <v>0</v>
      </c>
      <c r="CL66" s="8">
        <f t="shared" si="97"/>
        <v>12</v>
      </c>
      <c r="CM66" s="15">
        <f t="shared" si="98"/>
        <v>164</v>
      </c>
      <c r="CN66" s="4"/>
      <c r="CO66" s="5"/>
      <c r="CP66" s="4"/>
      <c r="CQ66" s="4"/>
      <c r="CR66" s="4"/>
      <c r="CS66" s="5"/>
      <c r="CT66" s="4"/>
      <c r="CU66" s="4"/>
      <c r="CV66" s="4"/>
      <c r="CW66" s="5"/>
      <c r="CX66" s="4"/>
      <c r="CY66" s="4"/>
      <c r="CZ66" s="4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49">
        <v>2008</v>
      </c>
      <c r="B67" s="50" t="s">
        <v>14</v>
      </c>
      <c r="C67" s="56">
        <v>0</v>
      </c>
      <c r="D67" s="6">
        <v>0</v>
      </c>
      <c r="E67" s="55">
        <v>0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>
        <v>0</v>
      </c>
      <c r="AE67" s="6">
        <v>0</v>
      </c>
      <c r="AF67" s="55">
        <v>0</v>
      </c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15</v>
      </c>
      <c r="AZ67" s="6">
        <v>148</v>
      </c>
      <c r="BA67" s="55">
        <f t="shared" si="93"/>
        <v>9866.6666666666679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f t="shared" si="94"/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f t="shared" si="96"/>
        <v>0</v>
      </c>
      <c r="CC67" s="56">
        <v>0</v>
      </c>
      <c r="CD67" s="6">
        <v>0</v>
      </c>
      <c r="CE67" s="55">
        <f t="shared" si="95"/>
        <v>0</v>
      </c>
      <c r="CF67" s="56">
        <v>0</v>
      </c>
      <c r="CG67" s="6">
        <v>0</v>
      </c>
      <c r="CH67" s="55">
        <v>0</v>
      </c>
      <c r="CI67" s="56">
        <v>0</v>
      </c>
      <c r="CJ67" s="6">
        <v>2</v>
      </c>
      <c r="CK67" s="55">
        <v>0</v>
      </c>
      <c r="CL67" s="8">
        <f t="shared" si="97"/>
        <v>15</v>
      </c>
      <c r="CM67" s="15">
        <f t="shared" si="98"/>
        <v>150</v>
      </c>
      <c r="CN67" s="4"/>
      <c r="CO67" s="5"/>
      <c r="CP67" s="4"/>
      <c r="CQ67" s="4"/>
      <c r="CR67" s="4"/>
      <c r="CS67" s="5"/>
      <c r="CT67" s="4"/>
      <c r="CU67" s="4"/>
      <c r="CV67" s="4"/>
      <c r="CW67" s="5"/>
      <c r="CX67" s="4"/>
      <c r="CY67" s="4"/>
      <c r="CZ67" s="4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49">
        <v>2008</v>
      </c>
      <c r="B68" s="50" t="s">
        <v>15</v>
      </c>
      <c r="C68" s="56">
        <v>0</v>
      </c>
      <c r="D68" s="6">
        <v>0</v>
      </c>
      <c r="E68" s="55">
        <v>0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>
        <v>0</v>
      </c>
      <c r="AE68" s="6">
        <v>0</v>
      </c>
      <c r="AF68" s="55">
        <v>0</v>
      </c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12</v>
      </c>
      <c r="AZ68" s="6">
        <v>193</v>
      </c>
      <c r="BA68" s="55">
        <f t="shared" si="93"/>
        <v>16083.333333333332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f t="shared" si="94"/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f t="shared" si="96"/>
        <v>0</v>
      </c>
      <c r="CC68" s="56">
        <v>0</v>
      </c>
      <c r="CD68" s="6">
        <v>0</v>
      </c>
      <c r="CE68" s="55">
        <f t="shared" si="95"/>
        <v>0</v>
      </c>
      <c r="CF68" s="56">
        <v>87</v>
      </c>
      <c r="CG68" s="6">
        <v>248</v>
      </c>
      <c r="CH68" s="55">
        <f t="shared" ref="CH68:CH69" si="99">CG68/CF68*1000</f>
        <v>2850.5747126436781</v>
      </c>
      <c r="CI68" s="56">
        <v>0</v>
      </c>
      <c r="CJ68" s="6">
        <v>0</v>
      </c>
      <c r="CK68" s="55">
        <v>0</v>
      </c>
      <c r="CL68" s="8">
        <f t="shared" si="97"/>
        <v>99</v>
      </c>
      <c r="CM68" s="15">
        <f t="shared" si="98"/>
        <v>441</v>
      </c>
      <c r="CN68" s="4"/>
      <c r="CO68" s="5"/>
      <c r="CP68" s="4"/>
      <c r="CQ68" s="4"/>
      <c r="CR68" s="4"/>
      <c r="CS68" s="5"/>
      <c r="CT68" s="4"/>
      <c r="CU68" s="4"/>
      <c r="CV68" s="4"/>
      <c r="CW68" s="5"/>
      <c r="CX68" s="4"/>
      <c r="CY68" s="4"/>
      <c r="CZ68" s="4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49">
        <v>2008</v>
      </c>
      <c r="B69" s="50" t="s">
        <v>16</v>
      </c>
      <c r="C69" s="56">
        <v>0</v>
      </c>
      <c r="D69" s="6">
        <v>0</v>
      </c>
      <c r="E69" s="55">
        <v>0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>
        <v>0</v>
      </c>
      <c r="AE69" s="6">
        <v>0</v>
      </c>
      <c r="AF69" s="55">
        <v>0</v>
      </c>
      <c r="AG69" s="56">
        <v>0</v>
      </c>
      <c r="AH69" s="6">
        <v>0</v>
      </c>
      <c r="AI69" s="55">
        <v>0</v>
      </c>
      <c r="AJ69" s="56">
        <v>0</v>
      </c>
      <c r="AK69" s="6">
        <v>0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0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16</v>
      </c>
      <c r="AZ69" s="6">
        <v>142</v>
      </c>
      <c r="BA69" s="55">
        <f t="shared" si="93"/>
        <v>8875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f t="shared" si="94"/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f t="shared" si="96"/>
        <v>0</v>
      </c>
      <c r="CC69" s="56">
        <v>0</v>
      </c>
      <c r="CD69" s="6">
        <v>0</v>
      </c>
      <c r="CE69" s="55">
        <f t="shared" si="95"/>
        <v>0</v>
      </c>
      <c r="CF69" s="56">
        <v>359</v>
      </c>
      <c r="CG69" s="6">
        <v>992</v>
      </c>
      <c r="CH69" s="55">
        <f t="shared" si="99"/>
        <v>2763.2311977715876</v>
      </c>
      <c r="CI69" s="56">
        <v>0</v>
      </c>
      <c r="CJ69" s="6">
        <v>0</v>
      </c>
      <c r="CK69" s="55">
        <v>0</v>
      </c>
      <c r="CL69" s="8">
        <f t="shared" si="97"/>
        <v>375</v>
      </c>
      <c r="CM69" s="15">
        <f t="shared" si="98"/>
        <v>1134</v>
      </c>
      <c r="CN69" s="4"/>
      <c r="CO69" s="5"/>
      <c r="CP69" s="4"/>
      <c r="CQ69" s="4"/>
      <c r="CR69" s="4"/>
      <c r="CS69" s="5"/>
      <c r="CT69" s="4"/>
      <c r="CU69" s="4"/>
      <c r="CV69" s="4"/>
      <c r="CW69" s="5"/>
      <c r="CX69" s="4"/>
      <c r="CY69" s="4"/>
      <c r="CZ69" s="4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9"/>
      <c r="B70" s="70" t="s">
        <v>17</v>
      </c>
      <c r="C70" s="66">
        <f>SUM(C58:C69)</f>
        <v>0</v>
      </c>
      <c r="D70" s="44">
        <f>SUM(D58:D69)</f>
        <v>0</v>
      </c>
      <c r="E70" s="67"/>
      <c r="F70" s="66">
        <f>SUM(F58:F69)</f>
        <v>0</v>
      </c>
      <c r="G70" s="44">
        <f>SUM(G58:G69)</f>
        <v>0</v>
      </c>
      <c r="H70" s="67"/>
      <c r="I70" s="66">
        <f>SUM(I58:I69)</f>
        <v>0</v>
      </c>
      <c r="J70" s="44">
        <f>SUM(J58:J69)</f>
        <v>0</v>
      </c>
      <c r="K70" s="67"/>
      <c r="L70" s="66">
        <f>SUM(L58:L69)</f>
        <v>0</v>
      </c>
      <c r="M70" s="44">
        <f>SUM(M58:M69)</f>
        <v>0</v>
      </c>
      <c r="N70" s="67"/>
      <c r="O70" s="66">
        <f t="shared" ref="O70:P70" si="100">SUM(O58:O69)</f>
        <v>0</v>
      </c>
      <c r="P70" s="44">
        <f t="shared" si="100"/>
        <v>0</v>
      </c>
      <c r="Q70" s="67"/>
      <c r="R70" s="66">
        <f>SUM(R58:R69)</f>
        <v>0</v>
      </c>
      <c r="S70" s="44">
        <f>SUM(S58:S69)</f>
        <v>0</v>
      </c>
      <c r="T70" s="67"/>
      <c r="U70" s="66">
        <f>SUM(U58:U69)</f>
        <v>0</v>
      </c>
      <c r="V70" s="44">
        <f>SUM(V58:V69)</f>
        <v>0</v>
      </c>
      <c r="W70" s="67"/>
      <c r="X70" s="66">
        <f>SUM(X58:X69)</f>
        <v>0</v>
      </c>
      <c r="Y70" s="44">
        <f>SUM(Y58:Y69)</f>
        <v>0</v>
      </c>
      <c r="Z70" s="67"/>
      <c r="AA70" s="66">
        <f t="shared" ref="AA70:AB70" si="101">SUM(AA58:AA69)</f>
        <v>0</v>
      </c>
      <c r="AB70" s="44">
        <f t="shared" si="101"/>
        <v>0</v>
      </c>
      <c r="AC70" s="67"/>
      <c r="AD70" s="66">
        <f t="shared" ref="AD70:AE70" si="102">SUM(AD58:AD69)</f>
        <v>0</v>
      </c>
      <c r="AE70" s="44">
        <f t="shared" si="102"/>
        <v>0</v>
      </c>
      <c r="AF70" s="67"/>
      <c r="AG70" s="66">
        <f t="shared" ref="AG70:AH70" si="103">SUM(AG58:AG69)</f>
        <v>0</v>
      </c>
      <c r="AH70" s="44">
        <f t="shared" si="103"/>
        <v>0</v>
      </c>
      <c r="AI70" s="67"/>
      <c r="AJ70" s="66">
        <f>SUM(AJ58:AJ69)</f>
        <v>0</v>
      </c>
      <c r="AK70" s="44">
        <f>SUM(AK58:AK69)</f>
        <v>0</v>
      </c>
      <c r="AL70" s="67"/>
      <c r="AM70" s="66">
        <f>SUM(AM58:AM69)</f>
        <v>0</v>
      </c>
      <c r="AN70" s="44">
        <f>SUM(AN58:AN69)</f>
        <v>0</v>
      </c>
      <c r="AO70" s="67"/>
      <c r="AP70" s="66">
        <f>SUM(AP58:AP69)</f>
        <v>0</v>
      </c>
      <c r="AQ70" s="44">
        <f>SUM(AQ58:AQ69)</f>
        <v>0</v>
      </c>
      <c r="AR70" s="67"/>
      <c r="AS70" s="66">
        <f>SUM(AS58:AS69)</f>
        <v>0</v>
      </c>
      <c r="AT70" s="44">
        <f>SUM(AT58:AT69)</f>
        <v>0</v>
      </c>
      <c r="AU70" s="67"/>
      <c r="AV70" s="66">
        <f>SUM(AV58:AV69)</f>
        <v>0</v>
      </c>
      <c r="AW70" s="44">
        <f>SUM(AW58:AW69)</f>
        <v>0</v>
      </c>
      <c r="AX70" s="67"/>
      <c r="AY70" s="66">
        <f t="shared" ref="AY70:AZ70" si="104">SUM(AY58:AY69)</f>
        <v>149</v>
      </c>
      <c r="AZ70" s="44">
        <f t="shared" si="104"/>
        <v>1678</v>
      </c>
      <c r="BA70" s="67"/>
      <c r="BB70" s="66">
        <f t="shared" ref="BB70:BC70" si="105">SUM(BB58:BB69)</f>
        <v>0</v>
      </c>
      <c r="BC70" s="44">
        <f t="shared" si="105"/>
        <v>0</v>
      </c>
      <c r="BD70" s="67"/>
      <c r="BE70" s="66">
        <f>SUM(BE58:BE69)</f>
        <v>0</v>
      </c>
      <c r="BF70" s="44">
        <f>SUM(BF58:BF69)</f>
        <v>0</v>
      </c>
      <c r="BG70" s="67"/>
      <c r="BH70" s="66">
        <f>SUM(BH58:BH69)</f>
        <v>0</v>
      </c>
      <c r="BI70" s="44">
        <f>SUM(BI58:BI69)</f>
        <v>0</v>
      </c>
      <c r="BJ70" s="67"/>
      <c r="BK70" s="66">
        <f>SUM(BK58:BK69)</f>
        <v>0</v>
      </c>
      <c r="BL70" s="44">
        <f>SUM(BL58:BL69)</f>
        <v>0</v>
      </c>
      <c r="BM70" s="67"/>
      <c r="BN70" s="66">
        <f t="shared" ref="BN70:BO70" si="106">SUM(BN58:BN69)</f>
        <v>0</v>
      </c>
      <c r="BO70" s="44">
        <f t="shared" si="106"/>
        <v>0</v>
      </c>
      <c r="BP70" s="67"/>
      <c r="BQ70" s="66">
        <f t="shared" ref="BQ70:BR70" si="107">SUM(BQ58:BQ69)</f>
        <v>0</v>
      </c>
      <c r="BR70" s="44">
        <f t="shared" si="107"/>
        <v>0</v>
      </c>
      <c r="BS70" s="67"/>
      <c r="BT70" s="66">
        <f>SUM(BT58:BT69)</f>
        <v>0</v>
      </c>
      <c r="BU70" s="44">
        <f>SUM(BU58:BU69)</f>
        <v>0</v>
      </c>
      <c r="BV70" s="67"/>
      <c r="BW70" s="66">
        <f>SUM(BW58:BW69)</f>
        <v>0</v>
      </c>
      <c r="BX70" s="44">
        <f>SUM(BX58:BX69)</f>
        <v>0</v>
      </c>
      <c r="BY70" s="67"/>
      <c r="BZ70" s="56">
        <v>0</v>
      </c>
      <c r="CA70" s="6">
        <v>0</v>
      </c>
      <c r="CB70" s="55">
        <f t="shared" si="96"/>
        <v>0</v>
      </c>
      <c r="CC70" s="66">
        <f t="shared" ref="CC70:CD70" si="108">SUM(CC58:CC69)</f>
        <v>0</v>
      </c>
      <c r="CD70" s="44">
        <f t="shared" si="108"/>
        <v>0</v>
      </c>
      <c r="CE70" s="67"/>
      <c r="CF70" s="66">
        <f t="shared" ref="CF70:CG70" si="109">SUM(CF58:CF69)</f>
        <v>446</v>
      </c>
      <c r="CG70" s="44">
        <f t="shared" si="109"/>
        <v>1240</v>
      </c>
      <c r="CH70" s="67"/>
      <c r="CI70" s="66">
        <f t="shared" ref="CI70:CJ70" si="110">SUM(CI58:CI69)</f>
        <v>0</v>
      </c>
      <c r="CJ70" s="44">
        <f t="shared" si="110"/>
        <v>9</v>
      </c>
      <c r="CK70" s="67"/>
      <c r="CL70" s="45">
        <f t="shared" si="97"/>
        <v>595</v>
      </c>
      <c r="CM70" s="46">
        <f t="shared" si="98"/>
        <v>2927</v>
      </c>
      <c r="CN70" s="4"/>
      <c r="CO70" s="5"/>
      <c r="CP70" s="4"/>
      <c r="CQ70" s="4"/>
      <c r="CR70" s="4"/>
      <c r="CS70" s="5"/>
      <c r="CT70" s="4"/>
      <c r="CU70" s="4"/>
      <c r="CV70" s="4"/>
      <c r="CW70" s="5"/>
      <c r="CX70" s="4"/>
      <c r="CY70" s="4"/>
      <c r="CZ70" s="4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</row>
    <row r="71" spans="1:211" x14ac:dyDescent="0.3">
      <c r="A71" s="49">
        <v>2009</v>
      </c>
      <c r="B71" s="50" t="s">
        <v>5</v>
      </c>
      <c r="C71" s="56">
        <v>0</v>
      </c>
      <c r="D71" s="6">
        <v>0</v>
      </c>
      <c r="E71" s="55">
        <v>0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56">
        <v>0</v>
      </c>
      <c r="V71" s="6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>
        <v>0</v>
      </c>
      <c r="AE71" s="6">
        <v>0</v>
      </c>
      <c r="AF71" s="55">
        <v>0</v>
      </c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56">
        <v>0</v>
      </c>
      <c r="BO71" s="6">
        <v>0</v>
      </c>
      <c r="BP71" s="55">
        <v>0</v>
      </c>
      <c r="BQ71" s="56">
        <v>0</v>
      </c>
      <c r="BR71" s="6">
        <v>0</v>
      </c>
      <c r="BS71" s="55">
        <f t="shared" ref="BS71:BS82" si="111">IF(BQ71=0,0,BR71/BQ71*1000)</f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f t="shared" ref="CB71:CB82" si="112">IF(BZ71=0,0,CA71/BZ71*1000)</f>
        <v>0</v>
      </c>
      <c r="CC71" s="56">
        <v>0</v>
      </c>
      <c r="CD71" s="6">
        <v>0</v>
      </c>
      <c r="CE71" s="55">
        <f t="shared" ref="CE71:CE82" si="113">IF(CC71=0,0,CD71/CC71*1000)</f>
        <v>0</v>
      </c>
      <c r="CF71" s="56">
        <v>0</v>
      </c>
      <c r="CG71" s="6">
        <v>0</v>
      </c>
      <c r="CH71" s="55">
        <v>0</v>
      </c>
      <c r="CI71" s="56">
        <v>0</v>
      </c>
      <c r="CJ71" s="6">
        <v>0</v>
      </c>
      <c r="CK71" s="55">
        <v>0</v>
      </c>
      <c r="CL71" s="8">
        <f t="shared" si="97"/>
        <v>0</v>
      </c>
      <c r="CM71" s="15">
        <f t="shared" si="98"/>
        <v>0</v>
      </c>
      <c r="CN71" s="4"/>
      <c r="CO71" s="5"/>
      <c r="CP71" s="4"/>
      <c r="CQ71" s="4"/>
      <c r="CR71" s="4"/>
      <c r="CS71" s="5"/>
      <c r="CT71" s="4"/>
      <c r="CU71" s="4"/>
      <c r="CV71" s="4"/>
      <c r="CW71" s="5"/>
      <c r="CX71" s="4"/>
      <c r="CY71" s="4"/>
      <c r="CZ71" s="4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49">
        <v>2009</v>
      </c>
      <c r="B72" s="50" t="s">
        <v>6</v>
      </c>
      <c r="C72" s="56">
        <v>0</v>
      </c>
      <c r="D72" s="6">
        <v>0</v>
      </c>
      <c r="E72" s="55">
        <v>0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56">
        <v>0</v>
      </c>
      <c r="V72" s="6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>
        <v>0</v>
      </c>
      <c r="AE72" s="6">
        <v>0</v>
      </c>
      <c r="AF72" s="55">
        <v>0</v>
      </c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17</v>
      </c>
      <c r="AZ72" s="6">
        <v>140</v>
      </c>
      <c r="BA72" s="55">
        <f t="shared" ref="BA72:BA78" si="114">AZ72/AY72*1000</f>
        <v>8235.2941176470576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56">
        <v>0</v>
      </c>
      <c r="BO72" s="6">
        <v>0</v>
      </c>
      <c r="BP72" s="55">
        <v>0</v>
      </c>
      <c r="BQ72" s="56">
        <v>0</v>
      </c>
      <c r="BR72" s="6">
        <v>0</v>
      </c>
      <c r="BS72" s="55">
        <f t="shared" si="111"/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f t="shared" si="112"/>
        <v>0</v>
      </c>
      <c r="CC72" s="56">
        <v>0</v>
      </c>
      <c r="CD72" s="6">
        <v>0</v>
      </c>
      <c r="CE72" s="55">
        <f t="shared" si="113"/>
        <v>0</v>
      </c>
      <c r="CF72" s="56">
        <v>27</v>
      </c>
      <c r="CG72" s="6">
        <v>124</v>
      </c>
      <c r="CH72" s="55">
        <f t="shared" ref="CH72:CH73" si="115">CG72/CF72*1000</f>
        <v>4592.5925925925922</v>
      </c>
      <c r="CI72" s="56">
        <v>0</v>
      </c>
      <c r="CJ72" s="6">
        <v>1</v>
      </c>
      <c r="CK72" s="55">
        <v>0</v>
      </c>
      <c r="CL72" s="8">
        <f t="shared" si="97"/>
        <v>44</v>
      </c>
      <c r="CM72" s="15">
        <f t="shared" si="98"/>
        <v>265</v>
      </c>
      <c r="CN72" s="4"/>
      <c r="CO72" s="5"/>
      <c r="CP72" s="4"/>
      <c r="CQ72" s="4"/>
      <c r="CR72" s="4"/>
      <c r="CS72" s="5"/>
      <c r="CT72" s="4"/>
      <c r="CU72" s="4"/>
      <c r="CV72" s="4"/>
      <c r="CW72" s="5"/>
      <c r="CX72" s="4"/>
      <c r="CY72" s="4"/>
      <c r="CZ72" s="4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49">
        <v>2009</v>
      </c>
      <c r="B73" s="50" t="s">
        <v>7</v>
      </c>
      <c r="C73" s="56">
        <v>0</v>
      </c>
      <c r="D73" s="6">
        <v>0</v>
      </c>
      <c r="E73" s="55">
        <v>0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56">
        <v>0</v>
      </c>
      <c r="V73" s="6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>
        <v>0</v>
      </c>
      <c r="AE73" s="6">
        <v>0</v>
      </c>
      <c r="AF73" s="55">
        <v>0</v>
      </c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56">
        <v>0</v>
      </c>
      <c r="BO73" s="6">
        <v>0</v>
      </c>
      <c r="BP73" s="55">
        <v>0</v>
      </c>
      <c r="BQ73" s="56">
        <v>0</v>
      </c>
      <c r="BR73" s="6">
        <v>0</v>
      </c>
      <c r="BS73" s="55">
        <f t="shared" si="111"/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f t="shared" si="112"/>
        <v>0</v>
      </c>
      <c r="CC73" s="56">
        <v>0</v>
      </c>
      <c r="CD73" s="6">
        <v>0</v>
      </c>
      <c r="CE73" s="55">
        <f t="shared" si="113"/>
        <v>0</v>
      </c>
      <c r="CF73" s="56">
        <v>34</v>
      </c>
      <c r="CG73" s="6">
        <v>155</v>
      </c>
      <c r="CH73" s="55">
        <f t="shared" si="115"/>
        <v>4558.8235294117649</v>
      </c>
      <c r="CI73" s="56">
        <v>0</v>
      </c>
      <c r="CJ73" s="6">
        <v>0</v>
      </c>
      <c r="CK73" s="55">
        <v>0</v>
      </c>
      <c r="CL73" s="8">
        <f t="shared" si="97"/>
        <v>34</v>
      </c>
      <c r="CM73" s="15">
        <f t="shared" si="98"/>
        <v>155</v>
      </c>
      <c r="CN73" s="4"/>
      <c r="CO73" s="5"/>
      <c r="CP73" s="4"/>
      <c r="CQ73" s="4"/>
      <c r="CR73" s="4"/>
      <c r="CS73" s="5"/>
      <c r="CT73" s="4"/>
      <c r="CU73" s="4"/>
      <c r="CV73" s="4"/>
      <c r="CW73" s="5"/>
      <c r="CX73" s="4"/>
      <c r="CY73" s="4"/>
      <c r="CZ73" s="4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49">
        <v>2009</v>
      </c>
      <c r="B74" s="50" t="s">
        <v>8</v>
      </c>
      <c r="C74" s="56">
        <v>0</v>
      </c>
      <c r="D74" s="6">
        <v>0</v>
      </c>
      <c r="E74" s="55">
        <v>0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56">
        <v>0</v>
      </c>
      <c r="V74" s="6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>
        <v>0</v>
      </c>
      <c r="AE74" s="6">
        <v>0</v>
      </c>
      <c r="AF74" s="55">
        <v>0</v>
      </c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18</v>
      </c>
      <c r="AZ74" s="6">
        <v>119</v>
      </c>
      <c r="BA74" s="55">
        <f t="shared" si="114"/>
        <v>6611.1111111111104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56">
        <v>0</v>
      </c>
      <c r="BO74" s="6">
        <v>0</v>
      </c>
      <c r="BP74" s="55">
        <v>0</v>
      </c>
      <c r="BQ74" s="56">
        <v>0</v>
      </c>
      <c r="BR74" s="6">
        <v>0</v>
      </c>
      <c r="BS74" s="55">
        <f t="shared" si="111"/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f t="shared" si="112"/>
        <v>0</v>
      </c>
      <c r="CC74" s="56">
        <v>0</v>
      </c>
      <c r="CD74" s="6">
        <v>0</v>
      </c>
      <c r="CE74" s="55">
        <f t="shared" si="113"/>
        <v>0</v>
      </c>
      <c r="CF74" s="56">
        <v>0</v>
      </c>
      <c r="CG74" s="6">
        <v>1</v>
      </c>
      <c r="CH74" s="55">
        <v>0</v>
      </c>
      <c r="CI74" s="56">
        <v>36</v>
      </c>
      <c r="CJ74" s="6">
        <v>342</v>
      </c>
      <c r="CK74" s="55">
        <f t="shared" ref="CK74:CK78" si="116">CJ74/CI74*1000</f>
        <v>9500</v>
      </c>
      <c r="CL74" s="8">
        <f t="shared" si="97"/>
        <v>54</v>
      </c>
      <c r="CM74" s="15">
        <f t="shared" si="98"/>
        <v>462</v>
      </c>
      <c r="CN74" s="4"/>
      <c r="CO74" s="5"/>
      <c r="CP74" s="4"/>
      <c r="CQ74" s="4"/>
      <c r="CR74" s="4"/>
      <c r="CS74" s="5"/>
      <c r="CT74" s="4"/>
      <c r="CU74" s="4"/>
      <c r="CV74" s="4"/>
      <c r="CW74" s="5"/>
      <c r="CX74" s="4"/>
      <c r="CY74" s="4"/>
      <c r="CZ74" s="4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49">
        <v>2009</v>
      </c>
      <c r="B75" s="50" t="s">
        <v>9</v>
      </c>
      <c r="C75" s="56">
        <v>0</v>
      </c>
      <c r="D75" s="6">
        <v>0</v>
      </c>
      <c r="E75" s="55">
        <v>0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>
        <v>0</v>
      </c>
      <c r="AE75" s="6">
        <v>0</v>
      </c>
      <c r="AF75" s="55">
        <v>0</v>
      </c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17</v>
      </c>
      <c r="AZ75" s="6">
        <v>154</v>
      </c>
      <c r="BA75" s="55">
        <f t="shared" si="114"/>
        <v>9058.823529411764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f t="shared" si="111"/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f t="shared" si="112"/>
        <v>0</v>
      </c>
      <c r="CC75" s="56">
        <v>0</v>
      </c>
      <c r="CD75" s="6">
        <v>0</v>
      </c>
      <c r="CE75" s="55">
        <f t="shared" si="113"/>
        <v>0</v>
      </c>
      <c r="CF75" s="56">
        <v>0</v>
      </c>
      <c r="CG75" s="6">
        <v>0</v>
      </c>
      <c r="CH75" s="55">
        <v>0</v>
      </c>
      <c r="CI75" s="56">
        <v>1</v>
      </c>
      <c r="CJ75" s="6">
        <v>10</v>
      </c>
      <c r="CK75" s="55">
        <f t="shared" si="116"/>
        <v>10000</v>
      </c>
      <c r="CL75" s="8">
        <f t="shared" si="97"/>
        <v>18</v>
      </c>
      <c r="CM75" s="15">
        <f t="shared" si="98"/>
        <v>164</v>
      </c>
      <c r="CN75" s="4"/>
      <c r="CO75" s="5"/>
      <c r="CP75" s="4"/>
      <c r="CQ75" s="4"/>
      <c r="CR75" s="4"/>
      <c r="CS75" s="5"/>
      <c r="CT75" s="4"/>
      <c r="CU75" s="4"/>
      <c r="CV75" s="4"/>
      <c r="CW75" s="5"/>
      <c r="CX75" s="4"/>
      <c r="CY75" s="4"/>
      <c r="CZ75" s="4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49">
        <v>2009</v>
      </c>
      <c r="B76" s="50" t="s">
        <v>10</v>
      </c>
      <c r="C76" s="56">
        <v>0</v>
      </c>
      <c r="D76" s="6">
        <v>0</v>
      </c>
      <c r="E76" s="55">
        <v>0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>
        <v>0</v>
      </c>
      <c r="AE76" s="6">
        <v>0</v>
      </c>
      <c r="AF76" s="55">
        <v>0</v>
      </c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26</v>
      </c>
      <c r="AZ76" s="6">
        <v>219</v>
      </c>
      <c r="BA76" s="55">
        <f t="shared" si="114"/>
        <v>8423.0769230769238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f t="shared" si="111"/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f t="shared" si="112"/>
        <v>0</v>
      </c>
      <c r="CC76" s="56">
        <v>0</v>
      </c>
      <c r="CD76" s="6">
        <v>0</v>
      </c>
      <c r="CE76" s="55">
        <f t="shared" si="113"/>
        <v>0</v>
      </c>
      <c r="CF76" s="56">
        <v>0</v>
      </c>
      <c r="CG76" s="6">
        <v>0</v>
      </c>
      <c r="CH76" s="55">
        <v>0</v>
      </c>
      <c r="CI76" s="56">
        <v>0</v>
      </c>
      <c r="CJ76" s="6">
        <v>0</v>
      </c>
      <c r="CK76" s="55">
        <v>0</v>
      </c>
      <c r="CL76" s="8">
        <f t="shared" si="97"/>
        <v>26</v>
      </c>
      <c r="CM76" s="15">
        <f t="shared" si="98"/>
        <v>219</v>
      </c>
      <c r="CN76" s="4"/>
      <c r="CO76" s="5"/>
      <c r="CP76" s="4"/>
      <c r="CQ76" s="4"/>
      <c r="CR76" s="4"/>
      <c r="CS76" s="5"/>
      <c r="CT76" s="4"/>
      <c r="CU76" s="4"/>
      <c r="CV76" s="4"/>
      <c r="CW76" s="5"/>
      <c r="CX76" s="4"/>
      <c r="CY76" s="4"/>
      <c r="CZ76" s="4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49">
        <v>2009</v>
      </c>
      <c r="B77" s="50" t="s">
        <v>11</v>
      </c>
      <c r="C77" s="56">
        <v>0</v>
      </c>
      <c r="D77" s="6">
        <v>0</v>
      </c>
      <c r="E77" s="55">
        <v>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>
        <v>0</v>
      </c>
      <c r="AE77" s="6">
        <v>0</v>
      </c>
      <c r="AF77" s="55">
        <v>0</v>
      </c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19</v>
      </c>
      <c r="AZ77" s="6">
        <v>152</v>
      </c>
      <c r="BA77" s="55">
        <f t="shared" si="114"/>
        <v>8000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f t="shared" si="111"/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f t="shared" si="112"/>
        <v>0</v>
      </c>
      <c r="CC77" s="56">
        <v>0</v>
      </c>
      <c r="CD77" s="6">
        <v>0</v>
      </c>
      <c r="CE77" s="55">
        <f t="shared" si="113"/>
        <v>0</v>
      </c>
      <c r="CF77" s="56">
        <v>0</v>
      </c>
      <c r="CG77" s="6">
        <v>0</v>
      </c>
      <c r="CH77" s="55">
        <v>0</v>
      </c>
      <c r="CI77" s="56">
        <v>1</v>
      </c>
      <c r="CJ77" s="6">
        <v>15</v>
      </c>
      <c r="CK77" s="55">
        <f t="shared" si="116"/>
        <v>15000</v>
      </c>
      <c r="CL77" s="8">
        <f t="shared" si="97"/>
        <v>20</v>
      </c>
      <c r="CM77" s="15">
        <f t="shared" si="98"/>
        <v>167</v>
      </c>
      <c r="CN77" s="4"/>
      <c r="CO77" s="5"/>
      <c r="CP77" s="4"/>
      <c r="CQ77" s="4"/>
      <c r="CR77" s="4"/>
      <c r="CS77" s="5"/>
      <c r="CT77" s="4"/>
      <c r="CU77" s="4"/>
      <c r="CV77" s="4"/>
      <c r="CW77" s="5"/>
      <c r="CX77" s="4"/>
      <c r="CY77" s="4"/>
      <c r="CZ77" s="4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49">
        <v>2009</v>
      </c>
      <c r="B78" s="50" t="s">
        <v>12</v>
      </c>
      <c r="C78" s="56">
        <v>0</v>
      </c>
      <c r="D78" s="6">
        <v>0</v>
      </c>
      <c r="E78" s="55">
        <v>0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>
        <v>0</v>
      </c>
      <c r="AE78" s="6">
        <v>0</v>
      </c>
      <c r="AF78" s="55">
        <v>0</v>
      </c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42</v>
      </c>
      <c r="AZ78" s="6">
        <v>376</v>
      </c>
      <c r="BA78" s="55">
        <f t="shared" si="114"/>
        <v>8952.3809523809523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f t="shared" si="111"/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f t="shared" si="112"/>
        <v>0</v>
      </c>
      <c r="CC78" s="56">
        <v>0</v>
      </c>
      <c r="CD78" s="6">
        <v>0</v>
      </c>
      <c r="CE78" s="55">
        <f t="shared" si="113"/>
        <v>0</v>
      </c>
      <c r="CF78" s="56">
        <v>0</v>
      </c>
      <c r="CG78" s="6">
        <v>0</v>
      </c>
      <c r="CH78" s="55">
        <v>0</v>
      </c>
      <c r="CI78" s="65">
        <v>1</v>
      </c>
      <c r="CJ78" s="16">
        <v>12</v>
      </c>
      <c r="CK78" s="55">
        <f t="shared" si="116"/>
        <v>12000</v>
      </c>
      <c r="CL78" s="8">
        <f t="shared" si="97"/>
        <v>43</v>
      </c>
      <c r="CM78" s="15">
        <f t="shared" si="98"/>
        <v>388</v>
      </c>
      <c r="CN78" s="4"/>
      <c r="CO78" s="5"/>
      <c r="CP78" s="4"/>
      <c r="CQ78" s="4"/>
      <c r="CR78" s="4"/>
      <c r="CS78" s="5"/>
      <c r="CT78" s="4"/>
      <c r="CU78" s="4"/>
      <c r="CV78" s="4"/>
      <c r="CW78" s="5"/>
      <c r="CX78" s="4"/>
      <c r="CY78" s="4"/>
      <c r="CZ78" s="4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49">
        <v>2009</v>
      </c>
      <c r="B79" s="50" t="s">
        <v>13</v>
      </c>
      <c r="C79" s="56">
        <v>0</v>
      </c>
      <c r="D79" s="6">
        <v>0</v>
      </c>
      <c r="E79" s="55">
        <v>0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>
        <v>0</v>
      </c>
      <c r="AE79" s="6">
        <v>0</v>
      </c>
      <c r="AF79" s="55">
        <v>0</v>
      </c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f t="shared" si="111"/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f t="shared" si="112"/>
        <v>0</v>
      </c>
      <c r="CC79" s="56">
        <v>0</v>
      </c>
      <c r="CD79" s="6">
        <v>0</v>
      </c>
      <c r="CE79" s="55">
        <f t="shared" si="113"/>
        <v>0</v>
      </c>
      <c r="CF79" s="56">
        <v>0</v>
      </c>
      <c r="CG79" s="6">
        <v>0</v>
      </c>
      <c r="CH79" s="55">
        <v>0</v>
      </c>
      <c r="CI79" s="56">
        <v>0</v>
      </c>
      <c r="CJ79" s="6">
        <v>0</v>
      </c>
      <c r="CK79" s="55">
        <v>0</v>
      </c>
      <c r="CL79" s="8">
        <f t="shared" si="97"/>
        <v>0</v>
      </c>
      <c r="CM79" s="15">
        <f t="shared" si="98"/>
        <v>0</v>
      </c>
      <c r="CN79" s="4"/>
      <c r="CO79" s="5"/>
      <c r="CP79" s="4"/>
      <c r="CQ79" s="4"/>
      <c r="CR79" s="4"/>
      <c r="CS79" s="5"/>
      <c r="CT79" s="4"/>
      <c r="CU79" s="4"/>
      <c r="CV79" s="4"/>
      <c r="CW79" s="5"/>
      <c r="CX79" s="4"/>
      <c r="CY79" s="4"/>
      <c r="CZ79" s="4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49">
        <v>2009</v>
      </c>
      <c r="B80" s="50" t="s">
        <v>14</v>
      </c>
      <c r="C80" s="56">
        <v>0</v>
      </c>
      <c r="D80" s="6">
        <v>0</v>
      </c>
      <c r="E80" s="55">
        <v>0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>
        <v>0</v>
      </c>
      <c r="AE80" s="6">
        <v>0</v>
      </c>
      <c r="AF80" s="55">
        <v>0</v>
      </c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f t="shared" si="111"/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f t="shared" si="112"/>
        <v>0</v>
      </c>
      <c r="CC80" s="56">
        <v>0</v>
      </c>
      <c r="CD80" s="6">
        <v>0</v>
      </c>
      <c r="CE80" s="55">
        <f t="shared" si="113"/>
        <v>0</v>
      </c>
      <c r="CF80" s="56">
        <v>0</v>
      </c>
      <c r="CG80" s="6">
        <v>0</v>
      </c>
      <c r="CH80" s="55">
        <v>0</v>
      </c>
      <c r="CI80" s="56">
        <v>0</v>
      </c>
      <c r="CJ80" s="6">
        <v>0</v>
      </c>
      <c r="CK80" s="55">
        <v>0</v>
      </c>
      <c r="CL80" s="8">
        <f t="shared" si="97"/>
        <v>0</v>
      </c>
      <c r="CM80" s="15">
        <f t="shared" si="98"/>
        <v>0</v>
      </c>
      <c r="CN80" s="4"/>
      <c r="CO80" s="5"/>
      <c r="CP80" s="4"/>
      <c r="CQ80" s="4"/>
      <c r="CR80" s="4"/>
      <c r="CS80" s="5"/>
      <c r="CT80" s="4"/>
      <c r="CU80" s="4"/>
      <c r="CV80" s="4"/>
      <c r="CW80" s="5"/>
      <c r="CX80" s="4"/>
      <c r="CY80" s="4"/>
      <c r="CZ80" s="4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49">
        <v>2009</v>
      </c>
      <c r="B81" s="50" t="s">
        <v>15</v>
      </c>
      <c r="C81" s="56">
        <v>0</v>
      </c>
      <c r="D81" s="6">
        <v>0</v>
      </c>
      <c r="E81" s="55">
        <v>0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>
        <v>0</v>
      </c>
      <c r="AE81" s="6">
        <v>0</v>
      </c>
      <c r="AF81" s="55">
        <v>0</v>
      </c>
      <c r="AG81" s="56">
        <v>0</v>
      </c>
      <c r="AH81" s="6">
        <v>0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0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291</v>
      </c>
      <c r="BC81" s="6">
        <v>654</v>
      </c>
      <c r="BD81" s="55">
        <f t="shared" ref="BD81:BD82" si="117">BC81/BB81*1000</f>
        <v>2247.4226804123709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f t="shared" si="111"/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f t="shared" si="112"/>
        <v>0</v>
      </c>
      <c r="CC81" s="56">
        <v>0</v>
      </c>
      <c r="CD81" s="6">
        <v>0</v>
      </c>
      <c r="CE81" s="55">
        <f t="shared" si="113"/>
        <v>0</v>
      </c>
      <c r="CF81" s="56">
        <v>0</v>
      </c>
      <c r="CG81" s="6">
        <v>0</v>
      </c>
      <c r="CH81" s="55">
        <v>0</v>
      </c>
      <c r="CI81" s="56">
        <v>0</v>
      </c>
      <c r="CJ81" s="6">
        <v>5</v>
      </c>
      <c r="CK81" s="55">
        <v>0</v>
      </c>
      <c r="CL81" s="8">
        <f t="shared" si="97"/>
        <v>291</v>
      </c>
      <c r="CM81" s="15">
        <f t="shared" si="98"/>
        <v>659</v>
      </c>
      <c r="CN81" s="4"/>
      <c r="CO81" s="5"/>
      <c r="CP81" s="4"/>
      <c r="CQ81" s="4"/>
      <c r="CR81" s="4"/>
      <c r="CS81" s="5"/>
      <c r="CT81" s="4"/>
      <c r="CU81" s="4"/>
      <c r="CV81" s="4"/>
      <c r="CW81" s="5"/>
      <c r="CX81" s="4"/>
      <c r="CY81" s="4"/>
      <c r="CZ81" s="4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>
        <v>0</v>
      </c>
      <c r="AE82" s="6">
        <v>0</v>
      </c>
      <c r="AF82" s="55">
        <v>0</v>
      </c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28</v>
      </c>
      <c r="BC82" s="6">
        <v>64</v>
      </c>
      <c r="BD82" s="55">
        <f t="shared" si="117"/>
        <v>2285.7142857142858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f t="shared" si="111"/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f t="shared" si="112"/>
        <v>0</v>
      </c>
      <c r="CC82" s="56">
        <v>0</v>
      </c>
      <c r="CD82" s="6">
        <v>0</v>
      </c>
      <c r="CE82" s="55">
        <f t="shared" si="113"/>
        <v>0</v>
      </c>
      <c r="CF82" s="56">
        <v>0</v>
      </c>
      <c r="CG82" s="6">
        <v>1</v>
      </c>
      <c r="CH82" s="55">
        <v>0</v>
      </c>
      <c r="CI82" s="56">
        <v>0</v>
      </c>
      <c r="CJ82" s="6">
        <v>0</v>
      </c>
      <c r="CK82" s="55">
        <v>0</v>
      </c>
      <c r="CL82" s="8">
        <f t="shared" si="97"/>
        <v>28</v>
      </c>
      <c r="CM82" s="15">
        <f t="shared" si="98"/>
        <v>65</v>
      </c>
      <c r="CN82" s="4"/>
      <c r="CO82" s="5"/>
      <c r="CP82" s="4"/>
      <c r="CQ82" s="4"/>
      <c r="CR82" s="4"/>
      <c r="CS82" s="5"/>
      <c r="CT82" s="4"/>
      <c r="CU82" s="4"/>
      <c r="CV82" s="4"/>
      <c r="CW82" s="5"/>
      <c r="CX82" s="4"/>
      <c r="CY82" s="4"/>
      <c r="CZ82" s="4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9"/>
      <c r="B83" s="70" t="s">
        <v>17</v>
      </c>
      <c r="C83" s="66">
        <f>SUM(C71:C82)</f>
        <v>0</v>
      </c>
      <c r="D83" s="44">
        <f>SUM(D71:D82)</f>
        <v>0</v>
      </c>
      <c r="E83" s="67"/>
      <c r="F83" s="66">
        <f>SUM(F71:F82)</f>
        <v>0</v>
      </c>
      <c r="G83" s="44">
        <f>SUM(G71:G82)</f>
        <v>0</v>
      </c>
      <c r="H83" s="67"/>
      <c r="I83" s="66">
        <f>SUM(I71:I82)</f>
        <v>0</v>
      </c>
      <c r="J83" s="44">
        <f>SUM(J71:J82)</f>
        <v>0</v>
      </c>
      <c r="K83" s="67"/>
      <c r="L83" s="66">
        <f>SUM(L71:L82)</f>
        <v>0</v>
      </c>
      <c r="M83" s="44">
        <f>SUM(M71:M82)</f>
        <v>0</v>
      </c>
      <c r="N83" s="67"/>
      <c r="O83" s="66">
        <f t="shared" ref="O83:P83" si="118">SUM(O71:O82)</f>
        <v>0</v>
      </c>
      <c r="P83" s="44">
        <f t="shared" si="118"/>
        <v>0</v>
      </c>
      <c r="Q83" s="67"/>
      <c r="R83" s="66">
        <f t="shared" ref="R83:S83" si="119">SUM(R71:R82)</f>
        <v>0</v>
      </c>
      <c r="S83" s="44">
        <f t="shared" si="119"/>
        <v>0</v>
      </c>
      <c r="T83" s="67"/>
      <c r="U83" s="66">
        <f>SUM(U71:U82)</f>
        <v>0</v>
      </c>
      <c r="V83" s="44">
        <f>SUM(V71:V82)</f>
        <v>0</v>
      </c>
      <c r="W83" s="67"/>
      <c r="X83" s="66">
        <f t="shared" ref="X83:Y83" si="120">SUM(X71:X82)</f>
        <v>0</v>
      </c>
      <c r="Y83" s="44">
        <f t="shared" si="120"/>
        <v>0</v>
      </c>
      <c r="Z83" s="67"/>
      <c r="AA83" s="66">
        <f t="shared" ref="AA83:AB83" si="121">SUM(AA71:AA82)</f>
        <v>0</v>
      </c>
      <c r="AB83" s="44">
        <f t="shared" si="121"/>
        <v>0</v>
      </c>
      <c r="AC83" s="67"/>
      <c r="AD83" s="66">
        <f t="shared" ref="AD83:AE83" si="122">SUM(AD71:AD82)</f>
        <v>0</v>
      </c>
      <c r="AE83" s="44">
        <f t="shared" si="122"/>
        <v>0</v>
      </c>
      <c r="AF83" s="67"/>
      <c r="AG83" s="66">
        <f t="shared" ref="AG83:AH83" si="123">SUM(AG71:AG82)</f>
        <v>0</v>
      </c>
      <c r="AH83" s="44">
        <f t="shared" si="123"/>
        <v>0</v>
      </c>
      <c r="AI83" s="67"/>
      <c r="AJ83" s="66">
        <f t="shared" ref="AJ83:AK83" si="124">SUM(AJ71:AJ82)</f>
        <v>0</v>
      </c>
      <c r="AK83" s="44">
        <f t="shared" si="124"/>
        <v>0</v>
      </c>
      <c r="AL83" s="67"/>
      <c r="AM83" s="66">
        <f>SUM(AM71:AM82)</f>
        <v>0</v>
      </c>
      <c r="AN83" s="44">
        <f>SUM(AN71:AN82)</f>
        <v>0</v>
      </c>
      <c r="AO83" s="67"/>
      <c r="AP83" s="66">
        <f t="shared" ref="AP83:AQ83" si="125">SUM(AP71:AP82)</f>
        <v>0</v>
      </c>
      <c r="AQ83" s="44">
        <f t="shared" si="125"/>
        <v>0</v>
      </c>
      <c r="AR83" s="67"/>
      <c r="AS83" s="66">
        <f>SUM(AS71:AS82)</f>
        <v>0</v>
      </c>
      <c r="AT83" s="44">
        <f>SUM(AT71:AT82)</f>
        <v>0</v>
      </c>
      <c r="AU83" s="67"/>
      <c r="AV83" s="66">
        <f t="shared" ref="AV83:AW83" si="126">SUM(AV71:AV82)</f>
        <v>0</v>
      </c>
      <c r="AW83" s="44">
        <f t="shared" si="126"/>
        <v>0</v>
      </c>
      <c r="AX83" s="67"/>
      <c r="AY83" s="66">
        <f t="shared" ref="AY83:AZ83" si="127">SUM(AY71:AY82)</f>
        <v>139</v>
      </c>
      <c r="AZ83" s="44">
        <f t="shared" si="127"/>
        <v>1160</v>
      </c>
      <c r="BA83" s="67"/>
      <c r="BB83" s="66">
        <f t="shared" ref="BB83:BC83" si="128">SUM(BB71:BB82)</f>
        <v>319</v>
      </c>
      <c r="BC83" s="44">
        <f t="shared" si="128"/>
        <v>718</v>
      </c>
      <c r="BD83" s="67"/>
      <c r="BE83" s="66">
        <f>SUM(BE71:BE82)</f>
        <v>0</v>
      </c>
      <c r="BF83" s="44">
        <f>SUM(BF71:BF82)</f>
        <v>0</v>
      </c>
      <c r="BG83" s="67"/>
      <c r="BH83" s="66">
        <f t="shared" ref="BH83:BI83" si="129">SUM(BH71:BH82)</f>
        <v>0</v>
      </c>
      <c r="BI83" s="44">
        <f t="shared" si="129"/>
        <v>0</v>
      </c>
      <c r="BJ83" s="67"/>
      <c r="BK83" s="66">
        <f t="shared" ref="BK83:BL83" si="130">SUM(BK71:BK82)</f>
        <v>0</v>
      </c>
      <c r="BL83" s="44">
        <f t="shared" si="130"/>
        <v>0</v>
      </c>
      <c r="BM83" s="67"/>
      <c r="BN83" s="66">
        <f t="shared" ref="BN83:BO83" si="131">SUM(BN71:BN82)</f>
        <v>0</v>
      </c>
      <c r="BO83" s="44">
        <f t="shared" si="131"/>
        <v>0</v>
      </c>
      <c r="BP83" s="67"/>
      <c r="BQ83" s="66">
        <f t="shared" ref="BQ83:BR83" si="132">SUM(BQ71:BQ82)</f>
        <v>0</v>
      </c>
      <c r="BR83" s="44">
        <f t="shared" si="132"/>
        <v>0</v>
      </c>
      <c r="BS83" s="67"/>
      <c r="BT83" s="66">
        <f t="shared" ref="BT83:BU83" si="133">SUM(BT71:BT82)</f>
        <v>0</v>
      </c>
      <c r="BU83" s="44">
        <f t="shared" si="133"/>
        <v>0</v>
      </c>
      <c r="BV83" s="67"/>
      <c r="BW83" s="66">
        <f t="shared" ref="BW83:BX83" si="134">SUM(BW71:BW82)</f>
        <v>0</v>
      </c>
      <c r="BX83" s="44">
        <f t="shared" si="134"/>
        <v>0</v>
      </c>
      <c r="BY83" s="67"/>
      <c r="BZ83" s="66">
        <f t="shared" ref="BZ83:CA83" si="135">SUM(BZ71:BZ82)</f>
        <v>0</v>
      </c>
      <c r="CA83" s="44">
        <f t="shared" si="135"/>
        <v>0</v>
      </c>
      <c r="CB83" s="67"/>
      <c r="CC83" s="66">
        <f t="shared" ref="CC83:CD83" si="136">SUM(CC71:CC82)</f>
        <v>0</v>
      </c>
      <c r="CD83" s="44">
        <f t="shared" si="136"/>
        <v>0</v>
      </c>
      <c r="CE83" s="67"/>
      <c r="CF83" s="66">
        <f t="shared" ref="CF83:CG83" si="137">SUM(CF71:CF82)</f>
        <v>61</v>
      </c>
      <c r="CG83" s="44">
        <f t="shared" si="137"/>
        <v>281</v>
      </c>
      <c r="CH83" s="67"/>
      <c r="CI83" s="66">
        <f t="shared" ref="CI83:CJ83" si="138">SUM(CI71:CI82)</f>
        <v>39</v>
      </c>
      <c r="CJ83" s="44">
        <f t="shared" si="138"/>
        <v>385</v>
      </c>
      <c r="CK83" s="67"/>
      <c r="CL83" s="45">
        <f t="shared" si="97"/>
        <v>558</v>
      </c>
      <c r="CM83" s="46">
        <f t="shared" si="98"/>
        <v>2544</v>
      </c>
      <c r="CN83" s="4"/>
      <c r="CO83" s="5"/>
      <c r="CP83" s="4"/>
      <c r="CQ83" s="4"/>
      <c r="CR83" s="4"/>
      <c r="CS83" s="5"/>
      <c r="CT83" s="4"/>
      <c r="CU83" s="4"/>
      <c r="CV83" s="4"/>
      <c r="CW83" s="5"/>
      <c r="CX83" s="4"/>
      <c r="CY83" s="4"/>
      <c r="CZ83" s="4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</row>
    <row r="84" spans="1:211" x14ac:dyDescent="0.3">
      <c r="A84" s="49">
        <v>2010</v>
      </c>
      <c r="B84" s="50" t="s">
        <v>5</v>
      </c>
      <c r="C84" s="56">
        <v>0</v>
      </c>
      <c r="D84" s="6">
        <v>0</v>
      </c>
      <c r="E84" s="55">
        <v>0</v>
      </c>
      <c r="F84" s="56">
        <v>0</v>
      </c>
      <c r="G84" s="6">
        <v>0</v>
      </c>
      <c r="H84" s="55">
        <v>0</v>
      </c>
      <c r="I84" s="65">
        <v>0</v>
      </c>
      <c r="J84" s="16">
        <v>0</v>
      </c>
      <c r="K84" s="55">
        <v>0</v>
      </c>
      <c r="L84" s="65">
        <v>0</v>
      </c>
      <c r="M84" s="16">
        <v>0</v>
      </c>
      <c r="N84" s="55">
        <v>0</v>
      </c>
      <c r="O84" s="56">
        <v>0</v>
      </c>
      <c r="P84" s="6">
        <v>0</v>
      </c>
      <c r="Q84" s="55">
        <v>0</v>
      </c>
      <c r="R84" s="56">
        <v>0</v>
      </c>
      <c r="S84" s="6">
        <v>0</v>
      </c>
      <c r="T84" s="55">
        <v>0</v>
      </c>
      <c r="U84" s="56">
        <v>0</v>
      </c>
      <c r="V84" s="6">
        <v>0</v>
      </c>
      <c r="W84" s="55">
        <v>0</v>
      </c>
      <c r="X84" s="65">
        <v>0</v>
      </c>
      <c r="Y84" s="16">
        <v>0</v>
      </c>
      <c r="Z84" s="55">
        <v>0</v>
      </c>
      <c r="AA84" s="65">
        <v>0</v>
      </c>
      <c r="AB84" s="16">
        <v>0</v>
      </c>
      <c r="AC84" s="55">
        <v>0</v>
      </c>
      <c r="AD84" s="56">
        <v>0</v>
      </c>
      <c r="AE84" s="6">
        <v>0</v>
      </c>
      <c r="AF84" s="55">
        <v>0</v>
      </c>
      <c r="AG84" s="56">
        <v>0</v>
      </c>
      <c r="AH84" s="6">
        <v>0</v>
      </c>
      <c r="AI84" s="55">
        <v>0</v>
      </c>
      <c r="AJ84" s="65">
        <v>0</v>
      </c>
      <c r="AK84" s="16">
        <v>0</v>
      </c>
      <c r="AL84" s="55">
        <v>0</v>
      </c>
      <c r="AM84" s="56">
        <v>0</v>
      </c>
      <c r="AN84" s="6">
        <v>0</v>
      </c>
      <c r="AO84" s="55">
        <v>0</v>
      </c>
      <c r="AP84" s="65">
        <v>0</v>
      </c>
      <c r="AQ84" s="16">
        <v>0</v>
      </c>
      <c r="AR84" s="55">
        <v>0</v>
      </c>
      <c r="AS84" s="56">
        <v>0</v>
      </c>
      <c r="AT84" s="6">
        <v>0</v>
      </c>
      <c r="AU84" s="55">
        <v>0</v>
      </c>
      <c r="AV84" s="65">
        <v>0</v>
      </c>
      <c r="AW84" s="16">
        <v>0</v>
      </c>
      <c r="AX84" s="55">
        <v>0</v>
      </c>
      <c r="AY84" s="65">
        <v>0</v>
      </c>
      <c r="AZ84" s="16">
        <v>0</v>
      </c>
      <c r="BA84" s="55">
        <v>0</v>
      </c>
      <c r="BB84" s="65">
        <v>296</v>
      </c>
      <c r="BC84" s="16">
        <v>889</v>
      </c>
      <c r="BD84" s="55">
        <f t="shared" ref="BD84:BD90" si="139">BC84/BB84*1000</f>
        <v>3003.3783783783783</v>
      </c>
      <c r="BE84" s="56">
        <v>0</v>
      </c>
      <c r="BF84" s="6">
        <v>0</v>
      </c>
      <c r="BG84" s="55">
        <v>0</v>
      </c>
      <c r="BH84" s="56">
        <v>0</v>
      </c>
      <c r="BI84" s="6">
        <v>0</v>
      </c>
      <c r="BJ84" s="55">
        <v>0</v>
      </c>
      <c r="BK84" s="56">
        <v>0</v>
      </c>
      <c r="BL84" s="6">
        <v>0</v>
      </c>
      <c r="BM84" s="55">
        <v>0</v>
      </c>
      <c r="BN84" s="56">
        <v>0</v>
      </c>
      <c r="BO84" s="6">
        <v>0</v>
      </c>
      <c r="BP84" s="55">
        <v>0</v>
      </c>
      <c r="BQ84" s="56">
        <v>0</v>
      </c>
      <c r="BR84" s="6">
        <v>0</v>
      </c>
      <c r="BS84" s="55">
        <f t="shared" ref="BS84:BS95" si="140">IF(BQ84=0,0,BR84/BQ84*1000)</f>
        <v>0</v>
      </c>
      <c r="BT84" s="56">
        <v>0</v>
      </c>
      <c r="BU84" s="6">
        <v>1</v>
      </c>
      <c r="BV84" s="55">
        <v>0</v>
      </c>
      <c r="BW84" s="65">
        <v>0</v>
      </c>
      <c r="BX84" s="16">
        <v>0</v>
      </c>
      <c r="BY84" s="55">
        <v>0</v>
      </c>
      <c r="BZ84" s="56">
        <v>0</v>
      </c>
      <c r="CA84" s="6">
        <v>0</v>
      </c>
      <c r="CB84" s="55">
        <f t="shared" ref="CB84:CB95" si="141">IF(BZ84=0,0,CA84/BZ84*1000)</f>
        <v>0</v>
      </c>
      <c r="CC84" s="56">
        <v>0</v>
      </c>
      <c r="CD84" s="6">
        <v>0</v>
      </c>
      <c r="CE84" s="55">
        <f t="shared" ref="CE84:CE95" si="142">IF(CC84=0,0,CD84/CC84*1000)</f>
        <v>0</v>
      </c>
      <c r="CF84" s="56">
        <v>0</v>
      </c>
      <c r="CG84" s="6">
        <v>0</v>
      </c>
      <c r="CH84" s="55">
        <v>0</v>
      </c>
      <c r="CI84" s="56">
        <v>0</v>
      </c>
      <c r="CJ84" s="6">
        <v>0</v>
      </c>
      <c r="CK84" s="55">
        <v>0</v>
      </c>
      <c r="CL84" s="8">
        <f t="shared" ref="CL84:CL96" si="143">SUM(L84,O84,R84,X84,AA84,AG84,AJ84,AV84,AY84,BB84,CF84,CI84,BT84)</f>
        <v>296</v>
      </c>
      <c r="CM84" s="15">
        <f t="shared" ref="CM84:CM96" si="144">SUM(M84,P84,S84,Y84,AB84,AH84,AK84,AW84,AZ84,BC84,CG84,CJ84,BU84)</f>
        <v>890</v>
      </c>
      <c r="CN84" s="4"/>
      <c r="CO84" s="5"/>
      <c r="CP84" s="4"/>
      <c r="CQ84" s="4"/>
      <c r="CR84" s="4"/>
      <c r="CS84" s="5"/>
      <c r="CT84" s="4"/>
      <c r="CU84" s="4"/>
      <c r="CV84" s="4"/>
      <c r="CW84" s="5"/>
      <c r="CX84" s="4"/>
      <c r="CY84" s="4"/>
      <c r="CZ84" s="4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49">
        <v>2010</v>
      </c>
      <c r="B85" s="50" t="s">
        <v>6</v>
      </c>
      <c r="C85" s="56">
        <v>0</v>
      </c>
      <c r="D85" s="6">
        <v>0</v>
      </c>
      <c r="E85" s="55">
        <v>0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56">
        <v>0</v>
      </c>
      <c r="V85" s="6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>
        <v>0</v>
      </c>
      <c r="AE85" s="6">
        <v>0</v>
      </c>
      <c r="AF85" s="55">
        <v>0</v>
      </c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28</v>
      </c>
      <c r="BC85" s="6">
        <v>62</v>
      </c>
      <c r="BD85" s="55">
        <f t="shared" si="139"/>
        <v>2214.2857142857142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56">
        <v>0</v>
      </c>
      <c r="BO85" s="6">
        <v>0</v>
      </c>
      <c r="BP85" s="55">
        <v>0</v>
      </c>
      <c r="BQ85" s="56">
        <v>0</v>
      </c>
      <c r="BR85" s="6">
        <v>0</v>
      </c>
      <c r="BS85" s="55">
        <f t="shared" si="140"/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f t="shared" si="141"/>
        <v>0</v>
      </c>
      <c r="CC85" s="56">
        <v>0</v>
      </c>
      <c r="CD85" s="6">
        <v>0</v>
      </c>
      <c r="CE85" s="55">
        <f t="shared" si="142"/>
        <v>0</v>
      </c>
      <c r="CF85" s="56">
        <v>0</v>
      </c>
      <c r="CG85" s="6">
        <v>0</v>
      </c>
      <c r="CH85" s="55">
        <v>0</v>
      </c>
      <c r="CI85" s="56">
        <v>0</v>
      </c>
      <c r="CJ85" s="6">
        <v>0</v>
      </c>
      <c r="CK85" s="55">
        <v>0</v>
      </c>
      <c r="CL85" s="8">
        <f t="shared" si="143"/>
        <v>28</v>
      </c>
      <c r="CM85" s="15">
        <f t="shared" si="144"/>
        <v>62</v>
      </c>
      <c r="CN85" s="4"/>
      <c r="CO85" s="5"/>
      <c r="CP85" s="4"/>
      <c r="CQ85" s="4"/>
      <c r="CR85" s="4"/>
      <c r="CS85" s="5"/>
      <c r="CT85" s="4"/>
      <c r="CU85" s="4"/>
      <c r="CV85" s="4"/>
      <c r="CW85" s="5"/>
      <c r="CX85" s="4"/>
      <c r="CY85" s="4"/>
      <c r="CZ85" s="4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56">
        <v>0</v>
      </c>
      <c r="V86" s="6">
        <v>0</v>
      </c>
      <c r="W86" s="55">
        <v>0</v>
      </c>
      <c r="X86" s="56">
        <v>0</v>
      </c>
      <c r="Y86" s="6">
        <v>0</v>
      </c>
      <c r="Z86" s="55">
        <v>0</v>
      </c>
      <c r="AA86" s="56">
        <v>0</v>
      </c>
      <c r="AB86" s="6">
        <v>0</v>
      </c>
      <c r="AC86" s="55">
        <v>0</v>
      </c>
      <c r="AD86" s="65">
        <v>0</v>
      </c>
      <c r="AE86" s="16">
        <v>0</v>
      </c>
      <c r="AF86" s="55">
        <v>0</v>
      </c>
      <c r="AG86" s="65">
        <v>0</v>
      </c>
      <c r="AH86" s="16">
        <v>0</v>
      </c>
      <c r="AI86" s="55">
        <v>0</v>
      </c>
      <c r="AJ86" s="56">
        <v>0</v>
      </c>
      <c r="AK86" s="6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56">
        <v>0</v>
      </c>
      <c r="BO86" s="6">
        <v>0</v>
      </c>
      <c r="BP86" s="55">
        <v>0</v>
      </c>
      <c r="BQ86" s="56">
        <v>0</v>
      </c>
      <c r="BR86" s="6">
        <v>0</v>
      </c>
      <c r="BS86" s="55">
        <f t="shared" si="140"/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f t="shared" si="141"/>
        <v>0</v>
      </c>
      <c r="CC86" s="56">
        <v>0</v>
      </c>
      <c r="CD86" s="6">
        <v>0</v>
      </c>
      <c r="CE86" s="55">
        <f t="shared" si="142"/>
        <v>0</v>
      </c>
      <c r="CF86" s="56">
        <v>0</v>
      </c>
      <c r="CG86" s="6">
        <v>0</v>
      </c>
      <c r="CH86" s="55">
        <v>0</v>
      </c>
      <c r="CI86" s="56">
        <v>0</v>
      </c>
      <c r="CJ86" s="6">
        <v>0</v>
      </c>
      <c r="CK86" s="55">
        <v>0</v>
      </c>
      <c r="CL86" s="8">
        <f t="shared" si="143"/>
        <v>0</v>
      </c>
      <c r="CM86" s="15">
        <f t="shared" si="144"/>
        <v>0</v>
      </c>
      <c r="CN86" s="4"/>
      <c r="CO86" s="5"/>
      <c r="CP86" s="4"/>
      <c r="CQ86" s="4"/>
      <c r="CR86" s="4"/>
      <c r="CS86" s="5"/>
      <c r="CT86" s="4"/>
      <c r="CU86" s="4"/>
      <c r="CV86" s="4"/>
      <c r="CW86" s="5"/>
      <c r="CX86" s="4"/>
      <c r="CY86" s="4"/>
      <c r="CZ86" s="4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3</v>
      </c>
      <c r="S87" s="6">
        <v>30</v>
      </c>
      <c r="T87" s="55">
        <f t="shared" ref="T87:T94" si="145">S87/R87*1000</f>
        <v>10000</v>
      </c>
      <c r="U87" s="56">
        <v>0</v>
      </c>
      <c r="V87" s="6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>
        <v>0</v>
      </c>
      <c r="AE87" s="6">
        <v>0</v>
      </c>
      <c r="AF87" s="55">
        <v>0</v>
      </c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56">
        <v>0</v>
      </c>
      <c r="BO87" s="6">
        <v>0</v>
      </c>
      <c r="BP87" s="55">
        <v>0</v>
      </c>
      <c r="BQ87" s="56">
        <v>0</v>
      </c>
      <c r="BR87" s="6">
        <v>0</v>
      </c>
      <c r="BS87" s="55">
        <f t="shared" si="140"/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f t="shared" si="141"/>
        <v>0</v>
      </c>
      <c r="CC87" s="56">
        <v>0</v>
      </c>
      <c r="CD87" s="6">
        <v>0</v>
      </c>
      <c r="CE87" s="55">
        <f t="shared" si="142"/>
        <v>0</v>
      </c>
      <c r="CF87" s="56">
        <v>0</v>
      </c>
      <c r="CG87" s="6">
        <v>0</v>
      </c>
      <c r="CH87" s="55">
        <v>0</v>
      </c>
      <c r="CI87" s="56">
        <v>0</v>
      </c>
      <c r="CJ87" s="6">
        <v>0</v>
      </c>
      <c r="CK87" s="55">
        <v>0</v>
      </c>
      <c r="CL87" s="8">
        <f t="shared" si="143"/>
        <v>3</v>
      </c>
      <c r="CM87" s="15">
        <f t="shared" si="144"/>
        <v>30</v>
      </c>
      <c r="CN87" s="4"/>
      <c r="CO87" s="5"/>
      <c r="CP87" s="4"/>
      <c r="CQ87" s="4"/>
      <c r="CR87" s="4"/>
      <c r="CS87" s="5"/>
      <c r="CT87" s="4"/>
      <c r="CU87" s="4"/>
      <c r="CV87" s="4"/>
      <c r="CW87" s="5"/>
      <c r="CX87" s="4"/>
      <c r="CY87" s="4"/>
      <c r="CZ87" s="4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49">
        <v>2010</v>
      </c>
      <c r="B88" s="50" t="s">
        <v>9</v>
      </c>
      <c r="C88" s="56">
        <v>0</v>
      </c>
      <c r="D88" s="6">
        <v>0</v>
      </c>
      <c r="E88" s="55">
        <v>0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v>0</v>
      </c>
      <c r="L88" s="56">
        <v>0</v>
      </c>
      <c r="M88" s="6">
        <v>0</v>
      </c>
      <c r="N88" s="55">
        <v>0</v>
      </c>
      <c r="O88" s="65">
        <v>0</v>
      </c>
      <c r="P88" s="16">
        <v>0</v>
      </c>
      <c r="Q88" s="55">
        <v>0</v>
      </c>
      <c r="R88" s="56">
        <v>0</v>
      </c>
      <c r="S88" s="6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>
        <v>0</v>
      </c>
      <c r="AE88" s="6">
        <v>0</v>
      </c>
      <c r="AF88" s="55">
        <v>0</v>
      </c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f t="shared" si="140"/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f t="shared" si="141"/>
        <v>0</v>
      </c>
      <c r="CC88" s="56">
        <v>0</v>
      </c>
      <c r="CD88" s="6">
        <v>0</v>
      </c>
      <c r="CE88" s="55">
        <f t="shared" si="142"/>
        <v>0</v>
      </c>
      <c r="CF88" s="56">
        <v>0</v>
      </c>
      <c r="CG88" s="6">
        <v>0</v>
      </c>
      <c r="CH88" s="55">
        <v>0</v>
      </c>
      <c r="CI88" s="56">
        <v>0</v>
      </c>
      <c r="CJ88" s="6">
        <v>0</v>
      </c>
      <c r="CK88" s="55">
        <v>0</v>
      </c>
      <c r="CL88" s="8">
        <f t="shared" si="143"/>
        <v>0</v>
      </c>
      <c r="CM88" s="15">
        <f t="shared" si="144"/>
        <v>0</v>
      </c>
      <c r="CN88" s="4"/>
      <c r="CO88" s="5"/>
      <c r="CP88" s="4"/>
      <c r="CQ88" s="4"/>
      <c r="CR88" s="4"/>
      <c r="CS88" s="5"/>
      <c r="CT88" s="4"/>
      <c r="CU88" s="4"/>
      <c r="CV88" s="4"/>
      <c r="CW88" s="5"/>
      <c r="CX88" s="4"/>
      <c r="CY88" s="4"/>
      <c r="CZ88" s="4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49">
        <v>2010</v>
      </c>
      <c r="B89" s="50" t="s">
        <v>10</v>
      </c>
      <c r="C89" s="56">
        <v>0</v>
      </c>
      <c r="D89" s="6">
        <v>0</v>
      </c>
      <c r="E89" s="55">
        <v>0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>
        <v>0</v>
      </c>
      <c r="AE89" s="6">
        <v>0</v>
      </c>
      <c r="AF89" s="55">
        <v>0</v>
      </c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f t="shared" si="140"/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f t="shared" si="141"/>
        <v>0</v>
      </c>
      <c r="CC89" s="56">
        <v>0</v>
      </c>
      <c r="CD89" s="6">
        <v>0</v>
      </c>
      <c r="CE89" s="55">
        <f t="shared" si="142"/>
        <v>0</v>
      </c>
      <c r="CF89" s="56">
        <v>0</v>
      </c>
      <c r="CG89" s="6">
        <v>2</v>
      </c>
      <c r="CH89" s="55">
        <v>0</v>
      </c>
      <c r="CI89" s="56">
        <v>0</v>
      </c>
      <c r="CJ89" s="6">
        <v>0</v>
      </c>
      <c r="CK89" s="55">
        <v>0</v>
      </c>
      <c r="CL89" s="8">
        <f t="shared" si="143"/>
        <v>0</v>
      </c>
      <c r="CM89" s="15">
        <f t="shared" si="144"/>
        <v>2</v>
      </c>
      <c r="CN89" s="4"/>
      <c r="CO89" s="5"/>
      <c r="CP89" s="4"/>
      <c r="CQ89" s="4"/>
      <c r="CR89" s="4"/>
      <c r="CS89" s="5"/>
      <c r="CT89" s="4"/>
      <c r="CU89" s="4"/>
      <c r="CV89" s="4"/>
      <c r="CW89" s="5"/>
      <c r="CX89" s="4"/>
      <c r="CY89" s="4"/>
      <c r="CZ89" s="4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49">
        <v>2010</v>
      </c>
      <c r="B90" s="50" t="s">
        <v>11</v>
      </c>
      <c r="C90" s="56">
        <v>0</v>
      </c>
      <c r="D90" s="6">
        <v>0</v>
      </c>
      <c r="E90" s="55">
        <v>0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>
        <v>0</v>
      </c>
      <c r="AE90" s="6">
        <v>0</v>
      </c>
      <c r="AF90" s="55">
        <v>0</v>
      </c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28</v>
      </c>
      <c r="BC90" s="6">
        <v>101</v>
      </c>
      <c r="BD90" s="55">
        <f t="shared" si="139"/>
        <v>3607.1428571428573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f t="shared" si="140"/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f t="shared" si="141"/>
        <v>0</v>
      </c>
      <c r="CC90" s="56">
        <v>0</v>
      </c>
      <c r="CD90" s="6">
        <v>0</v>
      </c>
      <c r="CE90" s="55">
        <f t="shared" si="142"/>
        <v>0</v>
      </c>
      <c r="CF90" s="56">
        <v>0</v>
      </c>
      <c r="CG90" s="6">
        <v>0</v>
      </c>
      <c r="CH90" s="55">
        <v>0</v>
      </c>
      <c r="CI90" s="56">
        <v>0</v>
      </c>
      <c r="CJ90" s="6">
        <v>0</v>
      </c>
      <c r="CK90" s="55">
        <v>0</v>
      </c>
      <c r="CL90" s="8">
        <f t="shared" si="143"/>
        <v>28</v>
      </c>
      <c r="CM90" s="15">
        <f t="shared" si="144"/>
        <v>101</v>
      </c>
      <c r="CN90" s="4"/>
      <c r="CO90" s="5"/>
      <c r="CP90" s="4"/>
      <c r="CQ90" s="4"/>
      <c r="CR90" s="4"/>
      <c r="CS90" s="5"/>
      <c r="CT90" s="4"/>
      <c r="CU90" s="4"/>
      <c r="CV90" s="4"/>
      <c r="CW90" s="5"/>
      <c r="CX90" s="4"/>
      <c r="CY90" s="4"/>
      <c r="CZ90" s="4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49">
        <v>2010</v>
      </c>
      <c r="B91" s="50" t="s">
        <v>12</v>
      </c>
      <c r="C91" s="56">
        <v>0</v>
      </c>
      <c r="D91" s="6">
        <v>0</v>
      </c>
      <c r="E91" s="55">
        <v>0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6</v>
      </c>
      <c r="S91" s="6">
        <v>51</v>
      </c>
      <c r="T91" s="55">
        <f t="shared" si="145"/>
        <v>8500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56">
        <v>0</v>
      </c>
      <c r="AB91" s="6">
        <v>0</v>
      </c>
      <c r="AC91" s="55">
        <v>0</v>
      </c>
      <c r="AD91" s="65">
        <v>0</v>
      </c>
      <c r="AE91" s="16">
        <v>0</v>
      </c>
      <c r="AF91" s="55">
        <v>0</v>
      </c>
      <c r="AG91" s="65">
        <v>0</v>
      </c>
      <c r="AH91" s="16">
        <v>0</v>
      </c>
      <c r="AI91" s="55">
        <v>0</v>
      </c>
      <c r="AJ91" s="56">
        <v>0</v>
      </c>
      <c r="AK91" s="6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0</v>
      </c>
      <c r="AW91" s="6">
        <v>0</v>
      </c>
      <c r="AX91" s="55">
        <v>0</v>
      </c>
      <c r="AY91" s="56">
        <v>0</v>
      </c>
      <c r="AZ91" s="6">
        <v>0</v>
      </c>
      <c r="BA91" s="55">
        <v>0</v>
      </c>
      <c r="BB91" s="56">
        <v>0</v>
      </c>
      <c r="BC91" s="6">
        <v>0</v>
      </c>
      <c r="BD91" s="55">
        <v>0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f t="shared" si="140"/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f t="shared" si="141"/>
        <v>0</v>
      </c>
      <c r="CC91" s="56">
        <v>0</v>
      </c>
      <c r="CD91" s="6">
        <v>0</v>
      </c>
      <c r="CE91" s="55">
        <f t="shared" si="142"/>
        <v>0</v>
      </c>
      <c r="CF91" s="56">
        <v>3</v>
      </c>
      <c r="CG91" s="6">
        <v>27</v>
      </c>
      <c r="CH91" s="55">
        <f t="shared" ref="CH91:CH95" si="146">CG91/CF91*1000</f>
        <v>9000</v>
      </c>
      <c r="CI91" s="56">
        <v>2</v>
      </c>
      <c r="CJ91" s="6">
        <v>11</v>
      </c>
      <c r="CK91" s="55">
        <f t="shared" ref="CK91:CK94" si="147">CJ91/CI91*1000</f>
        <v>5500</v>
      </c>
      <c r="CL91" s="8">
        <f t="shared" si="143"/>
        <v>11</v>
      </c>
      <c r="CM91" s="15">
        <f t="shared" si="144"/>
        <v>89</v>
      </c>
      <c r="CN91" s="4"/>
      <c r="CO91" s="5"/>
      <c r="CP91" s="4"/>
      <c r="CQ91" s="4"/>
      <c r="CR91" s="4"/>
      <c r="CS91" s="5"/>
      <c r="CT91" s="4"/>
      <c r="CU91" s="4"/>
      <c r="CV91" s="4"/>
      <c r="CW91" s="5"/>
      <c r="CX91" s="4"/>
      <c r="CY91" s="4"/>
      <c r="CZ91" s="4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>
        <v>0</v>
      </c>
      <c r="AE92" s="6">
        <v>0</v>
      </c>
      <c r="AF92" s="55">
        <v>0</v>
      </c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140</v>
      </c>
      <c r="BC92" s="6">
        <v>357</v>
      </c>
      <c r="BD92" s="55">
        <f>BC92/BB92*1000</f>
        <v>2550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f t="shared" si="140"/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f t="shared" si="141"/>
        <v>0</v>
      </c>
      <c r="CC92" s="56">
        <v>0</v>
      </c>
      <c r="CD92" s="6">
        <v>0</v>
      </c>
      <c r="CE92" s="55">
        <f t="shared" si="142"/>
        <v>0</v>
      </c>
      <c r="CF92" s="56">
        <v>5</v>
      </c>
      <c r="CG92" s="6">
        <v>44</v>
      </c>
      <c r="CH92" s="55">
        <f t="shared" si="146"/>
        <v>8800</v>
      </c>
      <c r="CI92" s="56">
        <v>0</v>
      </c>
      <c r="CJ92" s="6">
        <v>0</v>
      </c>
      <c r="CK92" s="55">
        <v>0</v>
      </c>
      <c r="CL92" s="8">
        <f t="shared" si="143"/>
        <v>145</v>
      </c>
      <c r="CM92" s="15">
        <f t="shared" si="144"/>
        <v>401</v>
      </c>
      <c r="CN92" s="4"/>
      <c r="CO92" s="5"/>
      <c r="CP92" s="4"/>
      <c r="CQ92" s="4"/>
      <c r="CR92" s="4"/>
      <c r="CS92" s="5"/>
      <c r="CT92" s="4"/>
      <c r="CU92" s="4"/>
      <c r="CV92" s="4"/>
      <c r="CW92" s="5"/>
      <c r="CX92" s="4"/>
      <c r="CY92" s="4"/>
      <c r="CZ92" s="4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49">
        <v>2010</v>
      </c>
      <c r="B93" s="50" t="s">
        <v>14</v>
      </c>
      <c r="C93" s="56">
        <v>0</v>
      </c>
      <c r="D93" s="6">
        <v>0</v>
      </c>
      <c r="E93" s="55">
        <v>0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56">
        <v>0</v>
      </c>
      <c r="V93" s="6">
        <v>0</v>
      </c>
      <c r="W93" s="55">
        <v>0</v>
      </c>
      <c r="X93" s="56">
        <v>0</v>
      </c>
      <c r="Y93" s="6">
        <v>0</v>
      </c>
      <c r="Z93" s="55">
        <v>0</v>
      </c>
      <c r="AA93" s="65">
        <v>0</v>
      </c>
      <c r="AB93" s="16">
        <v>0</v>
      </c>
      <c r="AC93" s="55">
        <v>0</v>
      </c>
      <c r="AD93" s="56">
        <v>0</v>
      </c>
      <c r="AE93" s="6">
        <v>0</v>
      </c>
      <c r="AF93" s="55">
        <v>0</v>
      </c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f t="shared" si="140"/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f t="shared" si="141"/>
        <v>0</v>
      </c>
      <c r="CC93" s="56">
        <v>0</v>
      </c>
      <c r="CD93" s="6">
        <v>0</v>
      </c>
      <c r="CE93" s="55">
        <f t="shared" si="142"/>
        <v>0</v>
      </c>
      <c r="CF93" s="56">
        <v>0</v>
      </c>
      <c r="CG93" s="6">
        <v>0</v>
      </c>
      <c r="CH93" s="55">
        <v>0</v>
      </c>
      <c r="CI93" s="56">
        <v>0</v>
      </c>
      <c r="CJ93" s="6">
        <v>0</v>
      </c>
      <c r="CK93" s="55">
        <v>0</v>
      </c>
      <c r="CL93" s="8">
        <f t="shared" si="143"/>
        <v>0</v>
      </c>
      <c r="CM93" s="15">
        <f t="shared" si="144"/>
        <v>0</v>
      </c>
      <c r="CN93" s="4"/>
      <c r="CO93" s="5"/>
      <c r="CP93" s="4"/>
      <c r="CQ93" s="4"/>
      <c r="CR93" s="4"/>
      <c r="CS93" s="5"/>
      <c r="CT93" s="4"/>
      <c r="CU93" s="4"/>
      <c r="CV93" s="4"/>
      <c r="CW93" s="5"/>
      <c r="CX93" s="4"/>
      <c r="CY93" s="4"/>
      <c r="CZ93" s="4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49">
        <v>2010</v>
      </c>
      <c r="B94" s="50" t="s">
        <v>15</v>
      </c>
      <c r="C94" s="56">
        <v>0</v>
      </c>
      <c r="D94" s="6">
        <v>0</v>
      </c>
      <c r="E94" s="55">
        <v>0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102</v>
      </c>
      <c r="S94" s="6">
        <v>1187</v>
      </c>
      <c r="T94" s="55">
        <f t="shared" si="145"/>
        <v>11637.254901960783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>
        <v>0</v>
      </c>
      <c r="AE94" s="6">
        <v>0</v>
      </c>
      <c r="AF94" s="55">
        <v>0</v>
      </c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0</v>
      </c>
      <c r="AW94" s="6">
        <v>0</v>
      </c>
      <c r="AX94" s="55">
        <v>0</v>
      </c>
      <c r="AY94" s="56">
        <v>0</v>
      </c>
      <c r="AZ94" s="6">
        <v>0</v>
      </c>
      <c r="BA94" s="55">
        <v>0</v>
      </c>
      <c r="BB94" s="56">
        <v>0</v>
      </c>
      <c r="BC94" s="6">
        <v>0</v>
      </c>
      <c r="BD94" s="55">
        <v>0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f t="shared" si="140"/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f t="shared" si="141"/>
        <v>0</v>
      </c>
      <c r="CC94" s="56">
        <v>0</v>
      </c>
      <c r="CD94" s="6">
        <v>0</v>
      </c>
      <c r="CE94" s="55">
        <f t="shared" si="142"/>
        <v>0</v>
      </c>
      <c r="CF94" s="56">
        <v>2</v>
      </c>
      <c r="CG94" s="6">
        <v>23</v>
      </c>
      <c r="CH94" s="55">
        <f t="shared" si="146"/>
        <v>11500</v>
      </c>
      <c r="CI94" s="56">
        <v>7</v>
      </c>
      <c r="CJ94" s="6">
        <v>82</v>
      </c>
      <c r="CK94" s="55">
        <f t="shared" si="147"/>
        <v>11714.285714285714</v>
      </c>
      <c r="CL94" s="8">
        <f t="shared" si="143"/>
        <v>111</v>
      </c>
      <c r="CM94" s="15">
        <f t="shared" si="144"/>
        <v>1292</v>
      </c>
      <c r="CN94" s="4"/>
      <c r="CO94" s="5"/>
      <c r="CP94" s="4"/>
      <c r="CQ94" s="4"/>
      <c r="CR94" s="4"/>
      <c r="CS94" s="5"/>
      <c r="CT94" s="4"/>
      <c r="CU94" s="4"/>
      <c r="CV94" s="4"/>
      <c r="CW94" s="5"/>
      <c r="CX94" s="4"/>
      <c r="CY94" s="4"/>
      <c r="CZ94" s="4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49">
        <v>2010</v>
      </c>
      <c r="B95" s="50" t="s">
        <v>16</v>
      </c>
      <c r="C95" s="56">
        <v>0</v>
      </c>
      <c r="D95" s="6">
        <v>0</v>
      </c>
      <c r="E95" s="55">
        <v>0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>
        <v>0</v>
      </c>
      <c r="AE95" s="6">
        <v>0</v>
      </c>
      <c r="AF95" s="55">
        <v>0</v>
      </c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0</v>
      </c>
      <c r="AW95" s="6">
        <v>0</v>
      </c>
      <c r="AX95" s="55">
        <v>0</v>
      </c>
      <c r="AY95" s="56">
        <v>0</v>
      </c>
      <c r="AZ95" s="6">
        <v>0</v>
      </c>
      <c r="BA95" s="55">
        <v>0</v>
      </c>
      <c r="BB95" s="56">
        <v>0</v>
      </c>
      <c r="BC95" s="6">
        <v>0</v>
      </c>
      <c r="BD95" s="55">
        <v>0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f t="shared" si="140"/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f t="shared" si="141"/>
        <v>0</v>
      </c>
      <c r="CC95" s="56">
        <v>0</v>
      </c>
      <c r="CD95" s="6">
        <v>0</v>
      </c>
      <c r="CE95" s="55">
        <f t="shared" si="142"/>
        <v>0</v>
      </c>
      <c r="CF95" s="56">
        <v>7</v>
      </c>
      <c r="CG95" s="6">
        <v>97</v>
      </c>
      <c r="CH95" s="55">
        <f t="shared" si="146"/>
        <v>13857.142857142857</v>
      </c>
      <c r="CI95" s="56">
        <v>0</v>
      </c>
      <c r="CJ95" s="6">
        <v>0</v>
      </c>
      <c r="CK95" s="55">
        <v>0</v>
      </c>
      <c r="CL95" s="8">
        <f t="shared" si="143"/>
        <v>7</v>
      </c>
      <c r="CM95" s="15">
        <f t="shared" si="144"/>
        <v>97</v>
      </c>
      <c r="CN95" s="4"/>
      <c r="CO95" s="5"/>
      <c r="CP95" s="4"/>
      <c r="CQ95" s="4"/>
      <c r="CR95" s="4"/>
      <c r="CS95" s="5"/>
      <c r="CT95" s="4"/>
      <c r="CU95" s="4"/>
      <c r="CV95" s="4"/>
      <c r="CW95" s="5"/>
      <c r="CX95" s="4"/>
      <c r="CY95" s="4"/>
      <c r="CZ95" s="4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9"/>
      <c r="B96" s="70" t="s">
        <v>17</v>
      </c>
      <c r="C96" s="66">
        <f>SUM(C84:C95)</f>
        <v>0</v>
      </c>
      <c r="D96" s="44">
        <f>SUM(D84:D95)</f>
        <v>0</v>
      </c>
      <c r="E96" s="67"/>
      <c r="F96" s="66">
        <f>SUM(F84:F95)</f>
        <v>0</v>
      </c>
      <c r="G96" s="44">
        <f>SUM(G84:G95)</f>
        <v>0</v>
      </c>
      <c r="H96" s="67"/>
      <c r="I96" s="66">
        <f>SUM(I84:I95)</f>
        <v>0</v>
      </c>
      <c r="J96" s="44">
        <f>SUM(J84:J95)</f>
        <v>0</v>
      </c>
      <c r="K96" s="67"/>
      <c r="L96" s="66">
        <f>SUM(L84:L95)</f>
        <v>0</v>
      </c>
      <c r="M96" s="44">
        <f>SUM(M84:M95)</f>
        <v>0</v>
      </c>
      <c r="N96" s="67"/>
      <c r="O96" s="66">
        <f t="shared" ref="O96:P96" si="148">SUM(O84:O95)</f>
        <v>0</v>
      </c>
      <c r="P96" s="44">
        <f t="shared" si="148"/>
        <v>0</v>
      </c>
      <c r="Q96" s="67"/>
      <c r="R96" s="66">
        <f t="shared" ref="R96:S96" si="149">SUM(R84:R95)</f>
        <v>111</v>
      </c>
      <c r="S96" s="44">
        <f t="shared" si="149"/>
        <v>1268</v>
      </c>
      <c r="T96" s="67"/>
      <c r="U96" s="66">
        <f>SUM(U84:U95)</f>
        <v>0</v>
      </c>
      <c r="V96" s="44">
        <f>SUM(V84:V95)</f>
        <v>0</v>
      </c>
      <c r="W96" s="67"/>
      <c r="X96" s="66">
        <f>SUM(X84:X95)</f>
        <v>0</v>
      </c>
      <c r="Y96" s="44">
        <f>SUM(Y84:Y95)</f>
        <v>0</v>
      </c>
      <c r="Z96" s="67"/>
      <c r="AA96" s="66">
        <f t="shared" ref="AA96:AB96" si="150">SUM(AA84:AA95)</f>
        <v>0</v>
      </c>
      <c r="AB96" s="44">
        <f t="shared" si="150"/>
        <v>0</v>
      </c>
      <c r="AC96" s="67"/>
      <c r="AD96" s="66">
        <f t="shared" ref="AD96:AE96" si="151">SUM(AD84:AD95)</f>
        <v>0</v>
      </c>
      <c r="AE96" s="44">
        <f t="shared" si="151"/>
        <v>0</v>
      </c>
      <c r="AF96" s="67"/>
      <c r="AG96" s="66">
        <f t="shared" ref="AG96:AH96" si="152">SUM(AG84:AG95)</f>
        <v>0</v>
      </c>
      <c r="AH96" s="44">
        <f t="shared" si="152"/>
        <v>0</v>
      </c>
      <c r="AI96" s="67"/>
      <c r="AJ96" s="66">
        <f>SUM(AJ84:AJ95)</f>
        <v>0</v>
      </c>
      <c r="AK96" s="44">
        <f>SUM(AK84:AK95)</f>
        <v>0</v>
      </c>
      <c r="AL96" s="67"/>
      <c r="AM96" s="66">
        <f>SUM(AM84:AM95)</f>
        <v>0</v>
      </c>
      <c r="AN96" s="44">
        <f>SUM(AN84:AN95)</f>
        <v>0</v>
      </c>
      <c r="AO96" s="67"/>
      <c r="AP96" s="66">
        <f>SUM(AP84:AP95)</f>
        <v>0</v>
      </c>
      <c r="AQ96" s="44">
        <f>SUM(AQ84:AQ95)</f>
        <v>0</v>
      </c>
      <c r="AR96" s="67"/>
      <c r="AS96" s="66">
        <f>SUM(AS84:AS95)</f>
        <v>0</v>
      </c>
      <c r="AT96" s="44">
        <f>SUM(AT84:AT95)</f>
        <v>0</v>
      </c>
      <c r="AU96" s="67"/>
      <c r="AV96" s="66">
        <f>SUM(AV84:AV95)</f>
        <v>0</v>
      </c>
      <c r="AW96" s="44">
        <f>SUM(AW84:AW95)</f>
        <v>0</v>
      </c>
      <c r="AX96" s="67"/>
      <c r="AY96" s="66">
        <f>SUM(AY84:AY95)</f>
        <v>0</v>
      </c>
      <c r="AZ96" s="44">
        <f>SUM(AZ84:AZ95)</f>
        <v>0</v>
      </c>
      <c r="BA96" s="67"/>
      <c r="BB96" s="66">
        <f t="shared" ref="BB96:BC96" si="153">SUM(BB84:BB95)</f>
        <v>492</v>
      </c>
      <c r="BC96" s="44">
        <f t="shared" si="153"/>
        <v>1409</v>
      </c>
      <c r="BD96" s="67"/>
      <c r="BE96" s="66">
        <f>SUM(BE84:BE95)</f>
        <v>0</v>
      </c>
      <c r="BF96" s="44">
        <f>SUM(BF84:BF95)</f>
        <v>0</v>
      </c>
      <c r="BG96" s="67"/>
      <c r="BH96" s="66">
        <f t="shared" ref="BH96" si="154">SUM(BH84:BH95)</f>
        <v>0</v>
      </c>
      <c r="BI96" s="44">
        <v>0</v>
      </c>
      <c r="BJ96" s="67"/>
      <c r="BK96" s="66">
        <f t="shared" ref="BK96:BL96" si="155">SUM(BK84:BK95)</f>
        <v>0</v>
      </c>
      <c r="BL96" s="44">
        <f t="shared" si="155"/>
        <v>0</v>
      </c>
      <c r="BM96" s="67"/>
      <c r="BN96" s="66">
        <f t="shared" ref="BN96:BO96" si="156">SUM(BN84:BN95)</f>
        <v>0</v>
      </c>
      <c r="BO96" s="44">
        <f t="shared" si="156"/>
        <v>0</v>
      </c>
      <c r="BP96" s="67"/>
      <c r="BQ96" s="66">
        <f t="shared" ref="BQ96:BR96" si="157">SUM(BQ84:BQ95)</f>
        <v>0</v>
      </c>
      <c r="BR96" s="44">
        <f t="shared" si="157"/>
        <v>0</v>
      </c>
      <c r="BS96" s="67"/>
      <c r="BT96" s="66">
        <f t="shared" ref="BT96:BU96" si="158">SUM(BT84:BT95)</f>
        <v>0</v>
      </c>
      <c r="BU96" s="44">
        <f t="shared" si="158"/>
        <v>1</v>
      </c>
      <c r="BV96" s="67"/>
      <c r="BW96" s="66">
        <f>SUM(BW84:BW95)</f>
        <v>0</v>
      </c>
      <c r="BX96" s="44">
        <f>SUM(BX84:BX95)</f>
        <v>0</v>
      </c>
      <c r="BY96" s="67"/>
      <c r="BZ96" s="66">
        <f t="shared" ref="BZ96:CA96" si="159">SUM(BZ84:BZ95)</f>
        <v>0</v>
      </c>
      <c r="CA96" s="44">
        <f t="shared" si="159"/>
        <v>0</v>
      </c>
      <c r="CB96" s="67"/>
      <c r="CC96" s="66">
        <f t="shared" ref="CC96:CD96" si="160">SUM(CC84:CC95)</f>
        <v>0</v>
      </c>
      <c r="CD96" s="44">
        <f t="shared" si="160"/>
        <v>0</v>
      </c>
      <c r="CE96" s="67"/>
      <c r="CF96" s="66">
        <f t="shared" ref="CF96:CG96" si="161">SUM(CF84:CF95)</f>
        <v>17</v>
      </c>
      <c r="CG96" s="44">
        <f t="shared" si="161"/>
        <v>193</v>
      </c>
      <c r="CH96" s="67"/>
      <c r="CI96" s="66">
        <f t="shared" ref="CI96:CJ96" si="162">SUM(CI84:CI95)</f>
        <v>9</v>
      </c>
      <c r="CJ96" s="44">
        <f t="shared" si="162"/>
        <v>93</v>
      </c>
      <c r="CK96" s="67"/>
      <c r="CL96" s="45">
        <f t="shared" si="143"/>
        <v>629</v>
      </c>
      <c r="CM96" s="46">
        <f t="shared" si="144"/>
        <v>2964</v>
      </c>
      <c r="CN96" s="4"/>
      <c r="CO96" s="5"/>
      <c r="CP96" s="4"/>
      <c r="CQ96" s="4"/>
      <c r="CR96" s="4"/>
      <c r="CS96" s="5"/>
      <c r="CT96" s="4"/>
      <c r="CU96" s="4"/>
      <c r="CV96" s="4"/>
      <c r="CW96" s="5"/>
      <c r="CX96" s="4"/>
      <c r="CY96" s="4"/>
      <c r="CZ96" s="4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</row>
    <row r="97" spans="1:211" x14ac:dyDescent="0.3">
      <c r="A97" s="49">
        <v>2011</v>
      </c>
      <c r="B97" s="50" t="s">
        <v>5</v>
      </c>
      <c r="C97" s="56">
        <v>0</v>
      </c>
      <c r="D97" s="6">
        <v>0</v>
      </c>
      <c r="E97" s="55">
        <v>0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56">
        <v>0</v>
      </c>
      <c r="V97" s="6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>
        <v>0</v>
      </c>
      <c r="AE97" s="6">
        <v>0</v>
      </c>
      <c r="AF97" s="55">
        <v>0</v>
      </c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0</v>
      </c>
      <c r="AW97" s="6">
        <v>0</v>
      </c>
      <c r="AX97" s="55">
        <v>0</v>
      </c>
      <c r="AY97" s="56">
        <v>0</v>
      </c>
      <c r="AZ97" s="6">
        <v>0</v>
      </c>
      <c r="BA97" s="55">
        <v>0</v>
      </c>
      <c r="BB97" s="65">
        <v>0</v>
      </c>
      <c r="BC97" s="16">
        <v>0</v>
      </c>
      <c r="BD97" s="55">
        <v>0</v>
      </c>
      <c r="BE97" s="56">
        <v>0</v>
      </c>
      <c r="BF97" s="6">
        <v>0</v>
      </c>
      <c r="BG97" s="55">
        <v>0</v>
      </c>
      <c r="BH97" s="56">
        <v>0</v>
      </c>
      <c r="BI97" s="6">
        <v>0</v>
      </c>
      <c r="BJ97" s="55">
        <v>0</v>
      </c>
      <c r="BK97" s="56">
        <v>0</v>
      </c>
      <c r="BL97" s="6">
        <v>0</v>
      </c>
      <c r="BM97" s="55">
        <v>0</v>
      </c>
      <c r="BN97" s="56">
        <v>0</v>
      </c>
      <c r="BO97" s="6">
        <v>0</v>
      </c>
      <c r="BP97" s="55">
        <v>0</v>
      </c>
      <c r="BQ97" s="56">
        <v>0</v>
      </c>
      <c r="BR97" s="6">
        <v>0</v>
      </c>
      <c r="BS97" s="55">
        <f t="shared" ref="BS97:BS108" si="163">IF(BQ97=0,0,BR97/BQ97*1000)</f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f t="shared" ref="CB97:CB108" si="164">IF(BZ97=0,0,CA97/BZ97*1000)</f>
        <v>0</v>
      </c>
      <c r="CC97" s="56">
        <v>0</v>
      </c>
      <c r="CD97" s="6">
        <v>0</v>
      </c>
      <c r="CE97" s="55">
        <f t="shared" ref="CE97:CE108" si="165">IF(CC97=0,0,CD97/CC97*1000)</f>
        <v>0</v>
      </c>
      <c r="CF97" s="56">
        <v>0</v>
      </c>
      <c r="CG97" s="6">
        <v>0</v>
      </c>
      <c r="CH97" s="55">
        <v>0</v>
      </c>
      <c r="CI97" s="56">
        <v>0</v>
      </c>
      <c r="CJ97" s="6">
        <v>0</v>
      </c>
      <c r="CK97" s="55">
        <v>0</v>
      </c>
      <c r="CL97" s="8">
        <f t="shared" ref="CL97:CL109" si="166">SUM(L97,O97,R97,X97,AA97,AG97,AJ97,AP97,AV97,AY97,BB97,BT97,CF97,CI97)</f>
        <v>0</v>
      </c>
      <c r="CM97" s="15">
        <f t="shared" ref="CM97:CM109" si="167">SUM(M97,P97,S97,Y97,AB97,AH97,AK97,AQ97,AW97,AZ97,BC97,BU97,CG97,CJ97)</f>
        <v>0</v>
      </c>
      <c r="CN97" s="4"/>
      <c r="CO97" s="5"/>
      <c r="CP97" s="4"/>
      <c r="CQ97" s="4"/>
      <c r="CR97" s="4"/>
      <c r="CS97" s="5"/>
      <c r="CT97" s="4"/>
      <c r="CU97" s="4"/>
      <c r="CV97" s="4"/>
      <c r="CW97" s="5"/>
      <c r="CX97" s="4"/>
      <c r="CY97" s="4"/>
      <c r="CZ97" s="4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</row>
    <row r="98" spans="1:211" x14ac:dyDescent="0.3">
      <c r="A98" s="49">
        <v>2011</v>
      </c>
      <c r="B98" s="50" t="s">
        <v>6</v>
      </c>
      <c r="C98" s="56">
        <v>0</v>
      </c>
      <c r="D98" s="6">
        <v>0</v>
      </c>
      <c r="E98" s="55">
        <v>0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56">
        <v>0</v>
      </c>
      <c r="V98" s="6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>
        <v>0</v>
      </c>
      <c r="AE98" s="6">
        <v>0</v>
      </c>
      <c r="AF98" s="55">
        <v>0</v>
      </c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0</v>
      </c>
      <c r="AW98" s="6">
        <v>0</v>
      </c>
      <c r="AX98" s="55">
        <v>0</v>
      </c>
      <c r="AY98" s="56">
        <v>0</v>
      </c>
      <c r="AZ98" s="6">
        <v>0</v>
      </c>
      <c r="BA98" s="55">
        <v>0</v>
      </c>
      <c r="BB98" s="56">
        <v>0</v>
      </c>
      <c r="BC98" s="6">
        <v>0</v>
      </c>
      <c r="BD98" s="55">
        <v>0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56">
        <v>0</v>
      </c>
      <c r="BO98" s="6">
        <v>0</v>
      </c>
      <c r="BP98" s="55">
        <v>0</v>
      </c>
      <c r="BQ98" s="56">
        <v>0</v>
      </c>
      <c r="BR98" s="6">
        <v>0</v>
      </c>
      <c r="BS98" s="55">
        <f t="shared" si="163"/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f t="shared" si="164"/>
        <v>0</v>
      </c>
      <c r="CC98" s="56">
        <v>0</v>
      </c>
      <c r="CD98" s="6">
        <v>0</v>
      </c>
      <c r="CE98" s="55">
        <f t="shared" si="165"/>
        <v>0</v>
      </c>
      <c r="CF98" s="56">
        <v>0</v>
      </c>
      <c r="CG98" s="6">
        <v>0</v>
      </c>
      <c r="CH98" s="55">
        <v>0</v>
      </c>
      <c r="CI98" s="56">
        <v>0</v>
      </c>
      <c r="CJ98" s="6">
        <v>0</v>
      </c>
      <c r="CK98" s="55">
        <v>0</v>
      </c>
      <c r="CL98" s="8">
        <f t="shared" si="166"/>
        <v>0</v>
      </c>
      <c r="CM98" s="15">
        <f t="shared" si="167"/>
        <v>0</v>
      </c>
      <c r="CN98" s="4"/>
      <c r="CO98" s="5"/>
      <c r="CP98" s="4"/>
      <c r="CQ98" s="4"/>
      <c r="CR98" s="4"/>
      <c r="CS98" s="5"/>
      <c r="CT98" s="4"/>
      <c r="CU98" s="4"/>
      <c r="CV98" s="4"/>
      <c r="CW98" s="5"/>
      <c r="CX98" s="4"/>
      <c r="CY98" s="4"/>
      <c r="CZ98" s="4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</row>
    <row r="99" spans="1:211" x14ac:dyDescent="0.3">
      <c r="A99" s="49">
        <v>2011</v>
      </c>
      <c r="B99" s="50" t="s">
        <v>7</v>
      </c>
      <c r="C99" s="56">
        <v>0</v>
      </c>
      <c r="D99" s="6">
        <v>0</v>
      </c>
      <c r="E99" s="55">
        <v>0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56">
        <v>0</v>
      </c>
      <c r="V99" s="6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>
        <v>0</v>
      </c>
      <c r="AE99" s="6">
        <v>0</v>
      </c>
      <c r="AF99" s="55">
        <v>0</v>
      </c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12</v>
      </c>
      <c r="AR99" s="55">
        <v>0</v>
      </c>
      <c r="AS99" s="56">
        <v>0</v>
      </c>
      <c r="AT99" s="6">
        <v>0</v>
      </c>
      <c r="AU99" s="55">
        <v>0</v>
      </c>
      <c r="AV99" s="56">
        <v>0</v>
      </c>
      <c r="AW99" s="6">
        <v>0</v>
      </c>
      <c r="AX99" s="55">
        <v>0</v>
      </c>
      <c r="AY99" s="56">
        <v>0</v>
      </c>
      <c r="AZ99" s="6">
        <v>0</v>
      </c>
      <c r="BA99" s="55">
        <v>0</v>
      </c>
      <c r="BB99" s="56">
        <v>0</v>
      </c>
      <c r="BC99" s="6">
        <v>0</v>
      </c>
      <c r="BD99" s="55">
        <v>0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56">
        <v>0</v>
      </c>
      <c r="BO99" s="6">
        <v>0</v>
      </c>
      <c r="BP99" s="55">
        <v>0</v>
      </c>
      <c r="BQ99" s="56">
        <v>0</v>
      </c>
      <c r="BR99" s="6">
        <v>0</v>
      </c>
      <c r="BS99" s="55">
        <f t="shared" si="163"/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f t="shared" si="164"/>
        <v>0</v>
      </c>
      <c r="CC99" s="56">
        <v>0</v>
      </c>
      <c r="CD99" s="6">
        <v>0</v>
      </c>
      <c r="CE99" s="55">
        <f t="shared" si="165"/>
        <v>0</v>
      </c>
      <c r="CF99" s="56">
        <v>0</v>
      </c>
      <c r="CG99" s="6">
        <v>0</v>
      </c>
      <c r="CH99" s="55">
        <v>0</v>
      </c>
      <c r="CI99" s="56">
        <v>4</v>
      </c>
      <c r="CJ99" s="6">
        <v>55</v>
      </c>
      <c r="CK99" s="55">
        <f t="shared" ref="CK99:CK108" si="168">CJ99/CI99*1000</f>
        <v>13750</v>
      </c>
      <c r="CL99" s="8">
        <f t="shared" si="166"/>
        <v>4</v>
      </c>
      <c r="CM99" s="15">
        <f t="shared" si="167"/>
        <v>67</v>
      </c>
      <c r="CN99" s="4"/>
      <c r="CO99" s="5"/>
      <c r="CP99" s="4"/>
      <c r="CQ99" s="4"/>
      <c r="CR99" s="4"/>
      <c r="CS99" s="5"/>
      <c r="CT99" s="4"/>
      <c r="CU99" s="4"/>
      <c r="CV99" s="4"/>
      <c r="CW99" s="5"/>
      <c r="CX99" s="4"/>
      <c r="CY99" s="4"/>
      <c r="CZ99" s="4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</row>
    <row r="100" spans="1:211" x14ac:dyDescent="0.3">
      <c r="A100" s="49">
        <v>2011</v>
      </c>
      <c r="B100" s="50" t="s">
        <v>8</v>
      </c>
      <c r="C100" s="56">
        <v>0</v>
      </c>
      <c r="D100" s="6">
        <v>0</v>
      </c>
      <c r="E100" s="55">
        <v>0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56">
        <v>0</v>
      </c>
      <c r="V100" s="6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>
        <v>0</v>
      </c>
      <c r="AE100" s="6">
        <v>0</v>
      </c>
      <c r="AF100" s="55">
        <v>0</v>
      </c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0</v>
      </c>
      <c r="AW100" s="6">
        <v>0</v>
      </c>
      <c r="AX100" s="55">
        <v>0</v>
      </c>
      <c r="AY100" s="56">
        <v>0</v>
      </c>
      <c r="AZ100" s="6">
        <v>0</v>
      </c>
      <c r="BA100" s="55">
        <v>0</v>
      </c>
      <c r="BB100" s="56">
        <v>0</v>
      </c>
      <c r="BC100" s="6">
        <v>0</v>
      </c>
      <c r="BD100" s="55">
        <v>0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56">
        <v>0</v>
      </c>
      <c r="BO100" s="6">
        <v>0</v>
      </c>
      <c r="BP100" s="55">
        <v>0</v>
      </c>
      <c r="BQ100" s="56">
        <v>0</v>
      </c>
      <c r="BR100" s="6">
        <v>0</v>
      </c>
      <c r="BS100" s="55">
        <f t="shared" si="163"/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f t="shared" si="164"/>
        <v>0</v>
      </c>
      <c r="CC100" s="56">
        <v>0</v>
      </c>
      <c r="CD100" s="6">
        <v>0</v>
      </c>
      <c r="CE100" s="55">
        <f t="shared" si="165"/>
        <v>0</v>
      </c>
      <c r="CF100" s="56">
        <v>0</v>
      </c>
      <c r="CG100" s="6">
        <v>3</v>
      </c>
      <c r="CH100" s="55">
        <v>0</v>
      </c>
      <c r="CI100" s="56">
        <v>0</v>
      </c>
      <c r="CJ100" s="6">
        <v>0</v>
      </c>
      <c r="CK100" s="55">
        <v>0</v>
      </c>
      <c r="CL100" s="8">
        <f t="shared" si="166"/>
        <v>0</v>
      </c>
      <c r="CM100" s="15">
        <f t="shared" si="167"/>
        <v>3</v>
      </c>
      <c r="CN100" s="4"/>
      <c r="CO100" s="5"/>
      <c r="CP100" s="4"/>
      <c r="CQ100" s="4"/>
      <c r="CR100" s="4"/>
      <c r="CS100" s="5"/>
      <c r="CT100" s="4"/>
      <c r="CU100" s="4"/>
      <c r="CV100" s="4"/>
      <c r="CW100" s="5"/>
      <c r="CX100" s="4"/>
      <c r="CY100" s="4"/>
      <c r="CZ100" s="4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</row>
    <row r="101" spans="1:211" x14ac:dyDescent="0.3">
      <c r="A101" s="49">
        <v>2011</v>
      </c>
      <c r="B101" s="50" t="s">
        <v>9</v>
      </c>
      <c r="C101" s="56">
        <v>0</v>
      </c>
      <c r="D101" s="6">
        <v>0</v>
      </c>
      <c r="E101" s="55">
        <v>0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>
        <v>0</v>
      </c>
      <c r="AE101" s="6">
        <v>0</v>
      </c>
      <c r="AF101" s="55">
        <v>0</v>
      </c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91</v>
      </c>
      <c r="BC101" s="6">
        <v>1252</v>
      </c>
      <c r="BD101" s="55">
        <f t="shared" ref="BD101:BD108" si="169">BC101/BB101*1000</f>
        <v>13758.241758241758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f t="shared" si="163"/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f t="shared" si="164"/>
        <v>0</v>
      </c>
      <c r="CC101" s="56">
        <v>0</v>
      </c>
      <c r="CD101" s="6">
        <v>0</v>
      </c>
      <c r="CE101" s="55">
        <f t="shared" si="165"/>
        <v>0</v>
      </c>
      <c r="CF101" s="56">
        <v>3</v>
      </c>
      <c r="CG101" s="6">
        <v>26</v>
      </c>
      <c r="CH101" s="55">
        <f t="shared" ref="CH101:CH108" si="170">CG101/CF101*1000</f>
        <v>8666.6666666666661</v>
      </c>
      <c r="CI101" s="56">
        <v>0</v>
      </c>
      <c r="CJ101" s="6">
        <v>0</v>
      </c>
      <c r="CK101" s="55">
        <v>0</v>
      </c>
      <c r="CL101" s="8">
        <f t="shared" si="166"/>
        <v>94</v>
      </c>
      <c r="CM101" s="15">
        <f t="shared" si="167"/>
        <v>1278</v>
      </c>
      <c r="CN101" s="4"/>
      <c r="CO101" s="5"/>
      <c r="CP101" s="4"/>
      <c r="CQ101" s="4"/>
      <c r="CR101" s="4"/>
      <c r="CS101" s="5"/>
      <c r="CT101" s="4"/>
      <c r="CU101" s="4"/>
      <c r="CV101" s="4"/>
      <c r="CW101" s="5"/>
      <c r="CX101" s="4"/>
      <c r="CY101" s="4"/>
      <c r="CZ101" s="4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</row>
    <row r="102" spans="1:211" x14ac:dyDescent="0.3">
      <c r="A102" s="49">
        <v>2011</v>
      </c>
      <c r="B102" s="50" t="s">
        <v>10</v>
      </c>
      <c r="C102" s="56">
        <v>0</v>
      </c>
      <c r="D102" s="6">
        <v>0</v>
      </c>
      <c r="E102" s="55">
        <v>0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34</v>
      </c>
      <c r="S102" s="6">
        <v>409</v>
      </c>
      <c r="T102" s="55">
        <f t="shared" ref="T102:T106" si="171">S102/R102*1000</f>
        <v>12029.411764705883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>
        <v>0</v>
      </c>
      <c r="AE102" s="6">
        <v>0</v>
      </c>
      <c r="AF102" s="55">
        <v>0</v>
      </c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123</v>
      </c>
      <c r="BC102" s="6">
        <v>323</v>
      </c>
      <c r="BD102" s="55">
        <f t="shared" si="169"/>
        <v>2626.0162601626016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f t="shared" si="163"/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f t="shared" si="164"/>
        <v>0</v>
      </c>
      <c r="CC102" s="56">
        <v>0</v>
      </c>
      <c r="CD102" s="6">
        <v>0</v>
      </c>
      <c r="CE102" s="55">
        <f t="shared" si="165"/>
        <v>0</v>
      </c>
      <c r="CF102" s="56">
        <v>0</v>
      </c>
      <c r="CG102" s="6">
        <v>0</v>
      </c>
      <c r="CH102" s="55">
        <v>0</v>
      </c>
      <c r="CI102" s="56">
        <v>0</v>
      </c>
      <c r="CJ102" s="6">
        <v>0</v>
      </c>
      <c r="CK102" s="55">
        <v>0</v>
      </c>
      <c r="CL102" s="8">
        <f t="shared" si="166"/>
        <v>157</v>
      </c>
      <c r="CM102" s="15">
        <f t="shared" si="167"/>
        <v>732</v>
      </c>
      <c r="CN102" s="4"/>
      <c r="CO102" s="5"/>
      <c r="CP102" s="4"/>
      <c r="CQ102" s="4"/>
      <c r="CR102" s="4"/>
      <c r="CS102" s="5"/>
      <c r="CT102" s="4"/>
      <c r="CU102" s="4"/>
      <c r="CV102" s="4"/>
      <c r="CW102" s="5"/>
      <c r="CX102" s="4"/>
      <c r="CY102" s="4"/>
      <c r="CZ102" s="4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</row>
    <row r="103" spans="1:211" x14ac:dyDescent="0.3">
      <c r="A103" s="49">
        <v>2011</v>
      </c>
      <c r="B103" s="50" t="s">
        <v>11</v>
      </c>
      <c r="C103" s="56">
        <v>0</v>
      </c>
      <c r="D103" s="6">
        <v>0</v>
      </c>
      <c r="E103" s="55">
        <v>0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>
        <v>0</v>
      </c>
      <c r="AE103" s="6">
        <v>0</v>
      </c>
      <c r="AF103" s="55">
        <v>0</v>
      </c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205</v>
      </c>
      <c r="BC103" s="6">
        <v>536</v>
      </c>
      <c r="BD103" s="55">
        <f t="shared" si="169"/>
        <v>2614.6341463414633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f t="shared" si="163"/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f t="shared" si="164"/>
        <v>0</v>
      </c>
      <c r="CC103" s="56">
        <v>0</v>
      </c>
      <c r="CD103" s="6">
        <v>0</v>
      </c>
      <c r="CE103" s="55">
        <f t="shared" si="165"/>
        <v>0</v>
      </c>
      <c r="CF103" s="56">
        <v>0</v>
      </c>
      <c r="CG103" s="6">
        <v>0</v>
      </c>
      <c r="CH103" s="55">
        <v>0</v>
      </c>
      <c r="CI103" s="56">
        <v>0</v>
      </c>
      <c r="CJ103" s="6">
        <v>0</v>
      </c>
      <c r="CK103" s="55">
        <v>0</v>
      </c>
      <c r="CL103" s="8">
        <f t="shared" si="166"/>
        <v>205</v>
      </c>
      <c r="CM103" s="15">
        <f t="shared" si="167"/>
        <v>536</v>
      </c>
      <c r="CN103" s="4"/>
      <c r="CO103" s="5"/>
      <c r="CP103" s="4"/>
      <c r="CQ103" s="4"/>
      <c r="CR103" s="4"/>
      <c r="CS103" s="5"/>
      <c r="CT103" s="4"/>
      <c r="CU103" s="4"/>
      <c r="CV103" s="4"/>
      <c r="CW103" s="5"/>
      <c r="CX103" s="4"/>
      <c r="CY103" s="4"/>
      <c r="CZ103" s="4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</row>
    <row r="104" spans="1:211" x14ac:dyDescent="0.3">
      <c r="A104" s="49">
        <v>2011</v>
      </c>
      <c r="B104" s="50" t="s">
        <v>12</v>
      </c>
      <c r="C104" s="56">
        <v>0</v>
      </c>
      <c r="D104" s="6">
        <v>0</v>
      </c>
      <c r="E104" s="55">
        <v>0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>
        <v>0</v>
      </c>
      <c r="AE104" s="6">
        <v>0</v>
      </c>
      <c r="AF104" s="55">
        <v>0</v>
      </c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65">
        <v>166</v>
      </c>
      <c r="BC104" s="16">
        <v>435</v>
      </c>
      <c r="BD104" s="55">
        <f t="shared" si="169"/>
        <v>2620.4819277108436</v>
      </c>
      <c r="BE104" s="56">
        <v>0</v>
      </c>
      <c r="BF104" s="6">
        <v>0</v>
      </c>
      <c r="BG104" s="55">
        <v>0</v>
      </c>
      <c r="BH104" s="56">
        <v>0</v>
      </c>
      <c r="BI104" s="6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f t="shared" si="163"/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f t="shared" si="164"/>
        <v>0</v>
      </c>
      <c r="CC104" s="56">
        <v>0</v>
      </c>
      <c r="CD104" s="6">
        <v>0</v>
      </c>
      <c r="CE104" s="55">
        <f t="shared" si="165"/>
        <v>0</v>
      </c>
      <c r="CF104" s="56">
        <v>409</v>
      </c>
      <c r="CG104" s="6">
        <v>1645</v>
      </c>
      <c r="CH104" s="55">
        <f t="shared" si="170"/>
        <v>4022.0048899755502</v>
      </c>
      <c r="CI104" s="56">
        <v>2</v>
      </c>
      <c r="CJ104" s="6">
        <v>22</v>
      </c>
      <c r="CK104" s="55">
        <f t="shared" si="168"/>
        <v>11000</v>
      </c>
      <c r="CL104" s="8">
        <f t="shared" si="166"/>
        <v>577</v>
      </c>
      <c r="CM104" s="15">
        <f t="shared" si="167"/>
        <v>2102</v>
      </c>
      <c r="CN104" s="4"/>
      <c r="CO104" s="5"/>
      <c r="CP104" s="4"/>
      <c r="CQ104" s="4"/>
      <c r="CR104" s="4"/>
      <c r="CS104" s="5"/>
      <c r="CT104" s="4"/>
      <c r="CU104" s="4"/>
      <c r="CV104" s="4"/>
      <c r="CW104" s="5"/>
      <c r="CX104" s="4"/>
      <c r="CY104" s="4"/>
      <c r="CZ104" s="4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</row>
    <row r="105" spans="1:211" x14ac:dyDescent="0.3">
      <c r="A105" s="49">
        <v>2011</v>
      </c>
      <c r="B105" s="50" t="s">
        <v>13</v>
      </c>
      <c r="C105" s="56">
        <v>0</v>
      </c>
      <c r="D105" s="6">
        <v>0</v>
      </c>
      <c r="E105" s="55">
        <v>0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34</v>
      </c>
      <c r="S105" s="6">
        <v>400</v>
      </c>
      <c r="T105" s="55">
        <f t="shared" si="171"/>
        <v>11764.705882352942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>
        <v>0</v>
      </c>
      <c r="AE105" s="6">
        <v>0</v>
      </c>
      <c r="AF105" s="55">
        <v>0</v>
      </c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339</v>
      </c>
      <c r="BC105" s="6">
        <v>852</v>
      </c>
      <c r="BD105" s="55">
        <f t="shared" si="169"/>
        <v>2513.2743362831857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f t="shared" si="163"/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f t="shared" si="164"/>
        <v>0</v>
      </c>
      <c r="CC105" s="56">
        <v>0</v>
      </c>
      <c r="CD105" s="6">
        <v>0</v>
      </c>
      <c r="CE105" s="55">
        <f t="shared" si="165"/>
        <v>0</v>
      </c>
      <c r="CF105" s="56">
        <v>1</v>
      </c>
      <c r="CG105" s="6">
        <v>12</v>
      </c>
      <c r="CH105" s="55">
        <f t="shared" si="170"/>
        <v>12000</v>
      </c>
      <c r="CI105" s="56">
        <v>0</v>
      </c>
      <c r="CJ105" s="6">
        <v>0</v>
      </c>
      <c r="CK105" s="55">
        <v>0</v>
      </c>
      <c r="CL105" s="8">
        <f t="shared" si="166"/>
        <v>374</v>
      </c>
      <c r="CM105" s="15">
        <f t="shared" si="167"/>
        <v>1264</v>
      </c>
      <c r="CN105" s="4"/>
      <c r="CO105" s="5"/>
      <c r="CP105" s="4"/>
      <c r="CQ105" s="4"/>
      <c r="CR105" s="4"/>
      <c r="CS105" s="5"/>
      <c r="CT105" s="4"/>
      <c r="CU105" s="4"/>
      <c r="CV105" s="4"/>
      <c r="CW105" s="5"/>
      <c r="CX105" s="4"/>
      <c r="CY105" s="4"/>
      <c r="CZ105" s="4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</row>
    <row r="106" spans="1:211" x14ac:dyDescent="0.3">
      <c r="A106" s="49">
        <v>2011</v>
      </c>
      <c r="B106" s="50" t="s">
        <v>14</v>
      </c>
      <c r="C106" s="56">
        <v>0</v>
      </c>
      <c r="D106" s="6">
        <v>0</v>
      </c>
      <c r="E106" s="55">
        <v>0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34</v>
      </c>
      <c r="S106" s="6">
        <v>404</v>
      </c>
      <c r="T106" s="55">
        <f t="shared" si="171"/>
        <v>11882.35294117647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>
        <v>0</v>
      </c>
      <c r="AE106" s="6">
        <v>0</v>
      </c>
      <c r="AF106" s="55">
        <v>0</v>
      </c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65">
        <v>397</v>
      </c>
      <c r="BC106" s="16">
        <v>1000</v>
      </c>
      <c r="BD106" s="55">
        <f t="shared" si="169"/>
        <v>2518.8916876574303</v>
      </c>
      <c r="BE106" s="56">
        <v>0</v>
      </c>
      <c r="BF106" s="6">
        <v>0</v>
      </c>
      <c r="BG106" s="55">
        <v>0</v>
      </c>
      <c r="BH106" s="56">
        <v>0</v>
      </c>
      <c r="BI106" s="6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f t="shared" si="163"/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f t="shared" si="164"/>
        <v>0</v>
      </c>
      <c r="CC106" s="56">
        <v>0</v>
      </c>
      <c r="CD106" s="6">
        <v>0</v>
      </c>
      <c r="CE106" s="55">
        <f t="shared" si="165"/>
        <v>0</v>
      </c>
      <c r="CF106" s="56">
        <v>342</v>
      </c>
      <c r="CG106" s="6">
        <v>1527</v>
      </c>
      <c r="CH106" s="55">
        <f t="shared" si="170"/>
        <v>4464.9122807017538</v>
      </c>
      <c r="CI106" s="56">
        <v>0</v>
      </c>
      <c r="CJ106" s="6">
        <v>1</v>
      </c>
      <c r="CK106" s="55">
        <v>0</v>
      </c>
      <c r="CL106" s="8">
        <f t="shared" si="166"/>
        <v>773</v>
      </c>
      <c r="CM106" s="15">
        <f t="shared" si="167"/>
        <v>2932</v>
      </c>
      <c r="CN106" s="4"/>
      <c r="CO106" s="5"/>
      <c r="CP106" s="4"/>
      <c r="CQ106" s="4"/>
      <c r="CR106" s="4"/>
      <c r="CS106" s="5"/>
      <c r="CT106" s="4"/>
      <c r="CU106" s="4"/>
      <c r="CV106" s="4"/>
      <c r="CW106" s="5"/>
      <c r="CX106" s="4"/>
      <c r="CY106" s="4"/>
      <c r="CZ106" s="4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</row>
    <row r="107" spans="1:211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>
        <v>0</v>
      </c>
      <c r="AE107" s="6">
        <v>0</v>
      </c>
      <c r="AF107" s="55">
        <v>0</v>
      </c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220</v>
      </c>
      <c r="BC107" s="6">
        <v>554</v>
      </c>
      <c r="BD107" s="55">
        <f t="shared" si="169"/>
        <v>2518.181818181818</v>
      </c>
      <c r="BE107" s="56">
        <v>0</v>
      </c>
      <c r="BF107" s="6">
        <v>0</v>
      </c>
      <c r="BG107" s="55">
        <v>0</v>
      </c>
      <c r="BH107" s="56">
        <v>0</v>
      </c>
      <c r="BI107" s="6">
        <v>0</v>
      </c>
      <c r="BJ107" s="55">
        <v>0</v>
      </c>
      <c r="BK107" s="56">
        <v>0</v>
      </c>
      <c r="BL107" s="6">
        <v>0</v>
      </c>
      <c r="BM107" s="55">
        <v>0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f t="shared" si="163"/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f t="shared" si="164"/>
        <v>0</v>
      </c>
      <c r="CC107" s="56">
        <v>0</v>
      </c>
      <c r="CD107" s="6">
        <v>0</v>
      </c>
      <c r="CE107" s="55">
        <f t="shared" si="165"/>
        <v>0</v>
      </c>
      <c r="CF107" s="56">
        <v>2</v>
      </c>
      <c r="CG107" s="6">
        <v>25</v>
      </c>
      <c r="CH107" s="55">
        <f t="shared" si="170"/>
        <v>12500</v>
      </c>
      <c r="CI107" s="56">
        <v>135</v>
      </c>
      <c r="CJ107" s="6">
        <v>437</v>
      </c>
      <c r="CK107" s="55">
        <f t="shared" si="168"/>
        <v>3237.037037037037</v>
      </c>
      <c r="CL107" s="8">
        <f t="shared" si="166"/>
        <v>357</v>
      </c>
      <c r="CM107" s="15">
        <f t="shared" si="167"/>
        <v>1016</v>
      </c>
      <c r="CN107" s="4"/>
      <c r="CO107" s="5"/>
      <c r="CP107" s="4"/>
      <c r="CQ107" s="4"/>
      <c r="CR107" s="4"/>
      <c r="CS107" s="5"/>
      <c r="CT107" s="4"/>
      <c r="CU107" s="4"/>
      <c r="CV107" s="4"/>
      <c r="CW107" s="5"/>
      <c r="CX107" s="4"/>
      <c r="CY107" s="4"/>
      <c r="CZ107" s="4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</row>
    <row r="108" spans="1:211" x14ac:dyDescent="0.3">
      <c r="A108" s="49">
        <v>2011</v>
      </c>
      <c r="B108" s="50" t="s">
        <v>16</v>
      </c>
      <c r="C108" s="56">
        <v>0</v>
      </c>
      <c r="D108" s="6">
        <v>0</v>
      </c>
      <c r="E108" s="55">
        <v>0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>
        <v>0</v>
      </c>
      <c r="AE108" s="6">
        <v>0</v>
      </c>
      <c r="AF108" s="55">
        <v>0</v>
      </c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10</v>
      </c>
      <c r="BA108" s="55">
        <v>0</v>
      </c>
      <c r="BB108" s="56">
        <v>-3</v>
      </c>
      <c r="BC108" s="6">
        <v>-27</v>
      </c>
      <c r="BD108" s="55">
        <f t="shared" si="169"/>
        <v>9000</v>
      </c>
      <c r="BE108" s="56">
        <v>0</v>
      </c>
      <c r="BF108" s="6">
        <v>0</v>
      </c>
      <c r="BG108" s="55">
        <v>0</v>
      </c>
      <c r="BH108" s="56">
        <v>0</v>
      </c>
      <c r="BI108" s="6">
        <v>0</v>
      </c>
      <c r="BJ108" s="55">
        <v>0</v>
      </c>
      <c r="BK108" s="56">
        <v>0</v>
      </c>
      <c r="BL108" s="6">
        <v>0</v>
      </c>
      <c r="BM108" s="55">
        <v>0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f t="shared" si="163"/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f t="shared" si="164"/>
        <v>0</v>
      </c>
      <c r="CC108" s="56">
        <v>0</v>
      </c>
      <c r="CD108" s="6">
        <v>0</v>
      </c>
      <c r="CE108" s="55">
        <f t="shared" si="165"/>
        <v>0</v>
      </c>
      <c r="CF108" s="56">
        <v>1</v>
      </c>
      <c r="CG108" s="6">
        <v>22</v>
      </c>
      <c r="CH108" s="55">
        <f t="shared" si="170"/>
        <v>22000</v>
      </c>
      <c r="CI108" s="56">
        <v>207</v>
      </c>
      <c r="CJ108" s="6">
        <v>680</v>
      </c>
      <c r="CK108" s="55">
        <f t="shared" si="168"/>
        <v>3285.0241545893718</v>
      </c>
      <c r="CL108" s="8">
        <f t="shared" si="166"/>
        <v>205</v>
      </c>
      <c r="CM108" s="15">
        <f t="shared" si="167"/>
        <v>685</v>
      </c>
      <c r="CN108" s="4"/>
      <c r="CO108" s="5"/>
      <c r="CP108" s="4"/>
      <c r="CQ108" s="4"/>
      <c r="CR108" s="4"/>
      <c r="CS108" s="5"/>
      <c r="CT108" s="4"/>
      <c r="CU108" s="4"/>
      <c r="CV108" s="4"/>
      <c r="CW108" s="5"/>
      <c r="CX108" s="4"/>
      <c r="CY108" s="4"/>
      <c r="CZ108" s="4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</row>
    <row r="109" spans="1:211" ht="15" thickBot="1" x14ac:dyDescent="0.35">
      <c r="A109" s="69"/>
      <c r="B109" s="70" t="s">
        <v>17</v>
      </c>
      <c r="C109" s="66">
        <f>SUM(C97:C108)</f>
        <v>0</v>
      </c>
      <c r="D109" s="44">
        <f>SUM(D97:D108)</f>
        <v>0</v>
      </c>
      <c r="E109" s="67"/>
      <c r="F109" s="66">
        <f>SUM(F97:F108)</f>
        <v>0</v>
      </c>
      <c r="G109" s="44">
        <f>SUM(G97:G108)</f>
        <v>0</v>
      </c>
      <c r="H109" s="67"/>
      <c r="I109" s="66">
        <f>SUM(I97:I108)</f>
        <v>0</v>
      </c>
      <c r="J109" s="44">
        <f>SUM(J97:J108)</f>
        <v>0</v>
      </c>
      <c r="K109" s="67"/>
      <c r="L109" s="66">
        <f>SUM(L97:L108)</f>
        <v>0</v>
      </c>
      <c r="M109" s="44">
        <f>SUM(M97:M108)</f>
        <v>0</v>
      </c>
      <c r="N109" s="67"/>
      <c r="O109" s="66">
        <f t="shared" ref="O109:P109" si="172">SUM(O97:O108)</f>
        <v>0</v>
      </c>
      <c r="P109" s="44">
        <f t="shared" si="172"/>
        <v>0</v>
      </c>
      <c r="Q109" s="67"/>
      <c r="R109" s="66">
        <f t="shared" ref="R109:S109" si="173">SUM(R97:R108)</f>
        <v>102</v>
      </c>
      <c r="S109" s="44">
        <f t="shared" si="173"/>
        <v>1213</v>
      </c>
      <c r="T109" s="67"/>
      <c r="U109" s="66">
        <f>SUM(U97:U108)</f>
        <v>0</v>
      </c>
      <c r="V109" s="44">
        <f>SUM(V97:V108)</f>
        <v>0</v>
      </c>
      <c r="W109" s="67"/>
      <c r="X109" s="66">
        <f t="shared" ref="X109:Y109" si="174">SUM(X97:X108)</f>
        <v>0</v>
      </c>
      <c r="Y109" s="44">
        <f t="shared" si="174"/>
        <v>0</v>
      </c>
      <c r="Z109" s="67"/>
      <c r="AA109" s="66">
        <f t="shared" ref="AA109:AB109" si="175">SUM(AA97:AA108)</f>
        <v>0</v>
      </c>
      <c r="AB109" s="44">
        <f t="shared" si="175"/>
        <v>0</v>
      </c>
      <c r="AC109" s="67"/>
      <c r="AD109" s="66">
        <f t="shared" ref="AD109:AE109" si="176">SUM(AD97:AD108)</f>
        <v>0</v>
      </c>
      <c r="AE109" s="44">
        <f t="shared" si="176"/>
        <v>0</v>
      </c>
      <c r="AF109" s="67"/>
      <c r="AG109" s="66">
        <f t="shared" ref="AG109:AH109" si="177">SUM(AG97:AG108)</f>
        <v>0</v>
      </c>
      <c r="AH109" s="44">
        <f t="shared" si="177"/>
        <v>0</v>
      </c>
      <c r="AI109" s="67"/>
      <c r="AJ109" s="66">
        <f t="shared" ref="AJ109:AK109" si="178">SUM(AJ97:AJ108)</f>
        <v>0</v>
      </c>
      <c r="AK109" s="44">
        <f t="shared" si="178"/>
        <v>0</v>
      </c>
      <c r="AL109" s="67"/>
      <c r="AM109" s="66">
        <f>SUM(AM97:AM108)</f>
        <v>0</v>
      </c>
      <c r="AN109" s="44">
        <f>SUM(AN97:AN108)</f>
        <v>0</v>
      </c>
      <c r="AO109" s="67"/>
      <c r="AP109" s="66">
        <f t="shared" ref="AP109:AQ109" si="179">SUM(AP97:AP108)</f>
        <v>0</v>
      </c>
      <c r="AQ109" s="44">
        <f t="shared" si="179"/>
        <v>12</v>
      </c>
      <c r="AR109" s="67"/>
      <c r="AS109" s="66">
        <f>SUM(AS97:AS108)</f>
        <v>0</v>
      </c>
      <c r="AT109" s="44">
        <f>SUM(AT97:AT108)</f>
        <v>0</v>
      </c>
      <c r="AU109" s="67"/>
      <c r="AV109" s="66">
        <f t="shared" ref="AV109:AW109" si="180">SUM(AV97:AV108)</f>
        <v>0</v>
      </c>
      <c r="AW109" s="44">
        <f t="shared" si="180"/>
        <v>0</v>
      </c>
      <c r="AX109" s="67"/>
      <c r="AY109" s="66">
        <f t="shared" ref="AY109:AZ109" si="181">SUM(AY97:AY108)</f>
        <v>0</v>
      </c>
      <c r="AZ109" s="44">
        <f t="shared" si="181"/>
        <v>10</v>
      </c>
      <c r="BA109" s="67"/>
      <c r="BB109" s="66">
        <f t="shared" ref="BB109:BC109" si="182">SUM(BB97:BB108)</f>
        <v>1538</v>
      </c>
      <c r="BC109" s="44">
        <f t="shared" si="182"/>
        <v>4925</v>
      </c>
      <c r="BD109" s="67"/>
      <c r="BE109" s="66">
        <f>SUM(BE97:BE108)</f>
        <v>0</v>
      </c>
      <c r="BF109" s="44">
        <f>SUM(BF97:BF108)</f>
        <v>0</v>
      </c>
      <c r="BG109" s="67"/>
      <c r="BH109" s="66">
        <f t="shared" ref="BH109:BI109" si="183">SUM(BH97:BH108)</f>
        <v>0</v>
      </c>
      <c r="BI109" s="44">
        <f t="shared" si="183"/>
        <v>0</v>
      </c>
      <c r="BJ109" s="67"/>
      <c r="BK109" s="66">
        <f t="shared" ref="BK109:BL109" si="184">SUM(BK97:BK108)</f>
        <v>0</v>
      </c>
      <c r="BL109" s="44">
        <f t="shared" si="184"/>
        <v>0</v>
      </c>
      <c r="BM109" s="67"/>
      <c r="BN109" s="66">
        <f t="shared" ref="BN109:BO109" si="185">SUM(BN97:BN108)</f>
        <v>0</v>
      </c>
      <c r="BO109" s="44">
        <f t="shared" si="185"/>
        <v>0</v>
      </c>
      <c r="BP109" s="67"/>
      <c r="BQ109" s="66">
        <f t="shared" ref="BQ109:BR109" si="186">SUM(BQ97:BQ108)</f>
        <v>0</v>
      </c>
      <c r="BR109" s="44">
        <f t="shared" si="186"/>
        <v>0</v>
      </c>
      <c r="BS109" s="67"/>
      <c r="BT109" s="66">
        <f t="shared" ref="BT109:BU109" si="187">SUM(BT97:BT108)</f>
        <v>0</v>
      </c>
      <c r="BU109" s="44">
        <f t="shared" si="187"/>
        <v>0</v>
      </c>
      <c r="BV109" s="67"/>
      <c r="BW109" s="66">
        <f t="shared" ref="BW109:BX109" si="188">SUM(BW97:BW108)</f>
        <v>0</v>
      </c>
      <c r="BX109" s="44">
        <f t="shared" si="188"/>
        <v>0</v>
      </c>
      <c r="BY109" s="67"/>
      <c r="BZ109" s="66">
        <f t="shared" ref="BZ109:CA109" si="189">SUM(BZ97:BZ108)</f>
        <v>0</v>
      </c>
      <c r="CA109" s="44">
        <f t="shared" si="189"/>
        <v>0</v>
      </c>
      <c r="CB109" s="67"/>
      <c r="CC109" s="66">
        <f t="shared" ref="CC109:CD109" si="190">SUM(CC97:CC108)</f>
        <v>0</v>
      </c>
      <c r="CD109" s="44">
        <f t="shared" si="190"/>
        <v>0</v>
      </c>
      <c r="CE109" s="67"/>
      <c r="CF109" s="66">
        <f t="shared" ref="CF109:CG109" si="191">SUM(CF97:CF108)</f>
        <v>758</v>
      </c>
      <c r="CG109" s="44">
        <f t="shared" si="191"/>
        <v>3260</v>
      </c>
      <c r="CH109" s="67"/>
      <c r="CI109" s="66">
        <f t="shared" ref="CI109:CJ109" si="192">SUM(CI97:CI108)</f>
        <v>348</v>
      </c>
      <c r="CJ109" s="44">
        <f t="shared" si="192"/>
        <v>1195</v>
      </c>
      <c r="CK109" s="67"/>
      <c r="CL109" s="45">
        <f t="shared" si="166"/>
        <v>2746</v>
      </c>
      <c r="CM109" s="46">
        <f t="shared" si="167"/>
        <v>10615</v>
      </c>
      <c r="CN109" s="4"/>
      <c r="CO109" s="5"/>
      <c r="CP109" s="4"/>
      <c r="CQ109" s="4"/>
      <c r="CR109" s="4"/>
      <c r="CS109" s="5"/>
      <c r="CT109" s="4"/>
      <c r="CU109" s="4"/>
      <c r="CV109" s="4"/>
      <c r="CW109" s="5"/>
      <c r="CX109" s="4"/>
      <c r="CY109" s="4"/>
      <c r="CZ109" s="4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</row>
    <row r="110" spans="1:211" x14ac:dyDescent="0.3">
      <c r="A110" s="49">
        <v>2012</v>
      </c>
      <c r="B110" s="50" t="s">
        <v>5</v>
      </c>
      <c r="C110" s="56">
        <v>0</v>
      </c>
      <c r="D110" s="6">
        <v>0</v>
      </c>
      <c r="E110" s="55">
        <v>0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24</v>
      </c>
      <c r="S110" s="6">
        <v>312</v>
      </c>
      <c r="T110" s="55">
        <f t="shared" ref="T110:T121" si="193">S110/R110*1000</f>
        <v>13000</v>
      </c>
      <c r="U110" s="56">
        <v>0</v>
      </c>
      <c r="V110" s="6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>
        <v>0</v>
      </c>
      <c r="AE110" s="6">
        <v>0</v>
      </c>
      <c r="AF110" s="55">
        <v>0</v>
      </c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56">
        <v>0</v>
      </c>
      <c r="BO110" s="6">
        <v>0</v>
      </c>
      <c r="BP110" s="55">
        <v>0</v>
      </c>
      <c r="BQ110" s="56">
        <v>0</v>
      </c>
      <c r="BR110" s="6">
        <v>0</v>
      </c>
      <c r="BS110" s="55">
        <f t="shared" ref="BS110:BS121" si="194">IF(BQ110=0,0,BR110/BQ110*1000)</f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f t="shared" ref="CB110:CB121" si="195">IF(BZ110=0,0,CA110/BZ110*1000)</f>
        <v>0</v>
      </c>
      <c r="CC110" s="56">
        <v>0</v>
      </c>
      <c r="CD110" s="6">
        <v>0</v>
      </c>
      <c r="CE110" s="55">
        <f t="shared" ref="CE110:CE121" si="196">IF(CC110=0,0,CD110/CC110*1000)</f>
        <v>0</v>
      </c>
      <c r="CF110" s="56">
        <v>1</v>
      </c>
      <c r="CG110" s="6">
        <v>11</v>
      </c>
      <c r="CH110" s="55">
        <f t="shared" ref="CH110:CH121" si="197">CG110/CF110*1000</f>
        <v>11000</v>
      </c>
      <c r="CI110" s="56">
        <v>297</v>
      </c>
      <c r="CJ110" s="6">
        <v>671</v>
      </c>
      <c r="CK110" s="55">
        <f t="shared" ref="CK110:CK114" si="198">CJ110/CI110*1000</f>
        <v>2259.2592592592591</v>
      </c>
      <c r="CL110" s="8">
        <f t="shared" ref="CL110:CL122" si="199">SUM(L110,O110,R110,X110,AA110,AG110,AJ110,AP110,AV110,AY110,BB110,BT110,CF110,CI110,BW110)</f>
        <v>322</v>
      </c>
      <c r="CM110" s="15">
        <f t="shared" ref="CM110:CM122" si="200">SUM(M110,P110,S110,Y110,AB110,AH110,AK110,AQ110,AW110,AZ110,BC110,BU110,CG110,CJ110,BX110)</f>
        <v>994</v>
      </c>
      <c r="CN110" s="4"/>
      <c r="CO110" s="5"/>
      <c r="CP110" s="4"/>
      <c r="CQ110" s="4"/>
      <c r="CR110" s="4"/>
      <c r="CS110" s="5"/>
      <c r="CT110" s="4"/>
      <c r="CU110" s="4"/>
      <c r="CV110" s="4"/>
      <c r="CW110" s="5"/>
      <c r="CX110" s="4"/>
      <c r="CY110" s="4"/>
      <c r="CZ110" s="4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</row>
    <row r="111" spans="1:211" x14ac:dyDescent="0.3">
      <c r="A111" s="49">
        <v>2012</v>
      </c>
      <c r="B111" s="50" t="s">
        <v>6</v>
      </c>
      <c r="C111" s="56">
        <v>0</v>
      </c>
      <c r="D111" s="6">
        <v>0</v>
      </c>
      <c r="E111" s="55">
        <v>0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56">
        <v>0</v>
      </c>
      <c r="V111" s="6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>
        <v>0</v>
      </c>
      <c r="AE111" s="6">
        <v>0</v>
      </c>
      <c r="AF111" s="55">
        <v>0</v>
      </c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65">
        <v>423</v>
      </c>
      <c r="BC111" s="16">
        <v>781</v>
      </c>
      <c r="BD111" s="55">
        <f t="shared" ref="BD111:BD113" si="201">BC111/BB111*1000</f>
        <v>1846.3356973995271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56">
        <v>0</v>
      </c>
      <c r="BO111" s="6">
        <v>0</v>
      </c>
      <c r="BP111" s="55">
        <v>0</v>
      </c>
      <c r="BQ111" s="56">
        <v>0</v>
      </c>
      <c r="BR111" s="6">
        <v>0</v>
      </c>
      <c r="BS111" s="55">
        <f t="shared" si="194"/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f t="shared" si="195"/>
        <v>0</v>
      </c>
      <c r="CC111" s="56">
        <v>0</v>
      </c>
      <c r="CD111" s="6">
        <v>0</v>
      </c>
      <c r="CE111" s="55">
        <f t="shared" si="196"/>
        <v>0</v>
      </c>
      <c r="CF111" s="56">
        <v>0</v>
      </c>
      <c r="CG111" s="6">
        <v>12</v>
      </c>
      <c r="CH111" s="55">
        <v>0</v>
      </c>
      <c r="CI111" s="65">
        <v>246</v>
      </c>
      <c r="CJ111" s="16">
        <v>654</v>
      </c>
      <c r="CK111" s="55">
        <f t="shared" si="198"/>
        <v>2658.5365853658536</v>
      </c>
      <c r="CL111" s="8">
        <f t="shared" si="199"/>
        <v>669</v>
      </c>
      <c r="CM111" s="15">
        <f t="shared" si="200"/>
        <v>1447</v>
      </c>
      <c r="CN111" s="4"/>
      <c r="CO111" s="5"/>
      <c r="CP111" s="4"/>
      <c r="CQ111" s="4"/>
      <c r="CR111" s="4"/>
      <c r="CS111" s="5"/>
      <c r="CT111" s="4"/>
      <c r="CU111" s="4"/>
      <c r="CV111" s="4"/>
      <c r="CW111" s="5"/>
      <c r="CX111" s="4"/>
      <c r="CY111" s="4"/>
      <c r="CZ111" s="4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</row>
    <row r="112" spans="1:211" x14ac:dyDescent="0.3">
      <c r="A112" s="49">
        <v>2012</v>
      </c>
      <c r="B112" s="50" t="s">
        <v>7</v>
      </c>
      <c r="C112" s="56">
        <v>0</v>
      </c>
      <c r="D112" s="6">
        <v>0</v>
      </c>
      <c r="E112" s="55">
        <v>0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56">
        <v>0</v>
      </c>
      <c r="V112" s="6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>
        <v>0</v>
      </c>
      <c r="AE112" s="6">
        <v>0</v>
      </c>
      <c r="AF112" s="55">
        <v>0</v>
      </c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0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0</v>
      </c>
      <c r="AU112" s="55">
        <v>0</v>
      </c>
      <c r="AV112" s="56">
        <v>0</v>
      </c>
      <c r="AW112" s="6">
        <v>0</v>
      </c>
      <c r="AX112" s="55">
        <v>0</v>
      </c>
      <c r="AY112" s="56">
        <v>0</v>
      </c>
      <c r="AZ112" s="6">
        <v>0</v>
      </c>
      <c r="BA112" s="55">
        <v>0</v>
      </c>
      <c r="BB112" s="65">
        <v>367</v>
      </c>
      <c r="BC112" s="16">
        <v>792</v>
      </c>
      <c r="BD112" s="55">
        <f t="shared" si="201"/>
        <v>2158.0381471389646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56">
        <v>0</v>
      </c>
      <c r="BO112" s="6">
        <v>0</v>
      </c>
      <c r="BP112" s="55">
        <v>0</v>
      </c>
      <c r="BQ112" s="56">
        <v>0</v>
      </c>
      <c r="BR112" s="6">
        <v>0</v>
      </c>
      <c r="BS112" s="55">
        <f t="shared" si="194"/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f t="shared" si="195"/>
        <v>0</v>
      </c>
      <c r="CC112" s="56">
        <v>0</v>
      </c>
      <c r="CD112" s="6">
        <v>0</v>
      </c>
      <c r="CE112" s="55">
        <f t="shared" si="196"/>
        <v>0</v>
      </c>
      <c r="CF112" s="56">
        <v>1</v>
      </c>
      <c r="CG112" s="6">
        <v>9</v>
      </c>
      <c r="CH112" s="55">
        <f t="shared" si="197"/>
        <v>9000</v>
      </c>
      <c r="CI112" s="56">
        <v>594</v>
      </c>
      <c r="CJ112" s="6">
        <v>1610</v>
      </c>
      <c r="CK112" s="55">
        <f t="shared" si="198"/>
        <v>2710.4377104377108</v>
      </c>
      <c r="CL112" s="8">
        <f t="shared" si="199"/>
        <v>962</v>
      </c>
      <c r="CM112" s="15">
        <f t="shared" si="200"/>
        <v>2411</v>
      </c>
      <c r="CN112" s="4"/>
      <c r="CO112" s="5"/>
      <c r="CP112" s="4"/>
      <c r="CQ112" s="4"/>
      <c r="CR112" s="4"/>
      <c r="CS112" s="5"/>
      <c r="CT112" s="4"/>
      <c r="CU112" s="4"/>
      <c r="CV112" s="4"/>
      <c r="CW112" s="5"/>
      <c r="CX112" s="4"/>
      <c r="CY112" s="4"/>
      <c r="CZ112" s="4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</row>
    <row r="113" spans="1:211" x14ac:dyDescent="0.3">
      <c r="A113" s="49">
        <v>2012</v>
      </c>
      <c r="B113" s="50" t="s">
        <v>8</v>
      </c>
      <c r="C113" s="56">
        <v>0</v>
      </c>
      <c r="D113" s="6">
        <v>0</v>
      </c>
      <c r="E113" s="55">
        <v>0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18</v>
      </c>
      <c r="S113" s="6">
        <v>229</v>
      </c>
      <c r="T113" s="55">
        <f t="shared" si="193"/>
        <v>12722.222222222221</v>
      </c>
      <c r="U113" s="56">
        <v>0</v>
      </c>
      <c r="V113" s="6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>
        <v>0</v>
      </c>
      <c r="AE113" s="6">
        <v>0</v>
      </c>
      <c r="AF113" s="55">
        <v>0</v>
      </c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0</v>
      </c>
      <c r="AW113" s="6">
        <v>0</v>
      </c>
      <c r="AX113" s="55">
        <v>0</v>
      </c>
      <c r="AY113" s="56">
        <v>0</v>
      </c>
      <c r="AZ113" s="6">
        <v>0</v>
      </c>
      <c r="BA113" s="55">
        <v>0</v>
      </c>
      <c r="BB113" s="56">
        <v>313</v>
      </c>
      <c r="BC113" s="6">
        <v>761</v>
      </c>
      <c r="BD113" s="55">
        <f t="shared" si="201"/>
        <v>2431.3099041533546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56">
        <v>0</v>
      </c>
      <c r="BO113" s="6">
        <v>0</v>
      </c>
      <c r="BP113" s="55">
        <v>0</v>
      </c>
      <c r="BQ113" s="56">
        <v>0</v>
      </c>
      <c r="BR113" s="6">
        <v>0</v>
      </c>
      <c r="BS113" s="55">
        <f t="shared" si="194"/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f t="shared" si="195"/>
        <v>0</v>
      </c>
      <c r="CC113" s="56">
        <v>0</v>
      </c>
      <c r="CD113" s="6">
        <v>0</v>
      </c>
      <c r="CE113" s="55">
        <f t="shared" si="196"/>
        <v>0</v>
      </c>
      <c r="CF113" s="56">
        <v>0</v>
      </c>
      <c r="CG113" s="6">
        <v>-1</v>
      </c>
      <c r="CH113" s="55">
        <v>0</v>
      </c>
      <c r="CI113" s="56">
        <v>182</v>
      </c>
      <c r="CJ113" s="6">
        <v>570</v>
      </c>
      <c r="CK113" s="55">
        <f t="shared" si="198"/>
        <v>3131.868131868132</v>
      </c>
      <c r="CL113" s="8">
        <f t="shared" si="199"/>
        <v>513</v>
      </c>
      <c r="CM113" s="15">
        <f t="shared" si="200"/>
        <v>1559</v>
      </c>
      <c r="CN113" s="4"/>
      <c r="CO113" s="5"/>
      <c r="CP113" s="4"/>
      <c r="CQ113" s="4"/>
      <c r="CR113" s="4"/>
      <c r="CS113" s="5"/>
      <c r="CT113" s="4"/>
      <c r="CU113" s="4"/>
      <c r="CV113" s="4"/>
      <c r="CW113" s="5"/>
      <c r="CX113" s="4"/>
      <c r="CY113" s="4"/>
      <c r="CZ113" s="4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</row>
    <row r="114" spans="1:211" x14ac:dyDescent="0.3">
      <c r="A114" s="49">
        <v>2012</v>
      </c>
      <c r="B114" s="50" t="s">
        <v>9</v>
      </c>
      <c r="C114" s="56">
        <v>0</v>
      </c>
      <c r="D114" s="6">
        <v>0</v>
      </c>
      <c r="E114" s="55">
        <v>0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33</v>
      </c>
      <c r="S114" s="6">
        <v>450</v>
      </c>
      <c r="T114" s="55">
        <f t="shared" si="193"/>
        <v>13636.363636363636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>
        <v>0</v>
      </c>
      <c r="AE114" s="6">
        <v>0</v>
      </c>
      <c r="AF114" s="55">
        <v>0</v>
      </c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0</v>
      </c>
      <c r="AW114" s="6">
        <v>0</v>
      </c>
      <c r="AX114" s="55">
        <v>0</v>
      </c>
      <c r="AY114" s="56">
        <v>0</v>
      </c>
      <c r="AZ114" s="6">
        <v>0</v>
      </c>
      <c r="BA114" s="55">
        <v>0</v>
      </c>
      <c r="BB114" s="65">
        <v>0</v>
      </c>
      <c r="BC114" s="16">
        <v>0</v>
      </c>
      <c r="BD114" s="55">
        <v>0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0</v>
      </c>
      <c r="BL114" s="6">
        <v>0</v>
      </c>
      <c r="BM114" s="55">
        <v>0</v>
      </c>
      <c r="BN114" s="56">
        <v>0</v>
      </c>
      <c r="BO114" s="6">
        <v>0</v>
      </c>
      <c r="BP114" s="55">
        <v>0</v>
      </c>
      <c r="BQ114" s="56">
        <v>0</v>
      </c>
      <c r="BR114" s="6">
        <v>0</v>
      </c>
      <c r="BS114" s="55">
        <f t="shared" si="194"/>
        <v>0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f t="shared" si="195"/>
        <v>0</v>
      </c>
      <c r="CC114" s="56">
        <v>0</v>
      </c>
      <c r="CD114" s="6">
        <v>0</v>
      </c>
      <c r="CE114" s="55">
        <f t="shared" si="196"/>
        <v>0</v>
      </c>
      <c r="CF114" s="56">
        <v>4</v>
      </c>
      <c r="CG114" s="6">
        <v>67</v>
      </c>
      <c r="CH114" s="55">
        <f t="shared" si="197"/>
        <v>16750</v>
      </c>
      <c r="CI114" s="56">
        <v>409</v>
      </c>
      <c r="CJ114" s="6">
        <v>1181</v>
      </c>
      <c r="CK114" s="55">
        <f t="shared" si="198"/>
        <v>2887.5305623471882</v>
      </c>
      <c r="CL114" s="8">
        <f t="shared" si="199"/>
        <v>446</v>
      </c>
      <c r="CM114" s="15">
        <f t="shared" si="200"/>
        <v>1698</v>
      </c>
      <c r="CN114" s="4"/>
      <c r="CO114" s="5"/>
      <c r="CP114" s="4"/>
      <c r="CQ114" s="4"/>
      <c r="CR114" s="4"/>
      <c r="CS114" s="5"/>
      <c r="CT114" s="4"/>
      <c r="CU114" s="4"/>
      <c r="CV114" s="4"/>
      <c r="CW114" s="5"/>
      <c r="CX114" s="4"/>
      <c r="CY114" s="4"/>
      <c r="CZ114" s="4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</row>
    <row r="115" spans="1:211" x14ac:dyDescent="0.3">
      <c r="A115" s="49">
        <v>2012</v>
      </c>
      <c r="B115" s="50" t="s">
        <v>10</v>
      </c>
      <c r="C115" s="56">
        <v>0</v>
      </c>
      <c r="D115" s="6">
        <v>0</v>
      </c>
      <c r="E115" s="55">
        <v>0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>
        <v>0</v>
      </c>
      <c r="AE115" s="6">
        <v>0</v>
      </c>
      <c r="AF115" s="55">
        <v>0</v>
      </c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0</v>
      </c>
      <c r="AW115" s="6">
        <v>0</v>
      </c>
      <c r="AX115" s="55">
        <v>0</v>
      </c>
      <c r="AY115" s="56">
        <v>0</v>
      </c>
      <c r="AZ115" s="6">
        <v>0</v>
      </c>
      <c r="BA115" s="55">
        <v>0</v>
      </c>
      <c r="BB115" s="56">
        <v>0</v>
      </c>
      <c r="BC115" s="6">
        <v>0</v>
      </c>
      <c r="BD115" s="55">
        <v>0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f t="shared" si="194"/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f t="shared" si="195"/>
        <v>0</v>
      </c>
      <c r="CC115" s="56">
        <v>0</v>
      </c>
      <c r="CD115" s="6">
        <v>0</v>
      </c>
      <c r="CE115" s="55">
        <f t="shared" si="196"/>
        <v>0</v>
      </c>
      <c r="CF115" s="56">
        <v>0</v>
      </c>
      <c r="CG115" s="6">
        <v>0</v>
      </c>
      <c r="CH115" s="55">
        <v>0</v>
      </c>
      <c r="CI115" s="56">
        <v>0</v>
      </c>
      <c r="CJ115" s="6">
        <v>0</v>
      </c>
      <c r="CK115" s="55">
        <v>0</v>
      </c>
      <c r="CL115" s="8">
        <f t="shared" si="199"/>
        <v>0</v>
      </c>
      <c r="CM115" s="15">
        <f t="shared" si="200"/>
        <v>0</v>
      </c>
      <c r="CN115" s="4"/>
      <c r="CO115" s="5"/>
      <c r="CP115" s="4"/>
      <c r="CQ115" s="4"/>
      <c r="CR115" s="4"/>
      <c r="CS115" s="5"/>
      <c r="CT115" s="4"/>
      <c r="CU115" s="4"/>
      <c r="CV115" s="4"/>
      <c r="CW115" s="5"/>
      <c r="CX115" s="4"/>
      <c r="CY115" s="4"/>
      <c r="CZ115" s="4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</row>
    <row r="116" spans="1:211" x14ac:dyDescent="0.3">
      <c r="A116" s="49">
        <v>2012</v>
      </c>
      <c r="B116" s="50" t="s">
        <v>11</v>
      </c>
      <c r="C116" s="56">
        <v>0</v>
      </c>
      <c r="D116" s="6">
        <v>0</v>
      </c>
      <c r="E116" s="55">
        <v>0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>
        <v>0</v>
      </c>
      <c r="AE116" s="6">
        <v>0</v>
      </c>
      <c r="AF116" s="55">
        <v>0</v>
      </c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0</v>
      </c>
      <c r="AW116" s="6">
        <v>0</v>
      </c>
      <c r="AX116" s="55">
        <v>0</v>
      </c>
      <c r="AY116" s="56">
        <v>0</v>
      </c>
      <c r="AZ116" s="6">
        <v>0</v>
      </c>
      <c r="BA116" s="55">
        <v>0</v>
      </c>
      <c r="BB116" s="56">
        <v>0</v>
      </c>
      <c r="BC116" s="6">
        <v>0</v>
      </c>
      <c r="BD116" s="55">
        <v>0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f t="shared" si="194"/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f t="shared" si="195"/>
        <v>0</v>
      </c>
      <c r="CC116" s="56">
        <v>0</v>
      </c>
      <c r="CD116" s="6">
        <v>0</v>
      </c>
      <c r="CE116" s="55">
        <f t="shared" si="196"/>
        <v>0</v>
      </c>
      <c r="CF116" s="56">
        <v>0</v>
      </c>
      <c r="CG116" s="6">
        <v>0</v>
      </c>
      <c r="CH116" s="55">
        <v>0</v>
      </c>
      <c r="CI116" s="56">
        <v>533</v>
      </c>
      <c r="CJ116" s="6">
        <v>1514</v>
      </c>
      <c r="CK116" s="55">
        <f t="shared" ref="CK116:CK117" si="202">CJ116/CI116*1000</f>
        <v>2840.5253283302063</v>
      </c>
      <c r="CL116" s="8">
        <f t="shared" si="199"/>
        <v>533</v>
      </c>
      <c r="CM116" s="15">
        <f t="shared" si="200"/>
        <v>1514</v>
      </c>
      <c r="CN116" s="4"/>
      <c r="CO116" s="5"/>
      <c r="CP116" s="4"/>
      <c r="CQ116" s="4"/>
      <c r="CR116" s="4"/>
      <c r="CS116" s="5"/>
      <c r="CT116" s="4"/>
      <c r="CU116" s="4"/>
      <c r="CV116" s="4"/>
      <c r="CW116" s="5"/>
      <c r="CX116" s="4"/>
      <c r="CY116" s="4"/>
      <c r="CZ116" s="4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</row>
    <row r="117" spans="1:211" x14ac:dyDescent="0.3">
      <c r="A117" s="49">
        <v>2012</v>
      </c>
      <c r="B117" s="50" t="s">
        <v>12</v>
      </c>
      <c r="C117" s="56">
        <v>0</v>
      </c>
      <c r="D117" s="6">
        <v>0</v>
      </c>
      <c r="E117" s="55">
        <v>0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>
        <v>0</v>
      </c>
      <c r="AE117" s="6">
        <v>0</v>
      </c>
      <c r="AF117" s="55">
        <v>0</v>
      </c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0</v>
      </c>
      <c r="AW117" s="6">
        <v>0</v>
      </c>
      <c r="AX117" s="55">
        <v>0</v>
      </c>
      <c r="AY117" s="56">
        <v>0</v>
      </c>
      <c r="AZ117" s="6">
        <v>0</v>
      </c>
      <c r="BA117" s="55">
        <v>0</v>
      </c>
      <c r="BB117" s="56">
        <v>0</v>
      </c>
      <c r="BC117" s="6">
        <v>0</v>
      </c>
      <c r="BD117" s="55">
        <v>0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f t="shared" si="194"/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f t="shared" si="195"/>
        <v>0</v>
      </c>
      <c r="CC117" s="56">
        <v>0</v>
      </c>
      <c r="CD117" s="6">
        <v>0</v>
      </c>
      <c r="CE117" s="55">
        <f t="shared" si="196"/>
        <v>0</v>
      </c>
      <c r="CF117" s="56">
        <v>0</v>
      </c>
      <c r="CG117" s="6">
        <v>0</v>
      </c>
      <c r="CH117" s="55">
        <v>0</v>
      </c>
      <c r="CI117" s="56">
        <v>63</v>
      </c>
      <c r="CJ117" s="6">
        <v>234</v>
      </c>
      <c r="CK117" s="55">
        <f t="shared" si="202"/>
        <v>3714.2857142857142</v>
      </c>
      <c r="CL117" s="8">
        <f t="shared" si="199"/>
        <v>63</v>
      </c>
      <c r="CM117" s="15">
        <f t="shared" si="200"/>
        <v>234</v>
      </c>
      <c r="CN117" s="4"/>
      <c r="CO117" s="5"/>
      <c r="CP117" s="4"/>
      <c r="CQ117" s="4"/>
      <c r="CR117" s="4"/>
      <c r="CS117" s="5"/>
      <c r="CT117" s="4"/>
      <c r="CU117" s="4"/>
      <c r="CV117" s="4"/>
      <c r="CW117" s="5"/>
      <c r="CX117" s="4"/>
      <c r="CY117" s="4"/>
      <c r="CZ117" s="4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</row>
    <row r="118" spans="1:211" x14ac:dyDescent="0.3">
      <c r="A118" s="49">
        <v>2012</v>
      </c>
      <c r="B118" s="50" t="s">
        <v>13</v>
      </c>
      <c r="C118" s="56">
        <v>0</v>
      </c>
      <c r="D118" s="6">
        <v>0</v>
      </c>
      <c r="E118" s="55">
        <v>0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>
        <v>0</v>
      </c>
      <c r="AE118" s="6">
        <v>0</v>
      </c>
      <c r="AF118" s="55">
        <v>0</v>
      </c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0</v>
      </c>
      <c r="AW118" s="6">
        <v>0</v>
      </c>
      <c r="AX118" s="55">
        <v>0</v>
      </c>
      <c r="AY118" s="56">
        <v>0</v>
      </c>
      <c r="AZ118" s="6">
        <v>0</v>
      </c>
      <c r="BA118" s="55">
        <v>0</v>
      </c>
      <c r="BB118" s="56">
        <v>0</v>
      </c>
      <c r="BC118" s="6">
        <v>0</v>
      </c>
      <c r="BD118" s="55">
        <v>0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f t="shared" si="194"/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f t="shared" si="195"/>
        <v>0</v>
      </c>
      <c r="CC118" s="56">
        <v>0</v>
      </c>
      <c r="CD118" s="6">
        <v>0</v>
      </c>
      <c r="CE118" s="55">
        <f t="shared" si="196"/>
        <v>0</v>
      </c>
      <c r="CF118" s="56">
        <v>0</v>
      </c>
      <c r="CG118" s="6">
        <v>0</v>
      </c>
      <c r="CH118" s="55">
        <v>0</v>
      </c>
      <c r="CI118" s="56">
        <v>0</v>
      </c>
      <c r="CJ118" s="6">
        <v>0</v>
      </c>
      <c r="CK118" s="55">
        <v>0</v>
      </c>
      <c r="CL118" s="8">
        <f t="shared" si="199"/>
        <v>0</v>
      </c>
      <c r="CM118" s="15">
        <f t="shared" si="200"/>
        <v>0</v>
      </c>
      <c r="CN118" s="4"/>
      <c r="CO118" s="5"/>
      <c r="CP118" s="4"/>
      <c r="CQ118" s="4"/>
      <c r="CR118" s="4"/>
      <c r="CS118" s="5"/>
      <c r="CT118" s="4"/>
      <c r="CU118" s="4"/>
      <c r="CV118" s="4"/>
      <c r="CW118" s="5"/>
      <c r="CX118" s="4"/>
      <c r="CY118" s="4"/>
      <c r="CZ118" s="4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</row>
    <row r="119" spans="1:211" x14ac:dyDescent="0.3">
      <c r="A119" s="49">
        <v>2012</v>
      </c>
      <c r="B119" s="50" t="s">
        <v>14</v>
      </c>
      <c r="C119" s="56">
        <v>0</v>
      </c>
      <c r="D119" s="6">
        <v>0</v>
      </c>
      <c r="E119" s="55">
        <v>0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>
        <v>0</v>
      </c>
      <c r="AE119" s="6">
        <v>0</v>
      </c>
      <c r="AF119" s="55">
        <v>0</v>
      </c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0</v>
      </c>
      <c r="AQ119" s="6">
        <v>0</v>
      </c>
      <c r="AR119" s="55">
        <v>0</v>
      </c>
      <c r="AS119" s="56">
        <v>0</v>
      </c>
      <c r="AT119" s="6">
        <v>0</v>
      </c>
      <c r="AU119" s="55">
        <v>0</v>
      </c>
      <c r="AV119" s="56">
        <v>0</v>
      </c>
      <c r="AW119" s="6">
        <v>0</v>
      </c>
      <c r="AX119" s="55">
        <v>0</v>
      </c>
      <c r="AY119" s="56">
        <v>0</v>
      </c>
      <c r="AZ119" s="6">
        <v>0</v>
      </c>
      <c r="BA119" s="55">
        <v>0</v>
      </c>
      <c r="BB119" s="56">
        <v>0</v>
      </c>
      <c r="BC119" s="6">
        <v>0</v>
      </c>
      <c r="BD119" s="55">
        <v>0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f t="shared" si="194"/>
        <v>0</v>
      </c>
      <c r="BT119" s="56">
        <v>0</v>
      </c>
      <c r="BU119" s="6">
        <v>0</v>
      </c>
      <c r="BV119" s="55">
        <v>0</v>
      </c>
      <c r="BW119" s="56">
        <v>0</v>
      </c>
      <c r="BX119" s="6">
        <v>3</v>
      </c>
      <c r="BY119" s="55">
        <v>0</v>
      </c>
      <c r="BZ119" s="56">
        <v>0</v>
      </c>
      <c r="CA119" s="6">
        <v>0</v>
      </c>
      <c r="CB119" s="55">
        <f t="shared" si="195"/>
        <v>0</v>
      </c>
      <c r="CC119" s="56">
        <v>0</v>
      </c>
      <c r="CD119" s="6">
        <v>0</v>
      </c>
      <c r="CE119" s="55">
        <f t="shared" si="196"/>
        <v>0</v>
      </c>
      <c r="CF119" s="56">
        <v>0</v>
      </c>
      <c r="CG119" s="6">
        <v>8</v>
      </c>
      <c r="CH119" s="55">
        <v>0</v>
      </c>
      <c r="CI119" s="56">
        <v>0</v>
      </c>
      <c r="CJ119" s="6">
        <v>0</v>
      </c>
      <c r="CK119" s="55">
        <v>0</v>
      </c>
      <c r="CL119" s="8">
        <f t="shared" si="199"/>
        <v>0</v>
      </c>
      <c r="CM119" s="15">
        <f t="shared" si="200"/>
        <v>11</v>
      </c>
      <c r="CN119" s="4"/>
      <c r="CO119" s="5"/>
      <c r="CP119" s="4"/>
      <c r="CQ119" s="4"/>
      <c r="CR119" s="4"/>
      <c r="CS119" s="5"/>
      <c r="CT119" s="4"/>
      <c r="CU119" s="4"/>
      <c r="CV119" s="4"/>
      <c r="CW119" s="5"/>
      <c r="CX119" s="4"/>
      <c r="CY119" s="4"/>
      <c r="CZ119" s="4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</row>
    <row r="120" spans="1:211" x14ac:dyDescent="0.3">
      <c r="A120" s="49">
        <v>2012</v>
      </c>
      <c r="B120" s="50" t="s">
        <v>15</v>
      </c>
      <c r="C120" s="56">
        <v>0</v>
      </c>
      <c r="D120" s="6">
        <v>0</v>
      </c>
      <c r="E120" s="55">
        <v>0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23</v>
      </c>
      <c r="S120" s="6">
        <v>319</v>
      </c>
      <c r="T120" s="55">
        <f t="shared" si="193"/>
        <v>13869.565217391304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>
        <v>0</v>
      </c>
      <c r="AE120" s="6">
        <v>0</v>
      </c>
      <c r="AF120" s="55">
        <v>0</v>
      </c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0</v>
      </c>
      <c r="AT120" s="6">
        <v>0</v>
      </c>
      <c r="AU120" s="55">
        <v>0</v>
      </c>
      <c r="AV120" s="56">
        <v>0</v>
      </c>
      <c r="AW120" s="6">
        <v>0</v>
      </c>
      <c r="AX120" s="55">
        <v>0</v>
      </c>
      <c r="AY120" s="56">
        <v>0</v>
      </c>
      <c r="AZ120" s="6">
        <v>0</v>
      </c>
      <c r="BA120" s="55">
        <v>0</v>
      </c>
      <c r="BB120" s="56">
        <v>0</v>
      </c>
      <c r="BC120" s="6">
        <v>0</v>
      </c>
      <c r="BD120" s="55">
        <v>0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0</v>
      </c>
      <c r="BR120" s="6">
        <v>0</v>
      </c>
      <c r="BS120" s="55">
        <f t="shared" si="194"/>
        <v>0</v>
      </c>
      <c r="BT120" s="56">
        <v>0</v>
      </c>
      <c r="BU120" s="6">
        <v>0</v>
      </c>
      <c r="BV120" s="55">
        <v>0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f t="shared" si="195"/>
        <v>0</v>
      </c>
      <c r="CC120" s="56">
        <v>0</v>
      </c>
      <c r="CD120" s="6">
        <v>0</v>
      </c>
      <c r="CE120" s="55">
        <f t="shared" si="196"/>
        <v>0</v>
      </c>
      <c r="CF120" s="56">
        <v>3</v>
      </c>
      <c r="CG120" s="6">
        <v>44</v>
      </c>
      <c r="CH120" s="55">
        <f t="shared" si="197"/>
        <v>14666.666666666666</v>
      </c>
      <c r="CI120" s="56">
        <v>0</v>
      </c>
      <c r="CJ120" s="6">
        <v>0</v>
      </c>
      <c r="CK120" s="55">
        <v>0</v>
      </c>
      <c r="CL120" s="8">
        <f t="shared" si="199"/>
        <v>26</v>
      </c>
      <c r="CM120" s="15">
        <f t="shared" si="200"/>
        <v>363</v>
      </c>
      <c r="CN120" s="4"/>
      <c r="CO120" s="5"/>
      <c r="CP120" s="4"/>
      <c r="CQ120" s="4"/>
      <c r="CR120" s="4"/>
      <c r="CS120" s="5"/>
      <c r="CT120" s="4"/>
      <c r="CU120" s="4"/>
      <c r="CV120" s="4"/>
      <c r="CW120" s="5"/>
      <c r="CX120" s="4"/>
      <c r="CY120" s="4"/>
      <c r="CZ120" s="4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</row>
    <row r="121" spans="1:211" x14ac:dyDescent="0.3">
      <c r="A121" s="49">
        <v>2012</v>
      </c>
      <c r="B121" s="50" t="s">
        <v>16</v>
      </c>
      <c r="C121" s="56">
        <v>0</v>
      </c>
      <c r="D121" s="6">
        <v>0</v>
      </c>
      <c r="E121" s="55">
        <v>0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9</v>
      </c>
      <c r="S121" s="6">
        <v>130</v>
      </c>
      <c r="T121" s="55">
        <f t="shared" si="193"/>
        <v>14444.444444444445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>
        <v>0</v>
      </c>
      <c r="AE121" s="6">
        <v>0</v>
      </c>
      <c r="AF121" s="55">
        <v>0</v>
      </c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0</v>
      </c>
      <c r="AW121" s="6">
        <v>0</v>
      </c>
      <c r="AX121" s="55">
        <v>0</v>
      </c>
      <c r="AY121" s="56">
        <v>0</v>
      </c>
      <c r="AZ121" s="6">
        <v>0</v>
      </c>
      <c r="BA121" s="55">
        <v>0</v>
      </c>
      <c r="BB121" s="56">
        <v>0</v>
      </c>
      <c r="BC121" s="6">
        <v>0</v>
      </c>
      <c r="BD121" s="55">
        <v>0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0</v>
      </c>
      <c r="BR121" s="6">
        <v>0</v>
      </c>
      <c r="BS121" s="55">
        <f t="shared" si="194"/>
        <v>0</v>
      </c>
      <c r="BT121" s="56">
        <v>0</v>
      </c>
      <c r="BU121" s="6">
        <v>0</v>
      </c>
      <c r="BV121" s="55">
        <v>0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f t="shared" si="195"/>
        <v>0</v>
      </c>
      <c r="CC121" s="56">
        <v>0</v>
      </c>
      <c r="CD121" s="6">
        <v>0</v>
      </c>
      <c r="CE121" s="55">
        <f t="shared" si="196"/>
        <v>0</v>
      </c>
      <c r="CF121" s="56">
        <v>1</v>
      </c>
      <c r="CG121" s="6">
        <v>17</v>
      </c>
      <c r="CH121" s="55">
        <f t="shared" si="197"/>
        <v>17000</v>
      </c>
      <c r="CI121" s="56">
        <v>0</v>
      </c>
      <c r="CJ121" s="6">
        <v>0</v>
      </c>
      <c r="CK121" s="55">
        <v>0</v>
      </c>
      <c r="CL121" s="8">
        <f t="shared" si="199"/>
        <v>10</v>
      </c>
      <c r="CM121" s="15">
        <f t="shared" si="200"/>
        <v>147</v>
      </c>
      <c r="CN121" s="4"/>
      <c r="CO121" s="5"/>
      <c r="CP121" s="4"/>
      <c r="CQ121" s="4"/>
      <c r="CR121" s="4"/>
      <c r="CS121" s="5"/>
      <c r="CT121" s="4"/>
      <c r="CU121" s="4"/>
      <c r="CV121" s="4"/>
      <c r="CW121" s="5"/>
      <c r="CX121" s="4"/>
      <c r="CY121" s="4"/>
      <c r="CZ121" s="4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</row>
    <row r="122" spans="1:211" ht="15" thickBot="1" x14ac:dyDescent="0.35">
      <c r="A122" s="69"/>
      <c r="B122" s="70" t="s">
        <v>17</v>
      </c>
      <c r="C122" s="66">
        <f>SUM(C110:C121)</f>
        <v>0</v>
      </c>
      <c r="D122" s="44">
        <f>SUM(D110:D121)</f>
        <v>0</v>
      </c>
      <c r="E122" s="67"/>
      <c r="F122" s="66">
        <f>SUM(F110:F121)</f>
        <v>0</v>
      </c>
      <c r="G122" s="44">
        <f>SUM(G110:G121)</f>
        <v>0</v>
      </c>
      <c r="H122" s="67"/>
      <c r="I122" s="66">
        <f>SUM(I110:I121)</f>
        <v>0</v>
      </c>
      <c r="J122" s="44">
        <f>SUM(J110:J121)</f>
        <v>0</v>
      </c>
      <c r="K122" s="67"/>
      <c r="L122" s="66">
        <f>SUM(L110:L121)</f>
        <v>0</v>
      </c>
      <c r="M122" s="44">
        <f>SUM(M110:M121)</f>
        <v>0</v>
      </c>
      <c r="N122" s="67"/>
      <c r="O122" s="66">
        <f t="shared" ref="O122:P122" si="203">SUM(O110:O121)</f>
        <v>0</v>
      </c>
      <c r="P122" s="44">
        <f t="shared" si="203"/>
        <v>0</v>
      </c>
      <c r="Q122" s="67"/>
      <c r="R122" s="66">
        <f t="shared" ref="R122:S122" si="204">SUM(R110:R121)</f>
        <v>107</v>
      </c>
      <c r="S122" s="44">
        <f t="shared" si="204"/>
        <v>1440</v>
      </c>
      <c r="T122" s="67"/>
      <c r="U122" s="66">
        <f>SUM(U110:U121)</f>
        <v>0</v>
      </c>
      <c r="V122" s="44">
        <f>SUM(V110:V121)</f>
        <v>0</v>
      </c>
      <c r="W122" s="67"/>
      <c r="X122" s="66">
        <f t="shared" ref="X122:Y122" si="205">SUM(X110:X121)</f>
        <v>0</v>
      </c>
      <c r="Y122" s="44">
        <f t="shared" si="205"/>
        <v>0</v>
      </c>
      <c r="Z122" s="67"/>
      <c r="AA122" s="66">
        <f t="shared" ref="AA122:AB122" si="206">SUM(AA110:AA121)</f>
        <v>0</v>
      </c>
      <c r="AB122" s="44">
        <f t="shared" si="206"/>
        <v>0</v>
      </c>
      <c r="AC122" s="67"/>
      <c r="AD122" s="66">
        <f t="shared" ref="AD122:AE122" si="207">SUM(AD110:AD121)</f>
        <v>0</v>
      </c>
      <c r="AE122" s="44">
        <f t="shared" si="207"/>
        <v>0</v>
      </c>
      <c r="AF122" s="67"/>
      <c r="AG122" s="66">
        <f t="shared" ref="AG122:AH122" si="208">SUM(AG110:AG121)</f>
        <v>0</v>
      </c>
      <c r="AH122" s="44">
        <f t="shared" si="208"/>
        <v>0</v>
      </c>
      <c r="AI122" s="67"/>
      <c r="AJ122" s="66">
        <f t="shared" ref="AJ122:AK122" si="209">SUM(AJ110:AJ121)</f>
        <v>0</v>
      </c>
      <c r="AK122" s="44">
        <f t="shared" si="209"/>
        <v>0</v>
      </c>
      <c r="AL122" s="67"/>
      <c r="AM122" s="66">
        <f>SUM(AM110:AM121)</f>
        <v>0</v>
      </c>
      <c r="AN122" s="44">
        <f>SUM(AN110:AN121)</f>
        <v>0</v>
      </c>
      <c r="AO122" s="67"/>
      <c r="AP122" s="66">
        <f t="shared" ref="AP122:AQ122" si="210">SUM(AP110:AP121)</f>
        <v>0</v>
      </c>
      <c r="AQ122" s="44">
        <f t="shared" si="210"/>
        <v>0</v>
      </c>
      <c r="AR122" s="67"/>
      <c r="AS122" s="66">
        <f>SUM(AS110:AS121)</f>
        <v>0</v>
      </c>
      <c r="AT122" s="44">
        <f>SUM(AT110:AT121)</f>
        <v>0</v>
      </c>
      <c r="AU122" s="67"/>
      <c r="AV122" s="66">
        <f t="shared" ref="AV122:AW122" si="211">SUM(AV110:AV121)</f>
        <v>0</v>
      </c>
      <c r="AW122" s="44">
        <f t="shared" si="211"/>
        <v>0</v>
      </c>
      <c r="AX122" s="67"/>
      <c r="AY122" s="66">
        <f t="shared" ref="AY122:AZ122" si="212">SUM(AY110:AY121)</f>
        <v>0</v>
      </c>
      <c r="AZ122" s="44">
        <f t="shared" si="212"/>
        <v>0</v>
      </c>
      <c r="BA122" s="67"/>
      <c r="BB122" s="66">
        <f t="shared" ref="BB122:BC122" si="213">SUM(BB110:BB121)</f>
        <v>1103</v>
      </c>
      <c r="BC122" s="44">
        <f t="shared" si="213"/>
        <v>2334</v>
      </c>
      <c r="BD122" s="67"/>
      <c r="BE122" s="66">
        <f>SUM(BE110:BE121)</f>
        <v>0</v>
      </c>
      <c r="BF122" s="44">
        <f>SUM(BF110:BF121)</f>
        <v>0</v>
      </c>
      <c r="BG122" s="67"/>
      <c r="BH122" s="66">
        <f t="shared" ref="BH122:BI122" si="214">SUM(BH110:BH121)</f>
        <v>0</v>
      </c>
      <c r="BI122" s="44">
        <f t="shared" si="214"/>
        <v>0</v>
      </c>
      <c r="BJ122" s="67"/>
      <c r="BK122" s="66">
        <f t="shared" ref="BK122:BL122" si="215">SUM(BK110:BK121)</f>
        <v>0</v>
      </c>
      <c r="BL122" s="44">
        <f t="shared" si="215"/>
        <v>0</v>
      </c>
      <c r="BM122" s="67"/>
      <c r="BN122" s="66">
        <f t="shared" ref="BN122:BO122" si="216">SUM(BN110:BN121)</f>
        <v>0</v>
      </c>
      <c r="BO122" s="44">
        <f t="shared" si="216"/>
        <v>0</v>
      </c>
      <c r="BP122" s="67"/>
      <c r="BQ122" s="66">
        <f t="shared" ref="BQ122:BR122" si="217">SUM(BQ110:BQ121)</f>
        <v>0</v>
      </c>
      <c r="BR122" s="44">
        <f t="shared" si="217"/>
        <v>0</v>
      </c>
      <c r="BS122" s="67"/>
      <c r="BT122" s="66">
        <f t="shared" ref="BT122:BU122" si="218">SUM(BT110:BT121)</f>
        <v>0</v>
      </c>
      <c r="BU122" s="44">
        <f t="shared" si="218"/>
        <v>0</v>
      </c>
      <c r="BV122" s="67"/>
      <c r="BW122" s="66">
        <f t="shared" ref="BW122:BX122" si="219">SUM(BW110:BW121)</f>
        <v>0</v>
      </c>
      <c r="BX122" s="44">
        <f t="shared" si="219"/>
        <v>3</v>
      </c>
      <c r="BY122" s="67"/>
      <c r="BZ122" s="66">
        <f t="shared" ref="BZ122:CA122" si="220">SUM(BZ110:BZ121)</f>
        <v>0</v>
      </c>
      <c r="CA122" s="44">
        <f t="shared" si="220"/>
        <v>0</v>
      </c>
      <c r="CB122" s="67"/>
      <c r="CC122" s="66">
        <f t="shared" ref="CC122:CD122" si="221">SUM(CC110:CC121)</f>
        <v>0</v>
      </c>
      <c r="CD122" s="44">
        <f t="shared" si="221"/>
        <v>0</v>
      </c>
      <c r="CE122" s="67"/>
      <c r="CF122" s="66">
        <f t="shared" ref="CF122:CG122" si="222">SUM(CF110:CF121)</f>
        <v>10</v>
      </c>
      <c r="CG122" s="44">
        <f t="shared" si="222"/>
        <v>167</v>
      </c>
      <c r="CH122" s="67"/>
      <c r="CI122" s="66">
        <f t="shared" ref="CI122:CJ122" si="223">SUM(CI110:CI121)</f>
        <v>2324</v>
      </c>
      <c r="CJ122" s="44">
        <f t="shared" si="223"/>
        <v>6434</v>
      </c>
      <c r="CK122" s="67"/>
      <c r="CL122" s="45">
        <f t="shared" si="199"/>
        <v>3544</v>
      </c>
      <c r="CM122" s="46">
        <f t="shared" si="200"/>
        <v>10378</v>
      </c>
      <c r="CN122" s="4"/>
      <c r="CO122" s="5"/>
      <c r="CP122" s="4"/>
      <c r="CQ122" s="4"/>
      <c r="CR122" s="4"/>
      <c r="CS122" s="5"/>
      <c r="CT122" s="4"/>
      <c r="CU122" s="4"/>
      <c r="CV122" s="4"/>
      <c r="CW122" s="5"/>
      <c r="CX122" s="4"/>
      <c r="CY122" s="4"/>
      <c r="CZ122" s="4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</row>
    <row r="123" spans="1:211" x14ac:dyDescent="0.3">
      <c r="A123" s="49">
        <v>2013</v>
      </c>
      <c r="B123" s="50" t="s">
        <v>5</v>
      </c>
      <c r="C123" s="56">
        <v>0</v>
      </c>
      <c r="D123" s="6">
        <v>0</v>
      </c>
      <c r="E123" s="55">
        <v>0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26</v>
      </c>
      <c r="S123" s="6">
        <v>387</v>
      </c>
      <c r="T123" s="55">
        <f t="shared" ref="T123:T128" si="224">S123/R123*1000</f>
        <v>14884.615384615385</v>
      </c>
      <c r="U123" s="56">
        <v>0</v>
      </c>
      <c r="V123" s="6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>
        <v>0</v>
      </c>
      <c r="AE123" s="6">
        <v>0</v>
      </c>
      <c r="AF123" s="55">
        <v>0</v>
      </c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0</v>
      </c>
      <c r="AW123" s="6">
        <v>0</v>
      </c>
      <c r="AX123" s="55">
        <v>0</v>
      </c>
      <c r="AY123" s="56">
        <v>0</v>
      </c>
      <c r="AZ123" s="6">
        <v>0</v>
      </c>
      <c r="BA123" s="55">
        <v>0</v>
      </c>
      <c r="BB123" s="56">
        <v>0</v>
      </c>
      <c r="BC123" s="6">
        <v>0</v>
      </c>
      <c r="BD123" s="55">
        <v>0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56">
        <v>0</v>
      </c>
      <c r="BO123" s="6">
        <v>0</v>
      </c>
      <c r="BP123" s="55">
        <v>0</v>
      </c>
      <c r="BQ123" s="56">
        <v>0</v>
      </c>
      <c r="BR123" s="6">
        <v>0</v>
      </c>
      <c r="BS123" s="55">
        <f t="shared" ref="BS123:BS134" si="225">IF(BQ123=0,0,BR123/BQ123*1000)</f>
        <v>0</v>
      </c>
      <c r="BT123" s="56">
        <v>0</v>
      </c>
      <c r="BU123" s="6">
        <v>0</v>
      </c>
      <c r="BV123" s="55">
        <v>0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f t="shared" ref="CB123:CB134" si="226">IF(BZ123=0,0,CA123/BZ123*1000)</f>
        <v>0</v>
      </c>
      <c r="CC123" s="56">
        <v>0</v>
      </c>
      <c r="CD123" s="6">
        <v>0</v>
      </c>
      <c r="CE123" s="55">
        <f t="shared" ref="CE123:CE134" si="227">IF(CC123=0,0,CD123/CC123*1000)</f>
        <v>0</v>
      </c>
      <c r="CF123" s="56">
        <v>0</v>
      </c>
      <c r="CG123" s="6">
        <v>0</v>
      </c>
      <c r="CH123" s="55">
        <v>0</v>
      </c>
      <c r="CI123" s="56">
        <v>14</v>
      </c>
      <c r="CJ123" s="6">
        <v>165</v>
      </c>
      <c r="CK123" s="55">
        <f t="shared" ref="CK123:CK133" si="228">CJ123/CI123*1000</f>
        <v>11785.714285714286</v>
      </c>
      <c r="CL123" s="8">
        <f t="shared" ref="CL123:CL135" si="229">SUM(L123,O123,R123,X123,AA123,AG123,AJ123,AP123,AV123,AY123,BB123,BT123,CF123,CI123,BW123,O123,AM123,AV123,BE123,U123,AS123,F123)</f>
        <v>40</v>
      </c>
      <c r="CM123" s="17">
        <f t="shared" ref="CM123:CM135" si="230">SUM(M123,P123,S123,Y123,AB123,AH123,AK123,AQ123,AW123,AZ123,BC123,BU123,CG123,CJ123,BX123,P123,AN123,AW123,BF123,V123,AT123,G123)</f>
        <v>552</v>
      </c>
      <c r="CN123" s="4"/>
      <c r="CO123" s="5"/>
      <c r="CP123" s="4"/>
      <c r="CQ123" s="4"/>
      <c r="CR123" s="4"/>
      <c r="CS123" s="5"/>
      <c r="CT123" s="4"/>
      <c r="CU123" s="4"/>
      <c r="CV123" s="4"/>
      <c r="CW123" s="5"/>
      <c r="CX123" s="4"/>
      <c r="CY123" s="4"/>
      <c r="CZ123" s="4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</row>
    <row r="124" spans="1:211" x14ac:dyDescent="0.3">
      <c r="A124" s="49">
        <v>2013</v>
      </c>
      <c r="B124" s="50" t="s">
        <v>6</v>
      </c>
      <c r="C124" s="56">
        <v>0</v>
      </c>
      <c r="D124" s="6">
        <v>0</v>
      </c>
      <c r="E124" s="55">
        <v>0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56">
        <v>0</v>
      </c>
      <c r="V124" s="6">
        <v>0</v>
      </c>
      <c r="W124" s="55">
        <v>0</v>
      </c>
      <c r="X124" s="56">
        <v>0</v>
      </c>
      <c r="Y124" s="6">
        <v>0</v>
      </c>
      <c r="Z124" s="55">
        <v>0</v>
      </c>
      <c r="AA124" s="65">
        <v>0</v>
      </c>
      <c r="AB124" s="16">
        <v>0</v>
      </c>
      <c r="AC124" s="55">
        <v>0</v>
      </c>
      <c r="AD124" s="56">
        <v>0</v>
      </c>
      <c r="AE124" s="6">
        <v>0</v>
      </c>
      <c r="AF124" s="55">
        <v>0</v>
      </c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0</v>
      </c>
      <c r="AW124" s="6">
        <v>0</v>
      </c>
      <c r="AX124" s="55">
        <v>0</v>
      </c>
      <c r="AY124" s="56">
        <v>0</v>
      </c>
      <c r="AZ124" s="6">
        <v>0</v>
      </c>
      <c r="BA124" s="55">
        <v>0</v>
      </c>
      <c r="BB124" s="56">
        <v>0</v>
      </c>
      <c r="BC124" s="6">
        <v>0</v>
      </c>
      <c r="BD124" s="55">
        <v>0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56">
        <v>0</v>
      </c>
      <c r="BO124" s="6">
        <v>0</v>
      </c>
      <c r="BP124" s="55">
        <v>0</v>
      </c>
      <c r="BQ124" s="56">
        <v>0</v>
      </c>
      <c r="BR124" s="6">
        <v>0</v>
      </c>
      <c r="BS124" s="55">
        <f t="shared" si="225"/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f t="shared" si="226"/>
        <v>0</v>
      </c>
      <c r="CC124" s="56">
        <v>0</v>
      </c>
      <c r="CD124" s="6">
        <v>0</v>
      </c>
      <c r="CE124" s="55">
        <f t="shared" si="227"/>
        <v>0</v>
      </c>
      <c r="CF124" s="56">
        <v>0</v>
      </c>
      <c r="CG124" s="6">
        <v>0</v>
      </c>
      <c r="CH124" s="55">
        <v>0</v>
      </c>
      <c r="CI124" s="65">
        <v>0</v>
      </c>
      <c r="CJ124" s="16">
        <v>0</v>
      </c>
      <c r="CK124" s="55">
        <v>0</v>
      </c>
      <c r="CL124" s="8">
        <f t="shared" si="229"/>
        <v>0</v>
      </c>
      <c r="CM124" s="17">
        <f t="shared" si="230"/>
        <v>0</v>
      </c>
      <c r="CN124" s="4"/>
      <c r="CO124" s="5"/>
      <c r="CP124" s="4"/>
      <c r="CQ124" s="4"/>
      <c r="CR124" s="4"/>
      <c r="CS124" s="5"/>
      <c r="CT124" s="4"/>
      <c r="CU124" s="4"/>
      <c r="CV124" s="4"/>
      <c r="CW124" s="5"/>
      <c r="CX124" s="4"/>
      <c r="CY124" s="4"/>
      <c r="CZ124" s="4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</row>
    <row r="125" spans="1:211" x14ac:dyDescent="0.3">
      <c r="A125" s="49">
        <v>2013</v>
      </c>
      <c r="B125" s="50" t="s">
        <v>7</v>
      </c>
      <c r="C125" s="56">
        <v>0</v>
      </c>
      <c r="D125" s="6">
        <v>0</v>
      </c>
      <c r="E125" s="55">
        <v>0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56">
        <v>0</v>
      </c>
      <c r="V125" s="6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>
        <v>0</v>
      </c>
      <c r="AE125" s="6">
        <v>0</v>
      </c>
      <c r="AF125" s="55">
        <v>0</v>
      </c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0</v>
      </c>
      <c r="AW125" s="6">
        <v>0</v>
      </c>
      <c r="AX125" s="55">
        <v>0</v>
      </c>
      <c r="AY125" s="56">
        <v>0</v>
      </c>
      <c r="AZ125" s="6">
        <v>0</v>
      </c>
      <c r="BA125" s="55">
        <v>0</v>
      </c>
      <c r="BB125" s="56">
        <v>0</v>
      </c>
      <c r="BC125" s="6">
        <v>0</v>
      </c>
      <c r="BD125" s="55">
        <v>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56">
        <v>0</v>
      </c>
      <c r="BO125" s="6">
        <v>0</v>
      </c>
      <c r="BP125" s="55">
        <v>0</v>
      </c>
      <c r="BQ125" s="56">
        <v>0</v>
      </c>
      <c r="BR125" s="6">
        <v>0</v>
      </c>
      <c r="BS125" s="55">
        <f t="shared" si="225"/>
        <v>0</v>
      </c>
      <c r="BT125" s="56">
        <v>0</v>
      </c>
      <c r="BU125" s="6">
        <v>0</v>
      </c>
      <c r="BV125" s="55">
        <v>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f t="shared" si="226"/>
        <v>0</v>
      </c>
      <c r="CC125" s="56">
        <v>0</v>
      </c>
      <c r="CD125" s="6">
        <v>0</v>
      </c>
      <c r="CE125" s="55">
        <f t="shared" si="227"/>
        <v>0</v>
      </c>
      <c r="CF125" s="56">
        <v>0</v>
      </c>
      <c r="CG125" s="6">
        <v>0</v>
      </c>
      <c r="CH125" s="55">
        <v>0</v>
      </c>
      <c r="CI125" s="65">
        <v>0</v>
      </c>
      <c r="CJ125" s="16">
        <v>0</v>
      </c>
      <c r="CK125" s="55">
        <v>0</v>
      </c>
      <c r="CL125" s="8">
        <f t="shared" si="229"/>
        <v>0</v>
      </c>
      <c r="CM125" s="17">
        <f t="shared" si="230"/>
        <v>0</v>
      </c>
      <c r="CN125" s="4"/>
      <c r="CO125" s="5"/>
      <c r="CP125" s="4"/>
      <c r="CQ125" s="4"/>
      <c r="CR125" s="4"/>
      <c r="CS125" s="5"/>
      <c r="CT125" s="4"/>
      <c r="CU125" s="4"/>
      <c r="CV125" s="4"/>
      <c r="CW125" s="5"/>
      <c r="CX125" s="4"/>
      <c r="CY125" s="4"/>
      <c r="CZ125" s="4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</row>
    <row r="126" spans="1:211" x14ac:dyDescent="0.3">
      <c r="A126" s="49">
        <v>2013</v>
      </c>
      <c r="B126" s="50" t="s">
        <v>8</v>
      </c>
      <c r="C126" s="56">
        <v>0</v>
      </c>
      <c r="D126" s="6">
        <v>0</v>
      </c>
      <c r="E126" s="55">
        <v>0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56">
        <v>0</v>
      </c>
      <c r="V126" s="6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>
        <v>0</v>
      </c>
      <c r="AE126" s="6">
        <v>0</v>
      </c>
      <c r="AF126" s="55">
        <v>0</v>
      </c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56">
        <v>0</v>
      </c>
      <c r="BO126" s="6">
        <v>0</v>
      </c>
      <c r="BP126" s="55">
        <v>0</v>
      </c>
      <c r="BQ126" s="56">
        <v>0</v>
      </c>
      <c r="BR126" s="6">
        <v>0</v>
      </c>
      <c r="BS126" s="55">
        <f t="shared" si="225"/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f t="shared" si="226"/>
        <v>0</v>
      </c>
      <c r="CC126" s="56">
        <v>0</v>
      </c>
      <c r="CD126" s="6">
        <v>0</v>
      </c>
      <c r="CE126" s="55">
        <f t="shared" si="227"/>
        <v>0</v>
      </c>
      <c r="CF126" s="56">
        <v>0</v>
      </c>
      <c r="CG126" s="6">
        <v>0</v>
      </c>
      <c r="CH126" s="55">
        <v>0</v>
      </c>
      <c r="CI126" s="56">
        <v>630</v>
      </c>
      <c r="CJ126" s="6">
        <v>2390</v>
      </c>
      <c r="CK126" s="55">
        <f t="shared" si="228"/>
        <v>3793.6507936507933</v>
      </c>
      <c r="CL126" s="8">
        <f t="shared" si="229"/>
        <v>630</v>
      </c>
      <c r="CM126" s="17">
        <f t="shared" si="230"/>
        <v>2390</v>
      </c>
      <c r="CN126" s="4"/>
      <c r="CO126" s="5"/>
      <c r="CP126" s="4"/>
      <c r="CQ126" s="4"/>
      <c r="CR126" s="4"/>
      <c r="CS126" s="5"/>
      <c r="CT126" s="4"/>
      <c r="CU126" s="4"/>
      <c r="CV126" s="4"/>
      <c r="CW126" s="5"/>
      <c r="CX126" s="4"/>
      <c r="CY126" s="4"/>
      <c r="CZ126" s="4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</row>
    <row r="127" spans="1:211" x14ac:dyDescent="0.3">
      <c r="A127" s="49">
        <v>2013</v>
      </c>
      <c r="B127" s="50" t="s">
        <v>9</v>
      </c>
      <c r="C127" s="56">
        <v>0</v>
      </c>
      <c r="D127" s="6">
        <v>0</v>
      </c>
      <c r="E127" s="55">
        <v>0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>
        <v>0</v>
      </c>
      <c r="AE127" s="6">
        <v>0</v>
      </c>
      <c r="AF127" s="55">
        <v>0</v>
      </c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f t="shared" si="225"/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f t="shared" si="226"/>
        <v>0</v>
      </c>
      <c r="CC127" s="56">
        <v>0</v>
      </c>
      <c r="CD127" s="6">
        <v>0</v>
      </c>
      <c r="CE127" s="55">
        <f t="shared" si="227"/>
        <v>0</v>
      </c>
      <c r="CF127" s="56">
        <v>0</v>
      </c>
      <c r="CG127" s="6">
        <v>0</v>
      </c>
      <c r="CH127" s="55">
        <v>0</v>
      </c>
      <c r="CI127" s="56">
        <v>967</v>
      </c>
      <c r="CJ127" s="6">
        <v>3781</v>
      </c>
      <c r="CK127" s="55">
        <f t="shared" si="228"/>
        <v>3910.0310237849017</v>
      </c>
      <c r="CL127" s="8">
        <f t="shared" si="229"/>
        <v>967</v>
      </c>
      <c r="CM127" s="17">
        <f t="shared" si="230"/>
        <v>3781</v>
      </c>
      <c r="CN127" s="4"/>
      <c r="CO127" s="5"/>
      <c r="CP127" s="4"/>
      <c r="CQ127" s="4"/>
      <c r="CR127" s="4"/>
      <c r="CS127" s="5"/>
      <c r="CT127" s="4"/>
      <c r="CU127" s="4"/>
      <c r="CV127" s="4"/>
      <c r="CW127" s="5"/>
      <c r="CX127" s="4"/>
      <c r="CY127" s="4"/>
      <c r="CZ127" s="4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</row>
    <row r="128" spans="1:211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32</v>
      </c>
      <c r="S128" s="6">
        <v>480</v>
      </c>
      <c r="T128" s="55">
        <f t="shared" si="224"/>
        <v>15000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>
        <v>0</v>
      </c>
      <c r="AE128" s="6">
        <v>0</v>
      </c>
      <c r="AF128" s="55">
        <v>0</v>
      </c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0</v>
      </c>
      <c r="AT128" s="6">
        <v>0</v>
      </c>
      <c r="AU128" s="55">
        <v>0</v>
      </c>
      <c r="AV128" s="56">
        <v>0</v>
      </c>
      <c r="AW128" s="6">
        <v>0</v>
      </c>
      <c r="AX128" s="55">
        <v>0</v>
      </c>
      <c r="AY128" s="56">
        <v>0</v>
      </c>
      <c r="AZ128" s="6">
        <v>0</v>
      </c>
      <c r="BA128" s="55">
        <v>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f t="shared" si="225"/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f t="shared" si="226"/>
        <v>0</v>
      </c>
      <c r="CC128" s="56">
        <v>0</v>
      </c>
      <c r="CD128" s="6">
        <v>0</v>
      </c>
      <c r="CE128" s="55">
        <f t="shared" si="227"/>
        <v>0</v>
      </c>
      <c r="CF128" s="56">
        <v>0</v>
      </c>
      <c r="CG128" s="6">
        <v>0</v>
      </c>
      <c r="CH128" s="55">
        <v>0</v>
      </c>
      <c r="CI128" s="56">
        <v>1316</v>
      </c>
      <c r="CJ128" s="6">
        <v>5362</v>
      </c>
      <c r="CK128" s="55">
        <f t="shared" si="228"/>
        <v>4074.4680851063827</v>
      </c>
      <c r="CL128" s="8">
        <f t="shared" si="229"/>
        <v>1348</v>
      </c>
      <c r="CM128" s="17">
        <f t="shared" si="230"/>
        <v>5842</v>
      </c>
      <c r="CN128" s="4"/>
      <c r="CO128" s="5"/>
      <c r="CP128" s="4"/>
      <c r="CQ128" s="4"/>
      <c r="CR128" s="4"/>
      <c r="CS128" s="5"/>
      <c r="CT128" s="4"/>
      <c r="CU128" s="4"/>
      <c r="CV128" s="4"/>
      <c r="CW128" s="5"/>
      <c r="CX128" s="4"/>
      <c r="CY128" s="4"/>
      <c r="CZ128" s="4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</row>
    <row r="129" spans="1:211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4.92</v>
      </c>
      <c r="Y129" s="6">
        <v>94.512</v>
      </c>
      <c r="Z129" s="55">
        <f t="shared" ref="Z129" si="231">Y129/X129*1000</f>
        <v>19209.756097560978</v>
      </c>
      <c r="AA129" s="56">
        <v>0</v>
      </c>
      <c r="AB129" s="6">
        <v>0</v>
      </c>
      <c r="AC129" s="55">
        <v>0</v>
      </c>
      <c r="AD129" s="56">
        <v>0</v>
      </c>
      <c r="AE129" s="6">
        <v>0</v>
      </c>
      <c r="AF129" s="55">
        <v>0</v>
      </c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f t="shared" si="225"/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f t="shared" si="226"/>
        <v>0</v>
      </c>
      <c r="CC129" s="56">
        <v>0</v>
      </c>
      <c r="CD129" s="6">
        <v>0</v>
      </c>
      <c r="CE129" s="55">
        <f t="shared" si="227"/>
        <v>0</v>
      </c>
      <c r="CF129" s="56">
        <v>0</v>
      </c>
      <c r="CG129" s="6">
        <v>0</v>
      </c>
      <c r="CH129" s="55">
        <v>0</v>
      </c>
      <c r="CI129" s="56">
        <v>1323.548</v>
      </c>
      <c r="CJ129" s="6">
        <v>5577.8050000000003</v>
      </c>
      <c r="CK129" s="55">
        <f t="shared" si="228"/>
        <v>4214.282368300961</v>
      </c>
      <c r="CL129" s="8">
        <f t="shared" si="229"/>
        <v>1328.4680000000001</v>
      </c>
      <c r="CM129" s="17">
        <f t="shared" si="230"/>
        <v>5672.317</v>
      </c>
      <c r="CN129" s="4"/>
      <c r="CO129" s="5"/>
      <c r="CP129" s="4"/>
      <c r="CQ129" s="4"/>
      <c r="CR129" s="4"/>
      <c r="CS129" s="5"/>
      <c r="CT129" s="4"/>
      <c r="CU129" s="4"/>
      <c r="CV129" s="4"/>
      <c r="CW129" s="5"/>
      <c r="CX129" s="4"/>
      <c r="CY129" s="4"/>
      <c r="CZ129" s="4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</row>
    <row r="130" spans="1:211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5.3319999999999999</v>
      </c>
      <c r="Y130" s="6">
        <v>102.38800000000001</v>
      </c>
      <c r="Z130" s="55">
        <f t="shared" ref="T130:Z134" si="232">Y130/X130*1000</f>
        <v>19202.550637659417</v>
      </c>
      <c r="AA130" s="56">
        <v>0</v>
      </c>
      <c r="AB130" s="6">
        <v>0</v>
      </c>
      <c r="AC130" s="55">
        <v>0</v>
      </c>
      <c r="AD130" s="56">
        <v>0</v>
      </c>
      <c r="AE130" s="6">
        <v>0</v>
      </c>
      <c r="AF130" s="55">
        <v>0</v>
      </c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f t="shared" si="225"/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f t="shared" si="226"/>
        <v>0</v>
      </c>
      <c r="CC130" s="56">
        <v>0</v>
      </c>
      <c r="CD130" s="6">
        <v>0</v>
      </c>
      <c r="CE130" s="55">
        <f t="shared" si="227"/>
        <v>0</v>
      </c>
      <c r="CF130" s="56">
        <v>4.0199999999999996</v>
      </c>
      <c r="CG130" s="6">
        <v>60.774000000000001</v>
      </c>
      <c r="CH130" s="55">
        <f t="shared" ref="CH130" si="233">CG130/CF130*1000</f>
        <v>15117.910447761195</v>
      </c>
      <c r="CI130" s="56">
        <v>871.33</v>
      </c>
      <c r="CJ130" s="6">
        <v>3639.4140000000002</v>
      </c>
      <c r="CK130" s="55">
        <f t="shared" si="228"/>
        <v>4176.8491845798953</v>
      </c>
      <c r="CL130" s="8">
        <f t="shared" si="229"/>
        <v>880.68200000000002</v>
      </c>
      <c r="CM130" s="17">
        <f t="shared" si="230"/>
        <v>3802.576</v>
      </c>
      <c r="CN130" s="4"/>
      <c r="CO130" s="5"/>
      <c r="CP130" s="4"/>
      <c r="CQ130" s="4"/>
      <c r="CR130" s="4"/>
      <c r="CS130" s="5"/>
      <c r="CT130" s="4"/>
      <c r="CU130" s="4"/>
      <c r="CV130" s="4"/>
      <c r="CW130" s="5"/>
      <c r="CX130" s="4"/>
      <c r="CY130" s="4"/>
      <c r="CZ130" s="4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</row>
    <row r="131" spans="1:211" x14ac:dyDescent="0.3">
      <c r="A131" s="49">
        <v>2013</v>
      </c>
      <c r="B131" s="50" t="s">
        <v>13</v>
      </c>
      <c r="C131" s="56">
        <v>0</v>
      </c>
      <c r="D131" s="6">
        <v>0</v>
      </c>
      <c r="E131" s="55">
        <v>0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4.1079999999999997</v>
      </c>
      <c r="Y131" s="6">
        <v>78.760000000000005</v>
      </c>
      <c r="Z131" s="55">
        <f t="shared" ref="Z131" si="234">Y131/X131*1000</f>
        <v>19172.346640701075</v>
      </c>
      <c r="AA131" s="56">
        <v>0</v>
      </c>
      <c r="AB131" s="6">
        <v>0</v>
      </c>
      <c r="AC131" s="55">
        <v>0</v>
      </c>
      <c r="AD131" s="56">
        <v>0</v>
      </c>
      <c r="AE131" s="6">
        <v>0</v>
      </c>
      <c r="AF131" s="55">
        <v>0</v>
      </c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f t="shared" si="225"/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f t="shared" si="226"/>
        <v>0</v>
      </c>
      <c r="CC131" s="56">
        <v>0</v>
      </c>
      <c r="CD131" s="6">
        <v>0</v>
      </c>
      <c r="CE131" s="55">
        <f t="shared" si="227"/>
        <v>0</v>
      </c>
      <c r="CF131" s="56">
        <v>0</v>
      </c>
      <c r="CG131" s="6">
        <v>0</v>
      </c>
      <c r="CH131" s="55">
        <v>0</v>
      </c>
      <c r="CI131" s="56">
        <v>612.05999999999995</v>
      </c>
      <c r="CJ131" s="6">
        <v>2429.616</v>
      </c>
      <c r="CK131" s="55">
        <f t="shared" ref="CK131" si="235">CJ131/CI131*1000</f>
        <v>3969.5716106264094</v>
      </c>
      <c r="CL131" s="8">
        <f t="shared" si="229"/>
        <v>616.16799999999989</v>
      </c>
      <c r="CM131" s="17">
        <f t="shared" si="230"/>
        <v>2508.3760000000002</v>
      </c>
      <c r="CN131" s="4"/>
      <c r="CO131" s="5"/>
      <c r="CP131" s="4"/>
      <c r="CQ131" s="4"/>
      <c r="CR131" s="4"/>
      <c r="CS131" s="5"/>
      <c r="CT131" s="4"/>
      <c r="CU131" s="4"/>
      <c r="CV131" s="4"/>
      <c r="CW131" s="5"/>
      <c r="CX131" s="4"/>
      <c r="CY131" s="4"/>
      <c r="CZ131" s="4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</row>
    <row r="132" spans="1:211" x14ac:dyDescent="0.3">
      <c r="A132" s="49">
        <v>2013</v>
      </c>
      <c r="B132" s="50" t="s">
        <v>14</v>
      </c>
      <c r="C132" s="56">
        <v>0</v>
      </c>
      <c r="D132" s="6">
        <v>0</v>
      </c>
      <c r="E132" s="55">
        <v>0</v>
      </c>
      <c r="F132" s="56">
        <v>136.69499999999999</v>
      </c>
      <c r="G132" s="6">
        <v>558.82100000000003</v>
      </c>
      <c r="H132" s="55">
        <f t="shared" ref="H132:H133" si="236">G132/F132*1000</f>
        <v>4088.0866161893268</v>
      </c>
      <c r="I132" s="56">
        <v>0</v>
      </c>
      <c r="J132" s="6">
        <v>0</v>
      </c>
      <c r="K132" s="55"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28.251999999999999</v>
      </c>
      <c r="S132" s="6">
        <v>420.81400000000002</v>
      </c>
      <c r="T132" s="55">
        <f t="shared" si="232"/>
        <v>14895.016282033132</v>
      </c>
      <c r="U132" s="56">
        <v>570.19000000000005</v>
      </c>
      <c r="V132" s="6">
        <v>2561.0169999999998</v>
      </c>
      <c r="W132" s="55">
        <f t="shared" ref="W132:W133" si="237">V132/U132*1000</f>
        <v>4491.5151089987539</v>
      </c>
      <c r="X132" s="56">
        <v>4.4560000000000004</v>
      </c>
      <c r="Y132" s="6">
        <v>85.061000000000007</v>
      </c>
      <c r="Z132" s="55">
        <f t="shared" si="232"/>
        <v>19089.093357271096</v>
      </c>
      <c r="AA132" s="56">
        <v>0</v>
      </c>
      <c r="AB132" s="6">
        <v>0</v>
      </c>
      <c r="AC132" s="55">
        <v>0</v>
      </c>
      <c r="AD132" s="56">
        <v>0</v>
      </c>
      <c r="AE132" s="6">
        <v>0</v>
      </c>
      <c r="AF132" s="55">
        <v>0</v>
      </c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199.00200000000001</v>
      </c>
      <c r="AT132" s="6">
        <v>929.06399999999996</v>
      </c>
      <c r="AU132" s="55">
        <f t="shared" ref="AU132:AU133" si="238">AT132/AS132*1000</f>
        <v>4668.6163958151164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476.87599999999998</v>
      </c>
      <c r="BF132" s="6">
        <v>2438.1</v>
      </c>
      <c r="BG132" s="55">
        <f t="shared" ref="BG132:BG133" si="239">BF132/BE132*1000</f>
        <v>5112.6498293057321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f t="shared" si="225"/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f t="shared" si="226"/>
        <v>0</v>
      </c>
      <c r="CC132" s="56">
        <v>0</v>
      </c>
      <c r="CD132" s="6">
        <v>0</v>
      </c>
      <c r="CE132" s="55">
        <f t="shared" si="227"/>
        <v>0</v>
      </c>
      <c r="CF132" s="56">
        <v>0</v>
      </c>
      <c r="CG132" s="6">
        <v>0</v>
      </c>
      <c r="CH132" s="55">
        <v>0</v>
      </c>
      <c r="CI132" s="56">
        <v>986.06</v>
      </c>
      <c r="CJ132" s="6">
        <v>3712.5940000000001</v>
      </c>
      <c r="CK132" s="55">
        <f t="shared" si="228"/>
        <v>3765.0792041052268</v>
      </c>
      <c r="CL132" s="8">
        <f t="shared" si="229"/>
        <v>2401.5309999999999</v>
      </c>
      <c r="CM132" s="17">
        <f t="shared" si="230"/>
        <v>10705.471</v>
      </c>
      <c r="CN132" s="4"/>
      <c r="CO132" s="5"/>
      <c r="CP132" s="4"/>
      <c r="CQ132" s="4"/>
      <c r="CR132" s="4"/>
      <c r="CS132" s="5"/>
      <c r="CT132" s="4"/>
      <c r="CU132" s="4"/>
      <c r="CV132" s="4"/>
      <c r="CW132" s="5"/>
      <c r="CX132" s="4"/>
      <c r="CY132" s="4"/>
      <c r="CZ132" s="4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</row>
    <row r="133" spans="1:211" x14ac:dyDescent="0.3">
      <c r="A133" s="49">
        <v>2013</v>
      </c>
      <c r="B133" s="50" t="s">
        <v>15</v>
      </c>
      <c r="C133" s="56">
        <v>0</v>
      </c>
      <c r="D133" s="6">
        <v>0</v>
      </c>
      <c r="E133" s="55">
        <v>0</v>
      </c>
      <c r="F133" s="56">
        <v>71.42</v>
      </c>
      <c r="G133" s="6">
        <v>291.89999999999998</v>
      </c>
      <c r="H133" s="55">
        <f t="shared" si="236"/>
        <v>4087.0904508541025</v>
      </c>
      <c r="I133" s="56">
        <v>0</v>
      </c>
      <c r="J133" s="6">
        <v>0</v>
      </c>
      <c r="K133" s="55"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243.065</v>
      </c>
      <c r="V133" s="6">
        <v>1537.09</v>
      </c>
      <c r="W133" s="55">
        <f t="shared" si="237"/>
        <v>6323.7817044823396</v>
      </c>
      <c r="X133" s="56">
        <v>3.2839999999999998</v>
      </c>
      <c r="Y133" s="6">
        <v>63.01</v>
      </c>
      <c r="Z133" s="55">
        <f t="shared" si="232"/>
        <v>19186.967113276492</v>
      </c>
      <c r="AA133" s="56">
        <v>0</v>
      </c>
      <c r="AB133" s="6">
        <v>0</v>
      </c>
      <c r="AC133" s="55">
        <v>0</v>
      </c>
      <c r="AD133" s="56">
        <v>0</v>
      </c>
      <c r="AE133" s="6">
        <v>0</v>
      </c>
      <c r="AF133" s="55">
        <v>0</v>
      </c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399</v>
      </c>
      <c r="AT133" s="6">
        <v>1728.6</v>
      </c>
      <c r="AU133" s="55">
        <f t="shared" si="238"/>
        <v>4332.3308270676689</v>
      </c>
      <c r="AV133" s="56">
        <v>0</v>
      </c>
      <c r="AW133" s="6">
        <v>0</v>
      </c>
      <c r="AX133" s="55">
        <v>0</v>
      </c>
      <c r="AY133" s="56">
        <v>0</v>
      </c>
      <c r="AZ133" s="6">
        <v>0</v>
      </c>
      <c r="BA133" s="55">
        <v>0</v>
      </c>
      <c r="BB133" s="56">
        <v>0</v>
      </c>
      <c r="BC133" s="6">
        <v>0</v>
      </c>
      <c r="BD133" s="55">
        <v>0</v>
      </c>
      <c r="BE133" s="56">
        <v>372.35</v>
      </c>
      <c r="BF133" s="6">
        <v>1768.4</v>
      </c>
      <c r="BG133" s="55">
        <f t="shared" si="239"/>
        <v>4749.2950181281049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f t="shared" si="225"/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f t="shared" si="226"/>
        <v>0</v>
      </c>
      <c r="CC133" s="56">
        <v>0</v>
      </c>
      <c r="CD133" s="6">
        <v>0</v>
      </c>
      <c r="CE133" s="55">
        <f t="shared" si="227"/>
        <v>0</v>
      </c>
      <c r="CF133" s="56">
        <v>0</v>
      </c>
      <c r="CG133" s="6">
        <v>0</v>
      </c>
      <c r="CH133" s="55">
        <v>0</v>
      </c>
      <c r="CI133" s="56">
        <v>486.44</v>
      </c>
      <c r="CJ133" s="6">
        <v>1834.2</v>
      </c>
      <c r="CK133" s="55">
        <f t="shared" si="228"/>
        <v>3770.6603075404983</v>
      </c>
      <c r="CL133" s="8">
        <f t="shared" si="229"/>
        <v>1575.5590000000002</v>
      </c>
      <c r="CM133" s="17">
        <f t="shared" si="230"/>
        <v>7223.1999999999989</v>
      </c>
      <c r="CN133" s="4"/>
      <c r="CO133" s="5"/>
      <c r="CP133" s="4"/>
      <c r="CQ133" s="4"/>
      <c r="CR133" s="4"/>
      <c r="CS133" s="5"/>
      <c r="CT133" s="4"/>
      <c r="CU133" s="4"/>
      <c r="CV133" s="4"/>
      <c r="CW133" s="5"/>
      <c r="CX133" s="4"/>
      <c r="CY133" s="4"/>
      <c r="CZ133" s="4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</row>
    <row r="134" spans="1:211" x14ac:dyDescent="0.3">
      <c r="A134" s="49">
        <v>2013</v>
      </c>
      <c r="B134" s="55" t="s">
        <v>16</v>
      </c>
      <c r="C134" s="56">
        <v>0</v>
      </c>
      <c r="D134" s="6">
        <v>0</v>
      </c>
      <c r="E134" s="55">
        <v>0</v>
      </c>
      <c r="F134" s="56">
        <v>35.08</v>
      </c>
      <c r="G134" s="6">
        <v>141.41</v>
      </c>
      <c r="H134" s="55">
        <f t="shared" ref="H134" si="240">G134/F134*1000</f>
        <v>4031.0718358038766</v>
      </c>
      <c r="I134" s="56">
        <v>0</v>
      </c>
      <c r="J134" s="6">
        <v>0</v>
      </c>
      <c r="K134" s="55"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19.190999999999999</v>
      </c>
      <c r="S134" s="6">
        <v>288.81</v>
      </c>
      <c r="T134" s="55">
        <f t="shared" ref="T134" si="241">S134/R134*1000</f>
        <v>15049.241832108803</v>
      </c>
      <c r="U134" s="56">
        <v>324.24799999999999</v>
      </c>
      <c r="V134" s="6">
        <v>1398.46</v>
      </c>
      <c r="W134" s="55">
        <f t="shared" ref="W134" si="242">V134/U134*1000</f>
        <v>4312.9333103056924</v>
      </c>
      <c r="X134" s="56">
        <v>3.9359999999999999</v>
      </c>
      <c r="Y134" s="6">
        <v>75.61</v>
      </c>
      <c r="Z134" s="55">
        <f t="shared" si="232"/>
        <v>19209.857723577235</v>
      </c>
      <c r="AA134" s="56">
        <v>0</v>
      </c>
      <c r="AB134" s="6">
        <v>0</v>
      </c>
      <c r="AC134" s="55">
        <v>0</v>
      </c>
      <c r="AD134" s="56">
        <v>0</v>
      </c>
      <c r="AE134" s="6">
        <v>0</v>
      </c>
      <c r="AF134" s="55">
        <v>0</v>
      </c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112.825</v>
      </c>
      <c r="AT134" s="6">
        <v>910.74</v>
      </c>
      <c r="AU134" s="55">
        <f t="shared" ref="AU134" si="243">AT134/AS134*1000</f>
        <v>8072.1471305118548</v>
      </c>
      <c r="AV134" s="56">
        <v>1.4999999999999999E-2</v>
      </c>
      <c r="AW134" s="6">
        <v>2.15</v>
      </c>
      <c r="AX134" s="55">
        <f t="shared" ref="AX134" si="244">AW134/AV134*1000</f>
        <v>143333.33333333334</v>
      </c>
      <c r="AY134" s="56">
        <v>0</v>
      </c>
      <c r="AZ134" s="6">
        <v>0</v>
      </c>
      <c r="BA134" s="55">
        <v>0</v>
      </c>
      <c r="BB134" s="56">
        <v>0</v>
      </c>
      <c r="BC134" s="6">
        <v>0</v>
      </c>
      <c r="BD134" s="55">
        <v>0</v>
      </c>
      <c r="BE134" s="56">
        <v>350.4</v>
      </c>
      <c r="BF134" s="6">
        <v>1553.42</v>
      </c>
      <c r="BG134" s="55">
        <f t="shared" ref="BG134" si="245">BF134/BE134*1000</f>
        <v>4433.2762557077631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f t="shared" si="225"/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f t="shared" si="226"/>
        <v>0</v>
      </c>
      <c r="CC134" s="56">
        <v>0</v>
      </c>
      <c r="CD134" s="6">
        <v>0</v>
      </c>
      <c r="CE134" s="55">
        <f t="shared" si="227"/>
        <v>0</v>
      </c>
      <c r="CF134" s="56">
        <v>0</v>
      </c>
      <c r="CG134" s="6">
        <v>0</v>
      </c>
      <c r="CH134" s="55">
        <v>0</v>
      </c>
      <c r="CI134" s="56">
        <v>120.03</v>
      </c>
      <c r="CJ134" s="6">
        <v>550.54999999999995</v>
      </c>
      <c r="CK134" s="55">
        <f t="shared" ref="CK134" si="246">CJ134/CI134*1000</f>
        <v>4586.769974173123</v>
      </c>
      <c r="CL134" s="8">
        <f t="shared" si="229"/>
        <v>965.74000000000012</v>
      </c>
      <c r="CM134" s="17">
        <f t="shared" si="230"/>
        <v>4923.3</v>
      </c>
      <c r="CN134" s="4"/>
      <c r="CO134" s="5"/>
      <c r="CP134" s="4"/>
      <c r="CQ134" s="4"/>
      <c r="CR134" s="4"/>
      <c r="CS134" s="5"/>
      <c r="CT134" s="4"/>
      <c r="CU134" s="4"/>
      <c r="CV134" s="4"/>
      <c r="CW134" s="5"/>
      <c r="CX134" s="4"/>
      <c r="CY134" s="4"/>
      <c r="CZ134" s="4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</row>
    <row r="135" spans="1:211" ht="15" thickBot="1" x14ac:dyDescent="0.35">
      <c r="A135" s="69"/>
      <c r="B135" s="70" t="s">
        <v>17</v>
      </c>
      <c r="C135" s="66">
        <f>SUM(C123:C134)</f>
        <v>0</v>
      </c>
      <c r="D135" s="44">
        <f>SUM(D123:D134)</f>
        <v>0</v>
      </c>
      <c r="E135" s="67"/>
      <c r="F135" s="66">
        <f t="shared" ref="F135:G135" si="247">SUM(F123:F134)</f>
        <v>243.19499999999999</v>
      </c>
      <c r="G135" s="44">
        <f t="shared" si="247"/>
        <v>992.13099999999997</v>
      </c>
      <c r="H135" s="67"/>
      <c r="I135" s="66">
        <f t="shared" ref="I135:J135" si="248">SUM(I123:I134)</f>
        <v>0</v>
      </c>
      <c r="J135" s="44">
        <f t="shared" si="248"/>
        <v>0</v>
      </c>
      <c r="K135" s="67"/>
      <c r="L135" s="66">
        <f t="shared" ref="L135:CG135" si="249">SUM(L123:L134)</f>
        <v>0</v>
      </c>
      <c r="M135" s="44">
        <f t="shared" si="249"/>
        <v>0</v>
      </c>
      <c r="N135" s="67"/>
      <c r="O135" s="66">
        <f t="shared" si="249"/>
        <v>0</v>
      </c>
      <c r="P135" s="44">
        <f t="shared" si="249"/>
        <v>0</v>
      </c>
      <c r="Q135" s="67"/>
      <c r="R135" s="66">
        <f t="shared" si="249"/>
        <v>105.443</v>
      </c>
      <c r="S135" s="44">
        <f t="shared" si="249"/>
        <v>1576.624</v>
      </c>
      <c r="T135" s="67"/>
      <c r="U135" s="66">
        <f t="shared" ref="U135:V135" si="250">SUM(U123:U134)</f>
        <v>1137.5030000000002</v>
      </c>
      <c r="V135" s="44">
        <f t="shared" si="250"/>
        <v>5496.567</v>
      </c>
      <c r="W135" s="67"/>
      <c r="X135" s="66">
        <f t="shared" si="249"/>
        <v>26.035999999999998</v>
      </c>
      <c r="Y135" s="44">
        <f t="shared" si="249"/>
        <v>499.34100000000001</v>
      </c>
      <c r="Z135" s="67"/>
      <c r="AA135" s="66">
        <f t="shared" si="249"/>
        <v>0</v>
      </c>
      <c r="AB135" s="44">
        <f t="shared" si="249"/>
        <v>0</v>
      </c>
      <c r="AC135" s="67"/>
      <c r="AD135" s="66">
        <f t="shared" ref="AD135:AE135" si="251">SUM(AD123:AD134)</f>
        <v>0</v>
      </c>
      <c r="AE135" s="44">
        <f t="shared" si="251"/>
        <v>0</v>
      </c>
      <c r="AF135" s="67"/>
      <c r="AG135" s="66">
        <f t="shared" si="249"/>
        <v>0</v>
      </c>
      <c r="AH135" s="44">
        <f t="shared" si="249"/>
        <v>0</v>
      </c>
      <c r="AI135" s="67"/>
      <c r="AJ135" s="66">
        <f t="shared" si="249"/>
        <v>0</v>
      </c>
      <c r="AK135" s="44">
        <f t="shared" si="249"/>
        <v>0</v>
      </c>
      <c r="AL135" s="67"/>
      <c r="AM135" s="66">
        <f t="shared" ref="AM135:AN135" si="252">SUM(AM123:AM134)</f>
        <v>0</v>
      </c>
      <c r="AN135" s="44">
        <f t="shared" si="252"/>
        <v>0</v>
      </c>
      <c r="AO135" s="67"/>
      <c r="AP135" s="66">
        <f t="shared" si="249"/>
        <v>0</v>
      </c>
      <c r="AQ135" s="44">
        <f t="shared" si="249"/>
        <v>0</v>
      </c>
      <c r="AR135" s="67"/>
      <c r="AS135" s="66">
        <f t="shared" ref="AS135:AT135" si="253">SUM(AS123:AS134)</f>
        <v>710.827</v>
      </c>
      <c r="AT135" s="44">
        <f t="shared" si="253"/>
        <v>3568.4039999999995</v>
      </c>
      <c r="AU135" s="67"/>
      <c r="AV135" s="66">
        <f t="shared" si="249"/>
        <v>1.4999999999999999E-2</v>
      </c>
      <c r="AW135" s="44">
        <f t="shared" si="249"/>
        <v>2.15</v>
      </c>
      <c r="AX135" s="67"/>
      <c r="AY135" s="66">
        <f t="shared" si="249"/>
        <v>0</v>
      </c>
      <c r="AZ135" s="44">
        <f t="shared" si="249"/>
        <v>0</v>
      </c>
      <c r="BA135" s="67"/>
      <c r="BB135" s="66">
        <f t="shared" si="249"/>
        <v>0</v>
      </c>
      <c r="BC135" s="44">
        <f t="shared" si="249"/>
        <v>0</v>
      </c>
      <c r="BD135" s="67"/>
      <c r="BE135" s="66">
        <f t="shared" ref="BE135:BF135" si="254">SUM(BE123:BE134)</f>
        <v>1199.626</v>
      </c>
      <c r="BF135" s="44">
        <f t="shared" si="254"/>
        <v>5759.92</v>
      </c>
      <c r="BG135" s="67"/>
      <c r="BH135" s="66">
        <f t="shared" ref="BH135:BI135" si="255">SUM(BH123:BH134)</f>
        <v>0</v>
      </c>
      <c r="BI135" s="44">
        <f t="shared" si="255"/>
        <v>0</v>
      </c>
      <c r="BJ135" s="67"/>
      <c r="BK135" s="66">
        <f t="shared" ref="BK135:BL135" si="256">SUM(BK123:BK134)</f>
        <v>0</v>
      </c>
      <c r="BL135" s="44">
        <f t="shared" si="256"/>
        <v>0</v>
      </c>
      <c r="BM135" s="67"/>
      <c r="BN135" s="66">
        <f t="shared" ref="BN135:BO135" si="257">SUM(BN123:BN134)</f>
        <v>0</v>
      </c>
      <c r="BO135" s="44">
        <f t="shared" si="257"/>
        <v>0</v>
      </c>
      <c r="BP135" s="67"/>
      <c r="BQ135" s="66">
        <f t="shared" ref="BQ135:BR135" si="258">SUM(BQ123:BQ134)</f>
        <v>0</v>
      </c>
      <c r="BR135" s="44">
        <f t="shared" si="258"/>
        <v>0</v>
      </c>
      <c r="BS135" s="67"/>
      <c r="BT135" s="66">
        <f t="shared" si="249"/>
        <v>0</v>
      </c>
      <c r="BU135" s="44">
        <f t="shared" si="249"/>
        <v>0</v>
      </c>
      <c r="BV135" s="67"/>
      <c r="BW135" s="66">
        <f t="shared" si="249"/>
        <v>0</v>
      </c>
      <c r="BX135" s="44">
        <f t="shared" si="249"/>
        <v>0</v>
      </c>
      <c r="BY135" s="67"/>
      <c r="BZ135" s="66">
        <f t="shared" ref="BZ135:CA135" si="259">SUM(BZ123:BZ134)</f>
        <v>0</v>
      </c>
      <c r="CA135" s="44">
        <f t="shared" si="259"/>
        <v>0</v>
      </c>
      <c r="CB135" s="67"/>
      <c r="CC135" s="66">
        <f t="shared" ref="CC135:CD135" si="260">SUM(CC123:CC134)</f>
        <v>0</v>
      </c>
      <c r="CD135" s="44">
        <f t="shared" si="260"/>
        <v>0</v>
      </c>
      <c r="CE135" s="67"/>
      <c r="CF135" s="66">
        <f t="shared" si="249"/>
        <v>4.0199999999999996</v>
      </c>
      <c r="CG135" s="44">
        <f t="shared" si="249"/>
        <v>60.774000000000001</v>
      </c>
      <c r="CH135" s="67"/>
      <c r="CI135" s="66">
        <f t="shared" ref="CI135:CJ135" si="261">SUM(CI123:CI134)</f>
        <v>7326.4679999999989</v>
      </c>
      <c r="CJ135" s="44">
        <f t="shared" si="261"/>
        <v>29442.179</v>
      </c>
      <c r="CK135" s="67"/>
      <c r="CL135" s="45">
        <f t="shared" si="229"/>
        <v>10753.147999999999</v>
      </c>
      <c r="CM135" s="46">
        <f t="shared" si="230"/>
        <v>47400.240000000005</v>
      </c>
      <c r="CN135" s="4"/>
      <c r="CO135" s="5"/>
      <c r="CP135" s="4"/>
      <c r="CQ135" s="4"/>
      <c r="CR135" s="4"/>
      <c r="CS135" s="5"/>
      <c r="CT135" s="4"/>
      <c r="CU135" s="4"/>
      <c r="CV135" s="4"/>
      <c r="CW135" s="5"/>
      <c r="CX135" s="4"/>
      <c r="CY135" s="4"/>
      <c r="CZ135" s="4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</row>
    <row r="136" spans="1:211" x14ac:dyDescent="0.3">
      <c r="A136" s="49">
        <v>2014</v>
      </c>
      <c r="B136" s="50" t="s">
        <v>5</v>
      </c>
      <c r="C136" s="56">
        <v>0</v>
      </c>
      <c r="D136" s="6">
        <v>0</v>
      </c>
      <c r="E136" s="55">
        <v>0</v>
      </c>
      <c r="F136" s="56">
        <v>241.86</v>
      </c>
      <c r="G136" s="6">
        <v>804.59</v>
      </c>
      <c r="H136" s="55">
        <f t="shared" ref="H136:H144" si="262">G136/F136*1000</f>
        <v>3326.6765897626724</v>
      </c>
      <c r="I136" s="56">
        <v>0</v>
      </c>
      <c r="J136" s="6">
        <v>0</v>
      </c>
      <c r="K136" s="55"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142.38</v>
      </c>
      <c r="V136" s="6">
        <v>718.96</v>
      </c>
      <c r="W136" s="55">
        <f t="shared" ref="W136:W147" si="263">V136/U136*1000</f>
        <v>5049.5856159572977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>
        <v>0</v>
      </c>
      <c r="AE136" s="6">
        <v>0</v>
      </c>
      <c r="AF136" s="55">
        <v>0</v>
      </c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126.2</v>
      </c>
      <c r="AT136" s="6">
        <v>636.25</v>
      </c>
      <c r="AU136" s="55">
        <f t="shared" ref="AU136:AU147" si="264">AT136/AS136*1000</f>
        <v>5041.6006339144215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229.75</v>
      </c>
      <c r="BF136" s="6">
        <v>934.17</v>
      </c>
      <c r="BG136" s="55">
        <f t="shared" ref="BG136:BG147" si="265">BF136/BE136*1000</f>
        <v>4066.0282916213273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f t="shared" ref="BS136:BS147" si="266">IF(BQ136=0,0,BR136/BQ136*1000)</f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f t="shared" ref="CB136:CB147" si="267">IF(BZ136=0,0,CA136/BZ136*1000)</f>
        <v>0</v>
      </c>
      <c r="CC136" s="56">
        <v>0</v>
      </c>
      <c r="CD136" s="6">
        <v>0</v>
      </c>
      <c r="CE136" s="55">
        <f t="shared" ref="CE136:CE147" si="268">IF(CC136=0,0,CD136/CC136*1000)</f>
        <v>0</v>
      </c>
      <c r="CF136" s="56">
        <v>0</v>
      </c>
      <c r="CG136" s="6">
        <v>0</v>
      </c>
      <c r="CH136" s="55">
        <v>0</v>
      </c>
      <c r="CI136" s="56">
        <v>0</v>
      </c>
      <c r="CJ136" s="6">
        <v>0</v>
      </c>
      <c r="CK136" s="55">
        <v>0</v>
      </c>
      <c r="CL136" s="8">
        <f t="shared" ref="CL136:CL148" si="269">SUM(L136,O136,R136,X136,AA136,AG136,AJ136,AP136,AV136,AY136,BB136,BT136,CF136,CI136,BW136,O136,AM136,AV136,BE136,U136,AS136,F136+C136)</f>
        <v>740.19</v>
      </c>
      <c r="CM136" s="17">
        <f t="shared" ref="CM136:CM148" si="270">SUM(M136,P136,S136,Y136,AB136,AH136,AK136,AQ136,AW136,AZ136,BC136,BU136,CG136,CJ136,BX136,P136,AN136,AW136,BF136,V136,AT136,G136+D136)</f>
        <v>3093.9700000000003</v>
      </c>
      <c r="CN136" s="4"/>
      <c r="CO136" s="5"/>
      <c r="CP136" s="4"/>
      <c r="CQ136" s="4"/>
      <c r="CR136" s="4"/>
      <c r="CS136" s="5"/>
      <c r="CT136" s="4"/>
      <c r="CU136" s="4"/>
      <c r="CV136" s="4"/>
      <c r="CW136" s="5"/>
      <c r="CX136" s="4"/>
      <c r="CY136" s="4"/>
      <c r="CZ136" s="4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</row>
    <row r="137" spans="1:211" x14ac:dyDescent="0.3">
      <c r="A137" s="49">
        <v>2014</v>
      </c>
      <c r="B137" s="50" t="s">
        <v>6</v>
      </c>
      <c r="C137" s="56">
        <v>0</v>
      </c>
      <c r="D137" s="6">
        <v>0</v>
      </c>
      <c r="E137" s="55">
        <v>0</v>
      </c>
      <c r="F137" s="56">
        <v>203.66</v>
      </c>
      <c r="G137" s="6">
        <v>831.43</v>
      </c>
      <c r="H137" s="55">
        <f t="shared" si="262"/>
        <v>4082.4413237749191</v>
      </c>
      <c r="I137" s="56">
        <v>0</v>
      </c>
      <c r="J137" s="6">
        <v>0</v>
      </c>
      <c r="K137" s="55"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247.608</v>
      </c>
      <c r="V137" s="6">
        <v>1289.46</v>
      </c>
      <c r="W137" s="55">
        <f t="shared" si="263"/>
        <v>5207.6669574488706</v>
      </c>
      <c r="X137" s="56">
        <v>4.92</v>
      </c>
      <c r="Y137" s="6">
        <v>94.51</v>
      </c>
      <c r="Z137" s="55">
        <f t="shared" ref="Z137" si="271">Y137/X137*1000</f>
        <v>19209.349593495936</v>
      </c>
      <c r="AA137" s="56">
        <v>0</v>
      </c>
      <c r="AB137" s="6">
        <v>0</v>
      </c>
      <c r="AC137" s="55">
        <v>0</v>
      </c>
      <c r="AD137" s="56">
        <v>0</v>
      </c>
      <c r="AE137" s="6">
        <v>0</v>
      </c>
      <c r="AF137" s="55">
        <v>0</v>
      </c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185.62</v>
      </c>
      <c r="AT137" s="6">
        <v>964.79</v>
      </c>
      <c r="AU137" s="55">
        <f t="shared" si="264"/>
        <v>5197.6618898825554</v>
      </c>
      <c r="AV137" s="56">
        <v>0</v>
      </c>
      <c r="AW137" s="6">
        <v>0</v>
      </c>
      <c r="AX137" s="55">
        <v>0</v>
      </c>
      <c r="AY137" s="56">
        <v>0</v>
      </c>
      <c r="AZ137" s="6">
        <v>0</v>
      </c>
      <c r="BA137" s="55">
        <v>0</v>
      </c>
      <c r="BB137" s="56">
        <v>0</v>
      </c>
      <c r="BC137" s="6">
        <v>0</v>
      </c>
      <c r="BD137" s="55">
        <v>0</v>
      </c>
      <c r="BE137" s="56">
        <v>99.5</v>
      </c>
      <c r="BF137" s="6">
        <v>386.06</v>
      </c>
      <c r="BG137" s="55">
        <f t="shared" si="265"/>
        <v>3880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0</v>
      </c>
      <c r="BO137" s="6">
        <v>0</v>
      </c>
      <c r="BP137" s="55">
        <v>0</v>
      </c>
      <c r="BQ137" s="56">
        <v>0</v>
      </c>
      <c r="BR137" s="6">
        <v>0</v>
      </c>
      <c r="BS137" s="55">
        <f t="shared" si="266"/>
        <v>0</v>
      </c>
      <c r="BT137" s="56">
        <v>0</v>
      </c>
      <c r="BU137" s="6">
        <v>0</v>
      </c>
      <c r="BV137" s="55">
        <v>0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f t="shared" si="267"/>
        <v>0</v>
      </c>
      <c r="CC137" s="56">
        <v>0</v>
      </c>
      <c r="CD137" s="6">
        <v>0</v>
      </c>
      <c r="CE137" s="55">
        <f t="shared" si="268"/>
        <v>0</v>
      </c>
      <c r="CF137" s="56">
        <v>0</v>
      </c>
      <c r="CG137" s="6">
        <v>0</v>
      </c>
      <c r="CH137" s="55">
        <v>0</v>
      </c>
      <c r="CI137" s="56">
        <v>119.12</v>
      </c>
      <c r="CJ137" s="6">
        <v>425.85</v>
      </c>
      <c r="CK137" s="55">
        <f t="shared" ref="CK137:CK147" si="272">CJ137/CI137*1000</f>
        <v>3574.9664204163869</v>
      </c>
      <c r="CL137" s="8">
        <f t="shared" si="269"/>
        <v>860.428</v>
      </c>
      <c r="CM137" s="17">
        <f t="shared" si="270"/>
        <v>3992.1</v>
      </c>
      <c r="CN137" s="4"/>
      <c r="CO137" s="5"/>
      <c r="CP137" s="4"/>
      <c r="CQ137" s="4"/>
      <c r="CR137" s="4"/>
      <c r="CS137" s="5"/>
      <c r="CT137" s="4"/>
      <c r="CU137" s="4"/>
      <c r="CV137" s="4"/>
      <c r="CW137" s="5"/>
      <c r="CX137" s="4"/>
      <c r="CY137" s="4"/>
      <c r="CZ137" s="4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</row>
    <row r="138" spans="1:211" x14ac:dyDescent="0.3">
      <c r="A138" s="49">
        <v>2014</v>
      </c>
      <c r="B138" s="50" t="s">
        <v>7</v>
      </c>
      <c r="C138" s="56">
        <v>0</v>
      </c>
      <c r="D138" s="6">
        <v>0</v>
      </c>
      <c r="E138" s="55">
        <v>0</v>
      </c>
      <c r="F138" s="56">
        <v>80.995000000000005</v>
      </c>
      <c r="G138" s="6">
        <v>416.55</v>
      </c>
      <c r="H138" s="55">
        <f t="shared" ref="H138" si="273">G138/F138*1000</f>
        <v>5142.9100561763071</v>
      </c>
      <c r="I138" s="56">
        <v>0</v>
      </c>
      <c r="J138" s="6">
        <v>0</v>
      </c>
      <c r="K138" s="55"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1E-3</v>
      </c>
      <c r="S138" s="6">
        <v>0.09</v>
      </c>
      <c r="T138" s="55">
        <f t="shared" ref="T138" si="274">S138/R138*1000</f>
        <v>90000</v>
      </c>
      <c r="U138" s="56">
        <v>164.09</v>
      </c>
      <c r="V138" s="6">
        <v>798.86</v>
      </c>
      <c r="W138" s="55">
        <f t="shared" ref="W138" si="275">V138/U138*1000</f>
        <v>4868.4258638552019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>
        <v>0</v>
      </c>
      <c r="AE138" s="6">
        <v>0</v>
      </c>
      <c r="AF138" s="55">
        <v>0</v>
      </c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268.39999999999998</v>
      </c>
      <c r="AT138" s="6">
        <v>1423.04</v>
      </c>
      <c r="AU138" s="55">
        <f t="shared" ref="AU138" si="276">AT138/AS138*1000</f>
        <v>5301.9374068554398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0</v>
      </c>
      <c r="BR138" s="6">
        <v>0</v>
      </c>
      <c r="BS138" s="55">
        <f t="shared" si="266"/>
        <v>0</v>
      </c>
      <c r="BT138" s="56">
        <v>0</v>
      </c>
      <c r="BU138" s="6">
        <v>0</v>
      </c>
      <c r="BV138" s="55">
        <v>0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f t="shared" si="267"/>
        <v>0</v>
      </c>
      <c r="CC138" s="56">
        <v>0</v>
      </c>
      <c r="CD138" s="6">
        <v>0</v>
      </c>
      <c r="CE138" s="55">
        <f t="shared" si="268"/>
        <v>0</v>
      </c>
      <c r="CF138" s="56">
        <v>0</v>
      </c>
      <c r="CG138" s="6">
        <v>0</v>
      </c>
      <c r="CH138" s="55">
        <v>0</v>
      </c>
      <c r="CI138" s="56">
        <v>183.52</v>
      </c>
      <c r="CJ138" s="6">
        <v>657.33</v>
      </c>
      <c r="CK138" s="55">
        <f t="shared" ref="CK138" si="277">CJ138/CI138*1000</f>
        <v>3581.7894507410638</v>
      </c>
      <c r="CL138" s="8">
        <f t="shared" si="269"/>
        <v>697.00599999999997</v>
      </c>
      <c r="CM138" s="17">
        <f t="shared" si="270"/>
        <v>3295.8700000000003</v>
      </c>
      <c r="CN138" s="4"/>
      <c r="CO138" s="5"/>
      <c r="CP138" s="4"/>
      <c r="CQ138" s="4"/>
      <c r="CR138" s="4"/>
      <c r="CS138" s="5"/>
      <c r="CT138" s="4"/>
      <c r="CU138" s="4"/>
      <c r="CV138" s="4"/>
      <c r="CW138" s="5"/>
      <c r="CX138" s="4"/>
      <c r="CY138" s="4"/>
      <c r="CZ138" s="4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</row>
    <row r="139" spans="1:211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231.48500000000001</v>
      </c>
      <c r="G139" s="6">
        <v>1255.6600000000001</v>
      </c>
      <c r="H139" s="55">
        <f t="shared" si="262"/>
        <v>5424.3687495950062</v>
      </c>
      <c r="I139" s="56">
        <v>0</v>
      </c>
      <c r="J139" s="6">
        <v>0</v>
      </c>
      <c r="K139" s="55"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300.14999999999998</v>
      </c>
      <c r="V139" s="6">
        <v>1504.11</v>
      </c>
      <c r="W139" s="55">
        <f t="shared" si="263"/>
        <v>5011.1944027986001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>
        <v>0</v>
      </c>
      <c r="AE139" s="6">
        <v>0</v>
      </c>
      <c r="AF139" s="55">
        <v>0</v>
      </c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160.78</v>
      </c>
      <c r="AT139" s="6">
        <v>785.43</v>
      </c>
      <c r="AU139" s="55">
        <f t="shared" si="264"/>
        <v>4885.1225276775722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131.68</v>
      </c>
      <c r="BF139" s="6">
        <v>651.82000000000005</v>
      </c>
      <c r="BG139" s="55">
        <f t="shared" si="265"/>
        <v>4950.0303766707166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f t="shared" si="266"/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f t="shared" si="267"/>
        <v>0</v>
      </c>
      <c r="CC139" s="56">
        <v>0</v>
      </c>
      <c r="CD139" s="6">
        <v>0</v>
      </c>
      <c r="CE139" s="55">
        <f t="shared" si="268"/>
        <v>0</v>
      </c>
      <c r="CF139" s="56">
        <v>5.8470000000000004</v>
      </c>
      <c r="CG139" s="6">
        <v>85.2</v>
      </c>
      <c r="CH139" s="55">
        <f t="shared" ref="CH139" si="278">CG139/CF139*1000</f>
        <v>14571.57516675218</v>
      </c>
      <c r="CI139" s="56">
        <v>123.96</v>
      </c>
      <c r="CJ139" s="6">
        <v>478.08</v>
      </c>
      <c r="CK139" s="55">
        <f t="shared" si="272"/>
        <v>3856.7279767666987</v>
      </c>
      <c r="CL139" s="8">
        <f t="shared" si="269"/>
        <v>953.90199999999993</v>
      </c>
      <c r="CM139" s="17">
        <f t="shared" si="270"/>
        <v>4760.3</v>
      </c>
      <c r="CN139" s="4"/>
      <c r="CO139" s="5"/>
      <c r="CP139" s="4"/>
      <c r="CQ139" s="4"/>
      <c r="CR139" s="4"/>
      <c r="CS139" s="5"/>
      <c r="CT139" s="4"/>
      <c r="CU139" s="4"/>
      <c r="CV139" s="4"/>
      <c r="CW139" s="5"/>
      <c r="CX139" s="4"/>
      <c r="CY139" s="4"/>
      <c r="CZ139" s="4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</row>
    <row r="140" spans="1:211" x14ac:dyDescent="0.3">
      <c r="A140" s="49">
        <v>2014</v>
      </c>
      <c r="B140" s="50" t="s">
        <v>9</v>
      </c>
      <c r="C140" s="56">
        <v>0</v>
      </c>
      <c r="D140" s="6">
        <v>0</v>
      </c>
      <c r="E140" s="55">
        <v>0</v>
      </c>
      <c r="F140" s="56">
        <v>272.95</v>
      </c>
      <c r="G140" s="6">
        <v>1367.53</v>
      </c>
      <c r="H140" s="55">
        <f t="shared" si="262"/>
        <v>5010.1850155706179</v>
      </c>
      <c r="I140" s="56">
        <v>0</v>
      </c>
      <c r="J140" s="6">
        <v>0</v>
      </c>
      <c r="K140" s="55"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7.423</v>
      </c>
      <c r="S140" s="6">
        <v>107.21</v>
      </c>
      <c r="T140" s="55">
        <f t="shared" ref="T140:T147" si="279">S140/R140*1000</f>
        <v>14442.947595311867</v>
      </c>
      <c r="U140" s="56">
        <v>258.77999999999997</v>
      </c>
      <c r="V140" s="6">
        <v>1092.05</v>
      </c>
      <c r="W140" s="55">
        <f t="shared" si="263"/>
        <v>4219.9938171419744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>
        <v>0</v>
      </c>
      <c r="AE140" s="6">
        <v>0</v>
      </c>
      <c r="AF140" s="55">
        <v>0</v>
      </c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154.12100000000001</v>
      </c>
      <c r="AT140" s="6">
        <v>641.16</v>
      </c>
      <c r="AU140" s="55">
        <f t="shared" si="264"/>
        <v>4160.1079671167454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168</v>
      </c>
      <c r="BF140" s="6">
        <v>981.54</v>
      </c>
      <c r="BG140" s="55">
        <f t="shared" si="265"/>
        <v>5842.4999999999991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f t="shared" si="266"/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f t="shared" si="267"/>
        <v>0</v>
      </c>
      <c r="CC140" s="56">
        <v>0</v>
      </c>
      <c r="CD140" s="6">
        <v>0</v>
      </c>
      <c r="CE140" s="55">
        <f t="shared" si="268"/>
        <v>0</v>
      </c>
      <c r="CF140" s="56">
        <v>0</v>
      </c>
      <c r="CG140" s="6">
        <v>0</v>
      </c>
      <c r="CH140" s="55">
        <v>0</v>
      </c>
      <c r="CI140" s="56">
        <v>429.74</v>
      </c>
      <c r="CJ140" s="6">
        <v>1743.97</v>
      </c>
      <c r="CK140" s="55">
        <f t="shared" si="272"/>
        <v>4058.197980174059</v>
      </c>
      <c r="CL140" s="8">
        <f t="shared" si="269"/>
        <v>1291.0139999999999</v>
      </c>
      <c r="CM140" s="17">
        <f t="shared" si="270"/>
        <v>5933.46</v>
      </c>
      <c r="CN140" s="4"/>
      <c r="CO140" s="5"/>
      <c r="CP140" s="4"/>
      <c r="CQ140" s="4"/>
      <c r="CR140" s="4"/>
      <c r="CS140" s="5"/>
      <c r="CT140" s="4"/>
      <c r="CU140" s="4"/>
      <c r="CV140" s="4"/>
      <c r="CW140" s="5"/>
      <c r="CX140" s="4"/>
      <c r="CY140" s="4"/>
      <c r="CZ140" s="4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</row>
    <row r="141" spans="1:211" x14ac:dyDescent="0.3">
      <c r="A141" s="49">
        <v>2014</v>
      </c>
      <c r="B141" s="50" t="s">
        <v>10</v>
      </c>
      <c r="C141" s="56">
        <v>0.02</v>
      </c>
      <c r="D141" s="6">
        <v>0.14000000000000001</v>
      </c>
      <c r="E141" s="55">
        <f t="shared" ref="E141" si="280">D141/C141*1000</f>
        <v>7000.0000000000009</v>
      </c>
      <c r="F141" s="56">
        <v>304.95</v>
      </c>
      <c r="G141" s="6">
        <v>1434.07</v>
      </c>
      <c r="H141" s="55">
        <f t="shared" si="262"/>
        <v>4702.639777012625</v>
      </c>
      <c r="I141" s="56">
        <v>0</v>
      </c>
      <c r="J141" s="6">
        <v>0</v>
      </c>
      <c r="K141" s="55"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159.24</v>
      </c>
      <c r="V141" s="6">
        <v>692.58</v>
      </c>
      <c r="W141" s="55">
        <f t="shared" si="263"/>
        <v>4349.2840994724938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>
        <v>0</v>
      </c>
      <c r="AE141" s="6">
        <v>0</v>
      </c>
      <c r="AF141" s="55">
        <v>0</v>
      </c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190.1</v>
      </c>
      <c r="AT141" s="6">
        <v>892.33</v>
      </c>
      <c r="AU141" s="55">
        <f t="shared" si="264"/>
        <v>4694.0031562335616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204</v>
      </c>
      <c r="BF141" s="6">
        <v>989.4</v>
      </c>
      <c r="BG141" s="55">
        <f t="shared" si="265"/>
        <v>4850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f t="shared" si="266"/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f t="shared" si="267"/>
        <v>0</v>
      </c>
      <c r="CC141" s="56">
        <v>0</v>
      </c>
      <c r="CD141" s="6">
        <v>0</v>
      </c>
      <c r="CE141" s="55">
        <f t="shared" si="268"/>
        <v>0</v>
      </c>
      <c r="CF141" s="56">
        <v>0</v>
      </c>
      <c r="CG141" s="6">
        <v>0</v>
      </c>
      <c r="CH141" s="55">
        <v>0</v>
      </c>
      <c r="CI141" s="56">
        <v>523.04</v>
      </c>
      <c r="CJ141" s="6">
        <v>2168.0500000000002</v>
      </c>
      <c r="CK141" s="55">
        <f t="shared" si="272"/>
        <v>4145.0940654634451</v>
      </c>
      <c r="CL141" s="8">
        <f t="shared" si="269"/>
        <v>1381.35</v>
      </c>
      <c r="CM141" s="17">
        <f t="shared" si="270"/>
        <v>6176.5700000000006</v>
      </c>
      <c r="CN141" s="4"/>
      <c r="CO141" s="5"/>
      <c r="CP141" s="4"/>
      <c r="CQ141" s="4"/>
      <c r="CR141" s="4"/>
      <c r="CS141" s="5"/>
      <c r="CT141" s="4"/>
      <c r="CU141" s="4"/>
      <c r="CV141" s="4"/>
      <c r="CW141" s="5"/>
      <c r="CX141" s="4"/>
      <c r="CY141" s="4"/>
      <c r="CZ141" s="4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</row>
    <row r="142" spans="1:211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200.62</v>
      </c>
      <c r="G142" s="6">
        <v>781.6</v>
      </c>
      <c r="H142" s="55">
        <f t="shared" si="262"/>
        <v>3895.9226398165688</v>
      </c>
      <c r="I142" s="56">
        <v>0</v>
      </c>
      <c r="J142" s="6">
        <v>0</v>
      </c>
      <c r="K142" s="55"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15.361000000000001</v>
      </c>
      <c r="S142" s="6">
        <v>204.92</v>
      </c>
      <c r="T142" s="55">
        <f t="shared" si="279"/>
        <v>13340.27732569494</v>
      </c>
      <c r="U142" s="56">
        <v>281.00400000000002</v>
      </c>
      <c r="V142" s="6">
        <v>1628.32</v>
      </c>
      <c r="W142" s="55">
        <f t="shared" si="263"/>
        <v>5794.6506099557291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>
        <v>0</v>
      </c>
      <c r="AE142" s="6">
        <v>0</v>
      </c>
      <c r="AF142" s="55">
        <v>0</v>
      </c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167.28</v>
      </c>
      <c r="AT142" s="6">
        <v>973.84</v>
      </c>
      <c r="AU142" s="55">
        <f t="shared" si="264"/>
        <v>5821.6164514586326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98.34</v>
      </c>
      <c r="BC142" s="6">
        <v>448.92</v>
      </c>
      <c r="BD142" s="55">
        <f t="shared" ref="BD142:BD147" si="281">BC142/BB142*1000</f>
        <v>4564.9786455155581</v>
      </c>
      <c r="BE142" s="56">
        <v>334.74</v>
      </c>
      <c r="BF142" s="6">
        <v>1594.99</v>
      </c>
      <c r="BG142" s="55">
        <f t="shared" si="265"/>
        <v>4764.8622811734476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f t="shared" si="266"/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f t="shared" si="267"/>
        <v>0</v>
      </c>
      <c r="CC142" s="56">
        <v>0</v>
      </c>
      <c r="CD142" s="6">
        <v>0</v>
      </c>
      <c r="CE142" s="55">
        <f t="shared" si="268"/>
        <v>0</v>
      </c>
      <c r="CF142" s="56">
        <v>0</v>
      </c>
      <c r="CG142" s="6">
        <v>0</v>
      </c>
      <c r="CH142" s="55">
        <v>0</v>
      </c>
      <c r="CI142" s="56">
        <v>572.98</v>
      </c>
      <c r="CJ142" s="6">
        <v>2652.25</v>
      </c>
      <c r="CK142" s="55">
        <f t="shared" si="272"/>
        <v>4628.8701176306322</v>
      </c>
      <c r="CL142" s="8">
        <f t="shared" si="269"/>
        <v>1670.3250000000003</v>
      </c>
      <c r="CM142" s="17">
        <f t="shared" si="270"/>
        <v>8284.84</v>
      </c>
      <c r="CN142" s="4"/>
      <c r="CO142" s="5"/>
      <c r="CP142" s="4"/>
      <c r="CQ142" s="4"/>
      <c r="CR142" s="4"/>
      <c r="CS142" s="5"/>
      <c r="CT142" s="4"/>
      <c r="CU142" s="4"/>
      <c r="CV142" s="4"/>
      <c r="CW142" s="5"/>
      <c r="CX142" s="4"/>
      <c r="CY142" s="4"/>
      <c r="CZ142" s="4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</row>
    <row r="143" spans="1:211" x14ac:dyDescent="0.3">
      <c r="A143" s="49">
        <v>2014</v>
      </c>
      <c r="B143" s="50" t="s">
        <v>12</v>
      </c>
      <c r="C143" s="56">
        <v>0</v>
      </c>
      <c r="D143" s="6">
        <v>0</v>
      </c>
      <c r="E143" s="55">
        <v>0</v>
      </c>
      <c r="F143" s="56">
        <v>398.05</v>
      </c>
      <c r="G143" s="6">
        <v>1672.72</v>
      </c>
      <c r="H143" s="55">
        <f t="shared" si="262"/>
        <v>4202.2861449566635</v>
      </c>
      <c r="I143" s="56">
        <v>0</v>
      </c>
      <c r="J143" s="6">
        <v>0</v>
      </c>
      <c r="K143" s="55"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8.0830000000000002</v>
      </c>
      <c r="S143" s="6">
        <v>109.1</v>
      </c>
      <c r="T143" s="55">
        <f t="shared" si="279"/>
        <v>13497.463812940738</v>
      </c>
      <c r="U143" s="56">
        <v>328.94799999999998</v>
      </c>
      <c r="V143" s="6">
        <v>1470.06</v>
      </c>
      <c r="W143" s="55">
        <f t="shared" si="263"/>
        <v>4468.9738195702666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>
        <v>0</v>
      </c>
      <c r="AE143" s="6">
        <v>0</v>
      </c>
      <c r="AF143" s="55">
        <v>0</v>
      </c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126.3</v>
      </c>
      <c r="AT143" s="6">
        <v>590.65</v>
      </c>
      <c r="AU143" s="55">
        <f t="shared" si="264"/>
        <v>4676.563737133808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28.56</v>
      </c>
      <c r="BC143" s="6">
        <v>130.38</v>
      </c>
      <c r="BD143" s="55">
        <f t="shared" si="281"/>
        <v>4565.1260504201682</v>
      </c>
      <c r="BE143" s="56">
        <v>155.6</v>
      </c>
      <c r="BF143" s="6">
        <v>657.41</v>
      </c>
      <c r="BG143" s="55">
        <f t="shared" si="265"/>
        <v>4225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f t="shared" si="266"/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f t="shared" si="267"/>
        <v>0</v>
      </c>
      <c r="CC143" s="56">
        <v>0</v>
      </c>
      <c r="CD143" s="6">
        <v>0</v>
      </c>
      <c r="CE143" s="55">
        <f t="shared" si="268"/>
        <v>0</v>
      </c>
      <c r="CF143" s="56">
        <v>0</v>
      </c>
      <c r="CG143" s="6">
        <v>0</v>
      </c>
      <c r="CH143" s="55">
        <v>0</v>
      </c>
      <c r="CI143" s="56">
        <v>732</v>
      </c>
      <c r="CJ143" s="6">
        <v>3408.85</v>
      </c>
      <c r="CK143" s="55">
        <f t="shared" si="272"/>
        <v>4656.898907103825</v>
      </c>
      <c r="CL143" s="8">
        <f t="shared" si="269"/>
        <v>1777.5409999999999</v>
      </c>
      <c r="CM143" s="17">
        <f t="shared" si="270"/>
        <v>8039.1699999999992</v>
      </c>
      <c r="CN143" s="4"/>
      <c r="CO143" s="5"/>
      <c r="CP143" s="4"/>
      <c r="CQ143" s="4"/>
      <c r="CR143" s="4"/>
      <c r="CS143" s="5"/>
      <c r="CT143" s="4"/>
      <c r="CU143" s="4"/>
      <c r="CV143" s="4"/>
      <c r="CW143" s="5"/>
      <c r="CX143" s="4"/>
      <c r="CY143" s="4"/>
      <c r="CZ143" s="4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</row>
    <row r="144" spans="1:211" x14ac:dyDescent="0.3">
      <c r="A144" s="49">
        <v>2014</v>
      </c>
      <c r="B144" s="50" t="s">
        <v>13</v>
      </c>
      <c r="C144" s="56">
        <v>0</v>
      </c>
      <c r="D144" s="6">
        <v>0</v>
      </c>
      <c r="E144" s="55">
        <v>0</v>
      </c>
      <c r="F144" s="56">
        <v>208.785</v>
      </c>
      <c r="G144" s="6">
        <v>986.8</v>
      </c>
      <c r="H144" s="55">
        <f t="shared" si="262"/>
        <v>4726.3931795866556</v>
      </c>
      <c r="I144" s="56">
        <v>0</v>
      </c>
      <c r="J144" s="6">
        <v>0</v>
      </c>
      <c r="K144" s="55"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161.072</v>
      </c>
      <c r="V144" s="6">
        <v>778.26</v>
      </c>
      <c r="W144" s="55">
        <f t="shared" si="263"/>
        <v>4831.7522598589449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>
        <v>0</v>
      </c>
      <c r="AE144" s="6">
        <v>0</v>
      </c>
      <c r="AF144" s="55">
        <v>0</v>
      </c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34.92</v>
      </c>
      <c r="AT144" s="6">
        <v>210.22</v>
      </c>
      <c r="AU144" s="55">
        <f t="shared" si="264"/>
        <v>6020.0458190148911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96</v>
      </c>
      <c r="BF144" s="6">
        <v>411.33</v>
      </c>
      <c r="BG144" s="55">
        <f t="shared" si="265"/>
        <v>4284.6874999999991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f t="shared" si="266"/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f t="shared" si="267"/>
        <v>0</v>
      </c>
      <c r="CC144" s="56">
        <v>0</v>
      </c>
      <c r="CD144" s="6">
        <v>0</v>
      </c>
      <c r="CE144" s="55">
        <f t="shared" si="268"/>
        <v>0</v>
      </c>
      <c r="CF144" s="56">
        <v>0</v>
      </c>
      <c r="CG144" s="6">
        <v>0</v>
      </c>
      <c r="CH144" s="55">
        <v>0</v>
      </c>
      <c r="CI144" s="56">
        <v>748</v>
      </c>
      <c r="CJ144" s="6">
        <v>3513.98</v>
      </c>
      <c r="CK144" s="55">
        <f t="shared" si="272"/>
        <v>4697.8342245989306</v>
      </c>
      <c r="CL144" s="8">
        <f t="shared" si="269"/>
        <v>1248.777</v>
      </c>
      <c r="CM144" s="17">
        <f t="shared" si="270"/>
        <v>5900.59</v>
      </c>
      <c r="CN144" s="4"/>
      <c r="CO144" s="5"/>
      <c r="CP144" s="4"/>
      <c r="CQ144" s="4"/>
      <c r="CR144" s="4"/>
      <c r="CS144" s="5"/>
      <c r="CT144" s="4"/>
      <c r="CU144" s="4"/>
      <c r="CV144" s="4"/>
      <c r="CW144" s="5"/>
      <c r="CX144" s="4"/>
      <c r="CY144" s="4"/>
      <c r="CZ144" s="4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</row>
    <row r="145" spans="1:211" x14ac:dyDescent="0.3">
      <c r="A145" s="49">
        <v>2014</v>
      </c>
      <c r="B145" s="50" t="s">
        <v>14</v>
      </c>
      <c r="C145" s="56">
        <v>0</v>
      </c>
      <c r="D145" s="6">
        <v>0</v>
      </c>
      <c r="E145" s="55">
        <v>0</v>
      </c>
      <c r="F145" s="56">
        <v>295.423</v>
      </c>
      <c r="G145" s="6">
        <v>1256.99</v>
      </c>
      <c r="H145" s="55">
        <f t="shared" ref="H145:H147" si="282">G145/F145*1000</f>
        <v>4254.881982784008</v>
      </c>
      <c r="I145" s="56">
        <v>0</v>
      </c>
      <c r="J145" s="6">
        <v>0</v>
      </c>
      <c r="K145" s="55"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343.57</v>
      </c>
      <c r="V145" s="6">
        <v>1413.57</v>
      </c>
      <c r="W145" s="55">
        <f t="shared" si="263"/>
        <v>4114.3580638588937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>
        <v>0</v>
      </c>
      <c r="AE145" s="6">
        <v>0</v>
      </c>
      <c r="AF145" s="55">
        <v>0</v>
      </c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188.3</v>
      </c>
      <c r="AT145" s="6">
        <v>843.9</v>
      </c>
      <c r="AU145" s="55">
        <f t="shared" si="264"/>
        <v>4481.6781731279871</v>
      </c>
      <c r="AV145" s="56">
        <v>0</v>
      </c>
      <c r="AW145" s="6">
        <v>0</v>
      </c>
      <c r="AX145" s="55">
        <v>0</v>
      </c>
      <c r="AY145" s="56">
        <v>0</v>
      </c>
      <c r="AZ145" s="6">
        <v>0</v>
      </c>
      <c r="BA145" s="55">
        <v>0</v>
      </c>
      <c r="BB145" s="56">
        <v>68</v>
      </c>
      <c r="BC145" s="6">
        <v>274.04000000000002</v>
      </c>
      <c r="BD145" s="55">
        <f t="shared" si="281"/>
        <v>4030.0000000000005</v>
      </c>
      <c r="BE145" s="56">
        <v>101</v>
      </c>
      <c r="BF145" s="6">
        <v>417.38</v>
      </c>
      <c r="BG145" s="55">
        <f t="shared" si="265"/>
        <v>4132.4752475247524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f t="shared" si="266"/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f t="shared" si="267"/>
        <v>0</v>
      </c>
      <c r="CC145" s="56">
        <v>0</v>
      </c>
      <c r="CD145" s="6">
        <v>0</v>
      </c>
      <c r="CE145" s="55">
        <f t="shared" si="268"/>
        <v>0</v>
      </c>
      <c r="CF145" s="56">
        <v>0</v>
      </c>
      <c r="CG145" s="6">
        <v>0</v>
      </c>
      <c r="CH145" s="55">
        <v>0</v>
      </c>
      <c r="CI145" s="56">
        <v>1076</v>
      </c>
      <c r="CJ145" s="6">
        <v>4843.95</v>
      </c>
      <c r="CK145" s="55">
        <f t="shared" si="272"/>
        <v>4501.8122676579924</v>
      </c>
      <c r="CL145" s="8">
        <f t="shared" si="269"/>
        <v>2072.2929999999997</v>
      </c>
      <c r="CM145" s="17">
        <f t="shared" si="270"/>
        <v>9049.83</v>
      </c>
      <c r="CN145" s="4"/>
      <c r="CO145" s="5"/>
      <c r="CP145" s="4"/>
      <c r="CQ145" s="4"/>
      <c r="CR145" s="4"/>
      <c r="CS145" s="5"/>
      <c r="CT145" s="4"/>
      <c r="CU145" s="4"/>
      <c r="CV145" s="4"/>
      <c r="CW145" s="5"/>
      <c r="CX145" s="4"/>
      <c r="CY145" s="4"/>
      <c r="CZ145" s="4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</row>
    <row r="146" spans="1:211" x14ac:dyDescent="0.3">
      <c r="A146" s="49">
        <v>2014</v>
      </c>
      <c r="B146" s="50" t="s">
        <v>15</v>
      </c>
      <c r="C146" s="56">
        <v>0</v>
      </c>
      <c r="D146" s="6">
        <v>0</v>
      </c>
      <c r="E146" s="55">
        <v>0</v>
      </c>
      <c r="F146" s="56">
        <v>349.58</v>
      </c>
      <c r="G146" s="6">
        <v>1645.78</v>
      </c>
      <c r="H146" s="55">
        <f t="shared" si="282"/>
        <v>4707.8780250586424</v>
      </c>
      <c r="I146" s="56">
        <v>0</v>
      </c>
      <c r="J146" s="6">
        <v>0</v>
      </c>
      <c r="K146" s="55"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227.24</v>
      </c>
      <c r="V146" s="6">
        <v>896.87</v>
      </c>
      <c r="W146" s="55">
        <f t="shared" si="263"/>
        <v>3946.7963386727688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>
        <v>0</v>
      </c>
      <c r="AE146" s="6">
        <v>0</v>
      </c>
      <c r="AF146" s="55">
        <v>0</v>
      </c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194.24</v>
      </c>
      <c r="AT146" s="6">
        <v>869.86</v>
      </c>
      <c r="AU146" s="55">
        <f t="shared" si="264"/>
        <v>4478.2742998352551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163.80099999999999</v>
      </c>
      <c r="BF146" s="6">
        <v>647.64</v>
      </c>
      <c r="BG146" s="55">
        <f t="shared" si="265"/>
        <v>3953.8220157386095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f t="shared" si="266"/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f t="shared" si="267"/>
        <v>0</v>
      </c>
      <c r="CC146" s="56">
        <v>0</v>
      </c>
      <c r="CD146" s="6">
        <v>0</v>
      </c>
      <c r="CE146" s="55">
        <f t="shared" si="268"/>
        <v>0</v>
      </c>
      <c r="CF146" s="56">
        <v>0</v>
      </c>
      <c r="CG146" s="6">
        <v>0</v>
      </c>
      <c r="CH146" s="55">
        <v>0</v>
      </c>
      <c r="CI146" s="56">
        <v>778</v>
      </c>
      <c r="CJ146" s="6">
        <v>3356.43</v>
      </c>
      <c r="CK146" s="55">
        <f t="shared" si="272"/>
        <v>4314.1773778920306</v>
      </c>
      <c r="CL146" s="8">
        <f t="shared" si="269"/>
        <v>1712.8609999999999</v>
      </c>
      <c r="CM146" s="17">
        <f t="shared" si="270"/>
        <v>7416.579999999999</v>
      </c>
      <c r="CN146" s="4"/>
      <c r="CO146" s="5"/>
      <c r="CP146" s="4"/>
      <c r="CQ146" s="4"/>
      <c r="CR146" s="4"/>
      <c r="CS146" s="5"/>
      <c r="CT146" s="4"/>
      <c r="CU146" s="4"/>
      <c r="CV146" s="4"/>
      <c r="CW146" s="5"/>
      <c r="CX146" s="4"/>
      <c r="CY146" s="4"/>
      <c r="CZ146" s="4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</row>
    <row r="147" spans="1:211" x14ac:dyDescent="0.3">
      <c r="A147" s="49">
        <v>2014</v>
      </c>
      <c r="B147" s="55" t="s">
        <v>16</v>
      </c>
      <c r="C147" s="56">
        <v>0</v>
      </c>
      <c r="D147" s="6">
        <v>0</v>
      </c>
      <c r="E147" s="55">
        <v>0</v>
      </c>
      <c r="F147" s="56">
        <v>568.5</v>
      </c>
      <c r="G147" s="6">
        <v>2346.98</v>
      </c>
      <c r="H147" s="55">
        <f t="shared" si="282"/>
        <v>4128.3729111697448</v>
      </c>
      <c r="I147" s="56">
        <v>0</v>
      </c>
      <c r="J147" s="6">
        <v>0</v>
      </c>
      <c r="K147" s="55"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26.72</v>
      </c>
      <c r="S147" s="6">
        <v>358.39</v>
      </c>
      <c r="T147" s="55">
        <f t="shared" si="279"/>
        <v>13412.799401197604</v>
      </c>
      <c r="U147" s="56">
        <v>228.6</v>
      </c>
      <c r="V147" s="6">
        <v>991.66</v>
      </c>
      <c r="W147" s="55">
        <f t="shared" si="263"/>
        <v>4337.9702537182848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>
        <v>0</v>
      </c>
      <c r="AE147" s="6">
        <v>0</v>
      </c>
      <c r="AF147" s="55">
        <v>0</v>
      </c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207.3</v>
      </c>
      <c r="AT147" s="6">
        <v>847.01</v>
      </c>
      <c r="AU147" s="55">
        <f t="shared" si="264"/>
        <v>4085.9141341051613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34</v>
      </c>
      <c r="BC147" s="6">
        <v>138.38</v>
      </c>
      <c r="BD147" s="55">
        <f t="shared" si="281"/>
        <v>4070.0000000000005</v>
      </c>
      <c r="BE147" s="56">
        <v>201.012</v>
      </c>
      <c r="BF147" s="6">
        <v>981.53</v>
      </c>
      <c r="BG147" s="55">
        <f t="shared" si="265"/>
        <v>4882.9423119017774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f t="shared" si="266"/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f t="shared" si="267"/>
        <v>0</v>
      </c>
      <c r="CC147" s="56">
        <v>0</v>
      </c>
      <c r="CD147" s="6">
        <v>0</v>
      </c>
      <c r="CE147" s="55">
        <f t="shared" si="268"/>
        <v>0</v>
      </c>
      <c r="CF147" s="56">
        <v>0</v>
      </c>
      <c r="CG147" s="6">
        <v>0</v>
      </c>
      <c r="CH147" s="55">
        <v>0</v>
      </c>
      <c r="CI147" s="56">
        <v>272</v>
      </c>
      <c r="CJ147" s="6">
        <v>1225.75</v>
      </c>
      <c r="CK147" s="55">
        <f t="shared" si="272"/>
        <v>4506.4338235294117</v>
      </c>
      <c r="CL147" s="8">
        <f t="shared" si="269"/>
        <v>1538.1320000000001</v>
      </c>
      <c r="CM147" s="17">
        <f t="shared" si="270"/>
        <v>6889.7000000000007</v>
      </c>
      <c r="CN147" s="4"/>
      <c r="CO147" s="5"/>
      <c r="CP147" s="4"/>
      <c r="CQ147" s="4"/>
      <c r="CR147" s="4"/>
      <c r="CS147" s="5"/>
      <c r="CT147" s="4"/>
      <c r="CU147" s="4"/>
      <c r="CV147" s="4"/>
      <c r="CW147" s="5"/>
      <c r="CX147" s="4"/>
      <c r="CY147" s="4"/>
      <c r="CZ147" s="4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</row>
    <row r="148" spans="1:211" ht="15" thickBot="1" x14ac:dyDescent="0.35">
      <c r="A148" s="69"/>
      <c r="B148" s="70" t="s">
        <v>17</v>
      </c>
      <c r="C148" s="66">
        <f t="shared" ref="C148:D148" si="283">SUM(C136:C147)</f>
        <v>0.02</v>
      </c>
      <c r="D148" s="44">
        <f t="shared" si="283"/>
        <v>0.14000000000000001</v>
      </c>
      <c r="E148" s="67"/>
      <c r="F148" s="66">
        <f t="shared" ref="F148:G148" si="284">SUM(F136:F147)</f>
        <v>3356.8580000000002</v>
      </c>
      <c r="G148" s="44">
        <f t="shared" si="284"/>
        <v>14800.699999999999</v>
      </c>
      <c r="H148" s="67"/>
      <c r="I148" s="66">
        <f t="shared" ref="I148:J148" si="285">SUM(I136:I147)</f>
        <v>0</v>
      </c>
      <c r="J148" s="44">
        <f t="shared" si="285"/>
        <v>0</v>
      </c>
      <c r="K148" s="67"/>
      <c r="L148" s="66">
        <f t="shared" ref="L148:M148" si="286">SUM(L136:L147)</f>
        <v>0</v>
      </c>
      <c r="M148" s="44">
        <f t="shared" si="286"/>
        <v>0</v>
      </c>
      <c r="N148" s="67"/>
      <c r="O148" s="66">
        <f t="shared" ref="O148:P148" si="287">SUM(O136:O147)</f>
        <v>0</v>
      </c>
      <c r="P148" s="44">
        <f t="shared" si="287"/>
        <v>0</v>
      </c>
      <c r="Q148" s="67"/>
      <c r="R148" s="66">
        <f t="shared" ref="R148:S148" si="288">SUM(R136:R147)</f>
        <v>57.588000000000001</v>
      </c>
      <c r="S148" s="44">
        <f t="shared" si="288"/>
        <v>779.70999999999992</v>
      </c>
      <c r="T148" s="67"/>
      <c r="U148" s="66">
        <f t="shared" ref="U148:V148" si="289">SUM(U136:U147)</f>
        <v>2842.6820000000002</v>
      </c>
      <c r="V148" s="44">
        <f t="shared" si="289"/>
        <v>13274.76</v>
      </c>
      <c r="W148" s="67"/>
      <c r="X148" s="66">
        <f t="shared" ref="X148:Y148" si="290">SUM(X136:X147)</f>
        <v>4.92</v>
      </c>
      <c r="Y148" s="44">
        <f t="shared" si="290"/>
        <v>94.51</v>
      </c>
      <c r="Z148" s="67"/>
      <c r="AA148" s="66">
        <f t="shared" ref="AA148:AB148" si="291">SUM(AA136:AA147)</f>
        <v>0</v>
      </c>
      <c r="AB148" s="44">
        <f t="shared" si="291"/>
        <v>0</v>
      </c>
      <c r="AC148" s="67"/>
      <c r="AD148" s="66">
        <f t="shared" ref="AD148:AE148" si="292">SUM(AD136:AD147)</f>
        <v>0</v>
      </c>
      <c r="AE148" s="44">
        <f t="shared" si="292"/>
        <v>0</v>
      </c>
      <c r="AF148" s="67"/>
      <c r="AG148" s="66">
        <f t="shared" ref="AG148:AH148" si="293">SUM(AG136:AG147)</f>
        <v>0</v>
      </c>
      <c r="AH148" s="44">
        <f t="shared" si="293"/>
        <v>0</v>
      </c>
      <c r="AI148" s="67"/>
      <c r="AJ148" s="66">
        <f t="shared" ref="AJ148:AK148" si="294">SUM(AJ136:AJ147)</f>
        <v>0</v>
      </c>
      <c r="AK148" s="44">
        <f t="shared" si="294"/>
        <v>0</v>
      </c>
      <c r="AL148" s="67"/>
      <c r="AM148" s="66">
        <f t="shared" ref="AM148:AN148" si="295">SUM(AM136:AM147)</f>
        <v>0</v>
      </c>
      <c r="AN148" s="44">
        <f t="shared" si="295"/>
        <v>0</v>
      </c>
      <c r="AO148" s="67"/>
      <c r="AP148" s="66">
        <f t="shared" ref="AP148:AQ148" si="296">SUM(AP136:AP147)</f>
        <v>0</v>
      </c>
      <c r="AQ148" s="44">
        <f t="shared" si="296"/>
        <v>0</v>
      </c>
      <c r="AR148" s="67"/>
      <c r="AS148" s="66">
        <f t="shared" ref="AS148:AT148" si="297">SUM(AS136:AS147)</f>
        <v>2003.5609999999999</v>
      </c>
      <c r="AT148" s="44">
        <f t="shared" si="297"/>
        <v>9678.48</v>
      </c>
      <c r="AU148" s="67"/>
      <c r="AV148" s="66">
        <f t="shared" ref="AV148:AW148" si="298">SUM(AV136:AV147)</f>
        <v>0</v>
      </c>
      <c r="AW148" s="44">
        <f t="shared" si="298"/>
        <v>0</v>
      </c>
      <c r="AX148" s="67"/>
      <c r="AY148" s="66">
        <f t="shared" ref="AY148:AZ148" si="299">SUM(AY136:AY147)</f>
        <v>0</v>
      </c>
      <c r="AZ148" s="44">
        <f t="shared" si="299"/>
        <v>0</v>
      </c>
      <c r="BA148" s="67"/>
      <c r="BB148" s="66">
        <f t="shared" ref="BB148:BC148" si="300">SUM(BB136:BB147)</f>
        <v>228.9</v>
      </c>
      <c r="BC148" s="44">
        <f t="shared" si="300"/>
        <v>991.71999999999991</v>
      </c>
      <c r="BD148" s="67"/>
      <c r="BE148" s="66">
        <f t="shared" ref="BE148:BF148" si="301">SUM(BE136:BE147)</f>
        <v>1885.0829999999999</v>
      </c>
      <c r="BF148" s="44">
        <f t="shared" si="301"/>
        <v>8653.27</v>
      </c>
      <c r="BG148" s="67"/>
      <c r="BH148" s="66">
        <f t="shared" ref="BH148:BI148" si="302">SUM(BH136:BH147)</f>
        <v>0</v>
      </c>
      <c r="BI148" s="44">
        <f t="shared" si="302"/>
        <v>0</v>
      </c>
      <c r="BJ148" s="67"/>
      <c r="BK148" s="66">
        <f t="shared" ref="BK148:BL148" si="303">SUM(BK136:BK147)</f>
        <v>0</v>
      </c>
      <c r="BL148" s="44">
        <f t="shared" si="303"/>
        <v>0</v>
      </c>
      <c r="BM148" s="67"/>
      <c r="BN148" s="66">
        <f t="shared" ref="BN148:BO148" si="304">SUM(BN136:BN147)</f>
        <v>0</v>
      </c>
      <c r="BO148" s="44">
        <f t="shared" si="304"/>
        <v>0</v>
      </c>
      <c r="BP148" s="67"/>
      <c r="BQ148" s="66">
        <f t="shared" ref="BQ148:BR148" si="305">SUM(BQ136:BQ147)</f>
        <v>0</v>
      </c>
      <c r="BR148" s="44">
        <f t="shared" si="305"/>
        <v>0</v>
      </c>
      <c r="BS148" s="67"/>
      <c r="BT148" s="66">
        <f t="shared" ref="BT148:BU148" si="306">SUM(BT136:BT147)</f>
        <v>0</v>
      </c>
      <c r="BU148" s="44">
        <f t="shared" si="306"/>
        <v>0</v>
      </c>
      <c r="BV148" s="67"/>
      <c r="BW148" s="66">
        <f t="shared" ref="BW148:BX148" si="307">SUM(BW136:BW147)</f>
        <v>0</v>
      </c>
      <c r="BX148" s="44">
        <f t="shared" si="307"/>
        <v>0</v>
      </c>
      <c r="BY148" s="67"/>
      <c r="BZ148" s="66">
        <f t="shared" ref="BZ148:CA148" si="308">SUM(BZ136:BZ147)</f>
        <v>0</v>
      </c>
      <c r="CA148" s="44">
        <f t="shared" si="308"/>
        <v>0</v>
      </c>
      <c r="CB148" s="67"/>
      <c r="CC148" s="66">
        <f t="shared" ref="CC148:CD148" si="309">SUM(CC136:CC147)</f>
        <v>0</v>
      </c>
      <c r="CD148" s="44">
        <f t="shared" si="309"/>
        <v>0</v>
      </c>
      <c r="CE148" s="67"/>
      <c r="CF148" s="66">
        <f t="shared" ref="CF148:CG148" si="310">SUM(CF136:CF147)</f>
        <v>5.8470000000000004</v>
      </c>
      <c r="CG148" s="44">
        <f t="shared" si="310"/>
        <v>85.2</v>
      </c>
      <c r="CH148" s="67"/>
      <c r="CI148" s="66">
        <f t="shared" ref="CI148:CJ148" si="311">SUM(CI136:CI147)</f>
        <v>5558.36</v>
      </c>
      <c r="CJ148" s="44">
        <f t="shared" si="311"/>
        <v>24474.49</v>
      </c>
      <c r="CK148" s="67"/>
      <c r="CL148" s="45">
        <f t="shared" si="269"/>
        <v>15943.819</v>
      </c>
      <c r="CM148" s="46">
        <f t="shared" si="270"/>
        <v>72832.98</v>
      </c>
      <c r="CN148" s="4"/>
      <c r="CO148" s="5"/>
      <c r="CP148" s="4"/>
      <c r="CQ148" s="4"/>
      <c r="CR148" s="4"/>
      <c r="CS148" s="5"/>
      <c r="CT148" s="4"/>
      <c r="CU148" s="4"/>
      <c r="CV148" s="4"/>
      <c r="CW148" s="5"/>
      <c r="CX148" s="4"/>
      <c r="CY148" s="4"/>
      <c r="CZ148" s="4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</row>
    <row r="149" spans="1:211" x14ac:dyDescent="0.3">
      <c r="A149" s="49">
        <v>2015</v>
      </c>
      <c r="B149" s="50" t="s">
        <v>5</v>
      </c>
      <c r="C149" s="56">
        <v>0</v>
      </c>
      <c r="D149" s="6">
        <v>0</v>
      </c>
      <c r="E149" s="55">
        <v>0</v>
      </c>
      <c r="F149" s="56">
        <v>242.54</v>
      </c>
      <c r="G149" s="6">
        <v>1020.9</v>
      </c>
      <c r="H149" s="55">
        <f t="shared" ref="H149:H160" si="312">G149/F149*1000</f>
        <v>4209.2026057557514</v>
      </c>
      <c r="I149" s="56">
        <v>0</v>
      </c>
      <c r="J149" s="6">
        <v>0</v>
      </c>
      <c r="K149" s="55"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258.93</v>
      </c>
      <c r="V149" s="6">
        <v>1015.83</v>
      </c>
      <c r="W149" s="55">
        <f t="shared" ref="W149:W160" si="313">V149/U149*1000</f>
        <v>3923.1838720889818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>
        <v>0</v>
      </c>
      <c r="AE149" s="6">
        <v>0</v>
      </c>
      <c r="AF149" s="55">
        <v>0</v>
      </c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287.18700000000001</v>
      </c>
      <c r="AT149" s="6">
        <v>1968.17</v>
      </c>
      <c r="AU149" s="55">
        <f t="shared" ref="AU149:AU160" si="314">AT149/AS149*1000</f>
        <v>6853.2698207091553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229.95</v>
      </c>
      <c r="BF149" s="6">
        <v>932.23</v>
      </c>
      <c r="BG149" s="55">
        <f t="shared" ref="BG149:BG160" si="315">BF149/BE149*1000</f>
        <v>4054.0552293976953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f t="shared" ref="BS149:BS160" si="316">IF(BQ149=0,0,BR149/BQ149*1000)</f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0</v>
      </c>
      <c r="CA149" s="6">
        <v>0</v>
      </c>
      <c r="CB149" s="55">
        <f t="shared" ref="CB149:CB160" si="317">IF(BZ149=0,0,CA149/BZ149*1000)</f>
        <v>0</v>
      </c>
      <c r="CC149" s="56">
        <v>0</v>
      </c>
      <c r="CD149" s="6">
        <v>0</v>
      </c>
      <c r="CE149" s="55">
        <f t="shared" ref="CE149:CE160" si="318">IF(CC149=0,0,CD149/CC149*1000)</f>
        <v>0</v>
      </c>
      <c r="CF149" s="56">
        <v>0</v>
      </c>
      <c r="CG149" s="6">
        <v>0</v>
      </c>
      <c r="CH149" s="55">
        <v>0</v>
      </c>
      <c r="CI149" s="56">
        <v>374</v>
      </c>
      <c r="CJ149" s="6">
        <v>1704.53</v>
      </c>
      <c r="CK149" s="55">
        <f t="shared" ref="CK149:CK160" si="319">CJ149/CI149*1000</f>
        <v>4557.5668449197865</v>
      </c>
      <c r="CL149" s="8">
        <f t="shared" ref="CL149:CL161" si="320">SUM(L149,O149,R149,X149,AA149,AG149,AJ149,AP149,AV149,AY149,BB149,BT149,CF149,CI149,BW149,O149,AM149,AV149,BE149,U149,AS149,F149+C149+BH149)</f>
        <v>1392.607</v>
      </c>
      <c r="CM149" s="17">
        <f t="shared" ref="CM149:CM161" si="321">SUM(M149,P149,S149,Y149,AB149,AH149,AK149,AQ149,AW149,AZ149,BC149,BU149,CG149,CJ149,BX149,P149,AN149,AW149,BF149,V149,AT149,G149+D149+BI149)</f>
        <v>6641.66</v>
      </c>
      <c r="CN149" s="4"/>
      <c r="CO149" s="5"/>
      <c r="CP149" s="4"/>
      <c r="CQ149" s="4"/>
      <c r="CR149" s="4"/>
      <c r="CS149" s="5"/>
      <c r="CT149" s="4"/>
      <c r="CU149" s="4"/>
      <c r="CV149" s="4"/>
      <c r="CW149" s="5"/>
      <c r="CX149" s="4"/>
      <c r="CY149" s="4"/>
      <c r="CZ149" s="4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</row>
    <row r="150" spans="1:211" x14ac:dyDescent="0.3">
      <c r="A150" s="49">
        <v>2015</v>
      </c>
      <c r="B150" s="50" t="s">
        <v>6</v>
      </c>
      <c r="C150" s="56">
        <v>0</v>
      </c>
      <c r="D150" s="6">
        <v>0</v>
      </c>
      <c r="E150" s="55">
        <v>0</v>
      </c>
      <c r="F150" s="56">
        <v>159.655</v>
      </c>
      <c r="G150" s="6">
        <v>605.23</v>
      </c>
      <c r="H150" s="55">
        <f t="shared" si="312"/>
        <v>3790.861545206852</v>
      </c>
      <c r="I150" s="56">
        <v>0</v>
      </c>
      <c r="J150" s="6">
        <v>0</v>
      </c>
      <c r="K150" s="55"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185.72</v>
      </c>
      <c r="V150" s="6">
        <v>771.24</v>
      </c>
      <c r="W150" s="55">
        <f t="shared" si="313"/>
        <v>4152.7029937540383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>
        <v>0</v>
      </c>
      <c r="AE150" s="6">
        <v>0</v>
      </c>
      <c r="AF150" s="55">
        <v>0</v>
      </c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63.44</v>
      </c>
      <c r="AT150" s="6">
        <v>259.66000000000003</v>
      </c>
      <c r="AU150" s="55">
        <f t="shared" si="314"/>
        <v>4093.0012610340486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296.27999999999997</v>
      </c>
      <c r="BF150" s="6">
        <v>1211.7</v>
      </c>
      <c r="BG150" s="55">
        <f t="shared" si="315"/>
        <v>4089.7124341838803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f t="shared" si="316"/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f t="shared" si="317"/>
        <v>0</v>
      </c>
      <c r="CC150" s="56">
        <v>0</v>
      </c>
      <c r="CD150" s="6">
        <v>0</v>
      </c>
      <c r="CE150" s="55">
        <f t="shared" si="318"/>
        <v>0</v>
      </c>
      <c r="CF150" s="56">
        <v>0</v>
      </c>
      <c r="CG150" s="6">
        <v>0</v>
      </c>
      <c r="CH150" s="55">
        <v>0</v>
      </c>
      <c r="CI150" s="56">
        <v>0</v>
      </c>
      <c r="CJ150" s="6">
        <v>0</v>
      </c>
      <c r="CK150" s="55">
        <v>0</v>
      </c>
      <c r="CL150" s="8">
        <f t="shared" si="320"/>
        <v>705.09500000000003</v>
      </c>
      <c r="CM150" s="17">
        <f t="shared" si="321"/>
        <v>2847.83</v>
      </c>
      <c r="CN150" s="4"/>
      <c r="CO150" s="5"/>
      <c r="CP150" s="4"/>
      <c r="CQ150" s="4"/>
      <c r="CR150" s="4"/>
      <c r="CS150" s="5"/>
      <c r="CT150" s="4"/>
      <c r="CU150" s="4"/>
      <c r="CV150" s="4"/>
      <c r="CW150" s="5"/>
      <c r="CX150" s="4"/>
      <c r="CY150" s="4"/>
      <c r="CZ150" s="4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</row>
    <row r="151" spans="1:211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237.47</v>
      </c>
      <c r="G151" s="6">
        <v>935.69</v>
      </c>
      <c r="H151" s="55">
        <f t="shared" si="312"/>
        <v>3940.2450835895065</v>
      </c>
      <c r="I151" s="56">
        <v>0</v>
      </c>
      <c r="J151" s="6">
        <v>0</v>
      </c>
      <c r="K151" s="55"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309.86</v>
      </c>
      <c r="V151" s="6">
        <v>1242.3699999999999</v>
      </c>
      <c r="W151" s="55">
        <f t="shared" si="313"/>
        <v>4009.4558833021365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>
        <v>0</v>
      </c>
      <c r="AE151" s="6">
        <v>0</v>
      </c>
      <c r="AF151" s="55">
        <v>0</v>
      </c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25.96</v>
      </c>
      <c r="AT151" s="6">
        <v>104.75</v>
      </c>
      <c r="AU151" s="55">
        <f t="shared" si="314"/>
        <v>4035.0539291217256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297</v>
      </c>
      <c r="BF151" s="6">
        <v>1138.5</v>
      </c>
      <c r="BG151" s="55">
        <f t="shared" si="315"/>
        <v>3833.3333333333335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f t="shared" si="316"/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f t="shared" si="317"/>
        <v>0</v>
      </c>
      <c r="CC151" s="56">
        <v>0</v>
      </c>
      <c r="CD151" s="6">
        <v>0</v>
      </c>
      <c r="CE151" s="55">
        <f t="shared" si="318"/>
        <v>0</v>
      </c>
      <c r="CF151" s="56">
        <v>0</v>
      </c>
      <c r="CG151" s="6">
        <v>0</v>
      </c>
      <c r="CH151" s="55">
        <v>0</v>
      </c>
      <c r="CI151" s="56">
        <v>0</v>
      </c>
      <c r="CJ151" s="6">
        <v>0</v>
      </c>
      <c r="CK151" s="55">
        <v>0</v>
      </c>
      <c r="CL151" s="8">
        <f t="shared" si="320"/>
        <v>870.29000000000008</v>
      </c>
      <c r="CM151" s="17">
        <f t="shared" si="321"/>
        <v>3421.31</v>
      </c>
      <c r="CN151" s="4"/>
      <c r="CO151" s="5"/>
      <c r="CP151" s="4"/>
      <c r="CQ151" s="4"/>
      <c r="CR151" s="4"/>
      <c r="CS151" s="5"/>
      <c r="CT151" s="4"/>
      <c r="CU151" s="4"/>
      <c r="CV151" s="4"/>
      <c r="CW151" s="5"/>
      <c r="CX151" s="4"/>
      <c r="CY151" s="4"/>
      <c r="CZ151" s="4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</row>
    <row r="152" spans="1:211" x14ac:dyDescent="0.3">
      <c r="A152" s="49">
        <v>2015</v>
      </c>
      <c r="B152" s="50" t="s">
        <v>8</v>
      </c>
      <c r="C152" s="56">
        <v>0</v>
      </c>
      <c r="D152" s="6">
        <v>0</v>
      </c>
      <c r="E152" s="55">
        <v>0</v>
      </c>
      <c r="F152" s="56">
        <v>270.60000000000002</v>
      </c>
      <c r="G152" s="6">
        <v>1131.94</v>
      </c>
      <c r="H152" s="55">
        <f t="shared" si="312"/>
        <v>4183.0746489283074</v>
      </c>
      <c r="I152" s="56">
        <v>0</v>
      </c>
      <c r="J152" s="6">
        <v>0</v>
      </c>
      <c r="K152" s="55"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295.53399999999999</v>
      </c>
      <c r="V152" s="6">
        <v>1248.71</v>
      </c>
      <c r="W152" s="55">
        <f t="shared" si="313"/>
        <v>4225.2668051730088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>
        <v>0</v>
      </c>
      <c r="AE152" s="6">
        <v>0</v>
      </c>
      <c r="AF152" s="55">
        <v>0</v>
      </c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94.04</v>
      </c>
      <c r="AT152" s="6">
        <v>379.45</v>
      </c>
      <c r="AU152" s="55">
        <f t="shared" si="314"/>
        <v>4034.9851127179923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68</v>
      </c>
      <c r="BC152" s="6">
        <v>270.64</v>
      </c>
      <c r="BD152" s="55">
        <f t="shared" ref="BD152:BD160" si="322">BC152/BB152*1000</f>
        <v>3980</v>
      </c>
      <c r="BE152" s="56">
        <v>193.3</v>
      </c>
      <c r="BF152" s="6">
        <v>860.9</v>
      </c>
      <c r="BG152" s="55">
        <f t="shared" si="315"/>
        <v>4453.6989136057937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f t="shared" si="316"/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f t="shared" si="317"/>
        <v>0</v>
      </c>
      <c r="CC152" s="56">
        <v>0</v>
      </c>
      <c r="CD152" s="6">
        <v>0</v>
      </c>
      <c r="CE152" s="55">
        <f t="shared" si="318"/>
        <v>0</v>
      </c>
      <c r="CF152" s="56">
        <v>0</v>
      </c>
      <c r="CG152" s="6">
        <v>0</v>
      </c>
      <c r="CH152" s="55">
        <v>0</v>
      </c>
      <c r="CI152" s="56">
        <v>0</v>
      </c>
      <c r="CJ152" s="6">
        <v>0</v>
      </c>
      <c r="CK152" s="55">
        <v>0</v>
      </c>
      <c r="CL152" s="8">
        <f t="shared" si="320"/>
        <v>921.47400000000005</v>
      </c>
      <c r="CM152" s="17">
        <f t="shared" si="321"/>
        <v>3891.64</v>
      </c>
      <c r="CN152" s="4"/>
      <c r="CO152" s="5"/>
      <c r="CP152" s="4"/>
      <c r="CQ152" s="4"/>
      <c r="CR152" s="4"/>
      <c r="CS152" s="5"/>
      <c r="CT152" s="4"/>
      <c r="CU152" s="4"/>
      <c r="CV152" s="4"/>
      <c r="CW152" s="5"/>
      <c r="CX152" s="4"/>
      <c r="CY152" s="4"/>
      <c r="CZ152" s="4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</row>
    <row r="153" spans="1:211" x14ac:dyDescent="0.3">
      <c r="A153" s="49">
        <v>2015</v>
      </c>
      <c r="B153" s="50" t="s">
        <v>9</v>
      </c>
      <c r="C153" s="56">
        <v>0</v>
      </c>
      <c r="D153" s="6">
        <v>0</v>
      </c>
      <c r="E153" s="55">
        <v>0</v>
      </c>
      <c r="F153" s="56">
        <v>192.04</v>
      </c>
      <c r="G153" s="6">
        <v>690.91</v>
      </c>
      <c r="H153" s="55">
        <f t="shared" si="312"/>
        <v>3597.7400541553843</v>
      </c>
      <c r="I153" s="56">
        <v>0</v>
      </c>
      <c r="J153" s="6">
        <v>0</v>
      </c>
      <c r="K153" s="55"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3.5910000000000002</v>
      </c>
      <c r="S153" s="6">
        <v>46.64</v>
      </c>
      <c r="T153" s="55">
        <f t="shared" ref="T153:T160" si="323">S153/R153*1000</f>
        <v>12988.025619604567</v>
      </c>
      <c r="U153" s="56">
        <v>271.346</v>
      </c>
      <c r="V153" s="6">
        <v>957.62</v>
      </c>
      <c r="W153" s="55">
        <f t="shared" si="313"/>
        <v>3529.1472879644439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>
        <v>0</v>
      </c>
      <c r="AE153" s="6">
        <v>0</v>
      </c>
      <c r="AF153" s="55">
        <v>0</v>
      </c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176.32</v>
      </c>
      <c r="AT153" s="6">
        <v>746.55</v>
      </c>
      <c r="AU153" s="55">
        <f t="shared" si="314"/>
        <v>4234.0630671506351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272</v>
      </c>
      <c r="BC153" s="6">
        <v>1176.57</v>
      </c>
      <c r="BD153" s="55">
        <f t="shared" si="322"/>
        <v>4325.625</v>
      </c>
      <c r="BE153" s="56">
        <v>202.95</v>
      </c>
      <c r="BF153" s="6">
        <v>721.2</v>
      </c>
      <c r="BG153" s="55">
        <f t="shared" si="315"/>
        <v>3553.5846267553588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f t="shared" si="316"/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f t="shared" si="317"/>
        <v>0</v>
      </c>
      <c r="CC153" s="56">
        <v>0</v>
      </c>
      <c r="CD153" s="6">
        <v>0</v>
      </c>
      <c r="CE153" s="55">
        <f t="shared" si="318"/>
        <v>0</v>
      </c>
      <c r="CF153" s="56">
        <v>0</v>
      </c>
      <c r="CG153" s="6">
        <v>0</v>
      </c>
      <c r="CH153" s="55">
        <v>0</v>
      </c>
      <c r="CI153" s="56">
        <v>0</v>
      </c>
      <c r="CJ153" s="6">
        <v>0</v>
      </c>
      <c r="CK153" s="55">
        <v>0</v>
      </c>
      <c r="CL153" s="8">
        <f t="shared" si="320"/>
        <v>1118.2469999999998</v>
      </c>
      <c r="CM153" s="17">
        <f t="shared" si="321"/>
        <v>4339.49</v>
      </c>
      <c r="CN153" s="4"/>
      <c r="CO153" s="5"/>
      <c r="CP153" s="4"/>
      <c r="CQ153" s="4"/>
      <c r="CR153" s="4"/>
      <c r="CS153" s="5"/>
      <c r="CT153" s="4"/>
      <c r="CU153" s="4"/>
      <c r="CV153" s="4"/>
      <c r="CW153" s="5"/>
      <c r="CX153" s="4"/>
      <c r="CY153" s="4"/>
      <c r="CZ153" s="4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</row>
    <row r="154" spans="1:211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172.72</v>
      </c>
      <c r="G154" s="6">
        <v>732.49</v>
      </c>
      <c r="H154" s="55">
        <f t="shared" si="312"/>
        <v>4240.9101435849934</v>
      </c>
      <c r="I154" s="56">
        <v>0</v>
      </c>
      <c r="J154" s="6">
        <v>0</v>
      </c>
      <c r="K154" s="55"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373.2</v>
      </c>
      <c r="V154" s="6">
        <v>1599.33</v>
      </c>
      <c r="W154" s="55">
        <f t="shared" si="313"/>
        <v>4285.4501607717048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>
        <v>0</v>
      </c>
      <c r="AE154" s="6">
        <v>0</v>
      </c>
      <c r="AF154" s="55">
        <v>0</v>
      </c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89.42</v>
      </c>
      <c r="AT154" s="6">
        <v>395.83</v>
      </c>
      <c r="AU154" s="55">
        <f t="shared" si="314"/>
        <v>4426.6383359427418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272</v>
      </c>
      <c r="BC154" s="6">
        <v>1190</v>
      </c>
      <c r="BD154" s="55">
        <f t="shared" si="322"/>
        <v>4375</v>
      </c>
      <c r="BE154" s="56">
        <v>595.96299999999997</v>
      </c>
      <c r="BF154" s="6">
        <v>2428.9699999999998</v>
      </c>
      <c r="BG154" s="55">
        <f t="shared" si="315"/>
        <v>4075.706042153623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f t="shared" si="316"/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f t="shared" si="317"/>
        <v>0</v>
      </c>
      <c r="CC154" s="56">
        <v>0</v>
      </c>
      <c r="CD154" s="6">
        <v>0</v>
      </c>
      <c r="CE154" s="55">
        <f t="shared" si="318"/>
        <v>0</v>
      </c>
      <c r="CF154" s="56">
        <v>0</v>
      </c>
      <c r="CG154" s="6">
        <v>0</v>
      </c>
      <c r="CH154" s="55">
        <v>0</v>
      </c>
      <c r="CI154" s="56">
        <v>0</v>
      </c>
      <c r="CJ154" s="6">
        <v>0</v>
      </c>
      <c r="CK154" s="55">
        <v>0</v>
      </c>
      <c r="CL154" s="8">
        <f t="shared" si="320"/>
        <v>1503.3030000000001</v>
      </c>
      <c r="CM154" s="17">
        <f t="shared" si="321"/>
        <v>6346.619999999999</v>
      </c>
      <c r="CN154" s="4"/>
      <c r="CO154" s="5"/>
      <c r="CP154" s="4"/>
      <c r="CQ154" s="4"/>
      <c r="CR154" s="4"/>
      <c r="CS154" s="5"/>
      <c r="CT154" s="4"/>
      <c r="CU154" s="4"/>
      <c r="CV154" s="4"/>
      <c r="CW154" s="5"/>
      <c r="CX154" s="4"/>
      <c r="CY154" s="4"/>
      <c r="CZ154" s="4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</row>
    <row r="155" spans="1:211" x14ac:dyDescent="0.3">
      <c r="A155" s="49">
        <v>2015</v>
      </c>
      <c r="B155" s="50" t="s">
        <v>11</v>
      </c>
      <c r="C155" s="56">
        <v>0</v>
      </c>
      <c r="D155" s="6">
        <v>0</v>
      </c>
      <c r="E155" s="55">
        <v>0</v>
      </c>
      <c r="F155" s="56">
        <v>27.86</v>
      </c>
      <c r="G155" s="6">
        <v>105.57</v>
      </c>
      <c r="H155" s="55">
        <f t="shared" si="312"/>
        <v>3789.3036611629577</v>
      </c>
      <c r="I155" s="56">
        <v>0</v>
      </c>
      <c r="J155" s="6">
        <v>0</v>
      </c>
      <c r="K155" s="55"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16.533999999999999</v>
      </c>
      <c r="S155" s="6">
        <v>216.29</v>
      </c>
      <c r="T155" s="55">
        <f t="shared" si="323"/>
        <v>13081.528970606025</v>
      </c>
      <c r="U155" s="56">
        <v>611.58000000000004</v>
      </c>
      <c r="V155" s="6">
        <v>2916.2</v>
      </c>
      <c r="W155" s="55">
        <f t="shared" si="313"/>
        <v>4768.305045946564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>
        <v>0</v>
      </c>
      <c r="AE155" s="6">
        <v>0</v>
      </c>
      <c r="AF155" s="55">
        <v>0</v>
      </c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204</v>
      </c>
      <c r="BC155" s="6">
        <v>892.5</v>
      </c>
      <c r="BD155" s="55">
        <f t="shared" si="322"/>
        <v>4375</v>
      </c>
      <c r="BE155" s="56">
        <v>198</v>
      </c>
      <c r="BF155" s="6">
        <v>760.65</v>
      </c>
      <c r="BG155" s="55">
        <f t="shared" si="315"/>
        <v>3841.6666666666665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f t="shared" si="316"/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f t="shared" si="317"/>
        <v>0</v>
      </c>
      <c r="CC155" s="56">
        <v>0</v>
      </c>
      <c r="CD155" s="6">
        <v>0</v>
      </c>
      <c r="CE155" s="55">
        <f t="shared" si="318"/>
        <v>0</v>
      </c>
      <c r="CF155" s="56">
        <v>0</v>
      </c>
      <c r="CG155" s="6">
        <v>0</v>
      </c>
      <c r="CH155" s="55">
        <v>0</v>
      </c>
      <c r="CI155" s="56">
        <v>68</v>
      </c>
      <c r="CJ155" s="6">
        <v>304.64</v>
      </c>
      <c r="CK155" s="55">
        <f t="shared" si="319"/>
        <v>4479.9999999999991</v>
      </c>
      <c r="CL155" s="8">
        <f t="shared" si="320"/>
        <v>1125.9739999999999</v>
      </c>
      <c r="CM155" s="17">
        <f t="shared" si="321"/>
        <v>5195.8499999999995</v>
      </c>
      <c r="CN155" s="4"/>
      <c r="CO155" s="5"/>
      <c r="CP155" s="4"/>
      <c r="CQ155" s="4"/>
      <c r="CR155" s="4"/>
      <c r="CS155" s="5"/>
      <c r="CT155" s="4"/>
      <c r="CU155" s="4"/>
      <c r="CV155" s="4"/>
      <c r="CW155" s="5"/>
      <c r="CX155" s="4"/>
      <c r="CY155" s="4"/>
      <c r="CZ155" s="4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</row>
    <row r="156" spans="1:211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243.23</v>
      </c>
      <c r="G156" s="6">
        <v>1055.1199999999999</v>
      </c>
      <c r="H156" s="55">
        <f t="shared" si="312"/>
        <v>4337.9517329276814</v>
      </c>
      <c r="I156" s="56">
        <v>0</v>
      </c>
      <c r="J156" s="6">
        <v>0</v>
      </c>
      <c r="K156" s="55"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380.62</v>
      </c>
      <c r="V156" s="6">
        <v>1706.71</v>
      </c>
      <c r="W156" s="55">
        <f t="shared" si="313"/>
        <v>4484.0260627397402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>
        <v>0</v>
      </c>
      <c r="AE156" s="6">
        <v>0</v>
      </c>
      <c r="AF156" s="55">
        <v>0</v>
      </c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142.66</v>
      </c>
      <c r="AT156" s="6">
        <v>623.96</v>
      </c>
      <c r="AU156" s="55">
        <f t="shared" si="314"/>
        <v>4373.7557829805137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224.4</v>
      </c>
      <c r="BC156" s="6">
        <v>1041.25</v>
      </c>
      <c r="BD156" s="55">
        <f t="shared" si="322"/>
        <v>4640.151515151515</v>
      </c>
      <c r="BE156" s="56">
        <v>463</v>
      </c>
      <c r="BF156" s="6">
        <v>1841.99</v>
      </c>
      <c r="BG156" s="55">
        <f t="shared" si="315"/>
        <v>3978.3801295896328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f t="shared" si="316"/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f t="shared" si="317"/>
        <v>0</v>
      </c>
      <c r="CC156" s="56">
        <v>0</v>
      </c>
      <c r="CD156" s="6">
        <v>0</v>
      </c>
      <c r="CE156" s="55">
        <f t="shared" si="318"/>
        <v>0</v>
      </c>
      <c r="CF156" s="56">
        <v>0</v>
      </c>
      <c r="CG156" s="6">
        <v>0</v>
      </c>
      <c r="CH156" s="55">
        <v>0</v>
      </c>
      <c r="CI156" s="56">
        <v>264</v>
      </c>
      <c r="CJ156" s="6">
        <v>1221.1199999999999</v>
      </c>
      <c r="CK156" s="55">
        <f t="shared" si="319"/>
        <v>4625.454545454545</v>
      </c>
      <c r="CL156" s="8">
        <f t="shared" si="320"/>
        <v>1717.91</v>
      </c>
      <c r="CM156" s="17">
        <f t="shared" si="321"/>
        <v>7490.15</v>
      </c>
      <c r="CN156" s="4"/>
      <c r="CO156" s="5"/>
      <c r="CP156" s="4"/>
      <c r="CQ156" s="4"/>
      <c r="CR156" s="4"/>
      <c r="CS156" s="5"/>
      <c r="CT156" s="4"/>
      <c r="CU156" s="4"/>
      <c r="CV156" s="4"/>
      <c r="CW156" s="5"/>
      <c r="CX156" s="4"/>
      <c r="CY156" s="4"/>
      <c r="CZ156" s="4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</row>
    <row r="157" spans="1:211" x14ac:dyDescent="0.3">
      <c r="A157" s="49">
        <v>2015</v>
      </c>
      <c r="B157" s="50" t="s">
        <v>13</v>
      </c>
      <c r="C157" s="56">
        <v>0</v>
      </c>
      <c r="D157" s="6">
        <v>0</v>
      </c>
      <c r="E157" s="55">
        <v>0</v>
      </c>
      <c r="F157" s="56">
        <v>159.875</v>
      </c>
      <c r="G157" s="6">
        <v>643.96</v>
      </c>
      <c r="H157" s="55">
        <f t="shared" si="312"/>
        <v>4027.8967943706025</v>
      </c>
      <c r="I157" s="56">
        <v>0</v>
      </c>
      <c r="J157" s="6">
        <v>0</v>
      </c>
      <c r="K157" s="55"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180.02500000000001</v>
      </c>
      <c r="V157" s="6">
        <v>751.51</v>
      </c>
      <c r="W157" s="55">
        <f t="shared" si="313"/>
        <v>4174.4757672545484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>
        <v>0</v>
      </c>
      <c r="AE157" s="6">
        <v>0</v>
      </c>
      <c r="AF157" s="55">
        <v>0</v>
      </c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244.84</v>
      </c>
      <c r="AT157" s="6">
        <v>1233.54</v>
      </c>
      <c r="AU157" s="55">
        <f t="shared" si="314"/>
        <v>5038.147361542231</v>
      </c>
      <c r="AV157" s="56">
        <v>0</v>
      </c>
      <c r="AW157" s="6">
        <v>0</v>
      </c>
      <c r="AX157" s="55">
        <v>0</v>
      </c>
      <c r="AY157" s="56">
        <v>0</v>
      </c>
      <c r="AZ157" s="6">
        <v>0</v>
      </c>
      <c r="BA157" s="55">
        <v>0</v>
      </c>
      <c r="BB157" s="56">
        <v>578</v>
      </c>
      <c r="BC157" s="6">
        <v>1193.57</v>
      </c>
      <c r="BD157" s="55">
        <f t="shared" si="322"/>
        <v>2065</v>
      </c>
      <c r="BE157" s="56">
        <v>381</v>
      </c>
      <c r="BF157" s="6">
        <v>1581.73</v>
      </c>
      <c r="BG157" s="55">
        <f t="shared" si="315"/>
        <v>4151.5223097112857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f t="shared" si="316"/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f t="shared" si="317"/>
        <v>0</v>
      </c>
      <c r="CC157" s="56">
        <v>0</v>
      </c>
      <c r="CD157" s="6">
        <v>0</v>
      </c>
      <c r="CE157" s="55">
        <f t="shared" si="318"/>
        <v>0</v>
      </c>
      <c r="CF157" s="56">
        <v>34</v>
      </c>
      <c r="CG157" s="6">
        <v>169.23</v>
      </c>
      <c r="CH157" s="55">
        <f t="shared" ref="CH157" si="324">CG157/CF157*1000</f>
        <v>4977.3529411764703</v>
      </c>
      <c r="CI157" s="56">
        <v>578</v>
      </c>
      <c r="CJ157" s="6">
        <v>2768.02</v>
      </c>
      <c r="CK157" s="55">
        <f t="shared" si="319"/>
        <v>4788.9619377162635</v>
      </c>
      <c r="CL157" s="8">
        <f t="shared" si="320"/>
        <v>2155.7399999999998</v>
      </c>
      <c r="CM157" s="17">
        <f t="shared" si="321"/>
        <v>8341.56</v>
      </c>
      <c r="CN157" s="4"/>
      <c r="CO157" s="5"/>
      <c r="CP157" s="4"/>
      <c r="CQ157" s="4"/>
      <c r="CR157" s="4"/>
      <c r="CS157" s="5"/>
      <c r="CT157" s="4"/>
      <c r="CU157" s="4"/>
      <c r="CV157" s="4"/>
      <c r="CW157" s="5"/>
      <c r="CX157" s="4"/>
      <c r="CY157" s="4"/>
      <c r="CZ157" s="4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</row>
    <row r="158" spans="1:211" x14ac:dyDescent="0.3">
      <c r="A158" s="49">
        <v>2015</v>
      </c>
      <c r="B158" s="50" t="s">
        <v>14</v>
      </c>
      <c r="C158" s="56">
        <v>0</v>
      </c>
      <c r="D158" s="6">
        <v>0</v>
      </c>
      <c r="E158" s="55">
        <v>0</v>
      </c>
      <c r="F158" s="56">
        <v>200.25</v>
      </c>
      <c r="G158" s="6">
        <v>864.55</v>
      </c>
      <c r="H158" s="55">
        <f t="shared" si="312"/>
        <v>4317.3533083645443</v>
      </c>
      <c r="I158" s="56">
        <v>0</v>
      </c>
      <c r="J158" s="6">
        <v>0</v>
      </c>
      <c r="K158" s="55"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4.5880000000000001</v>
      </c>
      <c r="S158" s="6">
        <v>66.84</v>
      </c>
      <c r="T158" s="55">
        <f t="shared" si="323"/>
        <v>14568.439407149086</v>
      </c>
      <c r="U158" s="56">
        <v>337.98</v>
      </c>
      <c r="V158" s="6">
        <v>1471.6</v>
      </c>
      <c r="W158" s="55">
        <f t="shared" si="313"/>
        <v>4354.1037931238534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>
        <v>0</v>
      </c>
      <c r="AE158" s="6">
        <v>0</v>
      </c>
      <c r="AF158" s="55">
        <v>0</v>
      </c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359.58</v>
      </c>
      <c r="AT158" s="6">
        <v>1796.88</v>
      </c>
      <c r="AU158" s="55">
        <f t="shared" si="314"/>
        <v>4997.163357250126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204</v>
      </c>
      <c r="BC158" s="6">
        <v>895.56</v>
      </c>
      <c r="BD158" s="55">
        <f t="shared" si="322"/>
        <v>4390</v>
      </c>
      <c r="BE158" s="56">
        <v>402.75</v>
      </c>
      <c r="BF158" s="6">
        <v>1832.93</v>
      </c>
      <c r="BG158" s="55">
        <f t="shared" si="315"/>
        <v>4551.0366232153947</v>
      </c>
      <c r="BH158" s="56">
        <v>0.55500000000000005</v>
      </c>
      <c r="BI158" s="6">
        <v>0.27</v>
      </c>
      <c r="BJ158" s="55">
        <f t="shared" ref="BJ158:BJ160" si="325">BI158/BH158*1000</f>
        <v>486.48648648648646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f t="shared" si="316"/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f t="shared" si="317"/>
        <v>0</v>
      </c>
      <c r="CC158" s="56">
        <v>0</v>
      </c>
      <c r="CD158" s="6">
        <v>0</v>
      </c>
      <c r="CE158" s="55">
        <f t="shared" si="318"/>
        <v>0</v>
      </c>
      <c r="CF158" s="56">
        <v>0</v>
      </c>
      <c r="CG158" s="6">
        <v>0</v>
      </c>
      <c r="CH158" s="55">
        <v>0</v>
      </c>
      <c r="CI158" s="56">
        <v>272</v>
      </c>
      <c r="CJ158" s="6">
        <v>1231.92</v>
      </c>
      <c r="CK158" s="55">
        <f t="shared" si="319"/>
        <v>4529.1176470588234</v>
      </c>
      <c r="CL158" s="8">
        <f t="shared" si="320"/>
        <v>1781.703</v>
      </c>
      <c r="CM158" s="17">
        <f t="shared" si="321"/>
        <v>8160.55</v>
      </c>
      <c r="CN158" s="4"/>
      <c r="CO158" s="5"/>
      <c r="CP158" s="4"/>
      <c r="CQ158" s="4"/>
      <c r="CR158" s="4"/>
      <c r="CS158" s="5"/>
      <c r="CT158" s="4"/>
      <c r="CU158" s="4"/>
      <c r="CV158" s="4"/>
      <c r="CW158" s="5"/>
      <c r="CX158" s="4"/>
      <c r="CY158" s="4"/>
      <c r="CZ158" s="4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</row>
    <row r="159" spans="1:211" x14ac:dyDescent="0.3">
      <c r="A159" s="49">
        <v>2015</v>
      </c>
      <c r="B159" s="50" t="s">
        <v>15</v>
      </c>
      <c r="C159" s="56">
        <v>0</v>
      </c>
      <c r="D159" s="6">
        <v>0</v>
      </c>
      <c r="E159" s="55">
        <v>0</v>
      </c>
      <c r="F159" s="56">
        <v>76.760000000000005</v>
      </c>
      <c r="G159" s="6">
        <v>319.39</v>
      </c>
      <c r="H159" s="55">
        <f t="shared" si="312"/>
        <v>4160.8910891089108</v>
      </c>
      <c r="I159" s="56">
        <v>0</v>
      </c>
      <c r="J159" s="6">
        <v>0</v>
      </c>
      <c r="K159" s="55"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17.437999999999999</v>
      </c>
      <c r="S159" s="6">
        <v>270.10000000000002</v>
      </c>
      <c r="T159" s="55">
        <f t="shared" si="323"/>
        <v>15489.161601101045</v>
      </c>
      <c r="U159" s="56">
        <v>181.74</v>
      </c>
      <c r="V159" s="6">
        <v>796.77</v>
      </c>
      <c r="W159" s="55">
        <f t="shared" si="313"/>
        <v>4384.1201716738196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>
        <v>0</v>
      </c>
      <c r="AE159" s="6">
        <v>0</v>
      </c>
      <c r="AF159" s="55">
        <v>0</v>
      </c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359.64</v>
      </c>
      <c r="AT159" s="6">
        <v>1958.66</v>
      </c>
      <c r="AU159" s="55">
        <f t="shared" si="314"/>
        <v>5446.1683906128355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136</v>
      </c>
      <c r="BC159" s="6">
        <v>597.04</v>
      </c>
      <c r="BD159" s="55">
        <f t="shared" si="322"/>
        <v>4390</v>
      </c>
      <c r="BE159" s="56">
        <v>227.84</v>
      </c>
      <c r="BF159" s="6">
        <v>1089.9100000000001</v>
      </c>
      <c r="BG159" s="55">
        <f t="shared" si="315"/>
        <v>4783.663974719102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f t="shared" si="316"/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f t="shared" si="317"/>
        <v>0</v>
      </c>
      <c r="CC159" s="56">
        <v>0</v>
      </c>
      <c r="CD159" s="6">
        <v>0</v>
      </c>
      <c r="CE159" s="55">
        <f t="shared" si="318"/>
        <v>0</v>
      </c>
      <c r="CF159" s="56">
        <v>0</v>
      </c>
      <c r="CG159" s="6">
        <v>0</v>
      </c>
      <c r="CH159" s="55">
        <v>0</v>
      </c>
      <c r="CI159" s="56">
        <v>510</v>
      </c>
      <c r="CJ159" s="6">
        <v>4600.05</v>
      </c>
      <c r="CK159" s="55">
        <f t="shared" si="319"/>
        <v>9019.7058823529405</v>
      </c>
      <c r="CL159" s="8">
        <f t="shared" si="320"/>
        <v>1509.4179999999999</v>
      </c>
      <c r="CM159" s="17">
        <f t="shared" si="321"/>
        <v>9631.92</v>
      </c>
      <c r="CN159" s="4"/>
      <c r="CO159" s="5"/>
      <c r="CP159" s="4"/>
      <c r="CQ159" s="4"/>
      <c r="CR159" s="4"/>
      <c r="CS159" s="5"/>
      <c r="CT159" s="4"/>
      <c r="CU159" s="4"/>
      <c r="CV159" s="4"/>
      <c r="CW159" s="5"/>
      <c r="CX159" s="4"/>
      <c r="CY159" s="4"/>
      <c r="CZ159" s="4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</row>
    <row r="160" spans="1:211" x14ac:dyDescent="0.3">
      <c r="A160" s="49">
        <v>2015</v>
      </c>
      <c r="B160" s="55" t="s">
        <v>16</v>
      </c>
      <c r="C160" s="56">
        <v>0</v>
      </c>
      <c r="D160" s="6">
        <v>0</v>
      </c>
      <c r="E160" s="55">
        <v>0</v>
      </c>
      <c r="F160" s="56">
        <v>101.62</v>
      </c>
      <c r="G160" s="6">
        <v>472.19</v>
      </c>
      <c r="H160" s="55">
        <f t="shared" si="312"/>
        <v>4646.6246801810667</v>
      </c>
      <c r="I160" s="56">
        <v>0</v>
      </c>
      <c r="J160" s="6">
        <v>0</v>
      </c>
      <c r="K160" s="55"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7.6719999999999997</v>
      </c>
      <c r="S160" s="6">
        <v>124.42</v>
      </c>
      <c r="T160" s="55">
        <f t="shared" si="323"/>
        <v>16217.413972888426</v>
      </c>
      <c r="U160" s="56">
        <v>427.9</v>
      </c>
      <c r="V160" s="6">
        <v>1981.32</v>
      </c>
      <c r="W160" s="55">
        <f t="shared" si="313"/>
        <v>4630.3341902313623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>
        <v>0</v>
      </c>
      <c r="AE160" s="6">
        <v>0</v>
      </c>
      <c r="AF160" s="55">
        <v>0</v>
      </c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198.88</v>
      </c>
      <c r="AT160" s="6">
        <v>967.71</v>
      </c>
      <c r="AU160" s="55">
        <f t="shared" si="314"/>
        <v>4865.7984714400645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68</v>
      </c>
      <c r="BC160" s="6">
        <v>298.52</v>
      </c>
      <c r="BD160" s="55">
        <f t="shared" si="322"/>
        <v>4390</v>
      </c>
      <c r="BE160" s="56">
        <v>263.8</v>
      </c>
      <c r="BF160" s="6">
        <v>1104.4100000000001</v>
      </c>
      <c r="BG160" s="55">
        <f t="shared" si="315"/>
        <v>4186.5428354814258</v>
      </c>
      <c r="BH160" s="56">
        <v>2.2999999999999998</v>
      </c>
      <c r="BI160" s="6">
        <v>0.16</v>
      </c>
      <c r="BJ160" s="55">
        <f t="shared" si="325"/>
        <v>69.565217391304344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f t="shared" si="316"/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f t="shared" si="317"/>
        <v>0</v>
      </c>
      <c r="CC160" s="56">
        <v>0</v>
      </c>
      <c r="CD160" s="6">
        <v>0</v>
      </c>
      <c r="CE160" s="55">
        <f t="shared" si="318"/>
        <v>0</v>
      </c>
      <c r="CF160" s="56">
        <v>0</v>
      </c>
      <c r="CG160" s="6">
        <v>0</v>
      </c>
      <c r="CH160" s="55">
        <v>0</v>
      </c>
      <c r="CI160" s="56">
        <v>680</v>
      </c>
      <c r="CJ160" s="6">
        <v>3486.52</v>
      </c>
      <c r="CK160" s="55">
        <f t="shared" si="319"/>
        <v>5127.2352941176478</v>
      </c>
      <c r="CL160" s="8">
        <f t="shared" si="320"/>
        <v>1750.172</v>
      </c>
      <c r="CM160" s="17">
        <f t="shared" si="321"/>
        <v>8435.25</v>
      </c>
      <c r="CN160" s="4"/>
      <c r="CO160" s="5"/>
      <c r="CP160" s="4"/>
      <c r="CQ160" s="4"/>
      <c r="CR160" s="4"/>
      <c r="CS160" s="5"/>
      <c r="CT160" s="4"/>
      <c r="CU160" s="4"/>
      <c r="CV160" s="4"/>
      <c r="CW160" s="5"/>
      <c r="CX160" s="4"/>
      <c r="CY160" s="4"/>
      <c r="CZ160" s="4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</row>
    <row r="161" spans="1:211" ht="15" thickBot="1" x14ac:dyDescent="0.35">
      <c r="A161" s="69"/>
      <c r="B161" s="70" t="s">
        <v>17</v>
      </c>
      <c r="C161" s="66">
        <f t="shared" ref="C161:D161" si="326">SUM(C149:C160)</f>
        <v>0</v>
      </c>
      <c r="D161" s="44">
        <f t="shared" si="326"/>
        <v>0</v>
      </c>
      <c r="E161" s="67"/>
      <c r="F161" s="66">
        <f t="shared" ref="F161:G161" si="327">SUM(F149:F160)</f>
        <v>2084.62</v>
      </c>
      <c r="G161" s="44">
        <f t="shared" si="327"/>
        <v>8577.94</v>
      </c>
      <c r="H161" s="67"/>
      <c r="I161" s="66">
        <f t="shared" ref="I161:J161" si="328">SUM(I149:I160)</f>
        <v>0</v>
      </c>
      <c r="J161" s="44">
        <f t="shared" si="328"/>
        <v>0</v>
      </c>
      <c r="K161" s="67"/>
      <c r="L161" s="66">
        <f t="shared" ref="L161:M161" si="329">SUM(L149:L160)</f>
        <v>0</v>
      </c>
      <c r="M161" s="44">
        <f t="shared" si="329"/>
        <v>0</v>
      </c>
      <c r="N161" s="67"/>
      <c r="O161" s="66">
        <f t="shared" ref="O161:P161" si="330">SUM(O149:O160)</f>
        <v>0</v>
      </c>
      <c r="P161" s="44">
        <f t="shared" si="330"/>
        <v>0</v>
      </c>
      <c r="Q161" s="67"/>
      <c r="R161" s="66">
        <f t="shared" ref="R161:S161" si="331">SUM(R149:R160)</f>
        <v>49.822999999999993</v>
      </c>
      <c r="S161" s="44">
        <f t="shared" si="331"/>
        <v>724.29</v>
      </c>
      <c r="T161" s="67"/>
      <c r="U161" s="66">
        <f t="shared" ref="U161:V161" si="332">SUM(U149:U160)</f>
        <v>3814.4349999999999</v>
      </c>
      <c r="V161" s="44">
        <f t="shared" si="332"/>
        <v>16459.21</v>
      </c>
      <c r="W161" s="67"/>
      <c r="X161" s="66">
        <f t="shared" ref="X161:Y161" si="333">SUM(X149:X160)</f>
        <v>0</v>
      </c>
      <c r="Y161" s="44">
        <f t="shared" si="333"/>
        <v>0</v>
      </c>
      <c r="Z161" s="67"/>
      <c r="AA161" s="66">
        <f t="shared" ref="AA161:AB161" si="334">SUM(AA149:AA160)</f>
        <v>0</v>
      </c>
      <c r="AB161" s="44">
        <f t="shared" si="334"/>
        <v>0</v>
      </c>
      <c r="AC161" s="67"/>
      <c r="AD161" s="66">
        <f t="shared" ref="AD161:AE161" si="335">SUM(AD149:AD160)</f>
        <v>0</v>
      </c>
      <c r="AE161" s="44">
        <f t="shared" si="335"/>
        <v>0</v>
      </c>
      <c r="AF161" s="67"/>
      <c r="AG161" s="66">
        <f t="shared" ref="AG161:AH161" si="336">SUM(AG149:AG160)</f>
        <v>0</v>
      </c>
      <c r="AH161" s="44">
        <f t="shared" si="336"/>
        <v>0</v>
      </c>
      <c r="AI161" s="67"/>
      <c r="AJ161" s="66">
        <f t="shared" ref="AJ161:AK161" si="337">SUM(AJ149:AJ160)</f>
        <v>0</v>
      </c>
      <c r="AK161" s="44">
        <f t="shared" si="337"/>
        <v>0</v>
      </c>
      <c r="AL161" s="67"/>
      <c r="AM161" s="66">
        <f t="shared" ref="AM161:AN161" si="338">SUM(AM149:AM160)</f>
        <v>0</v>
      </c>
      <c r="AN161" s="44">
        <f t="shared" si="338"/>
        <v>0</v>
      </c>
      <c r="AO161" s="67"/>
      <c r="AP161" s="66">
        <f t="shared" ref="AP161:AQ161" si="339">SUM(AP149:AP160)</f>
        <v>0</v>
      </c>
      <c r="AQ161" s="44">
        <f t="shared" si="339"/>
        <v>0</v>
      </c>
      <c r="AR161" s="67"/>
      <c r="AS161" s="66">
        <f t="shared" ref="AS161:AT161" si="340">SUM(AS149:AS160)</f>
        <v>2041.9670000000001</v>
      </c>
      <c r="AT161" s="44">
        <f t="shared" si="340"/>
        <v>10435.16</v>
      </c>
      <c r="AU161" s="67"/>
      <c r="AV161" s="66">
        <f t="shared" ref="AV161:AW161" si="341">SUM(AV149:AV160)</f>
        <v>0</v>
      </c>
      <c r="AW161" s="44">
        <f t="shared" si="341"/>
        <v>0</v>
      </c>
      <c r="AX161" s="67"/>
      <c r="AY161" s="66">
        <f t="shared" ref="AY161:AZ161" si="342">SUM(AY149:AY160)</f>
        <v>0</v>
      </c>
      <c r="AZ161" s="44">
        <f t="shared" si="342"/>
        <v>0</v>
      </c>
      <c r="BA161" s="67"/>
      <c r="BB161" s="66">
        <f t="shared" ref="BB161:BC161" si="343">SUM(BB149:BB160)</f>
        <v>2026.4</v>
      </c>
      <c r="BC161" s="44">
        <f t="shared" si="343"/>
        <v>7555.65</v>
      </c>
      <c r="BD161" s="67"/>
      <c r="BE161" s="66">
        <f t="shared" ref="BE161:BF161" si="344">SUM(BE149:BE160)</f>
        <v>3751.8330000000005</v>
      </c>
      <c r="BF161" s="44">
        <f t="shared" si="344"/>
        <v>15505.119999999999</v>
      </c>
      <c r="BG161" s="67"/>
      <c r="BH161" s="66">
        <f t="shared" ref="BH161:BI161" si="345">SUM(BH149:BH160)</f>
        <v>2.855</v>
      </c>
      <c r="BI161" s="44">
        <f t="shared" si="345"/>
        <v>0.43000000000000005</v>
      </c>
      <c r="BJ161" s="67"/>
      <c r="BK161" s="66">
        <f t="shared" ref="BK161:BL161" si="346">SUM(BK149:BK160)</f>
        <v>0</v>
      </c>
      <c r="BL161" s="44">
        <f t="shared" si="346"/>
        <v>0</v>
      </c>
      <c r="BM161" s="67"/>
      <c r="BN161" s="66">
        <f t="shared" ref="BN161:BO161" si="347">SUM(BN149:BN160)</f>
        <v>0</v>
      </c>
      <c r="BO161" s="44">
        <f t="shared" si="347"/>
        <v>0</v>
      </c>
      <c r="BP161" s="67"/>
      <c r="BQ161" s="66">
        <f t="shared" ref="BQ161:BR161" si="348">SUM(BQ149:BQ160)</f>
        <v>0</v>
      </c>
      <c r="BR161" s="44">
        <f t="shared" si="348"/>
        <v>0</v>
      </c>
      <c r="BS161" s="67"/>
      <c r="BT161" s="66">
        <f t="shared" ref="BT161:BU161" si="349">SUM(BT149:BT160)</f>
        <v>0</v>
      </c>
      <c r="BU161" s="44">
        <f t="shared" si="349"/>
        <v>0</v>
      </c>
      <c r="BV161" s="67"/>
      <c r="BW161" s="66">
        <f t="shared" ref="BW161:BX161" si="350">SUM(BW149:BW160)</f>
        <v>0</v>
      </c>
      <c r="BX161" s="44">
        <f t="shared" si="350"/>
        <v>0</v>
      </c>
      <c r="BY161" s="67"/>
      <c r="BZ161" s="66">
        <f t="shared" ref="BZ161:CA161" si="351">SUM(BZ149:BZ160)</f>
        <v>0</v>
      </c>
      <c r="CA161" s="44">
        <f t="shared" si="351"/>
        <v>0</v>
      </c>
      <c r="CB161" s="67"/>
      <c r="CC161" s="66">
        <f t="shared" ref="CC161:CD161" si="352">SUM(CC149:CC160)</f>
        <v>0</v>
      </c>
      <c r="CD161" s="44">
        <f t="shared" si="352"/>
        <v>0</v>
      </c>
      <c r="CE161" s="67"/>
      <c r="CF161" s="66">
        <f t="shared" ref="CF161:CG161" si="353">SUM(CF149:CF160)</f>
        <v>34</v>
      </c>
      <c r="CG161" s="44">
        <f t="shared" si="353"/>
        <v>169.23</v>
      </c>
      <c r="CH161" s="67"/>
      <c r="CI161" s="66">
        <f t="shared" ref="CI161:CJ161" si="354">SUM(CI149:CI160)</f>
        <v>2746</v>
      </c>
      <c r="CJ161" s="44">
        <f t="shared" si="354"/>
        <v>15316.8</v>
      </c>
      <c r="CK161" s="67"/>
      <c r="CL161" s="45">
        <f t="shared" si="320"/>
        <v>16551.933000000001</v>
      </c>
      <c r="CM161" s="46">
        <f t="shared" si="321"/>
        <v>74743.829999999987</v>
      </c>
      <c r="CN161" s="4"/>
      <c r="CO161" s="5"/>
      <c r="CP161" s="4"/>
      <c r="CQ161" s="4"/>
      <c r="CR161" s="4"/>
      <c r="CS161" s="5"/>
      <c r="CT161" s="4"/>
      <c r="CU161" s="4"/>
      <c r="CV161" s="4"/>
      <c r="CW161" s="5"/>
      <c r="CX161" s="4"/>
      <c r="CY161" s="4"/>
      <c r="CZ161" s="4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</row>
    <row r="162" spans="1:211" x14ac:dyDescent="0.3">
      <c r="A162" s="49">
        <v>2016</v>
      </c>
      <c r="B162" s="50" t="s">
        <v>5</v>
      </c>
      <c r="C162" s="56">
        <v>0</v>
      </c>
      <c r="D162" s="6">
        <v>0</v>
      </c>
      <c r="E162" s="55">
        <v>0</v>
      </c>
      <c r="F162" s="56">
        <v>31.888000000000002</v>
      </c>
      <c r="G162" s="6">
        <v>141.9</v>
      </c>
      <c r="H162" s="55">
        <f t="shared" ref="H162:H173" si="355">G162/F162*1000</f>
        <v>4449.9498243853486</v>
      </c>
      <c r="I162" s="56">
        <v>0</v>
      </c>
      <c r="J162" s="6">
        <v>0</v>
      </c>
      <c r="K162" s="55"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528.91999999999996</v>
      </c>
      <c r="V162" s="6">
        <v>2730.68</v>
      </c>
      <c r="W162" s="55">
        <f t="shared" ref="W162:W173" si="356">V162/U162*1000</f>
        <v>5162.7467291839976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>
        <v>0</v>
      </c>
      <c r="AE162" s="6">
        <v>0</v>
      </c>
      <c r="AF162" s="55">
        <v>0</v>
      </c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373.14</v>
      </c>
      <c r="AT162" s="6">
        <v>1945.18</v>
      </c>
      <c r="AU162" s="55">
        <f t="shared" ref="AU162:AU173" si="357">AT162/AS162*1000</f>
        <v>5213.0031623519326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272</v>
      </c>
      <c r="BC162" s="6">
        <v>1194.08</v>
      </c>
      <c r="BD162" s="55">
        <f t="shared" ref="BD162:BD173" si="358">BC162/BB162*1000</f>
        <v>4390</v>
      </c>
      <c r="BE162" s="56">
        <v>263.60000000000002</v>
      </c>
      <c r="BF162" s="6">
        <v>1157.08</v>
      </c>
      <c r="BG162" s="55">
        <f t="shared" ref="BG162:BG173" si="359">BF162/BE162*1000</f>
        <v>4389.5295902883145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f t="shared" ref="BS162:BS173" si="360">IF(BQ162=0,0,BR162/BQ162*1000)</f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0</v>
      </c>
      <c r="CD162" s="6">
        <v>0</v>
      </c>
      <c r="CE162" s="55">
        <f t="shared" ref="CE162:CE173" si="361">IF(CC162=0,0,CD162/CC162*1000)</f>
        <v>0</v>
      </c>
      <c r="CF162" s="56">
        <v>0</v>
      </c>
      <c r="CG162" s="6">
        <v>0</v>
      </c>
      <c r="CH162" s="55">
        <v>0</v>
      </c>
      <c r="CI162" s="56">
        <v>646</v>
      </c>
      <c r="CJ162" s="6">
        <v>3666.09</v>
      </c>
      <c r="CK162" s="55">
        <f t="shared" ref="CK162:CK173" si="362">CJ162/CI162*1000</f>
        <v>5675.0619195046447</v>
      </c>
      <c r="CL162" s="8">
        <f t="shared" ref="CL162:CL174" si="363">SUM(L162,O162,R162,X162,AA162,AG162,AJ162,AP162,AV162,AY162,BB162,BT162,CF162,CI162,BW162,O162,AM162,BE162,U162,AS162,F162+C162+BH162)</f>
        <v>2115.5479999999998</v>
      </c>
      <c r="CM162" s="17">
        <f t="shared" ref="CM162:CM174" si="364">SUM(M162,P162,S162,Y162,AB162,AH162,AK162,AQ162,AW162,AZ162,BC162,BU162,CG162,CJ162,BX162,P162,AN162,BF162,V162,AT162,G162+D162+BI162)</f>
        <v>10835.01</v>
      </c>
      <c r="CN162" s="4"/>
      <c r="CO162" s="5"/>
      <c r="CP162" s="4"/>
      <c r="CQ162" s="4"/>
      <c r="CR162" s="4"/>
      <c r="CS162" s="5"/>
      <c r="CT162" s="4"/>
      <c r="CU162" s="4"/>
      <c r="CV162" s="4"/>
      <c r="CW162" s="5"/>
      <c r="CX162" s="4"/>
      <c r="CY162" s="4"/>
      <c r="CZ162" s="4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</row>
    <row r="163" spans="1:211" x14ac:dyDescent="0.3">
      <c r="A163" s="49">
        <v>2016</v>
      </c>
      <c r="B163" s="50" t="s">
        <v>6</v>
      </c>
      <c r="C163" s="56">
        <v>0</v>
      </c>
      <c r="D163" s="6">
        <v>0</v>
      </c>
      <c r="E163" s="55">
        <v>0</v>
      </c>
      <c r="F163" s="56">
        <v>131.298</v>
      </c>
      <c r="G163" s="6">
        <v>713.28</v>
      </c>
      <c r="H163" s="55">
        <f t="shared" ref="H163:H164" si="365">G163/F163*1000</f>
        <v>5432.527532788009</v>
      </c>
      <c r="I163" s="56">
        <v>0</v>
      </c>
      <c r="J163" s="6">
        <v>0</v>
      </c>
      <c r="K163" s="55"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231.94</v>
      </c>
      <c r="V163" s="6">
        <v>1194.5</v>
      </c>
      <c r="W163" s="55">
        <f t="shared" si="356"/>
        <v>5150.0388031387429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>
        <v>0</v>
      </c>
      <c r="AE163" s="6">
        <v>0</v>
      </c>
      <c r="AF163" s="55">
        <v>0</v>
      </c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181.26</v>
      </c>
      <c r="AT163" s="6">
        <v>937.48</v>
      </c>
      <c r="AU163" s="55">
        <f t="shared" si="357"/>
        <v>5172.0180955533488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102.179</v>
      </c>
      <c r="BC163" s="6">
        <v>448.54</v>
      </c>
      <c r="BD163" s="55">
        <f t="shared" si="358"/>
        <v>4389.7474040654151</v>
      </c>
      <c r="BE163" s="56">
        <v>158.13300000000001</v>
      </c>
      <c r="BF163" s="6">
        <v>699.6</v>
      </c>
      <c r="BG163" s="55">
        <f t="shared" si="359"/>
        <v>4424.1239968886948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f t="shared" si="360"/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f t="shared" si="361"/>
        <v>0</v>
      </c>
      <c r="CF163" s="56">
        <v>0</v>
      </c>
      <c r="CG163" s="6">
        <v>0</v>
      </c>
      <c r="CH163" s="55">
        <v>0</v>
      </c>
      <c r="CI163" s="56">
        <v>579.79999999999995</v>
      </c>
      <c r="CJ163" s="6">
        <v>3400.59</v>
      </c>
      <c r="CK163" s="55">
        <f t="shared" si="362"/>
        <v>5865.1086581579857</v>
      </c>
      <c r="CL163" s="8">
        <f t="shared" si="363"/>
        <v>1384.61</v>
      </c>
      <c r="CM163" s="17">
        <f t="shared" si="364"/>
        <v>7393.9900000000007</v>
      </c>
      <c r="CN163" s="4"/>
      <c r="CO163" s="5"/>
      <c r="CP163" s="4"/>
      <c r="CQ163" s="4"/>
      <c r="CR163" s="4"/>
      <c r="CS163" s="5"/>
      <c r="CT163" s="4"/>
      <c r="CU163" s="4"/>
      <c r="CV163" s="4"/>
      <c r="CW163" s="5"/>
      <c r="CX163" s="4"/>
      <c r="CY163" s="4"/>
      <c r="CZ163" s="4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</row>
    <row r="164" spans="1:211" x14ac:dyDescent="0.3">
      <c r="A164" s="49">
        <v>2016</v>
      </c>
      <c r="B164" s="50" t="s">
        <v>7</v>
      </c>
      <c r="C164" s="56">
        <v>0</v>
      </c>
      <c r="D164" s="6">
        <v>0</v>
      </c>
      <c r="E164" s="55">
        <v>0</v>
      </c>
      <c r="F164" s="56">
        <v>25.72</v>
      </c>
      <c r="G164" s="6">
        <v>139.21</v>
      </c>
      <c r="H164" s="55">
        <f t="shared" si="365"/>
        <v>5412.5194401244171</v>
      </c>
      <c r="I164" s="56">
        <v>0</v>
      </c>
      <c r="J164" s="6">
        <v>0</v>
      </c>
      <c r="K164" s="55"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1.5</v>
      </c>
      <c r="S164" s="6">
        <v>5.3</v>
      </c>
      <c r="T164" s="55">
        <f t="shared" ref="T164:T172" si="366">S164/R164*1000</f>
        <v>3533.333333333333</v>
      </c>
      <c r="U164" s="56">
        <v>237.56</v>
      </c>
      <c r="V164" s="6">
        <v>1073.31</v>
      </c>
      <c r="W164" s="55">
        <f t="shared" si="356"/>
        <v>4518.0585957231851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>
        <v>0</v>
      </c>
      <c r="AE164" s="6">
        <v>0</v>
      </c>
      <c r="AF164" s="55">
        <v>0</v>
      </c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</v>
      </c>
      <c r="AQ164" s="6">
        <v>0</v>
      </c>
      <c r="AR164" s="55">
        <v>0</v>
      </c>
      <c r="AS164" s="56">
        <v>155.04</v>
      </c>
      <c r="AT164" s="6">
        <v>896.13</v>
      </c>
      <c r="AU164" s="55">
        <f t="shared" si="357"/>
        <v>5779.9922600619193</v>
      </c>
      <c r="AV164" s="56">
        <v>0</v>
      </c>
      <c r="AW164" s="6">
        <v>0</v>
      </c>
      <c r="AX164" s="55">
        <v>0</v>
      </c>
      <c r="AY164" s="56">
        <v>0</v>
      </c>
      <c r="AZ164" s="6">
        <v>0</v>
      </c>
      <c r="BA164" s="55">
        <v>0</v>
      </c>
      <c r="BB164" s="56">
        <v>136.005</v>
      </c>
      <c r="BC164" s="6">
        <v>597.30999999999995</v>
      </c>
      <c r="BD164" s="55">
        <f t="shared" si="358"/>
        <v>4391.8238300062494</v>
      </c>
      <c r="BE164" s="56">
        <v>68.025000000000006</v>
      </c>
      <c r="BF164" s="6">
        <v>312.70999999999998</v>
      </c>
      <c r="BG164" s="55">
        <f t="shared" si="359"/>
        <v>4596.9864020580662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f t="shared" si="360"/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f t="shared" si="361"/>
        <v>0</v>
      </c>
      <c r="CF164" s="56">
        <v>0</v>
      </c>
      <c r="CG164" s="6">
        <v>0</v>
      </c>
      <c r="CH164" s="55">
        <v>0</v>
      </c>
      <c r="CI164" s="56">
        <v>476</v>
      </c>
      <c r="CJ164" s="6">
        <v>2537.2600000000002</v>
      </c>
      <c r="CK164" s="55">
        <f t="shared" si="362"/>
        <v>5330.3781512605046</v>
      </c>
      <c r="CL164" s="8">
        <f t="shared" si="363"/>
        <v>1099.8499999999999</v>
      </c>
      <c r="CM164" s="17">
        <f t="shared" si="364"/>
        <v>5561.23</v>
      </c>
      <c r="CN164" s="4"/>
      <c r="CO164" s="5"/>
      <c r="CP164" s="4"/>
      <c r="CQ164" s="4"/>
      <c r="CR164" s="4"/>
      <c r="CS164" s="5"/>
      <c r="CT164" s="4"/>
      <c r="CU164" s="4"/>
      <c r="CV164" s="4"/>
      <c r="CW164" s="5"/>
      <c r="CX164" s="4"/>
      <c r="CY164" s="4"/>
      <c r="CZ164" s="4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</row>
    <row r="165" spans="1:211" x14ac:dyDescent="0.3">
      <c r="A165" s="49">
        <v>2016</v>
      </c>
      <c r="B165" s="50" t="s">
        <v>8</v>
      </c>
      <c r="C165" s="56">
        <v>0</v>
      </c>
      <c r="D165" s="6">
        <v>0</v>
      </c>
      <c r="E165" s="55">
        <v>0</v>
      </c>
      <c r="F165" s="56">
        <v>98.36</v>
      </c>
      <c r="G165" s="6">
        <v>272.36</v>
      </c>
      <c r="H165" s="55">
        <f t="shared" si="355"/>
        <v>2769.0117934119562</v>
      </c>
      <c r="I165" s="56">
        <v>0</v>
      </c>
      <c r="J165" s="6">
        <v>0</v>
      </c>
      <c r="K165" s="55"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632.42999999999995</v>
      </c>
      <c r="V165" s="6">
        <v>3576</v>
      </c>
      <c r="W165" s="55">
        <f t="shared" si="356"/>
        <v>5654.3807219771361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>
        <v>0</v>
      </c>
      <c r="AE165" s="6">
        <v>0</v>
      </c>
      <c r="AF165" s="55">
        <v>0</v>
      </c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237.68</v>
      </c>
      <c r="AT165" s="6">
        <v>1884.81</v>
      </c>
      <c r="AU165" s="55">
        <f t="shared" si="357"/>
        <v>7930.0319757657353</v>
      </c>
      <c r="AV165" s="56">
        <v>25</v>
      </c>
      <c r="AW165" s="6">
        <v>57.86</v>
      </c>
      <c r="AX165" s="55">
        <f t="shared" ref="AX165:AX169" si="367">AW165/AV165*1000</f>
        <v>2314.4</v>
      </c>
      <c r="AY165" s="56">
        <v>0</v>
      </c>
      <c r="AZ165" s="6">
        <v>0</v>
      </c>
      <c r="BA165" s="55">
        <v>0</v>
      </c>
      <c r="BB165" s="56">
        <v>306</v>
      </c>
      <c r="BC165" s="6">
        <v>1343.34</v>
      </c>
      <c r="BD165" s="55">
        <f t="shared" si="358"/>
        <v>4390</v>
      </c>
      <c r="BE165" s="56">
        <v>66</v>
      </c>
      <c r="BF165" s="6">
        <v>285.45</v>
      </c>
      <c r="BG165" s="55">
        <f t="shared" si="359"/>
        <v>4325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f t="shared" si="360"/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f t="shared" si="361"/>
        <v>0</v>
      </c>
      <c r="CF165" s="56">
        <v>0</v>
      </c>
      <c r="CG165" s="6">
        <v>0</v>
      </c>
      <c r="CH165" s="55">
        <v>0</v>
      </c>
      <c r="CI165" s="56">
        <v>374</v>
      </c>
      <c r="CJ165" s="6">
        <v>1892.51</v>
      </c>
      <c r="CK165" s="55">
        <f t="shared" si="362"/>
        <v>5060.1871657754018</v>
      </c>
      <c r="CL165" s="8">
        <f t="shared" si="363"/>
        <v>1739.4699999999998</v>
      </c>
      <c r="CM165" s="17">
        <f t="shared" si="364"/>
        <v>9312.33</v>
      </c>
      <c r="CN165" s="4"/>
      <c r="CO165" s="5"/>
      <c r="CP165" s="4"/>
      <c r="CQ165" s="4"/>
      <c r="CR165" s="4"/>
      <c r="CS165" s="5"/>
      <c r="CT165" s="4"/>
      <c r="CU165" s="4"/>
      <c r="CV165" s="4"/>
      <c r="CW165" s="5"/>
      <c r="CX165" s="4"/>
      <c r="CY165" s="4"/>
      <c r="CZ165" s="4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</row>
    <row r="166" spans="1:211" x14ac:dyDescent="0.3">
      <c r="A166" s="49">
        <v>2016</v>
      </c>
      <c r="B166" s="50" t="s">
        <v>9</v>
      </c>
      <c r="C166" s="56">
        <v>0</v>
      </c>
      <c r="D166" s="6">
        <v>0</v>
      </c>
      <c r="E166" s="55">
        <v>0</v>
      </c>
      <c r="F166" s="56">
        <v>138.06</v>
      </c>
      <c r="G166" s="6">
        <v>546.51</v>
      </c>
      <c r="H166" s="55">
        <f t="shared" si="355"/>
        <v>3958.4963059539332</v>
      </c>
      <c r="I166" s="56">
        <v>0</v>
      </c>
      <c r="J166" s="6">
        <v>0</v>
      </c>
      <c r="K166" s="55"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545.96</v>
      </c>
      <c r="V166" s="6">
        <v>2687.17</v>
      </c>
      <c r="W166" s="55">
        <f t="shared" si="356"/>
        <v>4921.9173565828996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>
        <v>0</v>
      </c>
      <c r="AE166" s="6">
        <v>0</v>
      </c>
      <c r="AF166" s="55">
        <v>0</v>
      </c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204.84</v>
      </c>
      <c r="AT166" s="6">
        <v>1152.6600000000001</v>
      </c>
      <c r="AU166" s="55">
        <f t="shared" si="357"/>
        <v>5627.123608670182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204</v>
      </c>
      <c r="BC166" s="6">
        <v>1013.88</v>
      </c>
      <c r="BD166" s="55">
        <f t="shared" si="358"/>
        <v>4970</v>
      </c>
      <c r="BE166" s="56">
        <v>199</v>
      </c>
      <c r="BF166" s="6">
        <v>834.9</v>
      </c>
      <c r="BG166" s="55">
        <f t="shared" si="359"/>
        <v>4195.4773869346727</v>
      </c>
      <c r="BH166" s="56">
        <v>1E-3</v>
      </c>
      <c r="BI166" s="6">
        <v>0.01</v>
      </c>
      <c r="BJ166" s="55">
        <f t="shared" ref="BJ166" si="368">BI166/BH166*1000</f>
        <v>10000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f t="shared" si="360"/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f t="shared" si="361"/>
        <v>0</v>
      </c>
      <c r="CF166" s="56">
        <v>0</v>
      </c>
      <c r="CG166" s="6">
        <v>0</v>
      </c>
      <c r="CH166" s="55">
        <v>0</v>
      </c>
      <c r="CI166" s="56">
        <v>680</v>
      </c>
      <c r="CJ166" s="6">
        <v>3520.23</v>
      </c>
      <c r="CK166" s="55">
        <f t="shared" si="362"/>
        <v>5176.8088235294117</v>
      </c>
      <c r="CL166" s="8">
        <f t="shared" si="363"/>
        <v>1971.8609999999999</v>
      </c>
      <c r="CM166" s="17">
        <f t="shared" si="364"/>
        <v>9755.36</v>
      </c>
      <c r="CN166" s="4"/>
      <c r="CO166" s="5"/>
      <c r="CP166" s="4"/>
      <c r="CQ166" s="4"/>
      <c r="CR166" s="4"/>
      <c r="CS166" s="5"/>
      <c r="CT166" s="4"/>
      <c r="CU166" s="4"/>
      <c r="CV166" s="4"/>
      <c r="CW166" s="5"/>
      <c r="CX166" s="4"/>
      <c r="CY166" s="4"/>
      <c r="CZ166" s="4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</row>
    <row r="167" spans="1:211" x14ac:dyDescent="0.3">
      <c r="A167" s="49">
        <v>2016</v>
      </c>
      <c r="B167" s="50" t="s">
        <v>10</v>
      </c>
      <c r="C167" s="56">
        <v>0</v>
      </c>
      <c r="D167" s="6">
        <v>0</v>
      </c>
      <c r="E167" s="55">
        <v>0</v>
      </c>
      <c r="F167" s="56">
        <v>564.57000000000005</v>
      </c>
      <c r="G167" s="6">
        <v>5338.01</v>
      </c>
      <c r="H167" s="55">
        <f t="shared" si="355"/>
        <v>9455.0011513187019</v>
      </c>
      <c r="I167" s="56">
        <v>0</v>
      </c>
      <c r="J167" s="6">
        <v>0</v>
      </c>
      <c r="K167" s="55"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15.87</v>
      </c>
      <c r="S167" s="6">
        <v>273.47000000000003</v>
      </c>
      <c r="T167" s="55">
        <f t="shared" si="366"/>
        <v>17231.884057971016</v>
      </c>
      <c r="U167" s="56">
        <v>474.44</v>
      </c>
      <c r="V167" s="6">
        <v>2331.1799999999998</v>
      </c>
      <c r="W167" s="55">
        <f t="shared" si="356"/>
        <v>4913.5401736784415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>
        <v>0</v>
      </c>
      <c r="AE167" s="6">
        <v>0</v>
      </c>
      <c r="AF167" s="55">
        <v>0</v>
      </c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567.41</v>
      </c>
      <c r="AT167" s="6">
        <v>2918.71</v>
      </c>
      <c r="AU167" s="55">
        <f t="shared" si="357"/>
        <v>5143.9170969845436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476</v>
      </c>
      <c r="BC167" s="6">
        <v>2342.6</v>
      </c>
      <c r="BD167" s="55">
        <f t="shared" si="358"/>
        <v>4921.4285714285706</v>
      </c>
      <c r="BE167" s="56">
        <v>89.8</v>
      </c>
      <c r="BF167" s="6">
        <v>363.69</v>
      </c>
      <c r="BG167" s="55">
        <f t="shared" si="359"/>
        <v>4050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f t="shared" si="360"/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f t="shared" si="361"/>
        <v>0</v>
      </c>
      <c r="CF167" s="56">
        <v>0</v>
      </c>
      <c r="CG167" s="6">
        <v>0</v>
      </c>
      <c r="CH167" s="55">
        <v>0</v>
      </c>
      <c r="CI167" s="56">
        <v>442</v>
      </c>
      <c r="CJ167" s="6">
        <v>2239.46</v>
      </c>
      <c r="CK167" s="55">
        <f t="shared" si="362"/>
        <v>5066.6515837104071</v>
      </c>
      <c r="CL167" s="8">
        <f t="shared" si="363"/>
        <v>2630.09</v>
      </c>
      <c r="CM167" s="17">
        <f t="shared" si="364"/>
        <v>15807.12</v>
      </c>
      <c r="CN167" s="4"/>
      <c r="CO167" s="5"/>
      <c r="CP167" s="4"/>
      <c r="CQ167" s="4"/>
      <c r="CR167" s="4"/>
      <c r="CS167" s="5"/>
      <c r="CT167" s="4"/>
      <c r="CU167" s="4"/>
      <c r="CV167" s="4"/>
      <c r="CW167" s="5"/>
      <c r="CX167" s="4"/>
      <c r="CY167" s="4"/>
      <c r="CZ167" s="4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</row>
    <row r="168" spans="1:211" x14ac:dyDescent="0.3">
      <c r="A168" s="49">
        <v>2016</v>
      </c>
      <c r="B168" s="50" t="s">
        <v>11</v>
      </c>
      <c r="C168" s="56">
        <v>0</v>
      </c>
      <c r="D168" s="6">
        <v>0</v>
      </c>
      <c r="E168" s="55">
        <v>0</v>
      </c>
      <c r="F168" s="56">
        <v>586.84</v>
      </c>
      <c r="G168" s="6">
        <v>2976.41</v>
      </c>
      <c r="H168" s="55">
        <f t="shared" si="355"/>
        <v>5071.9276122963665</v>
      </c>
      <c r="I168" s="56">
        <v>0</v>
      </c>
      <c r="J168" s="6">
        <v>0</v>
      </c>
      <c r="K168" s="55"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514.34</v>
      </c>
      <c r="V168" s="6">
        <v>2493.86</v>
      </c>
      <c r="W168" s="55">
        <f t="shared" si="356"/>
        <v>4848.6604191779752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>
        <v>0</v>
      </c>
      <c r="AE168" s="6">
        <v>0</v>
      </c>
      <c r="AF168" s="55">
        <v>0</v>
      </c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139.6</v>
      </c>
      <c r="AT168" s="6">
        <v>775.16</v>
      </c>
      <c r="AU168" s="55">
        <f t="shared" si="357"/>
        <v>5552.7220630372494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365.02499999999998</v>
      </c>
      <c r="BF168" s="6">
        <v>1690.46</v>
      </c>
      <c r="BG168" s="55">
        <f t="shared" si="359"/>
        <v>4631.0800630093836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f t="shared" si="360"/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f t="shared" si="361"/>
        <v>0</v>
      </c>
      <c r="CF168" s="56">
        <v>0</v>
      </c>
      <c r="CG168" s="6">
        <v>0</v>
      </c>
      <c r="CH168" s="55">
        <v>0</v>
      </c>
      <c r="CI168" s="56">
        <v>646</v>
      </c>
      <c r="CJ168" s="6">
        <v>3152.23</v>
      </c>
      <c r="CK168" s="55">
        <f t="shared" si="362"/>
        <v>4879.6130030959748</v>
      </c>
      <c r="CL168" s="8">
        <f t="shared" si="363"/>
        <v>2251.8049999999998</v>
      </c>
      <c r="CM168" s="17">
        <f t="shared" si="364"/>
        <v>11088.12</v>
      </c>
      <c r="CN168" s="4"/>
      <c r="CO168" s="5"/>
      <c r="CP168" s="4"/>
      <c r="CQ168" s="4"/>
      <c r="CR168" s="4"/>
      <c r="CS168" s="5"/>
      <c r="CT168" s="4"/>
      <c r="CU168" s="4"/>
      <c r="CV168" s="4"/>
      <c r="CW168" s="5"/>
      <c r="CX168" s="4"/>
      <c r="CY168" s="4"/>
      <c r="CZ168" s="4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</row>
    <row r="169" spans="1:211" x14ac:dyDescent="0.3">
      <c r="A169" s="49">
        <v>2016</v>
      </c>
      <c r="B169" s="50" t="s">
        <v>12</v>
      </c>
      <c r="C169" s="56">
        <v>0</v>
      </c>
      <c r="D169" s="6">
        <v>0</v>
      </c>
      <c r="E169" s="55">
        <v>0</v>
      </c>
      <c r="F169" s="56">
        <v>620.81399999999996</v>
      </c>
      <c r="G169" s="6">
        <v>2738.15</v>
      </c>
      <c r="H169" s="55">
        <f t="shared" si="355"/>
        <v>4410.5803026349286</v>
      </c>
      <c r="I169" s="56">
        <v>0</v>
      </c>
      <c r="J169" s="6">
        <v>0</v>
      </c>
      <c r="K169" s="55"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726.9</v>
      </c>
      <c r="V169" s="6">
        <v>4487.37</v>
      </c>
      <c r="W169" s="55">
        <f t="shared" si="356"/>
        <v>6173.2975650020635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>
        <v>0</v>
      </c>
      <c r="AE169" s="6">
        <v>0</v>
      </c>
      <c r="AF169" s="55">
        <v>0</v>
      </c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63.064999999999998</v>
      </c>
      <c r="AT169" s="6">
        <v>319.57</v>
      </c>
      <c r="AU169" s="55">
        <f t="shared" si="357"/>
        <v>5067.3115040038056</v>
      </c>
      <c r="AV169" s="56">
        <v>0.04</v>
      </c>
      <c r="AW169" s="6">
        <v>0.24</v>
      </c>
      <c r="AX169" s="55">
        <f t="shared" si="367"/>
        <v>6000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99</v>
      </c>
      <c r="BF169" s="6">
        <v>453.75</v>
      </c>
      <c r="BG169" s="55">
        <f t="shared" si="359"/>
        <v>4583.333333333333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f t="shared" si="360"/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f t="shared" si="361"/>
        <v>0</v>
      </c>
      <c r="CF169" s="56">
        <v>0</v>
      </c>
      <c r="CG169" s="6">
        <v>0</v>
      </c>
      <c r="CH169" s="55">
        <v>0</v>
      </c>
      <c r="CI169" s="56">
        <v>534</v>
      </c>
      <c r="CJ169" s="6">
        <v>2585.6799999999998</v>
      </c>
      <c r="CK169" s="55">
        <f t="shared" si="362"/>
        <v>4842.0973782771534</v>
      </c>
      <c r="CL169" s="8">
        <f t="shared" si="363"/>
        <v>2043.819</v>
      </c>
      <c r="CM169" s="17">
        <f t="shared" si="364"/>
        <v>10584.759999999998</v>
      </c>
      <c r="CN169" s="4"/>
      <c r="CO169" s="5"/>
      <c r="CP169" s="4"/>
      <c r="CQ169" s="4"/>
      <c r="CR169" s="4"/>
      <c r="CS169" s="5"/>
      <c r="CT169" s="4"/>
      <c r="CU169" s="4"/>
      <c r="CV169" s="4"/>
      <c r="CW169" s="5"/>
      <c r="CX169" s="4"/>
      <c r="CY169" s="4"/>
      <c r="CZ169" s="4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</row>
    <row r="170" spans="1:211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564.73299999999995</v>
      </c>
      <c r="G170" s="6">
        <v>2863.76</v>
      </c>
      <c r="H170" s="55">
        <f t="shared" si="355"/>
        <v>5070.9981531095236</v>
      </c>
      <c r="I170" s="56">
        <v>0</v>
      </c>
      <c r="J170" s="6">
        <v>0</v>
      </c>
      <c r="K170" s="55"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553.12</v>
      </c>
      <c r="V170" s="6">
        <v>2418.87</v>
      </c>
      <c r="W170" s="55">
        <f t="shared" si="356"/>
        <v>4373.1378362742253</v>
      </c>
      <c r="X170" s="56">
        <v>0</v>
      </c>
      <c r="Y170" s="6">
        <v>0</v>
      </c>
      <c r="Z170" s="55">
        <v>0</v>
      </c>
      <c r="AA170" s="56">
        <v>0</v>
      </c>
      <c r="AB170" s="6">
        <v>0</v>
      </c>
      <c r="AC170" s="55">
        <v>0</v>
      </c>
      <c r="AD170" s="56">
        <v>0</v>
      </c>
      <c r="AE170" s="6">
        <v>0</v>
      </c>
      <c r="AF170" s="55">
        <v>0</v>
      </c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115.33</v>
      </c>
      <c r="AT170" s="6">
        <v>538.15</v>
      </c>
      <c r="AU170" s="55">
        <f t="shared" si="357"/>
        <v>4666.1753229862134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232</v>
      </c>
      <c r="BF170" s="6">
        <v>972.68</v>
      </c>
      <c r="BG170" s="55">
        <f t="shared" si="359"/>
        <v>4192.5862068965516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f t="shared" si="360"/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f t="shared" si="361"/>
        <v>0</v>
      </c>
      <c r="CF170" s="56">
        <v>0</v>
      </c>
      <c r="CG170" s="6">
        <v>0</v>
      </c>
      <c r="CH170" s="55">
        <v>0</v>
      </c>
      <c r="CI170" s="56">
        <v>476</v>
      </c>
      <c r="CJ170" s="6">
        <v>2321.0100000000002</v>
      </c>
      <c r="CK170" s="55">
        <f t="shared" si="362"/>
        <v>4876.0714285714284</v>
      </c>
      <c r="CL170" s="8">
        <f t="shared" si="363"/>
        <v>1941.1829999999998</v>
      </c>
      <c r="CM170" s="17">
        <f t="shared" si="364"/>
        <v>9114.4699999999993</v>
      </c>
      <c r="CN170" s="4"/>
      <c r="CO170" s="5"/>
      <c r="CP170" s="4"/>
      <c r="CQ170" s="4"/>
      <c r="CR170" s="4"/>
      <c r="CS170" s="5"/>
      <c r="CT170" s="4"/>
      <c r="CU170" s="4"/>
      <c r="CV170" s="4"/>
      <c r="CW170" s="5"/>
      <c r="CX170" s="4"/>
      <c r="CY170" s="4"/>
      <c r="CZ170" s="4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</row>
    <row r="171" spans="1:211" x14ac:dyDescent="0.3">
      <c r="A171" s="49">
        <v>2016</v>
      </c>
      <c r="B171" s="50" t="s">
        <v>14</v>
      </c>
      <c r="C171" s="56">
        <v>13</v>
      </c>
      <c r="D171" s="6">
        <v>135.37</v>
      </c>
      <c r="E171" s="55">
        <f t="shared" ref="E171" si="369">D171/C171*1000</f>
        <v>10413.076923076924</v>
      </c>
      <c r="F171" s="56">
        <v>387.73399999999998</v>
      </c>
      <c r="G171" s="6">
        <v>1961.6</v>
      </c>
      <c r="H171" s="55">
        <f t="shared" si="355"/>
        <v>5059.1384815363108</v>
      </c>
      <c r="I171" s="56">
        <v>0</v>
      </c>
      <c r="J171" s="6">
        <v>0</v>
      </c>
      <c r="K171" s="55"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348.4</v>
      </c>
      <c r="V171" s="6">
        <v>1534.96</v>
      </c>
      <c r="W171" s="55">
        <f t="shared" si="356"/>
        <v>4405.7405281285883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>
        <v>0</v>
      </c>
      <c r="AE171" s="6">
        <v>0</v>
      </c>
      <c r="AF171" s="55">
        <v>0</v>
      </c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32</v>
      </c>
      <c r="BC171" s="6">
        <v>144</v>
      </c>
      <c r="BD171" s="55">
        <f t="shared" si="358"/>
        <v>4500</v>
      </c>
      <c r="BE171" s="56">
        <v>297</v>
      </c>
      <c r="BF171" s="6">
        <v>1232.55</v>
      </c>
      <c r="BG171" s="55">
        <f t="shared" si="359"/>
        <v>4149.9999999999991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f t="shared" si="360"/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f t="shared" si="361"/>
        <v>0</v>
      </c>
      <c r="CF171" s="56">
        <v>0</v>
      </c>
      <c r="CG171" s="6">
        <v>0</v>
      </c>
      <c r="CH171" s="55">
        <v>0</v>
      </c>
      <c r="CI171" s="56">
        <v>582</v>
      </c>
      <c r="CJ171" s="6">
        <v>3028.7</v>
      </c>
      <c r="CK171" s="55">
        <f t="shared" si="362"/>
        <v>5203.9518900343637</v>
      </c>
      <c r="CL171" s="8">
        <f t="shared" si="363"/>
        <v>1660.134</v>
      </c>
      <c r="CM171" s="17">
        <f t="shared" si="364"/>
        <v>8037.18</v>
      </c>
      <c r="CN171" s="4"/>
      <c r="CO171" s="5"/>
      <c r="CP171" s="4"/>
      <c r="CQ171" s="4"/>
      <c r="CR171" s="4"/>
      <c r="CS171" s="5"/>
      <c r="CT171" s="4"/>
      <c r="CU171" s="4"/>
      <c r="CV171" s="4"/>
      <c r="CW171" s="5"/>
      <c r="CX171" s="4"/>
      <c r="CY171" s="4"/>
      <c r="CZ171" s="4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</row>
    <row r="172" spans="1:211" x14ac:dyDescent="0.3">
      <c r="A172" s="49">
        <v>2016</v>
      </c>
      <c r="B172" s="50" t="s">
        <v>15</v>
      </c>
      <c r="C172" s="56">
        <v>0</v>
      </c>
      <c r="D172" s="6">
        <v>0</v>
      </c>
      <c r="E172" s="55">
        <v>0</v>
      </c>
      <c r="F172" s="56">
        <v>561.06399999999996</v>
      </c>
      <c r="G172" s="6">
        <v>2556.04</v>
      </c>
      <c r="H172" s="55">
        <f t="shared" si="355"/>
        <v>4555.7013103674444</v>
      </c>
      <c r="I172" s="56">
        <v>0</v>
      </c>
      <c r="J172" s="6">
        <v>0</v>
      </c>
      <c r="K172" s="55"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38.97</v>
      </c>
      <c r="S172" s="6">
        <v>692.88</v>
      </c>
      <c r="T172" s="55">
        <f t="shared" si="366"/>
        <v>17779.830638953041</v>
      </c>
      <c r="U172" s="56">
        <v>351.93</v>
      </c>
      <c r="V172" s="6">
        <v>1420.97</v>
      </c>
      <c r="W172" s="55">
        <f t="shared" si="356"/>
        <v>4037.6495325775013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>
        <v>0</v>
      </c>
      <c r="AE172" s="6">
        <v>0</v>
      </c>
      <c r="AF172" s="55">
        <v>0</v>
      </c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57.08</v>
      </c>
      <c r="AT172" s="6">
        <v>306.33</v>
      </c>
      <c r="AU172" s="55">
        <f t="shared" si="357"/>
        <v>5366.6783461807991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192</v>
      </c>
      <c r="BC172" s="6">
        <v>864</v>
      </c>
      <c r="BD172" s="55">
        <f t="shared" si="358"/>
        <v>4500</v>
      </c>
      <c r="BE172" s="56">
        <v>231</v>
      </c>
      <c r="BF172" s="6">
        <v>990</v>
      </c>
      <c r="BG172" s="55">
        <f t="shared" si="359"/>
        <v>4285.7142857142853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f t="shared" si="360"/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0</v>
      </c>
      <c r="CD172" s="6">
        <v>0</v>
      </c>
      <c r="CE172" s="55">
        <f t="shared" si="361"/>
        <v>0</v>
      </c>
      <c r="CF172" s="56">
        <v>0</v>
      </c>
      <c r="CG172" s="6">
        <v>0</v>
      </c>
      <c r="CH172" s="55">
        <v>0</v>
      </c>
      <c r="CI172" s="56">
        <v>578</v>
      </c>
      <c r="CJ172" s="6">
        <v>2704.36</v>
      </c>
      <c r="CK172" s="55">
        <f t="shared" si="362"/>
        <v>4678.8235294117649</v>
      </c>
      <c r="CL172" s="8">
        <f t="shared" si="363"/>
        <v>2010.0439999999999</v>
      </c>
      <c r="CM172" s="17">
        <f t="shared" si="364"/>
        <v>9534.58</v>
      </c>
      <c r="CN172" s="4"/>
      <c r="CO172" s="5"/>
      <c r="CP172" s="4"/>
      <c r="CQ172" s="4"/>
      <c r="CR172" s="4"/>
      <c r="CS172" s="5"/>
      <c r="CT172" s="4"/>
      <c r="CU172" s="4"/>
      <c r="CV172" s="4"/>
      <c r="CW172" s="5"/>
      <c r="CX172" s="4"/>
      <c r="CY172" s="4"/>
      <c r="CZ172" s="4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</row>
    <row r="173" spans="1:211" x14ac:dyDescent="0.3">
      <c r="A173" s="49">
        <v>2016</v>
      </c>
      <c r="B173" s="55" t="s">
        <v>16</v>
      </c>
      <c r="C173" s="56">
        <v>0</v>
      </c>
      <c r="D173" s="6">
        <v>0</v>
      </c>
      <c r="E173" s="55">
        <v>0</v>
      </c>
      <c r="F173" s="56">
        <v>591.25199999999995</v>
      </c>
      <c r="G173" s="6">
        <v>3029.94</v>
      </c>
      <c r="H173" s="55">
        <f t="shared" si="355"/>
        <v>5124.6169146150878</v>
      </c>
      <c r="I173" s="56">
        <v>0</v>
      </c>
      <c r="J173" s="6">
        <v>0</v>
      </c>
      <c r="K173" s="55"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453.22</v>
      </c>
      <c r="V173" s="6">
        <v>2151.67</v>
      </c>
      <c r="W173" s="55">
        <f t="shared" si="356"/>
        <v>4747.5177617933896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>
        <v>0</v>
      </c>
      <c r="AE173" s="6">
        <v>0</v>
      </c>
      <c r="AF173" s="55">
        <v>0</v>
      </c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767.11500000000001</v>
      </c>
      <c r="AT173" s="6">
        <v>2508.25</v>
      </c>
      <c r="AU173" s="55">
        <f t="shared" si="357"/>
        <v>3269.718360350143</v>
      </c>
      <c r="AV173" s="56">
        <v>0</v>
      </c>
      <c r="AW173" s="6">
        <v>0</v>
      </c>
      <c r="AX173" s="55">
        <v>0</v>
      </c>
      <c r="AY173" s="56">
        <v>0</v>
      </c>
      <c r="AZ173" s="6">
        <v>0</v>
      </c>
      <c r="BA173" s="55">
        <v>0</v>
      </c>
      <c r="BB173" s="56">
        <v>150</v>
      </c>
      <c r="BC173" s="6">
        <v>675</v>
      </c>
      <c r="BD173" s="55">
        <f t="shared" si="358"/>
        <v>4500</v>
      </c>
      <c r="BE173" s="56">
        <v>165</v>
      </c>
      <c r="BF173" s="6">
        <v>693</v>
      </c>
      <c r="BG173" s="55">
        <f t="shared" si="359"/>
        <v>4200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f t="shared" si="360"/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f t="shared" si="361"/>
        <v>0</v>
      </c>
      <c r="CF173" s="56">
        <v>0</v>
      </c>
      <c r="CG173" s="6">
        <v>0</v>
      </c>
      <c r="CH173" s="55">
        <v>0</v>
      </c>
      <c r="CI173" s="56">
        <v>522</v>
      </c>
      <c r="CJ173" s="6">
        <v>2782.6</v>
      </c>
      <c r="CK173" s="55">
        <f t="shared" si="362"/>
        <v>5330.651340996169</v>
      </c>
      <c r="CL173" s="8">
        <f t="shared" si="363"/>
        <v>2648.587</v>
      </c>
      <c r="CM173" s="17">
        <f t="shared" si="364"/>
        <v>11840.460000000001</v>
      </c>
      <c r="CN173" s="4"/>
      <c r="CO173" s="5"/>
      <c r="CP173" s="4"/>
      <c r="CQ173" s="4"/>
      <c r="CR173" s="4"/>
      <c r="CS173" s="5"/>
      <c r="CT173" s="4"/>
      <c r="CU173" s="4"/>
      <c r="CV173" s="4"/>
      <c r="CW173" s="5"/>
      <c r="CX173" s="4"/>
      <c r="CY173" s="4"/>
      <c r="CZ173" s="4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</row>
    <row r="174" spans="1:211" ht="15" thickBot="1" x14ac:dyDescent="0.35">
      <c r="A174" s="69"/>
      <c r="B174" s="70" t="s">
        <v>17</v>
      </c>
      <c r="C174" s="66">
        <f t="shared" ref="C174:D174" si="370">SUM(C162:C173)</f>
        <v>13</v>
      </c>
      <c r="D174" s="44">
        <f t="shared" si="370"/>
        <v>135.37</v>
      </c>
      <c r="E174" s="67"/>
      <c r="F174" s="66">
        <f t="shared" ref="F174:G174" si="371">SUM(F162:F173)</f>
        <v>4302.3330000000005</v>
      </c>
      <c r="G174" s="44">
        <f t="shared" si="371"/>
        <v>23277.17</v>
      </c>
      <c r="H174" s="67"/>
      <c r="I174" s="66">
        <f t="shared" ref="I174:J174" si="372">SUM(I162:I173)</f>
        <v>0</v>
      </c>
      <c r="J174" s="44">
        <f t="shared" si="372"/>
        <v>0</v>
      </c>
      <c r="K174" s="67"/>
      <c r="L174" s="66">
        <f t="shared" ref="L174:M174" si="373">SUM(L162:L173)</f>
        <v>0</v>
      </c>
      <c r="M174" s="44">
        <f t="shared" si="373"/>
        <v>0</v>
      </c>
      <c r="N174" s="67"/>
      <c r="O174" s="66">
        <f t="shared" ref="O174:P174" si="374">SUM(O162:O173)</f>
        <v>0</v>
      </c>
      <c r="P174" s="44">
        <f t="shared" si="374"/>
        <v>0</v>
      </c>
      <c r="Q174" s="67"/>
      <c r="R174" s="66">
        <f t="shared" ref="R174:S174" si="375">SUM(R162:R173)</f>
        <v>56.339999999999996</v>
      </c>
      <c r="S174" s="44">
        <f t="shared" si="375"/>
        <v>971.65000000000009</v>
      </c>
      <c r="T174" s="67"/>
      <c r="U174" s="66">
        <f t="shared" ref="U174:V174" si="376">SUM(U162:U173)</f>
        <v>5599.1600000000008</v>
      </c>
      <c r="V174" s="44">
        <f t="shared" si="376"/>
        <v>28100.54</v>
      </c>
      <c r="W174" s="67"/>
      <c r="X174" s="66">
        <f t="shared" ref="X174:Y174" si="377">SUM(X162:X173)</f>
        <v>0</v>
      </c>
      <c r="Y174" s="44">
        <f t="shared" si="377"/>
        <v>0</v>
      </c>
      <c r="Z174" s="67"/>
      <c r="AA174" s="66">
        <f t="shared" ref="AA174:AB174" si="378">SUM(AA162:AA173)</f>
        <v>0</v>
      </c>
      <c r="AB174" s="44">
        <f t="shared" si="378"/>
        <v>0</v>
      </c>
      <c r="AC174" s="67"/>
      <c r="AD174" s="66">
        <f t="shared" ref="AD174:AE174" si="379">SUM(AD162:AD173)</f>
        <v>0</v>
      </c>
      <c r="AE174" s="44">
        <f t="shared" si="379"/>
        <v>0</v>
      </c>
      <c r="AF174" s="67"/>
      <c r="AG174" s="66">
        <f t="shared" ref="AG174:AH174" si="380">SUM(AG162:AG173)</f>
        <v>0</v>
      </c>
      <c r="AH174" s="44">
        <f t="shared" si="380"/>
        <v>0</v>
      </c>
      <c r="AI174" s="67"/>
      <c r="AJ174" s="66">
        <f t="shared" ref="AJ174:AK174" si="381">SUM(AJ162:AJ173)</f>
        <v>0</v>
      </c>
      <c r="AK174" s="44">
        <f t="shared" si="381"/>
        <v>0</v>
      </c>
      <c r="AL174" s="67"/>
      <c r="AM174" s="66">
        <f t="shared" ref="AM174:AN174" si="382">SUM(AM162:AM173)</f>
        <v>0</v>
      </c>
      <c r="AN174" s="44">
        <f t="shared" si="382"/>
        <v>0</v>
      </c>
      <c r="AO174" s="67"/>
      <c r="AP174" s="66">
        <f t="shared" ref="AP174:AQ174" si="383">SUM(AP162:AP173)</f>
        <v>0</v>
      </c>
      <c r="AQ174" s="44">
        <f t="shared" si="383"/>
        <v>0</v>
      </c>
      <c r="AR174" s="67"/>
      <c r="AS174" s="66">
        <f t="shared" ref="AS174:AT174" si="384">SUM(AS162:AS173)</f>
        <v>2861.5599999999995</v>
      </c>
      <c r="AT174" s="44">
        <f t="shared" si="384"/>
        <v>14182.43</v>
      </c>
      <c r="AU174" s="67"/>
      <c r="AV174" s="66">
        <f t="shared" ref="AV174:AW174" si="385">SUM(AV162:AV173)</f>
        <v>25.04</v>
      </c>
      <c r="AW174" s="44">
        <f t="shared" si="385"/>
        <v>58.1</v>
      </c>
      <c r="AX174" s="67"/>
      <c r="AY174" s="66">
        <f t="shared" ref="AY174:AZ174" si="386">SUM(AY162:AY173)</f>
        <v>0</v>
      </c>
      <c r="AZ174" s="44">
        <f t="shared" si="386"/>
        <v>0</v>
      </c>
      <c r="BA174" s="67"/>
      <c r="BB174" s="66">
        <f t="shared" ref="BB174:BC174" si="387">SUM(BB162:BB173)</f>
        <v>1870.184</v>
      </c>
      <c r="BC174" s="44">
        <f t="shared" si="387"/>
        <v>8622.75</v>
      </c>
      <c r="BD174" s="67"/>
      <c r="BE174" s="66">
        <f t="shared" ref="BE174:BF174" si="388">SUM(BE162:BE173)</f>
        <v>2233.5830000000001</v>
      </c>
      <c r="BF174" s="44">
        <f t="shared" si="388"/>
        <v>9685.869999999999</v>
      </c>
      <c r="BG174" s="67"/>
      <c r="BH174" s="66">
        <f t="shared" ref="BH174:BI174" si="389">SUM(BH162:BH173)</f>
        <v>1E-3</v>
      </c>
      <c r="BI174" s="44">
        <f t="shared" si="389"/>
        <v>0.01</v>
      </c>
      <c r="BJ174" s="67"/>
      <c r="BK174" s="66">
        <f t="shared" ref="BK174:BL174" si="390">SUM(BK162:BK173)</f>
        <v>0</v>
      </c>
      <c r="BL174" s="44">
        <f t="shared" si="390"/>
        <v>0</v>
      </c>
      <c r="BM174" s="67"/>
      <c r="BN174" s="66">
        <f t="shared" ref="BN174:BO174" si="391">SUM(BN162:BN173)</f>
        <v>0</v>
      </c>
      <c r="BO174" s="44">
        <f t="shared" si="391"/>
        <v>0</v>
      </c>
      <c r="BP174" s="67"/>
      <c r="BQ174" s="66">
        <f t="shared" ref="BQ174:BR174" si="392">SUM(BQ162:BQ173)</f>
        <v>0</v>
      </c>
      <c r="BR174" s="44">
        <f t="shared" si="392"/>
        <v>0</v>
      </c>
      <c r="BS174" s="67"/>
      <c r="BT174" s="66">
        <f t="shared" ref="BT174:BU174" si="393">SUM(BT162:BT173)</f>
        <v>0</v>
      </c>
      <c r="BU174" s="44">
        <f t="shared" si="393"/>
        <v>0</v>
      </c>
      <c r="BV174" s="67"/>
      <c r="BW174" s="66">
        <f t="shared" ref="BW174:BX174" si="394">SUM(BW162:BW173)</f>
        <v>0</v>
      </c>
      <c r="BX174" s="44">
        <f t="shared" si="394"/>
        <v>0</v>
      </c>
      <c r="BY174" s="67"/>
      <c r="BZ174" s="66">
        <f t="shared" ref="BZ174:CA174" si="395">SUM(BZ162:BZ173)</f>
        <v>0</v>
      </c>
      <c r="CA174" s="44">
        <f t="shared" si="395"/>
        <v>0</v>
      </c>
      <c r="CB174" s="67"/>
      <c r="CC174" s="66">
        <f t="shared" ref="CC174:CD174" si="396">SUM(CC162:CC173)</f>
        <v>0</v>
      </c>
      <c r="CD174" s="44">
        <f t="shared" si="396"/>
        <v>0</v>
      </c>
      <c r="CE174" s="67"/>
      <c r="CF174" s="66">
        <f t="shared" ref="CF174:CG174" si="397">SUM(CF162:CF173)</f>
        <v>0</v>
      </c>
      <c r="CG174" s="44">
        <f t="shared" si="397"/>
        <v>0</v>
      </c>
      <c r="CH174" s="67"/>
      <c r="CI174" s="66">
        <f t="shared" ref="CI174:CJ174" si="398">SUM(CI162:CI173)</f>
        <v>6535.8</v>
      </c>
      <c r="CJ174" s="44">
        <f t="shared" si="398"/>
        <v>33830.720000000001</v>
      </c>
      <c r="CK174" s="67"/>
      <c r="CL174" s="45">
        <f t="shared" si="363"/>
        <v>23497.001000000004</v>
      </c>
      <c r="CM174" s="46">
        <f t="shared" si="364"/>
        <v>118864.60999999999</v>
      </c>
      <c r="CN174" s="4"/>
      <c r="CO174" s="5"/>
      <c r="CP174" s="4"/>
      <c r="CQ174" s="4"/>
      <c r="CR174" s="4"/>
      <c r="CS174" s="5"/>
      <c r="CT174" s="4"/>
      <c r="CU174" s="4"/>
      <c r="CV174" s="4"/>
      <c r="CW174" s="5"/>
      <c r="CX174" s="4"/>
      <c r="CY174" s="4"/>
      <c r="CZ174" s="4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</row>
    <row r="175" spans="1:211" x14ac:dyDescent="0.3">
      <c r="A175" s="49">
        <v>2017</v>
      </c>
      <c r="B175" s="50" t="s">
        <v>5</v>
      </c>
      <c r="C175" s="56">
        <v>0</v>
      </c>
      <c r="D175" s="6">
        <v>0</v>
      </c>
      <c r="E175" s="55">
        <v>0</v>
      </c>
      <c r="F175" s="56">
        <v>341.84199999999998</v>
      </c>
      <c r="G175" s="6">
        <v>1653.09</v>
      </c>
      <c r="H175" s="55">
        <f t="shared" ref="H175:H186" si="399">G175/F175*1000</f>
        <v>4835.8305884004885</v>
      </c>
      <c r="I175" s="56">
        <v>0</v>
      </c>
      <c r="J175" s="6">
        <v>0</v>
      </c>
      <c r="K175" s="55"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317.22000000000003</v>
      </c>
      <c r="V175" s="6">
        <v>1497.54</v>
      </c>
      <c r="W175" s="55">
        <f t="shared" ref="W175:W186" si="400">V175/U175*1000</f>
        <v>4720.8246642708527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>
        <v>0</v>
      </c>
      <c r="AE175" s="6">
        <v>0</v>
      </c>
      <c r="AF175" s="55">
        <v>0</v>
      </c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92.78</v>
      </c>
      <c r="AT175" s="6">
        <v>408.15</v>
      </c>
      <c r="AU175" s="55">
        <f t="shared" ref="AU175:AU186" si="401">AT175/AS175*1000</f>
        <v>4399.1161888338002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240</v>
      </c>
      <c r="BC175" s="6">
        <v>1080</v>
      </c>
      <c r="BD175" s="55">
        <f t="shared" ref="BD175:BD186" si="402">BC175/BB175*1000</f>
        <v>4500</v>
      </c>
      <c r="BE175" s="56">
        <v>165</v>
      </c>
      <c r="BF175" s="6">
        <v>697.95</v>
      </c>
      <c r="BG175" s="55">
        <f t="shared" ref="BG175:BG186" si="403">BF175/BE175*1000</f>
        <v>4230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f t="shared" ref="BS175:BS186" si="404">IF(BQ175=0,0,BR175/BQ175*1000)</f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f t="shared" ref="CE175:CE186" si="405">IF(CC175=0,0,CD175/CC175*1000)</f>
        <v>0</v>
      </c>
      <c r="CF175" s="56">
        <v>0</v>
      </c>
      <c r="CG175" s="6">
        <v>0</v>
      </c>
      <c r="CH175" s="55">
        <v>0</v>
      </c>
      <c r="CI175" s="56">
        <v>332</v>
      </c>
      <c r="CJ175" s="6">
        <v>1728.42</v>
      </c>
      <c r="CK175" s="55">
        <f t="shared" ref="CK175:CK186" si="406">CJ175/CI175*1000</f>
        <v>5206.0843373493981</v>
      </c>
      <c r="CL175" s="8">
        <f t="shared" ref="CL175:CL213" si="407">SUM(L175,O175,R175,X175,AA175,AG175,AJ175,AP175,AV175,AY175,BB175,BT175,CF175,CI175,BW175,O175,AM175,BE175,U175,AS175,F175+C175+BH175+BK175+AD175+BN175+I175)</f>
        <v>1488.8420000000001</v>
      </c>
      <c r="CM175" s="15">
        <f t="shared" ref="CM175:CM213" si="408">SUM(M175,P175,S175,Y175,AB175,AH175,AK175,AQ175,AW175,AZ175,BC175,BU175,CG175,CJ175,BX175,P175,AN175,BF175,V175,AT175,G175+D175+BI175+BL175+AE175+BO175+J175)</f>
        <v>7065.15</v>
      </c>
      <c r="CN175" s="4"/>
      <c r="CO175" s="5"/>
      <c r="CP175" s="4"/>
      <c r="CQ175" s="4"/>
      <c r="CR175" s="4"/>
      <c r="CS175" s="5"/>
      <c r="CT175" s="4"/>
      <c r="CU175" s="4"/>
      <c r="CV175" s="4"/>
      <c r="CW175" s="5"/>
      <c r="CX175" s="4"/>
      <c r="CY175" s="4"/>
      <c r="CZ175" s="4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</row>
    <row r="176" spans="1:211" x14ac:dyDescent="0.3">
      <c r="A176" s="49">
        <v>2017</v>
      </c>
      <c r="B176" s="50" t="s">
        <v>6</v>
      </c>
      <c r="C176" s="56">
        <v>0</v>
      </c>
      <c r="D176" s="6">
        <v>0</v>
      </c>
      <c r="E176" s="55">
        <v>0</v>
      </c>
      <c r="F176" s="56">
        <v>290.904</v>
      </c>
      <c r="G176" s="6">
        <v>1513.59</v>
      </c>
      <c r="H176" s="55">
        <f t="shared" si="399"/>
        <v>5203.0566784918738</v>
      </c>
      <c r="I176" s="56">
        <v>0</v>
      </c>
      <c r="J176" s="6">
        <v>0</v>
      </c>
      <c r="K176" s="55"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246.14</v>
      </c>
      <c r="V176" s="6">
        <v>1048.94</v>
      </c>
      <c r="W176" s="55">
        <f t="shared" si="400"/>
        <v>4261.5584626635255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>
        <v>0</v>
      </c>
      <c r="AE176" s="6">
        <v>0</v>
      </c>
      <c r="AF176" s="55">
        <v>0</v>
      </c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109.035</v>
      </c>
      <c r="AT176" s="6">
        <v>485.34</v>
      </c>
      <c r="AU176" s="55">
        <f t="shared" si="401"/>
        <v>4451.2312560187092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32</v>
      </c>
      <c r="BC176" s="6">
        <v>146</v>
      </c>
      <c r="BD176" s="55">
        <f t="shared" si="402"/>
        <v>4562.5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f t="shared" si="404"/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f t="shared" si="405"/>
        <v>0</v>
      </c>
      <c r="CF176" s="56">
        <v>0</v>
      </c>
      <c r="CG176" s="6">
        <v>0</v>
      </c>
      <c r="CH176" s="55">
        <v>0</v>
      </c>
      <c r="CI176" s="56">
        <v>170</v>
      </c>
      <c r="CJ176" s="6">
        <v>832.79</v>
      </c>
      <c r="CK176" s="55">
        <f t="shared" si="406"/>
        <v>4898.7647058823522</v>
      </c>
      <c r="CL176" s="8">
        <f t="shared" si="407"/>
        <v>848.07899999999995</v>
      </c>
      <c r="CM176" s="15">
        <f t="shared" si="408"/>
        <v>4026.66</v>
      </c>
      <c r="CN176" s="4"/>
      <c r="CO176" s="5"/>
      <c r="CP176" s="4"/>
      <c r="CQ176" s="4"/>
      <c r="CR176" s="4"/>
      <c r="CS176" s="5"/>
      <c r="CT176" s="4"/>
      <c r="CU176" s="4"/>
      <c r="CV176" s="4"/>
      <c r="CW176" s="5"/>
      <c r="CX176" s="4"/>
      <c r="CY176" s="4"/>
      <c r="CZ176" s="4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</row>
    <row r="177" spans="1:211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561.76700000000005</v>
      </c>
      <c r="G177" s="6">
        <v>2833.19</v>
      </c>
      <c r="H177" s="55">
        <f t="shared" si="399"/>
        <v>5043.3542732129154</v>
      </c>
      <c r="I177" s="56">
        <v>0</v>
      </c>
      <c r="J177" s="6">
        <v>0</v>
      </c>
      <c r="K177" s="55"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424.214</v>
      </c>
      <c r="V177" s="6">
        <v>1814.26</v>
      </c>
      <c r="W177" s="55">
        <f t="shared" si="400"/>
        <v>4276.7565426883602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>
        <v>0</v>
      </c>
      <c r="AE177" s="6">
        <v>0</v>
      </c>
      <c r="AF177" s="55">
        <v>0</v>
      </c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214.58</v>
      </c>
      <c r="AT177" s="6">
        <v>1101.07</v>
      </c>
      <c r="AU177" s="55">
        <f t="shared" si="401"/>
        <v>5131.2797091993662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30.12</v>
      </c>
      <c r="BF177" s="6">
        <v>129.52000000000001</v>
      </c>
      <c r="BG177" s="55">
        <f t="shared" si="403"/>
        <v>4300.1328021248346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f t="shared" si="404"/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f t="shared" si="405"/>
        <v>0</v>
      </c>
      <c r="CF177" s="56">
        <v>0</v>
      </c>
      <c r="CG177" s="6">
        <v>0</v>
      </c>
      <c r="CH177" s="55">
        <v>0</v>
      </c>
      <c r="CI177" s="56">
        <v>338</v>
      </c>
      <c r="CJ177" s="6">
        <v>1486.58</v>
      </c>
      <c r="CK177" s="55">
        <f t="shared" si="406"/>
        <v>4398.165680473372</v>
      </c>
      <c r="CL177" s="8">
        <f t="shared" si="407"/>
        <v>1568.681</v>
      </c>
      <c r="CM177" s="15">
        <f t="shared" si="408"/>
        <v>7364.619999999999</v>
      </c>
      <c r="CN177" s="4"/>
      <c r="CO177" s="5"/>
      <c r="CP177" s="4"/>
      <c r="CQ177" s="4"/>
      <c r="CR177" s="4"/>
      <c r="CS177" s="5"/>
      <c r="CT177" s="4"/>
      <c r="CU177" s="4"/>
      <c r="CV177" s="4"/>
      <c r="CW177" s="5"/>
      <c r="CX177" s="4"/>
      <c r="CY177" s="4"/>
      <c r="CZ177" s="4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</row>
    <row r="178" spans="1:211" x14ac:dyDescent="0.3">
      <c r="A178" s="49">
        <v>2017</v>
      </c>
      <c r="B178" s="50" t="s">
        <v>8</v>
      </c>
      <c r="C178" s="56">
        <v>0</v>
      </c>
      <c r="D178" s="6">
        <v>0</v>
      </c>
      <c r="E178" s="55">
        <v>0</v>
      </c>
      <c r="F178" s="56">
        <v>518.64400000000001</v>
      </c>
      <c r="G178" s="6">
        <v>1175.0899999999999</v>
      </c>
      <c r="H178" s="55">
        <f t="shared" si="399"/>
        <v>2265.6967013982612</v>
      </c>
      <c r="I178" s="56">
        <v>0</v>
      </c>
      <c r="J178" s="6">
        <v>0</v>
      </c>
      <c r="K178" s="55"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6.3529999999999998</v>
      </c>
      <c r="S178" s="6">
        <v>112.43</v>
      </c>
      <c r="T178" s="55">
        <f t="shared" ref="T178:T184" si="409">S178/R178*1000</f>
        <v>17697.150952306001</v>
      </c>
      <c r="U178" s="56">
        <v>498.44</v>
      </c>
      <c r="V178" s="6">
        <v>1720.38</v>
      </c>
      <c r="W178" s="55">
        <f t="shared" si="400"/>
        <v>3451.5287697616568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>
        <v>0</v>
      </c>
      <c r="AE178" s="6">
        <v>0</v>
      </c>
      <c r="AF178" s="55">
        <v>0</v>
      </c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207.42</v>
      </c>
      <c r="AT178" s="6">
        <v>973.68</v>
      </c>
      <c r="AU178" s="55">
        <f t="shared" si="401"/>
        <v>4694.243563783627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35</v>
      </c>
      <c r="BC178" s="6">
        <v>127.75</v>
      </c>
      <c r="BD178" s="55">
        <f t="shared" si="402"/>
        <v>3650</v>
      </c>
      <c r="BE178" s="56">
        <v>162</v>
      </c>
      <c r="BF178" s="6">
        <v>493.17</v>
      </c>
      <c r="BG178" s="55">
        <f t="shared" si="403"/>
        <v>3044.2592592592591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f t="shared" si="404"/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f t="shared" si="405"/>
        <v>0</v>
      </c>
      <c r="CF178" s="56">
        <v>0</v>
      </c>
      <c r="CG178" s="6">
        <v>0</v>
      </c>
      <c r="CH178" s="55">
        <v>0</v>
      </c>
      <c r="CI178" s="56">
        <v>136</v>
      </c>
      <c r="CJ178" s="6">
        <v>581.55999999999995</v>
      </c>
      <c r="CK178" s="55">
        <f t="shared" si="406"/>
        <v>4276.1764705882342</v>
      </c>
      <c r="CL178" s="8">
        <f t="shared" si="407"/>
        <v>1563.857</v>
      </c>
      <c r="CM178" s="15">
        <f t="shared" si="408"/>
        <v>5184.0599999999995</v>
      </c>
      <c r="CN178" s="4"/>
      <c r="CO178" s="5"/>
      <c r="CP178" s="4"/>
      <c r="CQ178" s="4"/>
      <c r="CR178" s="4"/>
      <c r="CS178" s="5"/>
      <c r="CT178" s="4"/>
      <c r="CU178" s="4"/>
      <c r="CV178" s="4"/>
      <c r="CW178" s="5"/>
      <c r="CX178" s="4"/>
      <c r="CY178" s="4"/>
      <c r="CZ178" s="4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</row>
    <row r="179" spans="1:211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139.673</v>
      </c>
      <c r="G179" s="6">
        <v>853.05</v>
      </c>
      <c r="H179" s="55">
        <f t="shared" si="399"/>
        <v>6107.4796130963032</v>
      </c>
      <c r="I179" s="56">
        <v>0</v>
      </c>
      <c r="J179" s="6">
        <v>0</v>
      </c>
      <c r="K179" s="55"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640.24</v>
      </c>
      <c r="V179" s="6">
        <v>1487</v>
      </c>
      <c r="W179" s="55">
        <f t="shared" si="400"/>
        <v>2322.5665375484191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>
        <v>0</v>
      </c>
      <c r="AE179" s="6">
        <v>0</v>
      </c>
      <c r="AF179" s="55">
        <v>0</v>
      </c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26.5</v>
      </c>
      <c r="AT179" s="6">
        <v>165.36</v>
      </c>
      <c r="AU179" s="55">
        <f t="shared" si="401"/>
        <v>6240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236.54</v>
      </c>
      <c r="BF179" s="6">
        <v>635.72</v>
      </c>
      <c r="BG179" s="55">
        <f t="shared" si="403"/>
        <v>2687.5792677771205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f t="shared" si="404"/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f t="shared" si="405"/>
        <v>0</v>
      </c>
      <c r="CF179" s="56">
        <v>0</v>
      </c>
      <c r="CG179" s="6">
        <v>0</v>
      </c>
      <c r="CH179" s="55">
        <v>0</v>
      </c>
      <c r="CI179" s="56">
        <v>136</v>
      </c>
      <c r="CJ179" s="6">
        <v>585.46</v>
      </c>
      <c r="CK179" s="55">
        <f t="shared" si="406"/>
        <v>4304.8529411764703</v>
      </c>
      <c r="CL179" s="8">
        <f t="shared" si="407"/>
        <v>1178.953</v>
      </c>
      <c r="CM179" s="15">
        <f t="shared" si="408"/>
        <v>3726.59</v>
      </c>
      <c r="CN179" s="4"/>
      <c r="CO179" s="5"/>
      <c r="CP179" s="4"/>
      <c r="CQ179" s="4"/>
      <c r="CR179" s="4"/>
      <c r="CS179" s="5"/>
      <c r="CT179" s="4"/>
      <c r="CU179" s="4"/>
      <c r="CV179" s="4"/>
      <c r="CW179" s="5"/>
      <c r="CX179" s="4"/>
      <c r="CY179" s="4"/>
      <c r="CZ179" s="4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</row>
    <row r="180" spans="1:211" x14ac:dyDescent="0.3">
      <c r="A180" s="49">
        <v>2017</v>
      </c>
      <c r="B180" s="50" t="s">
        <v>10</v>
      </c>
      <c r="C180" s="56">
        <v>0</v>
      </c>
      <c r="D180" s="6">
        <v>0</v>
      </c>
      <c r="E180" s="55">
        <v>0</v>
      </c>
      <c r="F180" s="56">
        <v>379.77800000000002</v>
      </c>
      <c r="G180" s="6">
        <v>2052.83</v>
      </c>
      <c r="H180" s="55">
        <f t="shared" si="399"/>
        <v>5405.3420682609312</v>
      </c>
      <c r="I180" s="56">
        <v>0</v>
      </c>
      <c r="J180" s="6">
        <v>0</v>
      </c>
      <c r="K180" s="55"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520.16999999999996</v>
      </c>
      <c r="V180" s="6">
        <v>1724.78</v>
      </c>
      <c r="W180" s="55">
        <f t="shared" si="400"/>
        <v>3315.8006036488073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>
        <v>0</v>
      </c>
      <c r="AE180" s="6">
        <v>0</v>
      </c>
      <c r="AF180" s="55">
        <v>0</v>
      </c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72.61</v>
      </c>
      <c r="AT180" s="6">
        <v>324.19</v>
      </c>
      <c r="AU180" s="55">
        <f t="shared" si="401"/>
        <v>4464.8120093651005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120</v>
      </c>
      <c r="BC180" s="6">
        <v>324</v>
      </c>
      <c r="BD180" s="55">
        <f t="shared" si="402"/>
        <v>2700</v>
      </c>
      <c r="BE180" s="56">
        <v>331.06</v>
      </c>
      <c r="BF180" s="6">
        <v>1062.1500000000001</v>
      </c>
      <c r="BG180" s="55">
        <f t="shared" si="403"/>
        <v>3208.3308161662544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f t="shared" si="404"/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f t="shared" si="405"/>
        <v>0</v>
      </c>
      <c r="CF180" s="56">
        <v>0</v>
      </c>
      <c r="CG180" s="6">
        <v>0</v>
      </c>
      <c r="CH180" s="55">
        <v>0</v>
      </c>
      <c r="CI180" s="56">
        <v>336</v>
      </c>
      <c r="CJ180" s="6">
        <v>1405.51</v>
      </c>
      <c r="CK180" s="55">
        <f t="shared" si="406"/>
        <v>4183.0654761904761</v>
      </c>
      <c r="CL180" s="8">
        <f t="shared" si="407"/>
        <v>1759.6179999999999</v>
      </c>
      <c r="CM180" s="15">
        <f t="shared" si="408"/>
        <v>6893.4599999999991</v>
      </c>
      <c r="CN180" s="4"/>
      <c r="CO180" s="5"/>
      <c r="CP180" s="4"/>
      <c r="CQ180" s="4"/>
      <c r="CR180" s="4"/>
      <c r="CS180" s="5"/>
      <c r="CT180" s="4"/>
      <c r="CU180" s="4"/>
      <c r="CV180" s="4"/>
      <c r="CW180" s="5"/>
      <c r="CX180" s="4"/>
      <c r="CY180" s="4"/>
      <c r="CZ180" s="4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</row>
    <row r="181" spans="1:211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353.20400000000001</v>
      </c>
      <c r="G181" s="6">
        <v>1673.34</v>
      </c>
      <c r="H181" s="55">
        <f t="shared" si="399"/>
        <v>4737.6020656617702</v>
      </c>
      <c r="I181" s="56">
        <v>0</v>
      </c>
      <c r="J181" s="6">
        <v>0</v>
      </c>
      <c r="K181" s="55"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10.952</v>
      </c>
      <c r="S181" s="6">
        <v>192.16</v>
      </c>
      <c r="T181" s="55">
        <f t="shared" si="409"/>
        <v>17545.653761869977</v>
      </c>
      <c r="U181" s="56">
        <v>519.92999999999995</v>
      </c>
      <c r="V181" s="6">
        <v>1603.96</v>
      </c>
      <c r="W181" s="55">
        <f t="shared" si="400"/>
        <v>3084.9537437732006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>
        <v>0</v>
      </c>
      <c r="AE181" s="6">
        <v>0</v>
      </c>
      <c r="AF181" s="55">
        <v>0</v>
      </c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2E-3</v>
      </c>
      <c r="AW181" s="6">
        <v>175.94</v>
      </c>
      <c r="AX181" s="55">
        <f t="shared" ref="AX181" si="410">AW181/AV181*1000</f>
        <v>87970000</v>
      </c>
      <c r="AY181" s="56">
        <v>0</v>
      </c>
      <c r="AZ181" s="6">
        <v>0</v>
      </c>
      <c r="BA181" s="55">
        <v>0</v>
      </c>
      <c r="BB181" s="56">
        <v>175</v>
      </c>
      <c r="BC181" s="6">
        <v>361.25</v>
      </c>
      <c r="BD181" s="55">
        <f t="shared" si="402"/>
        <v>2064.2857142857147</v>
      </c>
      <c r="BE181" s="56">
        <v>243.79</v>
      </c>
      <c r="BF181" s="6">
        <v>812.14</v>
      </c>
      <c r="BG181" s="55">
        <f t="shared" si="403"/>
        <v>3331.3097337872759</v>
      </c>
      <c r="BH181" s="56">
        <v>0</v>
      </c>
      <c r="BI181" s="6">
        <v>0</v>
      </c>
      <c r="BJ181" s="55">
        <v>0</v>
      </c>
      <c r="BK181" s="56">
        <v>0.08</v>
      </c>
      <c r="BL181" s="6">
        <v>28.91</v>
      </c>
      <c r="BM181" s="55">
        <f t="shared" ref="BM181" si="411">BL181/BK181*1000</f>
        <v>361375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f t="shared" si="404"/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f t="shared" si="405"/>
        <v>0</v>
      </c>
      <c r="CF181" s="56">
        <v>0</v>
      </c>
      <c r="CG181" s="6">
        <v>0</v>
      </c>
      <c r="CH181" s="55">
        <v>0</v>
      </c>
      <c r="CI181" s="56">
        <v>444.26900000000001</v>
      </c>
      <c r="CJ181" s="6">
        <v>1938.98</v>
      </c>
      <c r="CK181" s="55">
        <f t="shared" si="406"/>
        <v>4364.4278578969042</v>
      </c>
      <c r="CL181" s="8">
        <f t="shared" si="407"/>
        <v>1747.2269999999999</v>
      </c>
      <c r="CM181" s="15">
        <f t="shared" si="408"/>
        <v>6786.68</v>
      </c>
      <c r="CN181" s="4"/>
      <c r="CO181" s="5"/>
      <c r="CP181" s="4"/>
      <c r="CQ181" s="4"/>
      <c r="CR181" s="4"/>
      <c r="CS181" s="5"/>
      <c r="CT181" s="4"/>
      <c r="CU181" s="4"/>
      <c r="CV181" s="4"/>
      <c r="CW181" s="5"/>
      <c r="CX181" s="4"/>
      <c r="CY181" s="4"/>
      <c r="CZ181" s="4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</row>
    <row r="182" spans="1:211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420.548</v>
      </c>
      <c r="G182" s="6">
        <v>2169.64</v>
      </c>
      <c r="H182" s="55">
        <f t="shared" si="399"/>
        <v>5159.0781551689697</v>
      </c>
      <c r="I182" s="56">
        <v>0</v>
      </c>
      <c r="J182" s="6">
        <v>0</v>
      </c>
      <c r="K182" s="55"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540.40700000000004</v>
      </c>
      <c r="V182" s="6">
        <v>1503.32</v>
      </c>
      <c r="W182" s="55">
        <f t="shared" si="400"/>
        <v>2781.8292509164385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>
        <v>0</v>
      </c>
      <c r="AE182" s="6">
        <v>0</v>
      </c>
      <c r="AF182" s="55">
        <v>0</v>
      </c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31.82</v>
      </c>
      <c r="AT182" s="6">
        <v>167.69</v>
      </c>
      <c r="AU182" s="55">
        <f t="shared" si="401"/>
        <v>5269.9560025141427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125</v>
      </c>
      <c r="BC182" s="6">
        <v>309.66000000000003</v>
      </c>
      <c r="BD182" s="55">
        <f t="shared" si="402"/>
        <v>2477.2800000000002</v>
      </c>
      <c r="BE182" s="56">
        <v>326.31</v>
      </c>
      <c r="BF182" s="6">
        <v>971.54</v>
      </c>
      <c r="BG182" s="55">
        <f t="shared" si="403"/>
        <v>2977.3528240017158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f t="shared" si="404"/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f t="shared" si="405"/>
        <v>0</v>
      </c>
      <c r="CF182" s="56">
        <v>0</v>
      </c>
      <c r="CG182" s="6">
        <v>0</v>
      </c>
      <c r="CH182" s="55">
        <v>0</v>
      </c>
      <c r="CI182" s="56">
        <v>229</v>
      </c>
      <c r="CJ182" s="6">
        <v>1115.8499999999999</v>
      </c>
      <c r="CK182" s="55">
        <f t="shared" si="406"/>
        <v>4872.7074235807859</v>
      </c>
      <c r="CL182" s="8">
        <f t="shared" si="407"/>
        <v>1673.085</v>
      </c>
      <c r="CM182" s="15">
        <f t="shared" si="408"/>
        <v>6237.7</v>
      </c>
      <c r="CN182" s="4"/>
      <c r="CO182" s="5"/>
      <c r="CP182" s="4"/>
      <c r="CQ182" s="4"/>
      <c r="CR182" s="4"/>
      <c r="CS182" s="5"/>
      <c r="CT182" s="4"/>
      <c r="CU182" s="4"/>
      <c r="CV182" s="4"/>
      <c r="CW182" s="5"/>
      <c r="CX182" s="4"/>
      <c r="CY182" s="4"/>
      <c r="CZ182" s="4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</row>
    <row r="183" spans="1:211" x14ac:dyDescent="0.3">
      <c r="A183" s="49">
        <v>2017</v>
      </c>
      <c r="B183" s="50" t="s">
        <v>13</v>
      </c>
      <c r="C183" s="56">
        <v>0</v>
      </c>
      <c r="D183" s="6">
        <v>0</v>
      </c>
      <c r="E183" s="55">
        <v>0</v>
      </c>
      <c r="F183" s="56">
        <v>165.184</v>
      </c>
      <c r="G183" s="6">
        <v>827.11</v>
      </c>
      <c r="H183" s="55">
        <f t="shared" si="399"/>
        <v>5007.20408756296</v>
      </c>
      <c r="I183" s="56">
        <v>0</v>
      </c>
      <c r="J183" s="6">
        <v>0</v>
      </c>
      <c r="K183" s="55"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565.78</v>
      </c>
      <c r="V183" s="6">
        <v>1534.51</v>
      </c>
      <c r="W183" s="55">
        <f t="shared" si="400"/>
        <v>2712.2026229276398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>
        <v>0.13700000000000001</v>
      </c>
      <c r="AE183" s="6">
        <v>6.24</v>
      </c>
      <c r="AF183" s="55">
        <f t="shared" ref="AF183" si="412">AE183/AD183*1000</f>
        <v>45547.445255474449</v>
      </c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84.58</v>
      </c>
      <c r="AT183" s="6">
        <v>235.13</v>
      </c>
      <c r="AU183" s="55">
        <f t="shared" si="401"/>
        <v>2779.971624497517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105</v>
      </c>
      <c r="BC183" s="6">
        <v>202.69</v>
      </c>
      <c r="BD183" s="55">
        <f t="shared" si="402"/>
        <v>1930.3809523809523</v>
      </c>
      <c r="BE183" s="56">
        <v>311.75</v>
      </c>
      <c r="BF183" s="6">
        <v>972.93</v>
      </c>
      <c r="BG183" s="55">
        <f t="shared" si="403"/>
        <v>3120.8660785886123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f t="shared" si="404"/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f t="shared" si="405"/>
        <v>0</v>
      </c>
      <c r="CF183" s="56">
        <v>0</v>
      </c>
      <c r="CG183" s="6">
        <v>0</v>
      </c>
      <c r="CH183" s="55">
        <v>0</v>
      </c>
      <c r="CI183" s="56">
        <v>188</v>
      </c>
      <c r="CJ183" s="6">
        <v>709.51</v>
      </c>
      <c r="CK183" s="55">
        <f t="shared" si="406"/>
        <v>3773.9893617021276</v>
      </c>
      <c r="CL183" s="8">
        <f t="shared" si="407"/>
        <v>1420.4309999999998</v>
      </c>
      <c r="CM183" s="15">
        <f t="shared" si="408"/>
        <v>4488.1200000000008</v>
      </c>
      <c r="CN183" s="4"/>
      <c r="CO183" s="5"/>
      <c r="CP183" s="4"/>
      <c r="CQ183" s="4"/>
      <c r="CR183" s="4"/>
      <c r="CS183" s="5"/>
      <c r="CT183" s="4"/>
      <c r="CU183" s="4"/>
      <c r="CV183" s="4"/>
      <c r="CW183" s="5"/>
      <c r="CX183" s="4"/>
      <c r="CY183" s="4"/>
      <c r="CZ183" s="4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</row>
    <row r="184" spans="1:211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452.47399999999999</v>
      </c>
      <c r="G184" s="6">
        <v>2660.45</v>
      </c>
      <c r="H184" s="55">
        <f t="shared" si="399"/>
        <v>5879.7853578327149</v>
      </c>
      <c r="I184" s="56">
        <v>0</v>
      </c>
      <c r="J184" s="6">
        <v>0</v>
      </c>
      <c r="K184" s="55"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11.824</v>
      </c>
      <c r="S184" s="6">
        <v>181.05</v>
      </c>
      <c r="T184" s="55">
        <f t="shared" si="409"/>
        <v>15312.077131258458</v>
      </c>
      <c r="U184" s="56">
        <v>754.39400000000001</v>
      </c>
      <c r="V184" s="6">
        <v>1961.46</v>
      </c>
      <c r="W184" s="55">
        <f t="shared" si="400"/>
        <v>2600.0471901950441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>
        <v>0</v>
      </c>
      <c r="AE184" s="6">
        <v>0</v>
      </c>
      <c r="AF184" s="55">
        <v>0</v>
      </c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111.7</v>
      </c>
      <c r="AT184" s="6">
        <v>373.69</v>
      </c>
      <c r="AU184" s="55">
        <f t="shared" si="401"/>
        <v>3345.4789615040281</v>
      </c>
      <c r="AV184" s="56">
        <v>0</v>
      </c>
      <c r="AW184" s="6">
        <v>0</v>
      </c>
      <c r="AX184" s="55">
        <v>0</v>
      </c>
      <c r="AY184" s="56">
        <v>0.2</v>
      </c>
      <c r="AZ184" s="6">
        <v>7.9</v>
      </c>
      <c r="BA184" s="55">
        <f t="shared" ref="BA184" si="413">AZ184/AY184*1000</f>
        <v>39500</v>
      </c>
      <c r="BB184" s="56">
        <v>128.82</v>
      </c>
      <c r="BC184" s="6">
        <v>358.4</v>
      </c>
      <c r="BD184" s="55">
        <f t="shared" si="402"/>
        <v>2782.1766806396522</v>
      </c>
      <c r="BE184" s="56">
        <v>268.95</v>
      </c>
      <c r="BF184" s="6">
        <v>834.01</v>
      </c>
      <c r="BG184" s="55">
        <f t="shared" si="403"/>
        <v>3100.9853132552521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f t="shared" si="404"/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f t="shared" si="405"/>
        <v>0</v>
      </c>
      <c r="CF184" s="56">
        <v>0</v>
      </c>
      <c r="CG184" s="6">
        <v>0</v>
      </c>
      <c r="CH184" s="55">
        <v>0</v>
      </c>
      <c r="CI184" s="56">
        <v>102</v>
      </c>
      <c r="CJ184" s="6">
        <v>419.07</v>
      </c>
      <c r="CK184" s="55">
        <f t="shared" si="406"/>
        <v>4108.5294117647054</v>
      </c>
      <c r="CL184" s="8">
        <f t="shared" si="407"/>
        <v>1830.3620000000001</v>
      </c>
      <c r="CM184" s="15">
        <f t="shared" si="408"/>
        <v>6796.03</v>
      </c>
      <c r="CN184" s="4"/>
      <c r="CO184" s="5"/>
      <c r="CP184" s="4"/>
      <c r="CQ184" s="4"/>
      <c r="CR184" s="4"/>
      <c r="CS184" s="5"/>
      <c r="CT184" s="4"/>
      <c r="CU184" s="4"/>
      <c r="CV184" s="4"/>
      <c r="CW184" s="5"/>
      <c r="CX184" s="4"/>
      <c r="CY184" s="4"/>
      <c r="CZ184" s="4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</row>
    <row r="185" spans="1:211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220.291</v>
      </c>
      <c r="G185" s="6">
        <v>1148.76</v>
      </c>
      <c r="H185" s="55">
        <f t="shared" si="399"/>
        <v>5214.7386865555109</v>
      </c>
      <c r="I185" s="56">
        <v>0</v>
      </c>
      <c r="J185" s="6">
        <v>0</v>
      </c>
      <c r="K185" s="55"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776.58199999999999</v>
      </c>
      <c r="V185" s="6">
        <v>1986.93</v>
      </c>
      <c r="W185" s="55">
        <f t="shared" si="400"/>
        <v>2558.5578857094292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>
        <v>0</v>
      </c>
      <c r="AE185" s="6">
        <v>0</v>
      </c>
      <c r="AF185" s="55">
        <v>0</v>
      </c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86.676000000000002</v>
      </c>
      <c r="AT185" s="6">
        <v>463.48</v>
      </c>
      <c r="AU185" s="55">
        <f t="shared" si="401"/>
        <v>5347.2702939683422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170</v>
      </c>
      <c r="BC185" s="6">
        <v>445.29</v>
      </c>
      <c r="BD185" s="55">
        <f t="shared" si="402"/>
        <v>2619.3529411764707</v>
      </c>
      <c r="BE185" s="56">
        <v>326.33199999999999</v>
      </c>
      <c r="BF185" s="6">
        <v>948.7</v>
      </c>
      <c r="BG185" s="55">
        <f t="shared" si="403"/>
        <v>2907.1620313055419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4.4999999999999998E-2</v>
      </c>
      <c r="BO185" s="6">
        <v>7.6</v>
      </c>
      <c r="BP185" s="55">
        <f t="shared" ref="BP185" si="414">BO185/BN185*1000</f>
        <v>168888.88888888888</v>
      </c>
      <c r="BQ185" s="56">
        <v>0</v>
      </c>
      <c r="BR185" s="6">
        <v>0</v>
      </c>
      <c r="BS185" s="55">
        <f t="shared" si="404"/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f t="shared" si="405"/>
        <v>0</v>
      </c>
      <c r="CF185" s="56">
        <v>0</v>
      </c>
      <c r="CG185" s="6">
        <v>0</v>
      </c>
      <c r="CH185" s="55">
        <v>0</v>
      </c>
      <c r="CI185" s="56">
        <v>204</v>
      </c>
      <c r="CJ185" s="6">
        <v>823.14</v>
      </c>
      <c r="CK185" s="55">
        <f t="shared" si="406"/>
        <v>4035</v>
      </c>
      <c r="CL185" s="8">
        <f t="shared" si="407"/>
        <v>1783.9259999999999</v>
      </c>
      <c r="CM185" s="15">
        <f t="shared" si="408"/>
        <v>5823.9000000000005</v>
      </c>
      <c r="CN185" s="4"/>
      <c r="CO185" s="5"/>
      <c r="CP185" s="4"/>
      <c r="CQ185" s="4"/>
      <c r="CR185" s="4"/>
      <c r="CS185" s="5"/>
      <c r="CT185" s="4"/>
      <c r="CU185" s="4"/>
      <c r="CV185" s="4"/>
      <c r="CW185" s="5"/>
      <c r="CX185" s="4"/>
      <c r="CY185" s="4"/>
      <c r="CZ185" s="4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</row>
    <row r="186" spans="1:211" x14ac:dyDescent="0.3">
      <c r="A186" s="49">
        <v>2017</v>
      </c>
      <c r="B186" s="55" t="s">
        <v>16</v>
      </c>
      <c r="C186" s="56">
        <v>0</v>
      </c>
      <c r="D186" s="6">
        <v>0</v>
      </c>
      <c r="E186" s="55">
        <v>0</v>
      </c>
      <c r="F186" s="56">
        <v>287.245</v>
      </c>
      <c r="G186" s="6">
        <v>1411.63</v>
      </c>
      <c r="H186" s="55">
        <f t="shared" si="399"/>
        <v>4914.3762293512509</v>
      </c>
      <c r="I186" s="56">
        <v>6.0000000000000001E-3</v>
      </c>
      <c r="J186" s="6">
        <v>3.84</v>
      </c>
      <c r="K186" s="55">
        <f t="shared" ref="K186" si="415">J186/I186*1000</f>
        <v>640000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819.12</v>
      </c>
      <c r="V186" s="6">
        <v>2218.9499999999998</v>
      </c>
      <c r="W186" s="55">
        <f t="shared" si="400"/>
        <v>2708.9437445062995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>
        <v>0</v>
      </c>
      <c r="AE186" s="6">
        <v>0</v>
      </c>
      <c r="AF186" s="55">
        <v>0</v>
      </c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128.88</v>
      </c>
      <c r="AT186" s="6">
        <v>425.85</v>
      </c>
      <c r="AU186" s="55">
        <f t="shared" si="401"/>
        <v>3304.2364990689016</v>
      </c>
      <c r="AV186" s="56">
        <v>0</v>
      </c>
      <c r="AW186" s="6">
        <v>0</v>
      </c>
      <c r="AX186" s="55">
        <v>0</v>
      </c>
      <c r="AY186" s="56">
        <v>0</v>
      </c>
      <c r="AZ186" s="6">
        <v>0</v>
      </c>
      <c r="BA186" s="55">
        <v>0</v>
      </c>
      <c r="BB186" s="56">
        <v>215</v>
      </c>
      <c r="BC186" s="6">
        <v>589.74</v>
      </c>
      <c r="BD186" s="55">
        <f t="shared" si="402"/>
        <v>2742.9767441860467</v>
      </c>
      <c r="BE186" s="56">
        <v>331.28</v>
      </c>
      <c r="BF186" s="6">
        <v>901.62</v>
      </c>
      <c r="BG186" s="55">
        <f t="shared" si="403"/>
        <v>2721.6252113016185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f t="shared" si="404"/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f t="shared" si="405"/>
        <v>0</v>
      </c>
      <c r="CF186" s="56">
        <v>0</v>
      </c>
      <c r="CG186" s="6">
        <v>0</v>
      </c>
      <c r="CH186" s="55">
        <v>0</v>
      </c>
      <c r="CI186" s="56">
        <v>68</v>
      </c>
      <c r="CJ186" s="6">
        <v>274.38</v>
      </c>
      <c r="CK186" s="55">
        <f t="shared" si="406"/>
        <v>4035</v>
      </c>
      <c r="CL186" s="8">
        <f t="shared" si="407"/>
        <v>1849.5310000000002</v>
      </c>
      <c r="CM186" s="15">
        <f t="shared" si="408"/>
        <v>5826.01</v>
      </c>
      <c r="CN186" s="4"/>
      <c r="CO186" s="5"/>
      <c r="CP186" s="4"/>
      <c r="CQ186" s="4"/>
      <c r="CR186" s="4"/>
      <c r="CS186" s="5"/>
      <c r="CT186" s="4"/>
      <c r="CU186" s="4"/>
      <c r="CV186" s="4"/>
      <c r="CW186" s="5"/>
      <c r="CX186" s="4"/>
      <c r="CY186" s="4"/>
      <c r="CZ186" s="4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</row>
    <row r="187" spans="1:211" ht="15" thickBot="1" x14ac:dyDescent="0.35">
      <c r="A187" s="69"/>
      <c r="B187" s="70" t="s">
        <v>17</v>
      </c>
      <c r="C187" s="66">
        <f t="shared" ref="C187:D187" si="416">SUM(C175:C186)</f>
        <v>0</v>
      </c>
      <c r="D187" s="44">
        <f t="shared" si="416"/>
        <v>0</v>
      </c>
      <c r="E187" s="67"/>
      <c r="F187" s="66">
        <f t="shared" ref="F187:G187" si="417">SUM(F175:F186)</f>
        <v>4131.554000000001</v>
      </c>
      <c r="G187" s="44">
        <f t="shared" si="417"/>
        <v>19971.77</v>
      </c>
      <c r="H187" s="67"/>
      <c r="I187" s="66">
        <f t="shared" ref="I187:J187" si="418">SUM(I175:I186)</f>
        <v>6.0000000000000001E-3</v>
      </c>
      <c r="J187" s="44">
        <f t="shared" si="418"/>
        <v>3.84</v>
      </c>
      <c r="K187" s="67"/>
      <c r="L187" s="66">
        <f t="shared" ref="L187:M187" si="419">SUM(L175:L186)</f>
        <v>0</v>
      </c>
      <c r="M187" s="44">
        <f t="shared" si="419"/>
        <v>0</v>
      </c>
      <c r="N187" s="67"/>
      <c r="O187" s="66">
        <f t="shared" ref="O187:P187" si="420">SUM(O175:O186)</f>
        <v>0</v>
      </c>
      <c r="P187" s="44">
        <f t="shared" si="420"/>
        <v>0</v>
      </c>
      <c r="Q187" s="67"/>
      <c r="R187" s="66">
        <f t="shared" ref="R187:S187" si="421">SUM(R175:R186)</f>
        <v>29.128999999999998</v>
      </c>
      <c r="S187" s="44">
        <f t="shared" si="421"/>
        <v>485.64000000000004</v>
      </c>
      <c r="T187" s="67"/>
      <c r="U187" s="66">
        <f t="shared" ref="U187:V187" si="422">SUM(U175:U186)</f>
        <v>6622.6370000000006</v>
      </c>
      <c r="V187" s="44">
        <f t="shared" si="422"/>
        <v>20102.030000000002</v>
      </c>
      <c r="W187" s="67"/>
      <c r="X187" s="66">
        <f t="shared" ref="X187:Y187" si="423">SUM(X175:X186)</f>
        <v>0</v>
      </c>
      <c r="Y187" s="44">
        <f t="shared" si="423"/>
        <v>0</v>
      </c>
      <c r="Z187" s="67"/>
      <c r="AA187" s="66">
        <f t="shared" ref="AA187:AB187" si="424">SUM(AA175:AA186)</f>
        <v>0</v>
      </c>
      <c r="AB187" s="44">
        <f t="shared" si="424"/>
        <v>0</v>
      </c>
      <c r="AC187" s="67"/>
      <c r="AD187" s="66">
        <f t="shared" ref="AD187:AE187" si="425">SUM(AD175:AD186)</f>
        <v>0.13700000000000001</v>
      </c>
      <c r="AE187" s="44">
        <f t="shared" si="425"/>
        <v>6.24</v>
      </c>
      <c r="AF187" s="67"/>
      <c r="AG187" s="66">
        <f t="shared" ref="AG187:AH187" si="426">SUM(AG175:AG186)</f>
        <v>0</v>
      </c>
      <c r="AH187" s="44">
        <f t="shared" si="426"/>
        <v>0</v>
      </c>
      <c r="AI187" s="67"/>
      <c r="AJ187" s="66">
        <f t="shared" ref="AJ187:AK187" si="427">SUM(AJ175:AJ186)</f>
        <v>0</v>
      </c>
      <c r="AK187" s="44">
        <f t="shared" si="427"/>
        <v>0</v>
      </c>
      <c r="AL187" s="67"/>
      <c r="AM187" s="66">
        <f t="shared" ref="AM187:AN187" si="428">SUM(AM175:AM186)</f>
        <v>0</v>
      </c>
      <c r="AN187" s="44">
        <f t="shared" si="428"/>
        <v>0</v>
      </c>
      <c r="AO187" s="67"/>
      <c r="AP187" s="66">
        <f t="shared" ref="AP187:AQ187" si="429">SUM(AP175:AP186)</f>
        <v>0</v>
      </c>
      <c r="AQ187" s="44">
        <f t="shared" si="429"/>
        <v>0</v>
      </c>
      <c r="AR187" s="67"/>
      <c r="AS187" s="66">
        <f t="shared" ref="AS187:AT187" si="430">SUM(AS175:AS186)</f>
        <v>1166.5810000000001</v>
      </c>
      <c r="AT187" s="44">
        <f t="shared" si="430"/>
        <v>5123.630000000001</v>
      </c>
      <c r="AU187" s="67"/>
      <c r="AV187" s="66">
        <f t="shared" ref="AV187:AW187" si="431">SUM(AV175:AV186)</f>
        <v>2E-3</v>
      </c>
      <c r="AW187" s="44">
        <f t="shared" si="431"/>
        <v>175.94</v>
      </c>
      <c r="AX187" s="67"/>
      <c r="AY187" s="66">
        <f t="shared" ref="AY187:AZ187" si="432">SUM(AY175:AY186)</f>
        <v>0.2</v>
      </c>
      <c r="AZ187" s="44">
        <f t="shared" si="432"/>
        <v>7.9</v>
      </c>
      <c r="BA187" s="67"/>
      <c r="BB187" s="66">
        <f t="shared" ref="BB187:BC187" si="433">SUM(BB175:BB186)</f>
        <v>1345.82</v>
      </c>
      <c r="BC187" s="44">
        <f t="shared" si="433"/>
        <v>3944.7799999999997</v>
      </c>
      <c r="BD187" s="67"/>
      <c r="BE187" s="66">
        <f t="shared" ref="BE187:BF187" si="434">SUM(BE175:BE186)</f>
        <v>2733.1319999999996</v>
      </c>
      <c r="BF187" s="44">
        <f t="shared" si="434"/>
        <v>8459.4500000000007</v>
      </c>
      <c r="BG187" s="67"/>
      <c r="BH187" s="66">
        <f t="shared" ref="BH187:BI187" si="435">SUM(BH175:BH186)</f>
        <v>0</v>
      </c>
      <c r="BI187" s="44">
        <f t="shared" si="435"/>
        <v>0</v>
      </c>
      <c r="BJ187" s="67"/>
      <c r="BK187" s="66">
        <f t="shared" ref="BK187:BL187" si="436">SUM(BK175:BK186)</f>
        <v>0.08</v>
      </c>
      <c r="BL187" s="44">
        <f t="shared" si="436"/>
        <v>28.91</v>
      </c>
      <c r="BM187" s="67"/>
      <c r="BN187" s="66">
        <f t="shared" ref="BN187:BO187" si="437">SUM(BN175:BN186)</f>
        <v>4.4999999999999998E-2</v>
      </c>
      <c r="BO187" s="44">
        <f t="shared" si="437"/>
        <v>7.6</v>
      </c>
      <c r="BP187" s="67"/>
      <c r="BQ187" s="66">
        <f t="shared" ref="BQ187:BR187" si="438">SUM(BQ175:BQ186)</f>
        <v>0</v>
      </c>
      <c r="BR187" s="44">
        <f t="shared" si="438"/>
        <v>0</v>
      </c>
      <c r="BS187" s="67"/>
      <c r="BT187" s="66">
        <f t="shared" ref="BT187:BU187" si="439">SUM(BT175:BT186)</f>
        <v>0</v>
      </c>
      <c r="BU187" s="44">
        <f t="shared" si="439"/>
        <v>0</v>
      </c>
      <c r="BV187" s="67"/>
      <c r="BW187" s="66">
        <f t="shared" ref="BW187:BX187" si="440">SUM(BW175:BW186)</f>
        <v>0</v>
      </c>
      <c r="BX187" s="44">
        <f t="shared" si="440"/>
        <v>0</v>
      </c>
      <c r="BY187" s="67"/>
      <c r="BZ187" s="66">
        <f t="shared" ref="BZ187:CA187" si="441">SUM(BZ175:BZ186)</f>
        <v>0</v>
      </c>
      <c r="CA187" s="44">
        <f t="shared" si="441"/>
        <v>0</v>
      </c>
      <c r="CB187" s="67"/>
      <c r="CC187" s="66">
        <f t="shared" ref="CC187:CD187" si="442">SUM(CC175:CC186)</f>
        <v>0</v>
      </c>
      <c r="CD187" s="44">
        <f t="shared" si="442"/>
        <v>0</v>
      </c>
      <c r="CE187" s="67"/>
      <c r="CF187" s="66">
        <f t="shared" ref="CF187:CG187" si="443">SUM(CF175:CF186)</f>
        <v>0</v>
      </c>
      <c r="CG187" s="44">
        <f t="shared" si="443"/>
        <v>0</v>
      </c>
      <c r="CH187" s="67"/>
      <c r="CI187" s="66">
        <f t="shared" ref="CI187:CJ187" si="444">SUM(CI175:CI186)</f>
        <v>2683.2690000000002</v>
      </c>
      <c r="CJ187" s="44">
        <f t="shared" si="444"/>
        <v>11901.25</v>
      </c>
      <c r="CK187" s="67"/>
      <c r="CL187" s="45">
        <f t="shared" si="407"/>
        <v>18712.592000000001</v>
      </c>
      <c r="CM187" s="46">
        <f t="shared" si="408"/>
        <v>70218.98000000001</v>
      </c>
      <c r="CN187" s="4"/>
      <c r="CO187" s="5"/>
      <c r="CP187" s="4"/>
      <c r="CQ187" s="4"/>
      <c r="CR187" s="4"/>
      <c r="CS187" s="5"/>
      <c r="CT187" s="4"/>
      <c r="CU187" s="4"/>
      <c r="CV187" s="4"/>
      <c r="CW187" s="5"/>
      <c r="CX187" s="4"/>
      <c r="CY187" s="4"/>
      <c r="CZ187" s="4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</row>
    <row r="188" spans="1:211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323.56900000000002</v>
      </c>
      <c r="G188" s="6">
        <v>3015.98</v>
      </c>
      <c r="H188" s="55">
        <f t="shared" ref="H188:H199" si="445">G188/F188*1000</f>
        <v>9320.9794510598967</v>
      </c>
      <c r="I188" s="56">
        <v>0</v>
      </c>
      <c r="J188" s="6">
        <v>0</v>
      </c>
      <c r="K188" s="55"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568.88</v>
      </c>
      <c r="V188" s="6">
        <v>1464.65</v>
      </c>
      <c r="W188" s="55">
        <f t="shared" ref="W188:W199" si="446">V188/U188*1000</f>
        <v>2574.6203065672903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>
        <v>0</v>
      </c>
      <c r="AE188" s="6">
        <v>0</v>
      </c>
      <c r="AF188" s="55">
        <v>0</v>
      </c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27.42</v>
      </c>
      <c r="AT188" s="6">
        <v>74.58</v>
      </c>
      <c r="AU188" s="55">
        <f t="shared" ref="AU188:AU199" si="447">AT188/AS188*1000</f>
        <v>2719.9124726477021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197</v>
      </c>
      <c r="BC188" s="6">
        <v>509.72</v>
      </c>
      <c r="BD188" s="55">
        <f t="shared" ref="BD188:BD199" si="448">BC188/BB188*1000</f>
        <v>2587.4111675126901</v>
      </c>
      <c r="BE188" s="56">
        <v>300.95</v>
      </c>
      <c r="BF188" s="6">
        <v>694.36</v>
      </c>
      <c r="BG188" s="55">
        <f t="shared" ref="BG188:BG199" si="449">BF188/BE188*1000</f>
        <v>2307.2271141385613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f t="shared" ref="BS188:BS199" si="450">IF(BQ188=0,0,BR188/BQ188*1000)</f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f t="shared" ref="CE188:CE199" si="451">IF(CC188=0,0,CD188/CC188*1000)</f>
        <v>0</v>
      </c>
      <c r="CF188" s="56">
        <v>0</v>
      </c>
      <c r="CG188" s="6">
        <v>0</v>
      </c>
      <c r="CH188" s="55">
        <v>0</v>
      </c>
      <c r="CI188" s="56">
        <v>136</v>
      </c>
      <c r="CJ188" s="6">
        <v>349.91</v>
      </c>
      <c r="CK188" s="55">
        <f t="shared" ref="CK188:CK199" si="452">CJ188/CI188*1000</f>
        <v>2572.8676470588239</v>
      </c>
      <c r="CL188" s="8">
        <f t="shared" si="407"/>
        <v>1553.819</v>
      </c>
      <c r="CM188" s="15">
        <f t="shared" si="408"/>
        <v>6109.2000000000007</v>
      </c>
      <c r="CN188" s="4"/>
      <c r="CO188" s="5"/>
      <c r="CP188" s="4"/>
      <c r="CQ188" s="4"/>
      <c r="CR188" s="4"/>
      <c r="CS188" s="5"/>
      <c r="CT188" s="4"/>
      <c r="CU188" s="4"/>
      <c r="CV188" s="4"/>
      <c r="CW188" s="5"/>
      <c r="CX188" s="4"/>
      <c r="CY188" s="4"/>
      <c r="CZ188" s="4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</row>
    <row r="189" spans="1:211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251.821</v>
      </c>
      <c r="G189" s="6">
        <v>1151.8900000000001</v>
      </c>
      <c r="H189" s="55">
        <f t="shared" si="445"/>
        <v>4574.2412269032375</v>
      </c>
      <c r="I189" s="56">
        <v>0</v>
      </c>
      <c r="J189" s="6">
        <v>0</v>
      </c>
      <c r="K189" s="55"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0.15</v>
      </c>
      <c r="S189" s="6">
        <v>1.62</v>
      </c>
      <c r="T189" s="55">
        <f t="shared" ref="T189:T199" si="453">S189/R189*1000</f>
        <v>10800</v>
      </c>
      <c r="U189" s="56">
        <v>649.1</v>
      </c>
      <c r="V189" s="6">
        <v>1651.04</v>
      </c>
      <c r="W189" s="55">
        <f t="shared" si="446"/>
        <v>2543.5834232013558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>
        <v>0</v>
      </c>
      <c r="AE189" s="6">
        <v>0</v>
      </c>
      <c r="AF189" s="55">
        <v>0</v>
      </c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54.5</v>
      </c>
      <c r="AT189" s="6">
        <v>147.46</v>
      </c>
      <c r="AU189" s="55">
        <f t="shared" si="447"/>
        <v>2705.6880733944959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136</v>
      </c>
      <c r="BC189" s="6">
        <v>342.7</v>
      </c>
      <c r="BD189" s="55">
        <f t="shared" si="448"/>
        <v>2519.8529411764703</v>
      </c>
      <c r="BE189" s="56">
        <v>402.20800000000003</v>
      </c>
      <c r="BF189" s="6">
        <v>1131.32</v>
      </c>
      <c r="BG189" s="55">
        <f t="shared" si="449"/>
        <v>2812.7734903333599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f t="shared" si="450"/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f t="shared" si="451"/>
        <v>0</v>
      </c>
      <c r="CF189" s="56">
        <v>0</v>
      </c>
      <c r="CG189" s="6">
        <v>0</v>
      </c>
      <c r="CH189" s="55">
        <v>0</v>
      </c>
      <c r="CI189" s="56">
        <v>68</v>
      </c>
      <c r="CJ189" s="6">
        <v>174.95</v>
      </c>
      <c r="CK189" s="55">
        <f t="shared" si="452"/>
        <v>2572.794117647059</v>
      </c>
      <c r="CL189" s="8">
        <f t="shared" si="407"/>
        <v>1561.779</v>
      </c>
      <c r="CM189" s="15">
        <f t="shared" si="408"/>
        <v>4600.9800000000005</v>
      </c>
      <c r="CN189" s="4"/>
      <c r="CO189" s="5"/>
      <c r="CP189" s="4"/>
      <c r="CQ189" s="4"/>
      <c r="CR189" s="4"/>
      <c r="CS189" s="5"/>
      <c r="CT189" s="4"/>
      <c r="CU189" s="4"/>
      <c r="CV189" s="4"/>
      <c r="CW189" s="5"/>
      <c r="CX189" s="4"/>
      <c r="CY189" s="4"/>
      <c r="CZ189" s="4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</row>
    <row r="190" spans="1:211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317.67700000000002</v>
      </c>
      <c r="G190" s="6">
        <v>1414.8</v>
      </c>
      <c r="H190" s="55">
        <f t="shared" si="445"/>
        <v>4453.5802088284636</v>
      </c>
      <c r="I190" s="56">
        <v>0</v>
      </c>
      <c r="J190" s="6">
        <v>0</v>
      </c>
      <c r="K190" s="55"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733.46900000000005</v>
      </c>
      <c r="V190" s="6">
        <v>1861.64</v>
      </c>
      <c r="W190" s="55">
        <f t="shared" si="446"/>
        <v>2538.1304458675145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>
        <v>0</v>
      </c>
      <c r="AE190" s="6">
        <v>0</v>
      </c>
      <c r="AF190" s="55">
        <v>0</v>
      </c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166.542</v>
      </c>
      <c r="AT190" s="6">
        <v>537.03</v>
      </c>
      <c r="AU190" s="55">
        <f t="shared" si="447"/>
        <v>3224.5919948121191</v>
      </c>
      <c r="AV190" s="56">
        <v>0</v>
      </c>
      <c r="AW190" s="6">
        <v>0</v>
      </c>
      <c r="AX190" s="55">
        <v>0</v>
      </c>
      <c r="AY190" s="56">
        <v>0</v>
      </c>
      <c r="AZ190" s="6">
        <v>0</v>
      </c>
      <c r="BA190" s="55">
        <v>0</v>
      </c>
      <c r="BB190" s="56">
        <v>68</v>
      </c>
      <c r="BC190" s="6">
        <v>177.3</v>
      </c>
      <c r="BD190" s="55">
        <f t="shared" si="448"/>
        <v>2607.3529411764707</v>
      </c>
      <c r="BE190" s="56">
        <v>170.22399999999999</v>
      </c>
      <c r="BF190" s="6">
        <v>457.95</v>
      </c>
      <c r="BG190" s="55">
        <f t="shared" si="449"/>
        <v>2690.2786916063542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f t="shared" si="450"/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f t="shared" si="451"/>
        <v>0</v>
      </c>
      <c r="CF190" s="56">
        <v>0</v>
      </c>
      <c r="CG190" s="6">
        <v>0</v>
      </c>
      <c r="CH190" s="55">
        <v>0</v>
      </c>
      <c r="CI190" s="56">
        <v>136</v>
      </c>
      <c r="CJ190" s="6">
        <v>349.91</v>
      </c>
      <c r="CK190" s="55">
        <f t="shared" si="452"/>
        <v>2572.8676470588239</v>
      </c>
      <c r="CL190" s="8">
        <f t="shared" si="407"/>
        <v>1591.9119999999998</v>
      </c>
      <c r="CM190" s="15">
        <f t="shared" si="408"/>
        <v>4798.63</v>
      </c>
      <c r="CN190" s="4"/>
      <c r="CO190" s="5"/>
      <c r="CP190" s="4"/>
      <c r="CQ190" s="4"/>
      <c r="CR190" s="4"/>
      <c r="CS190" s="5"/>
      <c r="CT190" s="4"/>
      <c r="CU190" s="4"/>
      <c r="CV190" s="4"/>
      <c r="CW190" s="5"/>
      <c r="CX190" s="4"/>
      <c r="CY190" s="4"/>
      <c r="CZ190" s="4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</row>
    <row r="191" spans="1:211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487.577</v>
      </c>
      <c r="G191" s="6">
        <v>2568.1999999999998</v>
      </c>
      <c r="H191" s="55">
        <f t="shared" si="445"/>
        <v>5267.2706054633418</v>
      </c>
      <c r="I191" s="56">
        <v>0</v>
      </c>
      <c r="J191" s="6">
        <v>0</v>
      </c>
      <c r="K191" s="55"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424.81</v>
      </c>
      <c r="V191" s="6">
        <v>1328.99</v>
      </c>
      <c r="W191" s="55">
        <f t="shared" si="446"/>
        <v>3128.4338880911469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>
        <v>0</v>
      </c>
      <c r="AE191" s="6">
        <v>0</v>
      </c>
      <c r="AF191" s="55">
        <v>0</v>
      </c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88.06</v>
      </c>
      <c r="AT191" s="6">
        <v>311.52</v>
      </c>
      <c r="AU191" s="55">
        <f t="shared" si="447"/>
        <v>3537.5880081762434</v>
      </c>
      <c r="AV191" s="56">
        <v>0</v>
      </c>
      <c r="AW191" s="6">
        <v>0</v>
      </c>
      <c r="AX191" s="55">
        <v>0</v>
      </c>
      <c r="AY191" s="56">
        <v>0</v>
      </c>
      <c r="AZ191" s="6">
        <v>0</v>
      </c>
      <c r="BA191" s="55">
        <v>0</v>
      </c>
      <c r="BB191" s="56">
        <v>34</v>
      </c>
      <c r="BC191" s="6">
        <v>88.65</v>
      </c>
      <c r="BD191" s="55">
        <f t="shared" si="448"/>
        <v>2607.3529411764707</v>
      </c>
      <c r="BE191" s="56">
        <v>167.63</v>
      </c>
      <c r="BF191" s="6">
        <v>464.98</v>
      </c>
      <c r="BG191" s="55">
        <f t="shared" si="449"/>
        <v>2773.8471633955737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f t="shared" si="450"/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f t="shared" si="451"/>
        <v>0</v>
      </c>
      <c r="CF191" s="56">
        <v>0</v>
      </c>
      <c r="CG191" s="6">
        <v>0</v>
      </c>
      <c r="CH191" s="55">
        <v>0</v>
      </c>
      <c r="CI191" s="56">
        <v>102</v>
      </c>
      <c r="CJ191" s="6">
        <v>262.43</v>
      </c>
      <c r="CK191" s="55">
        <f t="shared" si="452"/>
        <v>2572.8431372549021</v>
      </c>
      <c r="CL191" s="8">
        <f t="shared" si="407"/>
        <v>1304.077</v>
      </c>
      <c r="CM191" s="15">
        <f t="shared" si="408"/>
        <v>5024.7700000000004</v>
      </c>
      <c r="CN191" s="4"/>
      <c r="CO191" s="5"/>
      <c r="CP191" s="4"/>
      <c r="CQ191" s="4"/>
      <c r="CR191" s="4"/>
      <c r="CS191" s="5"/>
      <c r="CT191" s="4"/>
      <c r="CU191" s="4"/>
      <c r="CV191" s="4"/>
      <c r="CW191" s="5"/>
      <c r="CX191" s="4"/>
      <c r="CY191" s="4"/>
      <c r="CZ191" s="4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</row>
    <row r="192" spans="1:211" x14ac:dyDescent="0.3">
      <c r="A192" s="49">
        <v>2018</v>
      </c>
      <c r="B192" s="50" t="s">
        <v>9</v>
      </c>
      <c r="C192" s="56">
        <v>0</v>
      </c>
      <c r="D192" s="6">
        <v>0</v>
      </c>
      <c r="E192" s="55">
        <v>0</v>
      </c>
      <c r="F192" s="56">
        <v>364.03199999999998</v>
      </c>
      <c r="G192" s="6">
        <v>1985.52</v>
      </c>
      <c r="H192" s="55">
        <f t="shared" si="445"/>
        <v>5454.2457805907179</v>
      </c>
      <c r="I192" s="56">
        <v>0</v>
      </c>
      <c r="J192" s="6">
        <v>0</v>
      </c>
      <c r="K192" s="55"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1.532</v>
      </c>
      <c r="S192" s="6">
        <v>23.18</v>
      </c>
      <c r="T192" s="55">
        <f t="shared" si="453"/>
        <v>15130.548302872063</v>
      </c>
      <c r="U192" s="56">
        <v>525.58000000000004</v>
      </c>
      <c r="V192" s="6">
        <v>1601.86</v>
      </c>
      <c r="W192" s="55">
        <f t="shared" si="446"/>
        <v>3047.7948171543817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>
        <v>0</v>
      </c>
      <c r="AE192" s="6">
        <v>0</v>
      </c>
      <c r="AF192" s="55">
        <v>0</v>
      </c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61.28</v>
      </c>
      <c r="AT192" s="6">
        <v>169.75</v>
      </c>
      <c r="AU192" s="55">
        <f t="shared" si="447"/>
        <v>2770.0718015665793</v>
      </c>
      <c r="AV192" s="56">
        <v>0</v>
      </c>
      <c r="AW192" s="6">
        <v>0</v>
      </c>
      <c r="AX192" s="55">
        <v>0</v>
      </c>
      <c r="AY192" s="56">
        <v>0</v>
      </c>
      <c r="AZ192" s="6">
        <v>0</v>
      </c>
      <c r="BA192" s="55">
        <v>0</v>
      </c>
      <c r="BB192" s="56">
        <v>90</v>
      </c>
      <c r="BC192" s="6">
        <v>353.25</v>
      </c>
      <c r="BD192" s="55">
        <f t="shared" si="448"/>
        <v>3925</v>
      </c>
      <c r="BE192" s="56">
        <v>322.91000000000003</v>
      </c>
      <c r="BF192" s="6">
        <v>1188.3699999999999</v>
      </c>
      <c r="BG192" s="55">
        <f t="shared" si="449"/>
        <v>3680.1895264934496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f t="shared" si="450"/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f t="shared" si="451"/>
        <v>0</v>
      </c>
      <c r="CF192" s="56">
        <v>0</v>
      </c>
      <c r="CG192" s="6">
        <v>0</v>
      </c>
      <c r="CH192" s="55">
        <v>0</v>
      </c>
      <c r="CI192" s="56">
        <v>34</v>
      </c>
      <c r="CJ192" s="6">
        <v>87.48</v>
      </c>
      <c r="CK192" s="55">
        <f t="shared" si="452"/>
        <v>2572.9411764705883</v>
      </c>
      <c r="CL192" s="8">
        <f t="shared" si="407"/>
        <v>1399.3340000000001</v>
      </c>
      <c r="CM192" s="15">
        <f t="shared" si="408"/>
        <v>5409.41</v>
      </c>
      <c r="CN192" s="4"/>
      <c r="CO192" s="5"/>
      <c r="CP192" s="4"/>
      <c r="CQ192" s="4"/>
      <c r="CR192" s="4"/>
      <c r="CS192" s="5"/>
      <c r="CT192" s="4"/>
      <c r="CU192" s="4"/>
      <c r="CV192" s="4"/>
      <c r="CW192" s="5"/>
      <c r="CX192" s="4"/>
      <c r="CY192" s="4"/>
      <c r="CZ192" s="4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</row>
    <row r="193" spans="1:211" x14ac:dyDescent="0.3">
      <c r="A193" s="49">
        <v>2018</v>
      </c>
      <c r="B193" s="50" t="s">
        <v>10</v>
      </c>
      <c r="C193" s="56">
        <v>0</v>
      </c>
      <c r="D193" s="6">
        <v>0</v>
      </c>
      <c r="E193" s="55">
        <v>0</v>
      </c>
      <c r="F193" s="56">
        <v>618.26099999999997</v>
      </c>
      <c r="G193" s="6">
        <v>2007.3720000000001</v>
      </c>
      <c r="H193" s="55">
        <f t="shared" si="445"/>
        <v>3246.8035344296341</v>
      </c>
      <c r="I193" s="56">
        <v>0</v>
      </c>
      <c r="J193" s="6">
        <v>0</v>
      </c>
      <c r="K193" s="55"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756.08</v>
      </c>
      <c r="V193" s="6">
        <v>2613.5810000000001</v>
      </c>
      <c r="W193" s="55">
        <f t="shared" si="446"/>
        <v>3456.7519310125913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>
        <v>0</v>
      </c>
      <c r="AE193" s="6">
        <v>0</v>
      </c>
      <c r="AF193" s="55">
        <v>0</v>
      </c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86.17</v>
      </c>
      <c r="AT193" s="6">
        <v>325.137</v>
      </c>
      <c r="AU193" s="55">
        <f t="shared" si="447"/>
        <v>3773.2041313682253</v>
      </c>
      <c r="AV193" s="56">
        <v>0</v>
      </c>
      <c r="AW193" s="6">
        <v>0</v>
      </c>
      <c r="AX193" s="55">
        <v>0</v>
      </c>
      <c r="AY193" s="56">
        <v>0</v>
      </c>
      <c r="AZ193" s="6">
        <v>0</v>
      </c>
      <c r="BA193" s="55">
        <v>0</v>
      </c>
      <c r="BB193" s="56">
        <v>60</v>
      </c>
      <c r="BC193" s="6">
        <v>235.5</v>
      </c>
      <c r="BD193" s="55">
        <f t="shared" si="448"/>
        <v>3925</v>
      </c>
      <c r="BE193" s="56">
        <v>482.81</v>
      </c>
      <c r="BF193" s="6">
        <v>1922.12</v>
      </c>
      <c r="BG193" s="55">
        <f t="shared" si="449"/>
        <v>3981.1105818023652</v>
      </c>
      <c r="BH193" s="56">
        <v>0</v>
      </c>
      <c r="BI193" s="6">
        <v>0</v>
      </c>
      <c r="BJ193" s="55">
        <v>0</v>
      </c>
      <c r="BK193" s="56">
        <v>0</v>
      </c>
      <c r="BL193" s="6">
        <v>0</v>
      </c>
      <c r="BM193" s="55">
        <v>0</v>
      </c>
      <c r="BN193" s="56">
        <v>0</v>
      </c>
      <c r="BO193" s="6">
        <v>0</v>
      </c>
      <c r="BP193" s="55">
        <v>0</v>
      </c>
      <c r="BQ193" s="56">
        <v>0</v>
      </c>
      <c r="BR193" s="6">
        <v>0</v>
      </c>
      <c r="BS193" s="55">
        <f t="shared" si="450"/>
        <v>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f t="shared" si="451"/>
        <v>0</v>
      </c>
      <c r="CF193" s="56">
        <v>0</v>
      </c>
      <c r="CG193" s="6">
        <v>0</v>
      </c>
      <c r="CH193" s="55">
        <v>0</v>
      </c>
      <c r="CI193" s="56">
        <v>0</v>
      </c>
      <c r="CJ193" s="6">
        <v>0</v>
      </c>
      <c r="CK193" s="55">
        <v>0</v>
      </c>
      <c r="CL193" s="8">
        <f t="shared" si="407"/>
        <v>2003.3209999999999</v>
      </c>
      <c r="CM193" s="15">
        <f t="shared" si="408"/>
        <v>7103.71</v>
      </c>
      <c r="CN193" s="4"/>
      <c r="CO193" s="5"/>
      <c r="CP193" s="4"/>
      <c r="CQ193" s="4"/>
      <c r="CR193" s="4"/>
      <c r="CS193" s="5"/>
      <c r="CT193" s="4"/>
      <c r="CU193" s="4"/>
      <c r="CV193" s="4"/>
      <c r="CW193" s="5"/>
      <c r="CX193" s="4"/>
      <c r="CY193" s="4"/>
      <c r="CZ193" s="4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</row>
    <row r="194" spans="1:211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171.137</v>
      </c>
      <c r="G194" s="6">
        <v>588.78899999999999</v>
      </c>
      <c r="H194" s="55">
        <f t="shared" si="445"/>
        <v>3440.4541390815548</v>
      </c>
      <c r="I194" s="56">
        <v>0</v>
      </c>
      <c r="J194" s="6">
        <v>0</v>
      </c>
      <c r="K194" s="55"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888.44</v>
      </c>
      <c r="V194" s="6">
        <v>3175.739</v>
      </c>
      <c r="W194" s="55">
        <f t="shared" si="446"/>
        <v>3574.5115033091711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>
        <v>0</v>
      </c>
      <c r="AE194" s="6">
        <v>0</v>
      </c>
      <c r="AF194" s="55">
        <v>0</v>
      </c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127.88</v>
      </c>
      <c r="AT194" s="6">
        <v>485.04199999999997</v>
      </c>
      <c r="AU194" s="55">
        <f t="shared" si="447"/>
        <v>3792.9465123553332</v>
      </c>
      <c r="AV194" s="56">
        <v>0</v>
      </c>
      <c r="AW194" s="6">
        <v>0</v>
      </c>
      <c r="AX194" s="55">
        <v>0</v>
      </c>
      <c r="AY194" s="56">
        <v>0</v>
      </c>
      <c r="AZ194" s="6">
        <v>0</v>
      </c>
      <c r="BA194" s="55">
        <v>0</v>
      </c>
      <c r="BB194" s="56">
        <v>65</v>
      </c>
      <c r="BC194" s="6">
        <v>236.75</v>
      </c>
      <c r="BD194" s="55">
        <f t="shared" si="448"/>
        <v>3642.3076923076924</v>
      </c>
      <c r="BE194" s="56">
        <v>278.60000000000002</v>
      </c>
      <c r="BF194" s="6">
        <v>968.07600000000002</v>
      </c>
      <c r="BG194" s="55">
        <f t="shared" si="449"/>
        <v>3474.7882268485282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f t="shared" si="450"/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0</v>
      </c>
      <c r="CD194" s="6">
        <v>0</v>
      </c>
      <c r="CE194" s="55">
        <f t="shared" si="451"/>
        <v>0</v>
      </c>
      <c r="CF194" s="56">
        <v>0</v>
      </c>
      <c r="CG194" s="6">
        <v>0</v>
      </c>
      <c r="CH194" s="55">
        <v>0</v>
      </c>
      <c r="CI194" s="56">
        <v>238</v>
      </c>
      <c r="CJ194" s="6">
        <v>748.43399999999997</v>
      </c>
      <c r="CK194" s="55">
        <f t="shared" si="452"/>
        <v>3144.6806722689075</v>
      </c>
      <c r="CL194" s="8">
        <f t="shared" si="407"/>
        <v>1769.057</v>
      </c>
      <c r="CM194" s="15">
        <f t="shared" si="408"/>
        <v>6202.83</v>
      </c>
      <c r="CN194" s="4"/>
      <c r="CO194" s="5"/>
      <c r="CP194" s="4"/>
      <c r="CQ194" s="4"/>
      <c r="CR194" s="4"/>
      <c r="CS194" s="5"/>
      <c r="CT194" s="4"/>
      <c r="CU194" s="4"/>
      <c r="CV194" s="4"/>
      <c r="CW194" s="5"/>
      <c r="CX194" s="4"/>
      <c r="CY194" s="4"/>
      <c r="CZ194" s="4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</row>
    <row r="195" spans="1:211" x14ac:dyDescent="0.3">
      <c r="A195" s="49">
        <v>2018</v>
      </c>
      <c r="B195" s="50" t="s">
        <v>12</v>
      </c>
      <c r="C195" s="56">
        <v>0</v>
      </c>
      <c r="D195" s="6">
        <v>0</v>
      </c>
      <c r="E195" s="55">
        <v>0</v>
      </c>
      <c r="F195" s="56">
        <v>454.47699999999998</v>
      </c>
      <c r="G195" s="6">
        <v>1642.3109999999999</v>
      </c>
      <c r="H195" s="55">
        <f t="shared" si="445"/>
        <v>3613.6284124389135</v>
      </c>
      <c r="I195" s="56">
        <v>0</v>
      </c>
      <c r="J195" s="6">
        <v>0</v>
      </c>
      <c r="K195" s="55"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934.09299999999996</v>
      </c>
      <c r="V195" s="6">
        <v>3152.8429999999998</v>
      </c>
      <c r="W195" s="55">
        <f t="shared" si="446"/>
        <v>3375.2988192824487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>
        <v>0</v>
      </c>
      <c r="AE195" s="6">
        <v>0</v>
      </c>
      <c r="AF195" s="55">
        <v>0</v>
      </c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263.86</v>
      </c>
      <c r="AT195" s="6">
        <v>1211.913</v>
      </c>
      <c r="AU195" s="55">
        <f t="shared" si="447"/>
        <v>4593.0152353520807</v>
      </c>
      <c r="AV195" s="56">
        <v>0</v>
      </c>
      <c r="AW195" s="6">
        <v>0</v>
      </c>
      <c r="AX195" s="55">
        <v>0</v>
      </c>
      <c r="AY195" s="56">
        <v>0</v>
      </c>
      <c r="AZ195" s="6">
        <v>0</v>
      </c>
      <c r="BA195" s="55">
        <v>0</v>
      </c>
      <c r="BB195" s="56">
        <v>120</v>
      </c>
      <c r="BC195" s="6">
        <v>441</v>
      </c>
      <c r="BD195" s="55">
        <f t="shared" si="448"/>
        <v>3675</v>
      </c>
      <c r="BE195" s="56">
        <v>379.69200000000001</v>
      </c>
      <c r="BF195" s="6">
        <v>2070.1010000000001</v>
      </c>
      <c r="BG195" s="55">
        <f t="shared" si="449"/>
        <v>5452.0532431549782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f t="shared" si="450"/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f t="shared" si="451"/>
        <v>0</v>
      </c>
      <c r="CF195" s="56">
        <v>0</v>
      </c>
      <c r="CG195" s="6">
        <v>0</v>
      </c>
      <c r="CH195" s="55">
        <v>0</v>
      </c>
      <c r="CI195" s="56">
        <v>170</v>
      </c>
      <c r="CJ195" s="6">
        <v>618.84500000000003</v>
      </c>
      <c r="CK195" s="55">
        <f t="shared" si="452"/>
        <v>3640.2647058823532</v>
      </c>
      <c r="CL195" s="8">
        <f t="shared" si="407"/>
        <v>2322.1219999999998</v>
      </c>
      <c r="CM195" s="15">
        <f t="shared" si="408"/>
        <v>9137.012999999999</v>
      </c>
      <c r="CN195" s="4"/>
      <c r="CO195" s="5"/>
      <c r="CP195" s="4"/>
      <c r="CQ195" s="4"/>
      <c r="CR195" s="4"/>
      <c r="CS195" s="5"/>
      <c r="CT195" s="4"/>
      <c r="CU195" s="4"/>
      <c r="CV195" s="4"/>
      <c r="CW195" s="5"/>
      <c r="CX195" s="4"/>
      <c r="CY195" s="4"/>
      <c r="CZ195" s="4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</row>
    <row r="196" spans="1:211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342.483</v>
      </c>
      <c r="G196" s="6">
        <v>2018.2159999999999</v>
      </c>
      <c r="H196" s="55">
        <f t="shared" si="445"/>
        <v>5892.8939538604827</v>
      </c>
      <c r="I196" s="56">
        <v>0</v>
      </c>
      <c r="J196" s="6">
        <v>0</v>
      </c>
      <c r="K196" s="55"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842.04</v>
      </c>
      <c r="V196" s="6">
        <v>2883.9839999999999</v>
      </c>
      <c r="W196" s="55">
        <f t="shared" si="446"/>
        <v>3424.9964372238846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>
        <v>0</v>
      </c>
      <c r="AE196" s="6">
        <v>0</v>
      </c>
      <c r="AF196" s="55">
        <v>0</v>
      </c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87.86</v>
      </c>
      <c r="AT196" s="6">
        <v>465.22899999999998</v>
      </c>
      <c r="AU196" s="55">
        <f t="shared" si="447"/>
        <v>5295.1172319599364</v>
      </c>
      <c r="AV196" s="56">
        <v>0</v>
      </c>
      <c r="AW196" s="6">
        <v>0</v>
      </c>
      <c r="AX196" s="55">
        <v>0</v>
      </c>
      <c r="AY196" s="56">
        <v>0</v>
      </c>
      <c r="AZ196" s="6">
        <v>0</v>
      </c>
      <c r="BA196" s="55">
        <v>0</v>
      </c>
      <c r="BB196" s="56">
        <v>60</v>
      </c>
      <c r="BC196" s="6">
        <v>253.5</v>
      </c>
      <c r="BD196" s="55">
        <f t="shared" si="448"/>
        <v>4225</v>
      </c>
      <c r="BE196" s="56">
        <v>488.48068999999998</v>
      </c>
      <c r="BF196" s="6">
        <v>2185.5439999999999</v>
      </c>
      <c r="BG196" s="55">
        <f t="shared" si="449"/>
        <v>4474.1666246827481</v>
      </c>
      <c r="BH196" s="56">
        <v>0</v>
      </c>
      <c r="BI196" s="6">
        <v>0</v>
      </c>
      <c r="BJ196" s="55">
        <v>0</v>
      </c>
      <c r="BK196" s="56">
        <v>0</v>
      </c>
      <c r="BL196" s="6">
        <v>0</v>
      </c>
      <c r="BM196" s="55">
        <v>0</v>
      </c>
      <c r="BN196" s="56">
        <v>0</v>
      </c>
      <c r="BO196" s="6">
        <v>0</v>
      </c>
      <c r="BP196" s="55">
        <v>0</v>
      </c>
      <c r="BQ196" s="56">
        <v>0</v>
      </c>
      <c r="BR196" s="6">
        <v>0</v>
      </c>
      <c r="BS196" s="55">
        <f t="shared" si="450"/>
        <v>0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f t="shared" si="451"/>
        <v>0</v>
      </c>
      <c r="CF196" s="56">
        <v>0</v>
      </c>
      <c r="CG196" s="6">
        <v>0</v>
      </c>
      <c r="CH196" s="55">
        <v>0</v>
      </c>
      <c r="CI196" s="56">
        <v>136</v>
      </c>
      <c r="CJ196" s="6">
        <v>440.63799999999998</v>
      </c>
      <c r="CK196" s="55">
        <f t="shared" si="452"/>
        <v>3239.9852941176468</v>
      </c>
      <c r="CL196" s="8">
        <f t="shared" si="407"/>
        <v>1956.8636899999997</v>
      </c>
      <c r="CM196" s="15">
        <f t="shared" si="408"/>
        <v>8247.110999999999</v>
      </c>
      <c r="CN196" s="4"/>
      <c r="CO196" s="5"/>
      <c r="CP196" s="4"/>
      <c r="CQ196" s="4"/>
      <c r="CR196" s="4"/>
      <c r="CS196" s="5"/>
      <c r="CT196" s="4"/>
      <c r="CU196" s="4"/>
      <c r="CV196" s="4"/>
      <c r="CW196" s="5"/>
      <c r="CX196" s="4"/>
      <c r="CY196" s="4"/>
      <c r="CZ196" s="4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</row>
    <row r="197" spans="1:211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433.65699999999998</v>
      </c>
      <c r="G197" s="6">
        <v>1556.6420000000001</v>
      </c>
      <c r="H197" s="55">
        <f t="shared" si="445"/>
        <v>3589.5696368327967</v>
      </c>
      <c r="I197" s="56">
        <v>0</v>
      </c>
      <c r="J197" s="6">
        <v>0</v>
      </c>
      <c r="K197" s="55"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10.292</v>
      </c>
      <c r="S197" s="6">
        <v>155.47999999999999</v>
      </c>
      <c r="T197" s="55">
        <f t="shared" si="453"/>
        <v>15106.87912942091</v>
      </c>
      <c r="U197" s="56">
        <v>838.16</v>
      </c>
      <c r="V197" s="6">
        <v>3194.1779999999999</v>
      </c>
      <c r="W197" s="55">
        <f t="shared" si="446"/>
        <v>3810.9406318602655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>
        <v>0</v>
      </c>
      <c r="AE197" s="6">
        <v>0</v>
      </c>
      <c r="AF197" s="55">
        <v>0</v>
      </c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275.35899999999998</v>
      </c>
      <c r="AT197" s="6">
        <v>1085.3209999999999</v>
      </c>
      <c r="AU197" s="55">
        <f t="shared" si="447"/>
        <v>3941.4763998997673</v>
      </c>
      <c r="AV197" s="56">
        <v>0</v>
      </c>
      <c r="AW197" s="6">
        <v>0</v>
      </c>
      <c r="AX197" s="55">
        <v>0</v>
      </c>
      <c r="AY197" s="56">
        <v>0</v>
      </c>
      <c r="AZ197" s="6">
        <v>0</v>
      </c>
      <c r="BA197" s="55">
        <v>0</v>
      </c>
      <c r="BB197" s="56">
        <v>125</v>
      </c>
      <c r="BC197" s="6">
        <v>500.6</v>
      </c>
      <c r="BD197" s="55">
        <f t="shared" si="448"/>
        <v>4004.8</v>
      </c>
      <c r="BE197" s="56">
        <v>440.22</v>
      </c>
      <c r="BF197" s="6">
        <v>1918.194</v>
      </c>
      <c r="BG197" s="55">
        <f t="shared" si="449"/>
        <v>4357.3531416110127</v>
      </c>
      <c r="BH197" s="56">
        <v>0</v>
      </c>
      <c r="BI197" s="6">
        <v>0</v>
      </c>
      <c r="BJ197" s="55">
        <v>0</v>
      </c>
      <c r="BK197" s="56">
        <v>0</v>
      </c>
      <c r="BL197" s="6">
        <v>0</v>
      </c>
      <c r="BM197" s="55">
        <v>0</v>
      </c>
      <c r="BN197" s="56">
        <v>0</v>
      </c>
      <c r="BO197" s="6">
        <v>0</v>
      </c>
      <c r="BP197" s="55">
        <v>0</v>
      </c>
      <c r="BQ197" s="56">
        <v>0</v>
      </c>
      <c r="BR197" s="6">
        <v>0</v>
      </c>
      <c r="BS197" s="55">
        <f t="shared" si="450"/>
        <v>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f t="shared" si="451"/>
        <v>0</v>
      </c>
      <c r="CF197" s="56">
        <v>0</v>
      </c>
      <c r="CG197" s="6">
        <v>0</v>
      </c>
      <c r="CH197" s="55">
        <v>0</v>
      </c>
      <c r="CI197" s="56">
        <v>374</v>
      </c>
      <c r="CJ197" s="6">
        <v>1553.097</v>
      </c>
      <c r="CK197" s="55">
        <f t="shared" si="452"/>
        <v>4152.6657754010694</v>
      </c>
      <c r="CL197" s="8">
        <f t="shared" si="407"/>
        <v>2496.6880000000001</v>
      </c>
      <c r="CM197" s="15">
        <f t="shared" si="408"/>
        <v>9963.5119999999988</v>
      </c>
      <c r="CN197" s="4"/>
      <c r="CO197" s="5"/>
      <c r="CP197" s="4"/>
      <c r="CQ197" s="4"/>
      <c r="CR197" s="4"/>
      <c r="CS197" s="5"/>
      <c r="CT197" s="4"/>
      <c r="CU197" s="4"/>
      <c r="CV197" s="4"/>
      <c r="CW197" s="5"/>
      <c r="CX197" s="4"/>
      <c r="CY197" s="4"/>
      <c r="CZ197" s="4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</row>
    <row r="198" spans="1:211" x14ac:dyDescent="0.3">
      <c r="A198" s="49">
        <v>2018</v>
      </c>
      <c r="B198" s="50" t="s">
        <v>15</v>
      </c>
      <c r="C198" s="56">
        <v>0</v>
      </c>
      <c r="D198" s="6">
        <v>0</v>
      </c>
      <c r="E198" s="55">
        <v>0</v>
      </c>
      <c r="F198" s="56">
        <v>419.42329999999998</v>
      </c>
      <c r="G198" s="6">
        <v>1599.5450000000001</v>
      </c>
      <c r="H198" s="55">
        <f t="shared" si="445"/>
        <v>3813.6770179434479</v>
      </c>
      <c r="I198" s="56">
        <v>0</v>
      </c>
      <c r="J198" s="6">
        <v>0</v>
      </c>
      <c r="K198" s="55"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557.56899999999996</v>
      </c>
      <c r="V198" s="6">
        <v>2183.4569999999999</v>
      </c>
      <c r="W198" s="55">
        <f t="shared" si="446"/>
        <v>3916.0301236259547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>
        <v>0</v>
      </c>
      <c r="AE198" s="6">
        <v>0</v>
      </c>
      <c r="AF198" s="55">
        <v>0</v>
      </c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364.38600000000002</v>
      </c>
      <c r="AT198" s="6">
        <v>2035.5409999999999</v>
      </c>
      <c r="AU198" s="55">
        <f t="shared" si="447"/>
        <v>5586.2217538544292</v>
      </c>
      <c r="AV198" s="56">
        <v>0</v>
      </c>
      <c r="AW198" s="6">
        <v>0</v>
      </c>
      <c r="AX198" s="55">
        <v>0</v>
      </c>
      <c r="AY198" s="56">
        <v>0</v>
      </c>
      <c r="AZ198" s="6">
        <v>0</v>
      </c>
      <c r="BA198" s="55">
        <v>0</v>
      </c>
      <c r="BB198" s="56">
        <v>125</v>
      </c>
      <c r="BC198" s="6">
        <v>521.35</v>
      </c>
      <c r="BD198" s="55">
        <f t="shared" si="448"/>
        <v>4170.8</v>
      </c>
      <c r="BE198" s="56">
        <v>305.14</v>
      </c>
      <c r="BF198" s="6">
        <v>1419.498</v>
      </c>
      <c r="BG198" s="55">
        <f t="shared" si="449"/>
        <v>4651.9564789932501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f t="shared" si="450"/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f t="shared" si="451"/>
        <v>0</v>
      </c>
      <c r="CF198" s="56">
        <v>0</v>
      </c>
      <c r="CG198" s="6">
        <v>0</v>
      </c>
      <c r="CH198" s="55">
        <v>0</v>
      </c>
      <c r="CI198" s="56">
        <v>442</v>
      </c>
      <c r="CJ198" s="6">
        <v>1947.424</v>
      </c>
      <c r="CK198" s="55">
        <f t="shared" si="452"/>
        <v>4405.93665158371</v>
      </c>
      <c r="CL198" s="8">
        <f t="shared" si="407"/>
        <v>2213.5182999999997</v>
      </c>
      <c r="CM198" s="15">
        <f t="shared" si="408"/>
        <v>9706.8149999999987</v>
      </c>
      <c r="CN198" s="4"/>
      <c r="CO198" s="5"/>
      <c r="CP198" s="4"/>
      <c r="CQ198" s="4"/>
      <c r="CR198" s="4"/>
      <c r="CS198" s="5"/>
      <c r="CT198" s="4"/>
      <c r="CU198" s="4"/>
      <c r="CV198" s="4"/>
      <c r="CW198" s="5"/>
      <c r="CX198" s="4"/>
      <c r="CY198" s="4"/>
      <c r="CZ198" s="4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</row>
    <row r="199" spans="1:211" x14ac:dyDescent="0.3">
      <c r="A199" s="49">
        <v>2018</v>
      </c>
      <c r="B199" s="55" t="s">
        <v>16</v>
      </c>
      <c r="C199" s="56">
        <v>0</v>
      </c>
      <c r="D199" s="6">
        <v>0</v>
      </c>
      <c r="E199" s="55">
        <v>0</v>
      </c>
      <c r="F199" s="56">
        <v>566.60799999999995</v>
      </c>
      <c r="G199" s="6">
        <v>2151.4369999999999</v>
      </c>
      <c r="H199" s="55">
        <f t="shared" si="445"/>
        <v>3797.0466354163727</v>
      </c>
      <c r="I199" s="56">
        <v>0</v>
      </c>
      <c r="J199" s="6">
        <v>0</v>
      </c>
      <c r="K199" s="55"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10.462999999999999</v>
      </c>
      <c r="S199" s="6">
        <v>172.512</v>
      </c>
      <c r="T199" s="55">
        <f t="shared" si="453"/>
        <v>16487.814202427602</v>
      </c>
      <c r="U199" s="56">
        <v>518.62699999999995</v>
      </c>
      <c r="V199" s="6">
        <v>2302.788</v>
      </c>
      <c r="W199" s="55">
        <f t="shared" si="446"/>
        <v>4440.1621974945392</v>
      </c>
      <c r="X199" s="56">
        <v>0</v>
      </c>
      <c r="Y199" s="6">
        <v>0</v>
      </c>
      <c r="Z199" s="55">
        <v>0</v>
      </c>
      <c r="AA199" s="56">
        <v>0</v>
      </c>
      <c r="AB199" s="6">
        <v>0</v>
      </c>
      <c r="AC199" s="55">
        <v>0</v>
      </c>
      <c r="AD199" s="56">
        <v>0</v>
      </c>
      <c r="AE199" s="6">
        <v>0</v>
      </c>
      <c r="AF199" s="55">
        <v>0</v>
      </c>
      <c r="AG199" s="56">
        <v>0</v>
      </c>
      <c r="AH199" s="6">
        <v>0</v>
      </c>
      <c r="AI199" s="55">
        <v>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288.10000000000002</v>
      </c>
      <c r="AT199" s="6">
        <v>1373.9960000000001</v>
      </c>
      <c r="AU199" s="55">
        <f t="shared" si="447"/>
        <v>4769.1634849010752</v>
      </c>
      <c r="AV199" s="56">
        <v>0</v>
      </c>
      <c r="AW199" s="6">
        <v>0</v>
      </c>
      <c r="AX199" s="55">
        <v>0</v>
      </c>
      <c r="AY199" s="56">
        <v>0</v>
      </c>
      <c r="AZ199" s="6">
        <v>0</v>
      </c>
      <c r="BA199" s="55">
        <v>0</v>
      </c>
      <c r="BB199" s="56">
        <v>90</v>
      </c>
      <c r="BC199" s="6">
        <v>441</v>
      </c>
      <c r="BD199" s="55">
        <f t="shared" si="448"/>
        <v>4900</v>
      </c>
      <c r="BE199" s="56">
        <v>404.1</v>
      </c>
      <c r="BF199" s="6">
        <v>2072.6170000000002</v>
      </c>
      <c r="BG199" s="55">
        <f t="shared" si="449"/>
        <v>5128.9705518436031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f t="shared" si="450"/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f t="shared" si="451"/>
        <v>0</v>
      </c>
      <c r="CF199" s="56">
        <v>0</v>
      </c>
      <c r="CG199" s="6">
        <v>0</v>
      </c>
      <c r="CH199" s="55">
        <v>0</v>
      </c>
      <c r="CI199" s="56">
        <v>68.209000000000003</v>
      </c>
      <c r="CJ199" s="6">
        <v>291.83</v>
      </c>
      <c r="CK199" s="55">
        <f t="shared" si="452"/>
        <v>4278.4676508965094</v>
      </c>
      <c r="CL199" s="8">
        <f t="shared" si="407"/>
        <v>1946.1069999999997</v>
      </c>
      <c r="CM199" s="15">
        <f t="shared" si="408"/>
        <v>8806.18</v>
      </c>
      <c r="CN199" s="4"/>
      <c r="CO199" s="5"/>
      <c r="CP199" s="4"/>
      <c r="CQ199" s="4"/>
      <c r="CR199" s="4"/>
      <c r="CS199" s="5"/>
      <c r="CT199" s="4"/>
      <c r="CU199" s="4"/>
      <c r="CV199" s="4"/>
      <c r="CW199" s="5"/>
      <c r="CX199" s="4"/>
      <c r="CY199" s="4"/>
      <c r="CZ199" s="4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</row>
    <row r="200" spans="1:211" ht="15" thickBot="1" x14ac:dyDescent="0.35">
      <c r="A200" s="69"/>
      <c r="B200" s="70" t="s">
        <v>17</v>
      </c>
      <c r="C200" s="66">
        <f t="shared" ref="C200:D200" si="454">SUM(C188:C199)</f>
        <v>0</v>
      </c>
      <c r="D200" s="44">
        <f t="shared" si="454"/>
        <v>0</v>
      </c>
      <c r="E200" s="67"/>
      <c r="F200" s="66">
        <f t="shared" ref="F200:G200" si="455">SUM(F188:F199)</f>
        <v>4750.7223000000004</v>
      </c>
      <c r="G200" s="44">
        <f t="shared" si="455"/>
        <v>21700.701999999997</v>
      </c>
      <c r="H200" s="67"/>
      <c r="I200" s="66">
        <f t="shared" ref="I200:J200" si="456">SUM(I188:I199)</f>
        <v>0</v>
      </c>
      <c r="J200" s="44">
        <f t="shared" si="456"/>
        <v>0</v>
      </c>
      <c r="K200" s="67"/>
      <c r="L200" s="66">
        <f t="shared" ref="L200:M200" si="457">SUM(L188:L199)</f>
        <v>0</v>
      </c>
      <c r="M200" s="44">
        <f t="shared" si="457"/>
        <v>0</v>
      </c>
      <c r="N200" s="67"/>
      <c r="O200" s="66">
        <f t="shared" ref="O200:P200" si="458">SUM(O188:O199)</f>
        <v>0</v>
      </c>
      <c r="P200" s="44">
        <f t="shared" si="458"/>
        <v>0</v>
      </c>
      <c r="Q200" s="67"/>
      <c r="R200" s="66">
        <f t="shared" ref="R200:S200" si="459">SUM(R188:R199)</f>
        <v>22.436999999999998</v>
      </c>
      <c r="S200" s="44">
        <f t="shared" si="459"/>
        <v>352.79200000000003</v>
      </c>
      <c r="T200" s="67"/>
      <c r="U200" s="66">
        <f t="shared" ref="U200:V200" si="460">SUM(U188:U199)</f>
        <v>8236.848</v>
      </c>
      <c r="V200" s="44">
        <f t="shared" si="460"/>
        <v>27414.749999999996</v>
      </c>
      <c r="W200" s="67"/>
      <c r="X200" s="66">
        <f t="shared" ref="X200:Y200" si="461">SUM(X188:X199)</f>
        <v>0</v>
      </c>
      <c r="Y200" s="44">
        <f t="shared" si="461"/>
        <v>0</v>
      </c>
      <c r="Z200" s="67"/>
      <c r="AA200" s="66">
        <f t="shared" ref="AA200:AB200" si="462">SUM(AA188:AA199)</f>
        <v>0</v>
      </c>
      <c r="AB200" s="44">
        <f t="shared" si="462"/>
        <v>0</v>
      </c>
      <c r="AC200" s="67"/>
      <c r="AD200" s="66">
        <f t="shared" ref="AD200:AE200" si="463">SUM(AD188:AD199)</f>
        <v>0</v>
      </c>
      <c r="AE200" s="44">
        <f t="shared" si="463"/>
        <v>0</v>
      </c>
      <c r="AF200" s="67"/>
      <c r="AG200" s="66">
        <f t="shared" ref="AG200:AH200" si="464">SUM(AG188:AG199)</f>
        <v>0</v>
      </c>
      <c r="AH200" s="44">
        <f t="shared" si="464"/>
        <v>0</v>
      </c>
      <c r="AI200" s="67"/>
      <c r="AJ200" s="66">
        <f t="shared" ref="AJ200:AK200" si="465">SUM(AJ188:AJ199)</f>
        <v>0</v>
      </c>
      <c r="AK200" s="44">
        <f t="shared" si="465"/>
        <v>0</v>
      </c>
      <c r="AL200" s="67"/>
      <c r="AM200" s="66">
        <f t="shared" ref="AM200:AN200" si="466">SUM(AM188:AM199)</f>
        <v>0</v>
      </c>
      <c r="AN200" s="44">
        <f t="shared" si="466"/>
        <v>0</v>
      </c>
      <c r="AO200" s="67"/>
      <c r="AP200" s="66">
        <f t="shared" ref="AP200:AQ200" si="467">SUM(AP188:AP199)</f>
        <v>0</v>
      </c>
      <c r="AQ200" s="44">
        <f t="shared" si="467"/>
        <v>0</v>
      </c>
      <c r="AR200" s="67"/>
      <c r="AS200" s="66">
        <f t="shared" ref="AS200:AT200" si="468">SUM(AS188:AS199)</f>
        <v>1891.4169999999999</v>
      </c>
      <c r="AT200" s="44">
        <f t="shared" si="468"/>
        <v>8222.5190000000002</v>
      </c>
      <c r="AU200" s="67"/>
      <c r="AV200" s="66">
        <f t="shared" ref="AV200:AW200" si="469">SUM(AV188:AV199)</f>
        <v>0</v>
      </c>
      <c r="AW200" s="44">
        <f t="shared" si="469"/>
        <v>0</v>
      </c>
      <c r="AX200" s="67"/>
      <c r="AY200" s="66">
        <f t="shared" ref="AY200:AZ200" si="470">SUM(AY188:AY199)</f>
        <v>0</v>
      </c>
      <c r="AZ200" s="44">
        <f t="shared" si="470"/>
        <v>0</v>
      </c>
      <c r="BA200" s="67"/>
      <c r="BB200" s="66">
        <f t="shared" ref="BB200:BC200" si="471">SUM(BB188:BB199)</f>
        <v>1170</v>
      </c>
      <c r="BC200" s="44">
        <f t="shared" si="471"/>
        <v>4101.32</v>
      </c>
      <c r="BD200" s="67"/>
      <c r="BE200" s="66">
        <f t="shared" ref="BE200:BF200" si="472">SUM(BE188:BE199)</f>
        <v>4142.9646899999998</v>
      </c>
      <c r="BF200" s="44">
        <f t="shared" si="472"/>
        <v>16493.129999999997</v>
      </c>
      <c r="BG200" s="67"/>
      <c r="BH200" s="66">
        <f t="shared" ref="BH200:BI200" si="473">SUM(BH188:BH199)</f>
        <v>0</v>
      </c>
      <c r="BI200" s="44">
        <f t="shared" si="473"/>
        <v>0</v>
      </c>
      <c r="BJ200" s="67"/>
      <c r="BK200" s="66">
        <f t="shared" ref="BK200:BL200" si="474">SUM(BK188:BK199)</f>
        <v>0</v>
      </c>
      <c r="BL200" s="44">
        <f t="shared" si="474"/>
        <v>0</v>
      </c>
      <c r="BM200" s="67"/>
      <c r="BN200" s="66">
        <f t="shared" ref="BN200:BO200" si="475">SUM(BN188:BN199)</f>
        <v>0</v>
      </c>
      <c r="BO200" s="44">
        <f t="shared" si="475"/>
        <v>0</v>
      </c>
      <c r="BP200" s="67"/>
      <c r="BQ200" s="66">
        <f t="shared" ref="BQ200:BR200" si="476">SUM(BQ188:BQ199)</f>
        <v>0</v>
      </c>
      <c r="BR200" s="44">
        <f t="shared" si="476"/>
        <v>0</v>
      </c>
      <c r="BS200" s="67"/>
      <c r="BT200" s="66">
        <f t="shared" ref="BT200:BU200" si="477">SUM(BT188:BT199)</f>
        <v>0</v>
      </c>
      <c r="BU200" s="44">
        <f t="shared" si="477"/>
        <v>0</v>
      </c>
      <c r="BV200" s="67"/>
      <c r="BW200" s="66">
        <f t="shared" ref="BW200:BX200" si="478">SUM(BW188:BW199)</f>
        <v>0</v>
      </c>
      <c r="BX200" s="44">
        <f t="shared" si="478"/>
        <v>0</v>
      </c>
      <c r="BY200" s="67"/>
      <c r="BZ200" s="66">
        <f t="shared" ref="BZ200:CA200" si="479">SUM(BZ188:BZ199)</f>
        <v>0</v>
      </c>
      <c r="CA200" s="44">
        <f t="shared" si="479"/>
        <v>0</v>
      </c>
      <c r="CB200" s="67"/>
      <c r="CC200" s="66">
        <f t="shared" ref="CC200:CD200" si="480">SUM(CC188:CC199)</f>
        <v>0</v>
      </c>
      <c r="CD200" s="44">
        <f t="shared" si="480"/>
        <v>0</v>
      </c>
      <c r="CE200" s="67"/>
      <c r="CF200" s="66">
        <f t="shared" ref="CF200:CG200" si="481">SUM(CF188:CF199)</f>
        <v>0</v>
      </c>
      <c r="CG200" s="44">
        <f t="shared" si="481"/>
        <v>0</v>
      </c>
      <c r="CH200" s="67"/>
      <c r="CI200" s="66">
        <f t="shared" ref="CI200:CJ200" si="482">SUM(CI188:CI199)</f>
        <v>1904.2090000000001</v>
      </c>
      <c r="CJ200" s="44">
        <f t="shared" si="482"/>
        <v>6824.9479999999994</v>
      </c>
      <c r="CK200" s="67"/>
      <c r="CL200" s="45">
        <f t="shared" si="407"/>
        <v>22118.597990000002</v>
      </c>
      <c r="CM200" s="46">
        <f t="shared" si="408"/>
        <v>85110.160999999993</v>
      </c>
      <c r="CN200" s="4"/>
      <c r="CO200" s="5"/>
      <c r="CP200" s="4"/>
      <c r="CQ200" s="4"/>
      <c r="CR200" s="4"/>
      <c r="CS200" s="5"/>
      <c r="CT200" s="4"/>
      <c r="CU200" s="4"/>
      <c r="CV200" s="4"/>
      <c r="CW200" s="5"/>
      <c r="CX200" s="4"/>
      <c r="CY200" s="4"/>
      <c r="CZ200" s="4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</row>
    <row r="201" spans="1:211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358.82299999999998</v>
      </c>
      <c r="G201" s="6">
        <v>1268.3119999999999</v>
      </c>
      <c r="H201" s="55">
        <f t="shared" ref="H201:H212" si="483">G201/F201*1000</f>
        <v>3534.6452150503173</v>
      </c>
      <c r="I201" s="56">
        <v>0</v>
      </c>
      <c r="J201" s="6">
        <v>0</v>
      </c>
      <c r="K201" s="55"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681.53</v>
      </c>
      <c r="V201" s="6">
        <v>2857.8290000000002</v>
      </c>
      <c r="W201" s="55">
        <f t="shared" ref="W201:W212" si="484">V201/U201*1000</f>
        <v>4193.2548823969601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>
        <v>0</v>
      </c>
      <c r="AE201" s="6">
        <v>0</v>
      </c>
      <c r="AF201" s="55">
        <v>0</v>
      </c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0</v>
      </c>
      <c r="AT201" s="6">
        <v>0</v>
      </c>
      <c r="AU201" s="55">
        <v>0</v>
      </c>
      <c r="AV201" s="56">
        <v>0</v>
      </c>
      <c r="AW201" s="6">
        <v>0</v>
      </c>
      <c r="AX201" s="55">
        <v>0</v>
      </c>
      <c r="AY201" s="56">
        <v>0</v>
      </c>
      <c r="AZ201" s="6">
        <v>0</v>
      </c>
      <c r="BA201" s="55">
        <v>0</v>
      </c>
      <c r="BB201" s="56">
        <v>0</v>
      </c>
      <c r="BC201" s="6">
        <v>0</v>
      </c>
      <c r="BD201" s="55">
        <v>0</v>
      </c>
      <c r="BE201" s="56">
        <v>346.73</v>
      </c>
      <c r="BF201" s="6">
        <v>1595.096</v>
      </c>
      <c r="BG201" s="55">
        <f t="shared" ref="BG201:BG212" si="485">BF201/BE201*1000</f>
        <v>4600.3980042107687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f t="shared" ref="BS201:BS212" si="486">IF(BQ201=0,0,BR201/BQ201*1000)</f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f t="shared" ref="CB201:CB212" si="487">IF(BZ201=0,0,CA201/BZ201*1000)</f>
        <v>0</v>
      </c>
      <c r="CC201" s="56">
        <v>0</v>
      </c>
      <c r="CD201" s="6">
        <v>0</v>
      </c>
      <c r="CE201" s="55">
        <f t="shared" ref="CE201:CE212" si="488">IF(CC201=0,0,CD201/CC201*1000)</f>
        <v>0</v>
      </c>
      <c r="CF201" s="56">
        <v>0</v>
      </c>
      <c r="CG201" s="6">
        <v>0</v>
      </c>
      <c r="CH201" s="55">
        <v>0</v>
      </c>
      <c r="CI201" s="56">
        <v>102</v>
      </c>
      <c r="CJ201" s="6">
        <v>478.23</v>
      </c>
      <c r="CK201" s="55">
        <f t="shared" ref="CK201:CK208" si="489">CJ201/CI201*1000</f>
        <v>4688.5294117647054</v>
      </c>
      <c r="CL201" s="8">
        <f t="shared" si="407"/>
        <v>1489.0830000000001</v>
      </c>
      <c r="CM201" s="15">
        <f t="shared" si="408"/>
        <v>6199.4670000000006</v>
      </c>
      <c r="CN201" s="4"/>
      <c r="CO201" s="5"/>
      <c r="CP201" s="4"/>
      <c r="CQ201" s="4"/>
      <c r="CR201" s="4"/>
      <c r="CS201" s="5"/>
      <c r="CT201" s="4"/>
      <c r="CU201" s="4"/>
      <c r="CV201" s="4"/>
      <c r="CW201" s="5"/>
      <c r="CX201" s="4"/>
      <c r="CY201" s="4"/>
      <c r="CZ201" s="4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</row>
    <row r="202" spans="1:211" x14ac:dyDescent="0.3">
      <c r="A202" s="49">
        <v>2019</v>
      </c>
      <c r="B202" s="50" t="s">
        <v>6</v>
      </c>
      <c r="C202" s="56">
        <v>0</v>
      </c>
      <c r="D202" s="6">
        <v>0</v>
      </c>
      <c r="E202" s="55">
        <v>0</v>
      </c>
      <c r="F202" s="56">
        <v>233.26900000000001</v>
      </c>
      <c r="G202" s="6">
        <v>900.322</v>
      </c>
      <c r="H202" s="55">
        <f t="shared" si="483"/>
        <v>3859.5870004158292</v>
      </c>
      <c r="I202" s="56">
        <v>0</v>
      </c>
      <c r="J202" s="6">
        <v>0</v>
      </c>
      <c r="K202" s="55">
        <v>0</v>
      </c>
      <c r="L202" s="56">
        <v>0</v>
      </c>
      <c r="M202" s="6">
        <v>0</v>
      </c>
      <c r="N202" s="55">
        <v>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656.6</v>
      </c>
      <c r="V202" s="6">
        <v>2832.0909999999999</v>
      </c>
      <c r="W202" s="55">
        <f t="shared" si="484"/>
        <v>4313.2668291197078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>
        <v>0</v>
      </c>
      <c r="AE202" s="6">
        <v>0</v>
      </c>
      <c r="AF202" s="55">
        <v>0</v>
      </c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291.89999999999998</v>
      </c>
      <c r="AT202" s="6">
        <v>1550.067</v>
      </c>
      <c r="AU202" s="55">
        <f t="shared" ref="AU202:AU212" si="490">AT202/AS202*1000</f>
        <v>5310.2672147995891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210</v>
      </c>
      <c r="BC202" s="6">
        <v>1050</v>
      </c>
      <c r="BD202" s="55">
        <f t="shared" ref="BD202:BD212" si="491">BC202/BB202*1000</f>
        <v>5000</v>
      </c>
      <c r="BE202" s="56">
        <v>137.16999999999999</v>
      </c>
      <c r="BF202" s="6">
        <v>715.79899999999998</v>
      </c>
      <c r="BG202" s="55">
        <f t="shared" si="485"/>
        <v>5218.3349128818254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f t="shared" si="486"/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f t="shared" si="487"/>
        <v>0</v>
      </c>
      <c r="CC202" s="56">
        <v>0</v>
      </c>
      <c r="CD202" s="6">
        <v>0</v>
      </c>
      <c r="CE202" s="55">
        <f t="shared" si="488"/>
        <v>0</v>
      </c>
      <c r="CF202" s="56">
        <v>34</v>
      </c>
      <c r="CG202" s="6">
        <v>175.40100000000001</v>
      </c>
      <c r="CH202" s="55">
        <f t="shared" ref="CH202:CH209" si="492">CG202/CF202*1000</f>
        <v>5158.8529411764703</v>
      </c>
      <c r="CI202" s="56">
        <v>374</v>
      </c>
      <c r="CJ202" s="6">
        <v>1967.8030000000001</v>
      </c>
      <c r="CK202" s="55">
        <f t="shared" si="489"/>
        <v>5261.5053475935829</v>
      </c>
      <c r="CL202" s="8">
        <f t="shared" si="407"/>
        <v>1936.9390000000001</v>
      </c>
      <c r="CM202" s="15">
        <f t="shared" si="408"/>
        <v>9191.4830000000002</v>
      </c>
      <c r="CN202" s="4"/>
      <c r="CO202" s="5"/>
      <c r="CP202" s="4"/>
      <c r="CQ202" s="4"/>
      <c r="CR202" s="4"/>
      <c r="CS202" s="5"/>
      <c r="CT202" s="4"/>
      <c r="CU202" s="4"/>
      <c r="CV202" s="4"/>
      <c r="CW202" s="5"/>
      <c r="CX202" s="4"/>
      <c r="CY202" s="4"/>
      <c r="CZ202" s="4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</row>
    <row r="203" spans="1:211" x14ac:dyDescent="0.3">
      <c r="A203" s="49">
        <v>2019</v>
      </c>
      <c r="B203" s="50" t="s">
        <v>7</v>
      </c>
      <c r="C203" s="56">
        <v>0</v>
      </c>
      <c r="D203" s="6">
        <v>0</v>
      </c>
      <c r="E203" s="55">
        <v>0</v>
      </c>
      <c r="F203" s="56">
        <v>370.37799999999999</v>
      </c>
      <c r="G203" s="6">
        <v>1461.3969999999999</v>
      </c>
      <c r="H203" s="55">
        <f t="shared" si="483"/>
        <v>3945.6906187732534</v>
      </c>
      <c r="I203" s="56">
        <v>0</v>
      </c>
      <c r="J203" s="6">
        <v>0</v>
      </c>
      <c r="K203" s="55"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6.14</v>
      </c>
      <c r="S203" s="6">
        <v>102.12</v>
      </c>
      <c r="T203" s="55">
        <f t="shared" ref="T203" si="493">S203/R203*1000</f>
        <v>16631.921824104236</v>
      </c>
      <c r="U203" s="56">
        <v>770.98</v>
      </c>
      <c r="V203" s="6">
        <v>3662.9340000000002</v>
      </c>
      <c r="W203" s="55">
        <f t="shared" si="484"/>
        <v>4751.0104023450676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>
        <v>0</v>
      </c>
      <c r="AE203" s="6">
        <v>0</v>
      </c>
      <c r="AF203" s="55">
        <v>0</v>
      </c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339.3313</v>
      </c>
      <c r="AT203" s="6">
        <v>2027.329</v>
      </c>
      <c r="AU203" s="55">
        <f t="shared" si="490"/>
        <v>5974.4827547591394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167.535</v>
      </c>
      <c r="BF203" s="6">
        <v>829.52099999999996</v>
      </c>
      <c r="BG203" s="55">
        <f t="shared" si="485"/>
        <v>4951.3295729250603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0</v>
      </c>
      <c r="BR203" s="6">
        <v>0</v>
      </c>
      <c r="BS203" s="55">
        <f t="shared" si="486"/>
        <v>0</v>
      </c>
      <c r="BT203" s="56">
        <v>0</v>
      </c>
      <c r="BU203" s="6">
        <v>0</v>
      </c>
      <c r="BV203" s="55">
        <v>0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f t="shared" si="487"/>
        <v>0</v>
      </c>
      <c r="CC203" s="56">
        <v>0</v>
      </c>
      <c r="CD203" s="6">
        <v>0</v>
      </c>
      <c r="CE203" s="55">
        <f t="shared" si="488"/>
        <v>0</v>
      </c>
      <c r="CF203" s="56">
        <v>0</v>
      </c>
      <c r="CG203" s="6">
        <v>0</v>
      </c>
      <c r="CH203" s="55">
        <v>0</v>
      </c>
      <c r="CI203" s="56">
        <v>680</v>
      </c>
      <c r="CJ203" s="6">
        <v>3534.902</v>
      </c>
      <c r="CK203" s="55">
        <f t="shared" si="489"/>
        <v>5198.3852941176465</v>
      </c>
      <c r="CL203" s="8">
        <f t="shared" si="407"/>
        <v>2334.3643000000002</v>
      </c>
      <c r="CM203" s="15">
        <f t="shared" si="408"/>
        <v>11618.203000000001</v>
      </c>
      <c r="CN203" s="4"/>
      <c r="CO203" s="5"/>
      <c r="CP203" s="4"/>
      <c r="CQ203" s="4"/>
      <c r="CR203" s="4"/>
      <c r="CS203" s="5"/>
      <c r="CT203" s="4"/>
      <c r="CU203" s="4"/>
      <c r="CV203" s="4"/>
      <c r="CW203" s="5"/>
      <c r="CX203" s="4"/>
      <c r="CY203" s="4"/>
      <c r="CZ203" s="4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</row>
    <row r="204" spans="1:211" x14ac:dyDescent="0.3">
      <c r="A204" s="49">
        <v>2019</v>
      </c>
      <c r="B204" s="50" t="s">
        <v>8</v>
      </c>
      <c r="C204" s="56">
        <v>0</v>
      </c>
      <c r="D204" s="6">
        <v>0</v>
      </c>
      <c r="E204" s="55">
        <v>0</v>
      </c>
      <c r="F204" s="56">
        <v>148.56</v>
      </c>
      <c r="G204" s="6">
        <v>635.46600000000001</v>
      </c>
      <c r="H204" s="55">
        <f t="shared" si="483"/>
        <v>4277.5040387722138</v>
      </c>
      <c r="I204" s="56">
        <v>0</v>
      </c>
      <c r="J204" s="6">
        <v>0</v>
      </c>
      <c r="K204" s="55"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550.25599999999997</v>
      </c>
      <c r="V204" s="6">
        <v>2583.6750000000002</v>
      </c>
      <c r="W204" s="55">
        <f t="shared" si="484"/>
        <v>4695.4054112994681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>
        <v>0</v>
      </c>
      <c r="AE204" s="6">
        <v>0</v>
      </c>
      <c r="AF204" s="55">
        <v>0</v>
      </c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195.4</v>
      </c>
      <c r="AT204" s="6">
        <v>1061.7570000000001</v>
      </c>
      <c r="AU204" s="55">
        <f t="shared" si="490"/>
        <v>5433.7615148413515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193.73</v>
      </c>
      <c r="BF204" s="6">
        <v>891.15800000000002</v>
      </c>
      <c r="BG204" s="55">
        <f t="shared" si="485"/>
        <v>4600.0000000000009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f t="shared" si="486"/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f t="shared" si="487"/>
        <v>0</v>
      </c>
      <c r="CC204" s="56">
        <v>0</v>
      </c>
      <c r="CD204" s="6">
        <v>0</v>
      </c>
      <c r="CE204" s="55">
        <f t="shared" si="488"/>
        <v>0</v>
      </c>
      <c r="CF204" s="56">
        <v>0</v>
      </c>
      <c r="CG204" s="6">
        <v>0</v>
      </c>
      <c r="CH204" s="55">
        <v>0</v>
      </c>
      <c r="CI204" s="56">
        <v>578</v>
      </c>
      <c r="CJ204" s="6">
        <v>2832.585</v>
      </c>
      <c r="CK204" s="55">
        <f t="shared" si="489"/>
        <v>4900.666089965398</v>
      </c>
      <c r="CL204" s="8">
        <f t="shared" si="407"/>
        <v>1665.9459999999999</v>
      </c>
      <c r="CM204" s="15">
        <f t="shared" si="408"/>
        <v>8004.6409999999996</v>
      </c>
      <c r="CN204" s="4"/>
      <c r="CO204" s="5"/>
      <c r="CP204" s="4"/>
      <c r="CQ204" s="4"/>
      <c r="CR204" s="4"/>
      <c r="CS204" s="5"/>
      <c r="CT204" s="4"/>
      <c r="CU204" s="4"/>
      <c r="CV204" s="4"/>
      <c r="CW204" s="5"/>
      <c r="CX204" s="4"/>
      <c r="CY204" s="4"/>
      <c r="CZ204" s="4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</row>
    <row r="205" spans="1:211" x14ac:dyDescent="0.3">
      <c r="A205" s="49">
        <v>2019</v>
      </c>
      <c r="B205" s="50" t="s">
        <v>9</v>
      </c>
      <c r="C205" s="56">
        <v>0</v>
      </c>
      <c r="D205" s="6">
        <v>0</v>
      </c>
      <c r="E205" s="55">
        <v>0</v>
      </c>
      <c r="F205" s="56">
        <v>465.33893</v>
      </c>
      <c r="G205" s="6">
        <v>1699.8810000000001</v>
      </c>
      <c r="H205" s="55">
        <f t="shared" si="483"/>
        <v>3652.9954628984083</v>
      </c>
      <c r="I205" s="56">
        <v>0</v>
      </c>
      <c r="J205" s="6">
        <v>0</v>
      </c>
      <c r="K205" s="55"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692.2</v>
      </c>
      <c r="V205" s="6">
        <v>3415.5610000000001</v>
      </c>
      <c r="W205" s="55">
        <f t="shared" si="484"/>
        <v>4934.3556775498409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>
        <v>0</v>
      </c>
      <c r="AE205" s="6">
        <v>0</v>
      </c>
      <c r="AF205" s="55">
        <v>0</v>
      </c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479.13</v>
      </c>
      <c r="AT205" s="6">
        <v>2519.645</v>
      </c>
      <c r="AU205" s="55">
        <f t="shared" si="490"/>
        <v>5258.7919771252064</v>
      </c>
      <c r="AV205" s="56">
        <v>0</v>
      </c>
      <c r="AW205" s="6">
        <v>0</v>
      </c>
      <c r="AX205" s="55">
        <v>0</v>
      </c>
      <c r="AY205" s="56">
        <v>0</v>
      </c>
      <c r="AZ205" s="6">
        <v>0</v>
      </c>
      <c r="BA205" s="55">
        <v>0</v>
      </c>
      <c r="BB205" s="56">
        <v>30</v>
      </c>
      <c r="BC205" s="6">
        <v>150</v>
      </c>
      <c r="BD205" s="55">
        <f t="shared" si="491"/>
        <v>5000</v>
      </c>
      <c r="BE205" s="56">
        <v>722.11</v>
      </c>
      <c r="BF205" s="6">
        <v>3765.2440000000001</v>
      </c>
      <c r="BG205" s="55">
        <f t="shared" si="485"/>
        <v>5214.2249795737489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f t="shared" si="486"/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f t="shared" si="487"/>
        <v>0</v>
      </c>
      <c r="CC205" s="56">
        <v>0</v>
      </c>
      <c r="CD205" s="6">
        <v>0</v>
      </c>
      <c r="CE205" s="55">
        <f t="shared" si="488"/>
        <v>0</v>
      </c>
      <c r="CF205" s="56">
        <v>0</v>
      </c>
      <c r="CG205" s="6">
        <v>0</v>
      </c>
      <c r="CH205" s="55">
        <v>0</v>
      </c>
      <c r="CI205" s="56">
        <v>680</v>
      </c>
      <c r="CJ205" s="6">
        <v>3360.59</v>
      </c>
      <c r="CK205" s="55">
        <f t="shared" si="489"/>
        <v>4942.0441176470595</v>
      </c>
      <c r="CL205" s="8">
        <f t="shared" si="407"/>
        <v>3068.7789300000004</v>
      </c>
      <c r="CM205" s="15">
        <f t="shared" si="408"/>
        <v>14910.921</v>
      </c>
      <c r="CN205" s="4"/>
      <c r="CO205" s="5"/>
      <c r="CP205" s="4"/>
      <c r="CQ205" s="4"/>
      <c r="CR205" s="4"/>
      <c r="CS205" s="5"/>
      <c r="CT205" s="4"/>
      <c r="CU205" s="4"/>
      <c r="CV205" s="4"/>
      <c r="CW205" s="5"/>
      <c r="CX205" s="4"/>
      <c r="CY205" s="4"/>
      <c r="CZ205" s="4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</row>
    <row r="206" spans="1:211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308.69</v>
      </c>
      <c r="G206" s="6">
        <v>1224.806</v>
      </c>
      <c r="H206" s="55">
        <f t="shared" si="483"/>
        <v>3967.7540574686582</v>
      </c>
      <c r="I206" s="56">
        <v>0</v>
      </c>
      <c r="J206" s="6">
        <v>0</v>
      </c>
      <c r="K206" s="55"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584.46</v>
      </c>
      <c r="V206" s="6">
        <v>2692.92</v>
      </c>
      <c r="W206" s="55">
        <f t="shared" si="484"/>
        <v>4607.535160661123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>
        <v>0</v>
      </c>
      <c r="AE206" s="6">
        <v>0</v>
      </c>
      <c r="AF206" s="55">
        <v>0</v>
      </c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139.80199999999999</v>
      </c>
      <c r="AT206" s="6">
        <v>858.22900000000004</v>
      </c>
      <c r="AU206" s="55">
        <f t="shared" si="490"/>
        <v>6138.8892862763059</v>
      </c>
      <c r="AV206" s="56">
        <v>0</v>
      </c>
      <c r="AW206" s="6">
        <v>0</v>
      </c>
      <c r="AX206" s="55">
        <v>0</v>
      </c>
      <c r="AY206" s="56">
        <v>0</v>
      </c>
      <c r="AZ206" s="6">
        <v>0</v>
      </c>
      <c r="BA206" s="55">
        <v>0</v>
      </c>
      <c r="BB206" s="56">
        <v>0.1</v>
      </c>
      <c r="BC206" s="6">
        <v>27.533000000000001</v>
      </c>
      <c r="BD206" s="55">
        <f t="shared" si="491"/>
        <v>275330</v>
      </c>
      <c r="BE206" s="56">
        <v>204.88</v>
      </c>
      <c r="BF206" s="6">
        <v>1184.2070000000001</v>
      </c>
      <c r="BG206" s="55">
        <f t="shared" si="485"/>
        <v>5780.0029285435385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f t="shared" si="486"/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f t="shared" si="487"/>
        <v>0</v>
      </c>
      <c r="CC206" s="56">
        <v>0</v>
      </c>
      <c r="CD206" s="6">
        <v>0</v>
      </c>
      <c r="CE206" s="55">
        <f t="shared" si="488"/>
        <v>0</v>
      </c>
      <c r="CF206" s="56">
        <v>0</v>
      </c>
      <c r="CG206" s="6">
        <v>0</v>
      </c>
      <c r="CH206" s="55">
        <v>0</v>
      </c>
      <c r="CI206" s="56">
        <v>612</v>
      </c>
      <c r="CJ206" s="6">
        <v>2604.06</v>
      </c>
      <c r="CK206" s="55">
        <f t="shared" si="489"/>
        <v>4255</v>
      </c>
      <c r="CL206" s="8">
        <f t="shared" si="407"/>
        <v>1849.932</v>
      </c>
      <c r="CM206" s="15">
        <f t="shared" si="408"/>
        <v>8591.755000000001</v>
      </c>
      <c r="CN206" s="4"/>
      <c r="CO206" s="5"/>
      <c r="CP206" s="4"/>
      <c r="CQ206" s="4"/>
      <c r="CR206" s="4"/>
      <c r="CS206" s="5"/>
      <c r="CT206" s="4"/>
      <c r="CU206" s="4"/>
      <c r="CV206" s="4"/>
      <c r="CW206" s="5"/>
      <c r="CX206" s="4"/>
      <c r="CY206" s="4"/>
      <c r="CZ206" s="4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</row>
    <row r="207" spans="1:211" x14ac:dyDescent="0.3">
      <c r="A207" s="49">
        <v>2019</v>
      </c>
      <c r="B207" s="50" t="s">
        <v>11</v>
      </c>
      <c r="C207" s="56">
        <v>0</v>
      </c>
      <c r="D207" s="6">
        <v>0</v>
      </c>
      <c r="E207" s="55">
        <v>0</v>
      </c>
      <c r="F207" s="56">
        <v>497.45</v>
      </c>
      <c r="G207" s="6">
        <v>1772.14</v>
      </c>
      <c r="H207" s="55">
        <f t="shared" si="483"/>
        <v>3562.4484872851549</v>
      </c>
      <c r="I207" s="56">
        <v>0</v>
      </c>
      <c r="J207" s="6">
        <v>0</v>
      </c>
      <c r="K207" s="55"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533.79999999999995</v>
      </c>
      <c r="V207" s="6">
        <v>2532.9380000000001</v>
      </c>
      <c r="W207" s="55">
        <f t="shared" si="484"/>
        <v>4745.1067815661299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>
        <v>0</v>
      </c>
      <c r="AE207" s="6">
        <v>0</v>
      </c>
      <c r="AF207" s="55">
        <v>0</v>
      </c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48.744999999999997</v>
      </c>
      <c r="AT207" s="6">
        <v>450.35700000000003</v>
      </c>
      <c r="AU207" s="55">
        <f t="shared" si="490"/>
        <v>9239.0399015283638</v>
      </c>
      <c r="AV207" s="56">
        <v>0</v>
      </c>
      <c r="AW207" s="6">
        <v>0</v>
      </c>
      <c r="AX207" s="55">
        <v>0</v>
      </c>
      <c r="AY207" s="56">
        <v>0</v>
      </c>
      <c r="AZ207" s="6">
        <v>0</v>
      </c>
      <c r="BA207" s="55">
        <v>0</v>
      </c>
      <c r="BB207" s="56">
        <v>68.739999999999995</v>
      </c>
      <c r="BC207" s="6">
        <v>279.35300000000001</v>
      </c>
      <c r="BD207" s="55">
        <f t="shared" si="491"/>
        <v>4063.9074774512665</v>
      </c>
      <c r="BE207" s="56">
        <v>102.38</v>
      </c>
      <c r="BF207" s="6">
        <v>576.91800000000001</v>
      </c>
      <c r="BG207" s="55">
        <f t="shared" si="485"/>
        <v>5635.0654424692329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f t="shared" si="486"/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f t="shared" si="487"/>
        <v>0</v>
      </c>
      <c r="CC207" s="56">
        <v>0</v>
      </c>
      <c r="CD207" s="6">
        <v>0</v>
      </c>
      <c r="CE207" s="55">
        <f t="shared" si="488"/>
        <v>0</v>
      </c>
      <c r="CF207" s="56">
        <v>34</v>
      </c>
      <c r="CG207" s="6">
        <v>179.86</v>
      </c>
      <c r="CH207" s="55">
        <f t="shared" si="492"/>
        <v>5290</v>
      </c>
      <c r="CI207" s="56">
        <v>0</v>
      </c>
      <c r="CJ207" s="6">
        <v>0</v>
      </c>
      <c r="CK207" s="55">
        <v>0</v>
      </c>
      <c r="CL207" s="8">
        <f t="shared" si="407"/>
        <v>1285.115</v>
      </c>
      <c r="CM207" s="15">
        <f t="shared" si="408"/>
        <v>5791.5660000000007</v>
      </c>
      <c r="CN207" s="4"/>
      <c r="CO207" s="5"/>
      <c r="CP207" s="4"/>
      <c r="CQ207" s="4"/>
      <c r="CR207" s="4"/>
      <c r="CS207" s="5"/>
      <c r="CT207" s="4"/>
      <c r="CU207" s="4"/>
      <c r="CV207" s="4"/>
      <c r="CW207" s="5"/>
      <c r="CX207" s="4"/>
      <c r="CY207" s="4"/>
      <c r="CZ207" s="4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</row>
    <row r="208" spans="1:211" x14ac:dyDescent="0.3">
      <c r="A208" s="49">
        <v>2019</v>
      </c>
      <c r="B208" s="50" t="s">
        <v>12</v>
      </c>
      <c r="C208" s="56">
        <v>0</v>
      </c>
      <c r="D208" s="6">
        <v>0</v>
      </c>
      <c r="E208" s="55">
        <v>0</v>
      </c>
      <c r="F208" s="56">
        <v>502.18</v>
      </c>
      <c r="G208" s="6">
        <v>1943.3409999999999</v>
      </c>
      <c r="H208" s="55">
        <f t="shared" si="483"/>
        <v>3869.8096300131424</v>
      </c>
      <c r="I208" s="56">
        <v>0</v>
      </c>
      <c r="J208" s="6">
        <v>0</v>
      </c>
      <c r="K208" s="55"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757.74880000000007</v>
      </c>
      <c r="V208" s="6">
        <v>3448.096</v>
      </c>
      <c r="W208" s="55">
        <f t="shared" si="484"/>
        <v>4550.447325023807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>
        <v>0</v>
      </c>
      <c r="AE208" s="6">
        <v>0</v>
      </c>
      <c r="AF208" s="55">
        <v>0</v>
      </c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178.99</v>
      </c>
      <c r="AT208" s="6">
        <v>1268.93</v>
      </c>
      <c r="AU208" s="55">
        <f t="shared" si="490"/>
        <v>7089.3904687412705</v>
      </c>
      <c r="AV208" s="56">
        <v>0</v>
      </c>
      <c r="AW208" s="6">
        <v>0</v>
      </c>
      <c r="AX208" s="55">
        <v>0</v>
      </c>
      <c r="AY208" s="56">
        <v>0</v>
      </c>
      <c r="AZ208" s="6">
        <v>0</v>
      </c>
      <c r="BA208" s="55">
        <v>0</v>
      </c>
      <c r="BB208" s="56">
        <v>0</v>
      </c>
      <c r="BC208" s="6">
        <v>0</v>
      </c>
      <c r="BD208" s="55">
        <v>0</v>
      </c>
      <c r="BE208" s="56">
        <v>242.04</v>
      </c>
      <c r="BF208" s="6">
        <v>1274.652</v>
      </c>
      <c r="BG208" s="55">
        <f t="shared" si="485"/>
        <v>5266.2865642042634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f t="shared" si="486"/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f t="shared" si="487"/>
        <v>0</v>
      </c>
      <c r="CC208" s="56">
        <v>0</v>
      </c>
      <c r="CD208" s="6">
        <v>0</v>
      </c>
      <c r="CE208" s="55">
        <f t="shared" si="488"/>
        <v>0</v>
      </c>
      <c r="CF208" s="56">
        <v>0</v>
      </c>
      <c r="CG208" s="6">
        <v>0</v>
      </c>
      <c r="CH208" s="55">
        <v>0</v>
      </c>
      <c r="CI208" s="56">
        <v>102</v>
      </c>
      <c r="CJ208" s="6">
        <v>412.59</v>
      </c>
      <c r="CK208" s="55">
        <f t="shared" si="489"/>
        <v>4045</v>
      </c>
      <c r="CL208" s="8">
        <f t="shared" si="407"/>
        <v>1782.9588000000001</v>
      </c>
      <c r="CM208" s="15">
        <f t="shared" si="408"/>
        <v>8347.6090000000004</v>
      </c>
      <c r="CN208" s="4"/>
      <c r="CO208" s="5"/>
      <c r="CP208" s="4"/>
      <c r="CQ208" s="4"/>
      <c r="CR208" s="4"/>
      <c r="CS208" s="5"/>
      <c r="CT208" s="4"/>
      <c r="CU208" s="4"/>
      <c r="CV208" s="4"/>
      <c r="CW208" s="5"/>
      <c r="CX208" s="4"/>
      <c r="CY208" s="4"/>
      <c r="CZ208" s="4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</row>
    <row r="209" spans="1:211" x14ac:dyDescent="0.3">
      <c r="A209" s="49">
        <v>2019</v>
      </c>
      <c r="B209" s="50" t="s">
        <v>13</v>
      </c>
      <c r="C209" s="56">
        <v>0</v>
      </c>
      <c r="D209" s="6">
        <v>0</v>
      </c>
      <c r="E209" s="55">
        <v>0</v>
      </c>
      <c r="F209" s="56">
        <v>473.73</v>
      </c>
      <c r="G209" s="6">
        <v>1657.22</v>
      </c>
      <c r="H209" s="55">
        <f t="shared" si="483"/>
        <v>3498.2373926076034</v>
      </c>
      <c r="I209" s="56">
        <v>0</v>
      </c>
      <c r="J209" s="6">
        <v>0</v>
      </c>
      <c r="K209" s="55"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609.02</v>
      </c>
      <c r="V209" s="6">
        <v>2452.692</v>
      </c>
      <c r="W209" s="55">
        <f t="shared" ref="W209:W210" si="494">V209/U209*1000</f>
        <v>4027.2766083215661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>
        <v>0</v>
      </c>
      <c r="AE209" s="6">
        <v>0</v>
      </c>
      <c r="AF209" s="55">
        <v>0</v>
      </c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179.58</v>
      </c>
      <c r="AT209" s="6">
        <v>886.29600000000005</v>
      </c>
      <c r="AU209" s="55">
        <f t="shared" si="490"/>
        <v>4935.3825593050451</v>
      </c>
      <c r="AV209" s="56">
        <v>0</v>
      </c>
      <c r="AW209" s="6">
        <v>0</v>
      </c>
      <c r="AX209" s="55">
        <v>0</v>
      </c>
      <c r="AY209" s="56">
        <v>0</v>
      </c>
      <c r="AZ209" s="6">
        <v>0</v>
      </c>
      <c r="BA209" s="55">
        <v>0</v>
      </c>
      <c r="BB209" s="56">
        <v>2E-3</v>
      </c>
      <c r="BC209" s="6">
        <v>0.13200000000000001</v>
      </c>
      <c r="BD209" s="55">
        <f t="shared" si="491"/>
        <v>66000</v>
      </c>
      <c r="BE209" s="56">
        <v>363.5</v>
      </c>
      <c r="BF209" s="6">
        <v>1893.48</v>
      </c>
      <c r="BG209" s="55">
        <f t="shared" si="485"/>
        <v>5209.0233837689138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f t="shared" si="486"/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f t="shared" si="487"/>
        <v>0</v>
      </c>
      <c r="CC209" s="56">
        <v>0</v>
      </c>
      <c r="CD209" s="6">
        <v>0</v>
      </c>
      <c r="CE209" s="55">
        <f t="shared" si="488"/>
        <v>0</v>
      </c>
      <c r="CF209" s="56">
        <v>0.5</v>
      </c>
      <c r="CG209" s="6">
        <v>17.645</v>
      </c>
      <c r="CH209" s="55">
        <f t="shared" si="492"/>
        <v>35290</v>
      </c>
      <c r="CI209" s="56">
        <v>0</v>
      </c>
      <c r="CJ209" s="6">
        <v>0</v>
      </c>
      <c r="CK209" s="55">
        <v>0</v>
      </c>
      <c r="CL209" s="8">
        <f t="shared" si="407"/>
        <v>1626.3319999999999</v>
      </c>
      <c r="CM209" s="15">
        <f t="shared" si="408"/>
        <v>6907.4650000000011</v>
      </c>
      <c r="CN209" s="4"/>
      <c r="CO209" s="5"/>
      <c r="CP209" s="4"/>
      <c r="CQ209" s="4"/>
      <c r="CR209" s="4"/>
      <c r="CS209" s="5"/>
      <c r="CT209" s="4"/>
      <c r="CU209" s="4"/>
      <c r="CV209" s="4"/>
      <c r="CW209" s="5"/>
      <c r="CX209" s="4"/>
      <c r="CY209" s="4"/>
      <c r="CZ209" s="4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</row>
    <row r="210" spans="1:211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505.29</v>
      </c>
      <c r="G210" s="6">
        <v>1815.5740000000001</v>
      </c>
      <c r="H210" s="55">
        <f t="shared" si="483"/>
        <v>3593.1326564942901</v>
      </c>
      <c r="I210" s="56">
        <v>0</v>
      </c>
      <c r="J210" s="6">
        <v>0</v>
      </c>
      <c r="K210" s="55"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572.32000000000005</v>
      </c>
      <c r="V210" s="6">
        <v>2255.3679999999999</v>
      </c>
      <c r="W210" s="55">
        <f t="shared" si="494"/>
        <v>3940.7464355605252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>
        <v>0</v>
      </c>
      <c r="AE210" s="6">
        <v>0</v>
      </c>
      <c r="AF210" s="55">
        <v>0</v>
      </c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219.22</v>
      </c>
      <c r="AT210" s="6">
        <v>971.80200000000002</v>
      </c>
      <c r="AU210" s="55">
        <f t="shared" si="490"/>
        <v>4432.9988139768266</v>
      </c>
      <c r="AV210" s="56">
        <v>0</v>
      </c>
      <c r="AW210" s="6">
        <v>0</v>
      </c>
      <c r="AX210" s="55">
        <v>0</v>
      </c>
      <c r="AY210" s="56">
        <v>0</v>
      </c>
      <c r="AZ210" s="6">
        <v>0</v>
      </c>
      <c r="BA210" s="55">
        <v>0</v>
      </c>
      <c r="BB210" s="56">
        <v>66</v>
      </c>
      <c r="BC210" s="6">
        <v>260.56799999999998</v>
      </c>
      <c r="BD210" s="55">
        <f t="shared" si="491"/>
        <v>3948</v>
      </c>
      <c r="BE210" s="56">
        <v>199.74</v>
      </c>
      <c r="BF210" s="6">
        <v>1051.6300000000001</v>
      </c>
      <c r="BG210" s="55">
        <f t="shared" si="485"/>
        <v>5264.9944928406931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f t="shared" si="486"/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f t="shared" si="487"/>
        <v>0</v>
      </c>
      <c r="CC210" s="56">
        <v>0</v>
      </c>
      <c r="CD210" s="6">
        <v>0</v>
      </c>
      <c r="CE210" s="55">
        <f t="shared" si="488"/>
        <v>0</v>
      </c>
      <c r="CF210" s="56">
        <v>0</v>
      </c>
      <c r="CG210" s="6">
        <v>0</v>
      </c>
      <c r="CH210" s="55">
        <v>0</v>
      </c>
      <c r="CI210" s="56">
        <v>0</v>
      </c>
      <c r="CJ210" s="6">
        <v>0</v>
      </c>
      <c r="CK210" s="55">
        <v>0</v>
      </c>
      <c r="CL210" s="8">
        <f t="shared" si="407"/>
        <v>1562.57</v>
      </c>
      <c r="CM210" s="15">
        <f t="shared" si="408"/>
        <v>6354.9419999999991</v>
      </c>
      <c r="CN210" s="4"/>
      <c r="CO210" s="5"/>
      <c r="CP210" s="4"/>
      <c r="CQ210" s="4"/>
      <c r="CR210" s="4"/>
      <c r="CS210" s="5"/>
      <c r="CT210" s="4"/>
      <c r="CU210" s="4"/>
      <c r="CV210" s="4"/>
      <c r="CW210" s="5"/>
      <c r="CX210" s="4"/>
      <c r="CY210" s="4"/>
      <c r="CZ210" s="4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</row>
    <row r="211" spans="1:211" x14ac:dyDescent="0.3">
      <c r="A211" s="49">
        <v>2019</v>
      </c>
      <c r="B211" s="50" t="s">
        <v>15</v>
      </c>
      <c r="C211" s="56">
        <v>0</v>
      </c>
      <c r="D211" s="6">
        <v>0</v>
      </c>
      <c r="E211" s="55">
        <v>0</v>
      </c>
      <c r="F211" s="56">
        <v>530.51700000000005</v>
      </c>
      <c r="G211" s="6">
        <v>1823.7929999999999</v>
      </c>
      <c r="H211" s="55">
        <f t="shared" si="483"/>
        <v>3437.7654250476417</v>
      </c>
      <c r="I211" s="56">
        <v>0</v>
      </c>
      <c r="J211" s="6">
        <v>0</v>
      </c>
      <c r="K211" s="55"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579.5</v>
      </c>
      <c r="V211" s="6">
        <v>2211.3090000000002</v>
      </c>
      <c r="W211" s="55">
        <f t="shared" si="484"/>
        <v>3815.8912855910271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>
        <v>0</v>
      </c>
      <c r="AE211" s="6">
        <v>0</v>
      </c>
      <c r="AF211" s="55">
        <v>0</v>
      </c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289.22000000000003</v>
      </c>
      <c r="AT211" s="6">
        <v>1321.865</v>
      </c>
      <c r="AU211" s="55">
        <f t="shared" si="490"/>
        <v>4570.4481017910239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64</v>
      </c>
      <c r="BC211" s="6">
        <v>255.87200000000001</v>
      </c>
      <c r="BD211" s="55">
        <f t="shared" si="491"/>
        <v>3998</v>
      </c>
      <c r="BE211" s="56">
        <v>337.64</v>
      </c>
      <c r="BF211" s="6">
        <v>1776.65</v>
      </c>
      <c r="BG211" s="55">
        <f t="shared" si="485"/>
        <v>5261.9654069423059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f t="shared" si="486"/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f t="shared" si="487"/>
        <v>0</v>
      </c>
      <c r="CC211" s="56">
        <v>0</v>
      </c>
      <c r="CD211" s="6">
        <v>0</v>
      </c>
      <c r="CE211" s="55">
        <f t="shared" si="488"/>
        <v>0</v>
      </c>
      <c r="CF211" s="56">
        <v>0</v>
      </c>
      <c r="CG211" s="6">
        <v>0</v>
      </c>
      <c r="CH211" s="55">
        <v>0</v>
      </c>
      <c r="CI211" s="56">
        <v>0</v>
      </c>
      <c r="CJ211" s="6">
        <v>0</v>
      </c>
      <c r="CK211" s="55">
        <v>0</v>
      </c>
      <c r="CL211" s="8">
        <f t="shared" si="407"/>
        <v>1800.8770000000002</v>
      </c>
      <c r="CM211" s="15">
        <f t="shared" si="408"/>
        <v>7389.4889999999996</v>
      </c>
      <c r="CN211" s="4"/>
      <c r="CO211" s="5"/>
      <c r="CP211" s="4"/>
      <c r="CQ211" s="4"/>
      <c r="CR211" s="4"/>
      <c r="CS211" s="5"/>
      <c r="CT211" s="4"/>
      <c r="CU211" s="4"/>
      <c r="CV211" s="4"/>
      <c r="CW211" s="5"/>
      <c r="CX211" s="4"/>
      <c r="CY211" s="4"/>
      <c r="CZ211" s="4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</row>
    <row r="212" spans="1:211" x14ac:dyDescent="0.3">
      <c r="A212" s="49">
        <v>2019</v>
      </c>
      <c r="B212" s="55" t="s">
        <v>16</v>
      </c>
      <c r="C212" s="56">
        <v>0</v>
      </c>
      <c r="D212" s="6">
        <v>0</v>
      </c>
      <c r="E212" s="55">
        <v>0</v>
      </c>
      <c r="F212" s="56">
        <v>419.33499999999998</v>
      </c>
      <c r="G212" s="6">
        <v>1503.681</v>
      </c>
      <c r="H212" s="55">
        <f t="shared" si="483"/>
        <v>3585.8704854114258</v>
      </c>
      <c r="I212" s="56">
        <v>0</v>
      </c>
      <c r="J212" s="6">
        <v>0</v>
      </c>
      <c r="K212" s="55"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837.39</v>
      </c>
      <c r="V212" s="6">
        <v>3264.2170000000001</v>
      </c>
      <c r="W212" s="55">
        <f t="shared" si="484"/>
        <v>3898.0845245345658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>
        <v>0</v>
      </c>
      <c r="AE212" s="6">
        <v>0</v>
      </c>
      <c r="AF212" s="55">
        <v>0</v>
      </c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176.42</v>
      </c>
      <c r="AT212" s="6">
        <v>776.24800000000005</v>
      </c>
      <c r="AU212" s="55">
        <f t="shared" si="490"/>
        <v>4400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32</v>
      </c>
      <c r="BC212" s="6">
        <v>127.93600000000001</v>
      </c>
      <c r="BD212" s="55">
        <f t="shared" si="491"/>
        <v>3998</v>
      </c>
      <c r="BE212" s="56">
        <v>228.39</v>
      </c>
      <c r="BF212" s="6">
        <v>1156.451</v>
      </c>
      <c r="BG212" s="55">
        <f t="shared" si="485"/>
        <v>5063.4922719908927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f t="shared" si="486"/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f t="shared" si="487"/>
        <v>0</v>
      </c>
      <c r="CC212" s="56">
        <v>0</v>
      </c>
      <c r="CD212" s="6">
        <v>0</v>
      </c>
      <c r="CE212" s="55">
        <f t="shared" si="488"/>
        <v>0</v>
      </c>
      <c r="CF212" s="56">
        <v>0</v>
      </c>
      <c r="CG212" s="6">
        <v>0</v>
      </c>
      <c r="CH212" s="55">
        <v>0</v>
      </c>
      <c r="CI212" s="56">
        <v>0</v>
      </c>
      <c r="CJ212" s="6">
        <v>0</v>
      </c>
      <c r="CK212" s="55">
        <v>0</v>
      </c>
      <c r="CL212" s="8">
        <f t="shared" si="407"/>
        <v>1693.5350000000001</v>
      </c>
      <c r="CM212" s="15">
        <f t="shared" si="408"/>
        <v>6828.5330000000013</v>
      </c>
      <c r="CN212" s="4"/>
      <c r="CO212" s="5"/>
      <c r="CP212" s="4"/>
      <c r="CQ212" s="4"/>
      <c r="CR212" s="4"/>
      <c r="CS212" s="5"/>
      <c r="CT212" s="4"/>
      <c r="CU212" s="4"/>
      <c r="CV212" s="4"/>
      <c r="CW212" s="5"/>
      <c r="CX212" s="4"/>
      <c r="CY212" s="4"/>
      <c r="CZ212" s="4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</row>
    <row r="213" spans="1:211" ht="15" thickBot="1" x14ac:dyDescent="0.35">
      <c r="A213" s="69"/>
      <c r="B213" s="70" t="s">
        <v>17</v>
      </c>
      <c r="C213" s="66">
        <f t="shared" ref="C213:D213" si="495">SUM(C201:C212)</f>
        <v>0</v>
      </c>
      <c r="D213" s="44">
        <f t="shared" si="495"/>
        <v>0</v>
      </c>
      <c r="E213" s="67"/>
      <c r="F213" s="66">
        <f t="shared" ref="F213:G213" si="496">SUM(F201:F212)</f>
        <v>4813.5609299999996</v>
      </c>
      <c r="G213" s="44">
        <f t="shared" si="496"/>
        <v>17705.933000000001</v>
      </c>
      <c r="H213" s="67"/>
      <c r="I213" s="66">
        <f t="shared" ref="I213:J213" si="497">SUM(I201:I212)</f>
        <v>0</v>
      </c>
      <c r="J213" s="44">
        <f t="shared" si="497"/>
        <v>0</v>
      </c>
      <c r="K213" s="67"/>
      <c r="L213" s="66">
        <f t="shared" ref="L213:M213" si="498">SUM(L201:L212)</f>
        <v>0</v>
      </c>
      <c r="M213" s="44">
        <f t="shared" si="498"/>
        <v>0</v>
      </c>
      <c r="N213" s="67"/>
      <c r="O213" s="66">
        <f t="shared" ref="O213:P213" si="499">SUM(O201:O212)</f>
        <v>0</v>
      </c>
      <c r="P213" s="44">
        <f t="shared" si="499"/>
        <v>0</v>
      </c>
      <c r="Q213" s="67"/>
      <c r="R213" s="66">
        <f t="shared" ref="R213:S213" si="500">SUM(R201:R212)</f>
        <v>6.14</v>
      </c>
      <c r="S213" s="44">
        <f t="shared" si="500"/>
        <v>102.12</v>
      </c>
      <c r="T213" s="67"/>
      <c r="U213" s="66">
        <f t="shared" ref="U213:V213" si="501">SUM(U201:U212)</f>
        <v>7825.8048000000008</v>
      </c>
      <c r="V213" s="44">
        <f t="shared" si="501"/>
        <v>34209.629999999997</v>
      </c>
      <c r="W213" s="67"/>
      <c r="X213" s="66">
        <f t="shared" ref="X213:Y213" si="502">SUM(X201:X212)</f>
        <v>0</v>
      </c>
      <c r="Y213" s="44">
        <f t="shared" si="502"/>
        <v>0</v>
      </c>
      <c r="Z213" s="67"/>
      <c r="AA213" s="66">
        <f t="shared" ref="AA213:AB213" si="503">SUM(AA201:AA212)</f>
        <v>0</v>
      </c>
      <c r="AB213" s="44">
        <f t="shared" si="503"/>
        <v>0</v>
      </c>
      <c r="AC213" s="67"/>
      <c r="AD213" s="66">
        <f t="shared" ref="AD213:AE213" si="504">SUM(AD201:AD212)</f>
        <v>0</v>
      </c>
      <c r="AE213" s="44">
        <f t="shared" si="504"/>
        <v>0</v>
      </c>
      <c r="AF213" s="67"/>
      <c r="AG213" s="66">
        <f t="shared" ref="AG213:AH213" si="505">SUM(AG201:AG212)</f>
        <v>0</v>
      </c>
      <c r="AH213" s="44">
        <f t="shared" si="505"/>
        <v>0</v>
      </c>
      <c r="AI213" s="67"/>
      <c r="AJ213" s="66">
        <f t="shared" ref="AJ213:AK213" si="506">SUM(AJ201:AJ212)</f>
        <v>0</v>
      </c>
      <c r="AK213" s="44">
        <f t="shared" si="506"/>
        <v>0</v>
      </c>
      <c r="AL213" s="67"/>
      <c r="AM213" s="66">
        <f t="shared" ref="AM213:AN213" si="507">SUM(AM201:AM212)</f>
        <v>0</v>
      </c>
      <c r="AN213" s="44">
        <f t="shared" si="507"/>
        <v>0</v>
      </c>
      <c r="AO213" s="67"/>
      <c r="AP213" s="66">
        <f t="shared" ref="AP213:AQ213" si="508">SUM(AP201:AP212)</f>
        <v>0</v>
      </c>
      <c r="AQ213" s="44">
        <f t="shared" si="508"/>
        <v>0</v>
      </c>
      <c r="AR213" s="67"/>
      <c r="AS213" s="66">
        <f t="shared" ref="AS213:AT213" si="509">SUM(AS201:AS212)</f>
        <v>2537.7383</v>
      </c>
      <c r="AT213" s="44">
        <f t="shared" si="509"/>
        <v>13692.525000000001</v>
      </c>
      <c r="AU213" s="67"/>
      <c r="AV213" s="66">
        <f t="shared" ref="AV213:AW213" si="510">SUM(AV201:AV212)</f>
        <v>0</v>
      </c>
      <c r="AW213" s="44">
        <f t="shared" si="510"/>
        <v>0</v>
      </c>
      <c r="AX213" s="67"/>
      <c r="AY213" s="66">
        <f t="shared" ref="AY213:AZ213" si="511">SUM(AY201:AY212)</f>
        <v>0</v>
      </c>
      <c r="AZ213" s="44">
        <f t="shared" si="511"/>
        <v>0</v>
      </c>
      <c r="BA213" s="67"/>
      <c r="BB213" s="66">
        <f t="shared" ref="BB213:BC213" si="512">SUM(BB201:BB212)</f>
        <v>470.84199999999998</v>
      </c>
      <c r="BC213" s="44">
        <f t="shared" si="512"/>
        <v>2151.3940000000002</v>
      </c>
      <c r="BD213" s="67"/>
      <c r="BE213" s="66">
        <f t="shared" ref="BE213:BF213" si="513">SUM(BE201:BE212)</f>
        <v>3245.8450000000003</v>
      </c>
      <c r="BF213" s="44">
        <f t="shared" si="513"/>
        <v>16710.805999999997</v>
      </c>
      <c r="BG213" s="67"/>
      <c r="BH213" s="66">
        <f t="shared" ref="BH213:BI213" si="514">SUM(BH201:BH212)</f>
        <v>0</v>
      </c>
      <c r="BI213" s="44">
        <f t="shared" si="514"/>
        <v>0</v>
      </c>
      <c r="BJ213" s="67"/>
      <c r="BK213" s="66">
        <f t="shared" ref="BK213:BL213" si="515">SUM(BK201:BK212)</f>
        <v>0</v>
      </c>
      <c r="BL213" s="44">
        <f t="shared" si="515"/>
        <v>0</v>
      </c>
      <c r="BM213" s="67"/>
      <c r="BN213" s="66">
        <f t="shared" ref="BN213:BO213" si="516">SUM(BN201:BN212)</f>
        <v>0</v>
      </c>
      <c r="BO213" s="44">
        <f t="shared" si="516"/>
        <v>0</v>
      </c>
      <c r="BP213" s="67"/>
      <c r="BQ213" s="66">
        <f t="shared" ref="BQ213:BR213" si="517">SUM(BQ201:BQ212)</f>
        <v>0</v>
      </c>
      <c r="BR213" s="44">
        <f t="shared" si="517"/>
        <v>0</v>
      </c>
      <c r="BS213" s="67"/>
      <c r="BT213" s="66">
        <f t="shared" ref="BT213:BU213" si="518">SUM(BT201:BT212)</f>
        <v>0</v>
      </c>
      <c r="BU213" s="44">
        <f t="shared" si="518"/>
        <v>0</v>
      </c>
      <c r="BV213" s="67"/>
      <c r="BW213" s="66">
        <f t="shared" ref="BW213:BX213" si="519">SUM(BW201:BW212)</f>
        <v>0</v>
      </c>
      <c r="BX213" s="44">
        <f t="shared" si="519"/>
        <v>0</v>
      </c>
      <c r="BY213" s="67"/>
      <c r="BZ213" s="66">
        <f t="shared" ref="BZ213:CA213" si="520">SUM(BZ201:BZ212)</f>
        <v>0</v>
      </c>
      <c r="CA213" s="44">
        <f t="shared" si="520"/>
        <v>0</v>
      </c>
      <c r="CB213" s="67"/>
      <c r="CC213" s="66">
        <f t="shared" ref="CC213:CD213" si="521">SUM(CC201:CC212)</f>
        <v>0</v>
      </c>
      <c r="CD213" s="44">
        <f t="shared" si="521"/>
        <v>0</v>
      </c>
      <c r="CE213" s="67"/>
      <c r="CF213" s="66">
        <f t="shared" ref="CF213:CG213" si="522">SUM(CF201:CF212)</f>
        <v>68.5</v>
      </c>
      <c r="CG213" s="44">
        <f t="shared" si="522"/>
        <v>372.90600000000001</v>
      </c>
      <c r="CH213" s="67"/>
      <c r="CI213" s="66">
        <f t="shared" ref="CI213:CJ213" si="523">SUM(CI201:CI212)</f>
        <v>3128</v>
      </c>
      <c r="CJ213" s="44">
        <f t="shared" si="523"/>
        <v>15190.76</v>
      </c>
      <c r="CK213" s="67"/>
      <c r="CL213" s="45">
        <f t="shared" si="407"/>
        <v>22096.43103</v>
      </c>
      <c r="CM213" s="46">
        <f t="shared" si="408"/>
        <v>100136.07400000001</v>
      </c>
      <c r="CN213" s="4"/>
      <c r="CO213" s="5"/>
      <c r="CP213" s="4"/>
      <c r="CQ213" s="4"/>
      <c r="CR213" s="4"/>
      <c r="CS213" s="5"/>
      <c r="CT213" s="4"/>
      <c r="CU213" s="4"/>
      <c r="CV213" s="4"/>
      <c r="CW213" s="5"/>
      <c r="CX213" s="4"/>
      <c r="CY213" s="4"/>
      <c r="CZ213" s="4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</row>
    <row r="214" spans="1:211" x14ac:dyDescent="0.3">
      <c r="A214" s="49">
        <v>2020</v>
      </c>
      <c r="B214" s="50" t="s">
        <v>5</v>
      </c>
      <c r="C214" s="56">
        <v>0</v>
      </c>
      <c r="D214" s="6">
        <v>0</v>
      </c>
      <c r="E214" s="55">
        <v>0</v>
      </c>
      <c r="F214" s="56">
        <v>780.10799999999995</v>
      </c>
      <c r="G214" s="6">
        <v>2203.2620000000002</v>
      </c>
      <c r="H214" s="55">
        <f t="shared" ref="H214:H217" si="524">G214/F214*1000</f>
        <v>2824.3038143436552</v>
      </c>
      <c r="I214" s="56">
        <v>0</v>
      </c>
      <c r="J214" s="6">
        <v>0</v>
      </c>
      <c r="K214" s="55"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583.27200000000005</v>
      </c>
      <c r="V214" s="6">
        <v>2305.3820000000001</v>
      </c>
      <c r="W214" s="55">
        <f t="shared" ref="W214:W217" si="525">V214/U214*1000</f>
        <v>3952.4990056097326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>
        <v>0</v>
      </c>
      <c r="AE214" s="6">
        <v>0</v>
      </c>
      <c r="AF214" s="55">
        <v>0</v>
      </c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156.68</v>
      </c>
      <c r="AT214" s="6">
        <v>740.49300000000005</v>
      </c>
      <c r="AU214" s="55">
        <f t="shared" ref="AU214:AU217" si="526">AT214/AS214*1000</f>
        <v>4726.1488383967326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131</v>
      </c>
      <c r="BC214" s="6">
        <v>528.93200000000002</v>
      </c>
      <c r="BD214" s="55">
        <f t="shared" ref="BD214:BD217" si="527">BC214/BB214*1000</f>
        <v>4037.6488549618321</v>
      </c>
      <c r="BE214" s="56">
        <v>136.28</v>
      </c>
      <c r="BF214" s="6">
        <v>702.154</v>
      </c>
      <c r="BG214" s="55">
        <f t="shared" ref="BG214:BG217" si="528">BF214/BE214*1000</f>
        <v>5152.2894041678901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f t="shared" ref="BS214:BS225" si="529">IF(BQ214=0,0,BR214/BQ214*1000)</f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f t="shared" ref="CE214:CE225" si="530">IF(CC214=0,0,CD214/CC214*1000)</f>
        <v>0</v>
      </c>
      <c r="CF214" s="56">
        <v>0</v>
      </c>
      <c r="CG214" s="6">
        <v>0</v>
      </c>
      <c r="CH214" s="55">
        <v>0</v>
      </c>
      <c r="CI214" s="56">
        <v>0</v>
      </c>
      <c r="CJ214" s="6">
        <v>0</v>
      </c>
      <c r="CK214" s="55">
        <v>0</v>
      </c>
      <c r="CL214" s="8">
        <f t="shared" ref="CL214:CL226" si="531">SUM(L214,O214,R214,X214,AA214,AG214,AJ214,AP214,AV214,AY214,BB214,BT214,CF214,CI214,BW214,O214,AM214,BE214,U214,AS214,F214+C214+BH214+BK214+AD214+BN214+I214)</f>
        <v>1787.34</v>
      </c>
      <c r="CM214" s="15">
        <f t="shared" ref="CM214:CM226" si="532">SUM(M214,P214,S214,Y214,AB214,AH214,AK214,AQ214,AW214,AZ214,BC214,BU214,CG214,CJ214,BX214,P214,AN214,BF214,V214,AT214,G214+D214+BI214+BL214+AE214+BO214+J214)</f>
        <v>6480.223</v>
      </c>
    </row>
    <row r="215" spans="1:211" x14ac:dyDescent="0.3">
      <c r="A215" s="49">
        <v>2020</v>
      </c>
      <c r="B215" s="50" t="s">
        <v>6</v>
      </c>
      <c r="C215" s="56">
        <v>0</v>
      </c>
      <c r="D215" s="6">
        <v>0</v>
      </c>
      <c r="E215" s="55">
        <v>0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>
        <v>0</v>
      </c>
      <c r="AE215" s="6">
        <v>0</v>
      </c>
      <c r="AF215" s="55">
        <v>0</v>
      </c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f t="shared" si="529"/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f t="shared" si="530"/>
        <v>0</v>
      </c>
      <c r="CF215" s="56">
        <v>0</v>
      </c>
      <c r="CG215" s="6">
        <v>0</v>
      </c>
      <c r="CH215" s="55">
        <v>0</v>
      </c>
      <c r="CI215" s="56">
        <v>0</v>
      </c>
      <c r="CJ215" s="6">
        <v>0</v>
      </c>
      <c r="CK215" s="55">
        <v>0</v>
      </c>
      <c r="CL215" s="8">
        <f t="shared" si="531"/>
        <v>0</v>
      </c>
      <c r="CM215" s="15">
        <f t="shared" si="532"/>
        <v>0</v>
      </c>
    </row>
    <row r="216" spans="1:211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413.05</v>
      </c>
      <c r="G216" s="6">
        <v>1403.9380000000001</v>
      </c>
      <c r="H216" s="55">
        <f t="shared" si="524"/>
        <v>3398.9541217770247</v>
      </c>
      <c r="I216" s="56">
        <v>0</v>
      </c>
      <c r="J216" s="6">
        <v>0</v>
      </c>
      <c r="K216" s="55"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392.48500000000001</v>
      </c>
      <c r="V216" s="6">
        <v>1515.703</v>
      </c>
      <c r="W216" s="55">
        <f t="shared" si="525"/>
        <v>3861.8112794119515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>
        <v>0</v>
      </c>
      <c r="AE216" s="6">
        <v>0</v>
      </c>
      <c r="AF216" s="55">
        <v>0</v>
      </c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172.18</v>
      </c>
      <c r="AT216" s="6">
        <v>788.58500000000004</v>
      </c>
      <c r="AU216" s="55">
        <f t="shared" si="526"/>
        <v>4580.0034847252882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94.58</v>
      </c>
      <c r="BC216" s="6">
        <v>315.46100000000001</v>
      </c>
      <c r="BD216" s="55">
        <f t="shared" si="527"/>
        <v>3335.3880312962569</v>
      </c>
      <c r="BE216" s="56">
        <v>31.95</v>
      </c>
      <c r="BF216" s="6">
        <v>158.792</v>
      </c>
      <c r="BG216" s="55">
        <f t="shared" ref="BG216" si="533">BF216/BE216*1000</f>
        <v>4970.0156494522689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f t="shared" si="529"/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0</v>
      </c>
      <c r="CA216" s="6">
        <v>0</v>
      </c>
      <c r="CB216" s="55">
        <v>0</v>
      </c>
      <c r="CC216" s="56">
        <v>0</v>
      </c>
      <c r="CD216" s="6">
        <v>0</v>
      </c>
      <c r="CE216" s="55">
        <f t="shared" si="530"/>
        <v>0</v>
      </c>
      <c r="CF216" s="56">
        <v>0</v>
      </c>
      <c r="CG216" s="6">
        <v>0</v>
      </c>
      <c r="CH216" s="55">
        <v>0</v>
      </c>
      <c r="CI216" s="56">
        <v>0</v>
      </c>
      <c r="CJ216" s="6">
        <v>0</v>
      </c>
      <c r="CK216" s="55">
        <v>0</v>
      </c>
      <c r="CL216" s="8">
        <f t="shared" si="531"/>
        <v>1104.2449999999999</v>
      </c>
      <c r="CM216" s="15">
        <f t="shared" si="532"/>
        <v>4182.4790000000003</v>
      </c>
    </row>
    <row r="217" spans="1:211" x14ac:dyDescent="0.3">
      <c r="A217" s="49">
        <v>2020</v>
      </c>
      <c r="B217" s="50" t="s">
        <v>8</v>
      </c>
      <c r="C217" s="56">
        <v>0</v>
      </c>
      <c r="D217" s="6">
        <v>0</v>
      </c>
      <c r="E217" s="55">
        <v>0</v>
      </c>
      <c r="F217" s="56">
        <v>571.07000000000005</v>
      </c>
      <c r="G217" s="6">
        <v>1969.6020000000001</v>
      </c>
      <c r="H217" s="55">
        <f t="shared" si="524"/>
        <v>3448.9677272488484</v>
      </c>
      <c r="I217" s="56">
        <v>0</v>
      </c>
      <c r="J217" s="6">
        <v>0</v>
      </c>
      <c r="K217" s="55"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426.91500000000002</v>
      </c>
      <c r="V217" s="6">
        <v>1807.7629999999999</v>
      </c>
      <c r="W217" s="55">
        <f t="shared" si="525"/>
        <v>4234.4799316023091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>
        <v>0</v>
      </c>
      <c r="AE217" s="6">
        <v>0</v>
      </c>
      <c r="AF217" s="55">
        <v>0</v>
      </c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260.02</v>
      </c>
      <c r="AT217" s="6">
        <v>1285.223</v>
      </c>
      <c r="AU217" s="55">
        <f t="shared" si="526"/>
        <v>4942.7851703715105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90</v>
      </c>
      <c r="BC217" s="6">
        <v>371.34</v>
      </c>
      <c r="BD217" s="55">
        <f t="shared" si="527"/>
        <v>4125.9999999999991</v>
      </c>
      <c r="BE217" s="56">
        <v>136.76</v>
      </c>
      <c r="BF217" s="6">
        <v>699.13699999999994</v>
      </c>
      <c r="BG217" s="55">
        <f t="shared" si="528"/>
        <v>5112.1453641415619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f t="shared" si="529"/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f t="shared" si="530"/>
        <v>0</v>
      </c>
      <c r="CF217" s="56">
        <v>0</v>
      </c>
      <c r="CG217" s="6">
        <v>0</v>
      </c>
      <c r="CH217" s="55">
        <v>0</v>
      </c>
      <c r="CI217" s="56">
        <v>175</v>
      </c>
      <c r="CJ217" s="6">
        <v>799.32500000000005</v>
      </c>
      <c r="CK217" s="55">
        <f t="shared" ref="CK217" si="534">CJ217/CI217*1000</f>
        <v>4567.5714285714294</v>
      </c>
      <c r="CL217" s="8">
        <f t="shared" si="531"/>
        <v>1659.7649999999999</v>
      </c>
      <c r="CM217" s="15">
        <f t="shared" si="532"/>
        <v>6932.3899999999994</v>
      </c>
    </row>
    <row r="218" spans="1:211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P225" si="535">IF(C218=0,0,D218/C218*1000)</f>
        <v>0</v>
      </c>
      <c r="F218" s="56">
        <v>629.80100000000004</v>
      </c>
      <c r="G218" s="6">
        <v>1718.172</v>
      </c>
      <c r="H218" s="55">
        <f t="shared" si="535"/>
        <v>2728.1188819960589</v>
      </c>
      <c r="I218" s="56">
        <v>0</v>
      </c>
      <c r="J218" s="6">
        <v>0</v>
      </c>
      <c r="K218" s="55">
        <f t="shared" si="535"/>
        <v>0</v>
      </c>
      <c r="L218" s="56">
        <v>0</v>
      </c>
      <c r="M218" s="6">
        <v>0</v>
      </c>
      <c r="N218" s="55">
        <f t="shared" si="535"/>
        <v>0</v>
      </c>
      <c r="O218" s="56">
        <v>0</v>
      </c>
      <c r="P218" s="6">
        <v>0</v>
      </c>
      <c r="Q218" s="55">
        <f t="shared" si="535"/>
        <v>0</v>
      </c>
      <c r="R218" s="56">
        <v>0</v>
      </c>
      <c r="S218" s="6">
        <v>0</v>
      </c>
      <c r="T218" s="55">
        <f t="shared" si="535"/>
        <v>0</v>
      </c>
      <c r="U218" s="56">
        <v>406.16500000000002</v>
      </c>
      <c r="V218" s="6">
        <v>1613.616</v>
      </c>
      <c r="W218" s="55">
        <f t="shared" si="535"/>
        <v>3972.8090800536725</v>
      </c>
      <c r="X218" s="56">
        <v>0</v>
      </c>
      <c r="Y218" s="6">
        <v>0</v>
      </c>
      <c r="Z218" s="55">
        <f t="shared" si="535"/>
        <v>0</v>
      </c>
      <c r="AA218" s="56">
        <v>0</v>
      </c>
      <c r="AB218" s="6">
        <v>0</v>
      </c>
      <c r="AC218" s="55">
        <f t="shared" si="535"/>
        <v>0</v>
      </c>
      <c r="AD218" s="56">
        <v>0</v>
      </c>
      <c r="AE218" s="6">
        <v>0</v>
      </c>
      <c r="AF218" s="55">
        <f t="shared" si="535"/>
        <v>0</v>
      </c>
      <c r="AG218" s="56">
        <v>0</v>
      </c>
      <c r="AH218" s="6">
        <v>0</v>
      </c>
      <c r="AI218" s="55">
        <f t="shared" si="535"/>
        <v>0</v>
      </c>
      <c r="AJ218" s="56">
        <v>0</v>
      </c>
      <c r="AK218" s="6">
        <v>0</v>
      </c>
      <c r="AL218" s="55">
        <f t="shared" si="535"/>
        <v>0</v>
      </c>
      <c r="AM218" s="56">
        <v>0</v>
      </c>
      <c r="AN218" s="6">
        <v>0</v>
      </c>
      <c r="AO218" s="55">
        <f t="shared" si="535"/>
        <v>0</v>
      </c>
      <c r="AP218" s="56">
        <v>0</v>
      </c>
      <c r="AQ218" s="6">
        <v>0</v>
      </c>
      <c r="AR218" s="55">
        <f t="shared" si="535"/>
        <v>0</v>
      </c>
      <c r="AS218" s="56">
        <v>186.02</v>
      </c>
      <c r="AT218" s="6">
        <v>895.89499999999998</v>
      </c>
      <c r="AU218" s="55">
        <f t="shared" si="535"/>
        <v>4816.1219223739381</v>
      </c>
      <c r="AV218" s="56">
        <v>0</v>
      </c>
      <c r="AW218" s="6">
        <v>0</v>
      </c>
      <c r="AX218" s="55">
        <f t="shared" si="535"/>
        <v>0</v>
      </c>
      <c r="AY218" s="56">
        <v>0</v>
      </c>
      <c r="AZ218" s="6">
        <v>0</v>
      </c>
      <c r="BA218" s="55">
        <f t="shared" si="535"/>
        <v>0</v>
      </c>
      <c r="BB218" s="56">
        <v>60</v>
      </c>
      <c r="BC218" s="6">
        <v>271.32</v>
      </c>
      <c r="BD218" s="55">
        <f t="shared" si="535"/>
        <v>4522</v>
      </c>
      <c r="BE218" s="56">
        <v>344.29</v>
      </c>
      <c r="BF218" s="6">
        <v>1746.7670000000001</v>
      </c>
      <c r="BG218" s="55">
        <f t="shared" si="535"/>
        <v>5073.5339394115426</v>
      </c>
      <c r="BH218" s="56">
        <v>0</v>
      </c>
      <c r="BI218" s="6">
        <v>0</v>
      </c>
      <c r="BJ218" s="55">
        <f t="shared" si="535"/>
        <v>0</v>
      </c>
      <c r="BK218" s="56">
        <v>0</v>
      </c>
      <c r="BL218" s="6">
        <v>0</v>
      </c>
      <c r="BM218" s="55">
        <f t="shared" si="535"/>
        <v>0</v>
      </c>
      <c r="BN218" s="56">
        <v>0</v>
      </c>
      <c r="BO218" s="6">
        <v>0</v>
      </c>
      <c r="BP218" s="55">
        <f t="shared" si="535"/>
        <v>0</v>
      </c>
      <c r="BQ218" s="56">
        <v>0</v>
      </c>
      <c r="BR218" s="6">
        <v>0</v>
      </c>
      <c r="BS218" s="55">
        <f t="shared" si="529"/>
        <v>0</v>
      </c>
      <c r="BT218" s="56">
        <v>0</v>
      </c>
      <c r="BU218" s="6">
        <v>0</v>
      </c>
      <c r="BV218" s="55">
        <f t="shared" ref="BV218:CK225" si="536">IF(BT218=0,0,BU218/BT218*1000)</f>
        <v>0</v>
      </c>
      <c r="BW218" s="56">
        <v>0</v>
      </c>
      <c r="BX218" s="6">
        <v>0</v>
      </c>
      <c r="BY218" s="55">
        <f t="shared" si="536"/>
        <v>0</v>
      </c>
      <c r="BZ218" s="56">
        <v>0</v>
      </c>
      <c r="CA218" s="6">
        <v>0</v>
      </c>
      <c r="CB218" s="55">
        <f t="shared" ref="CB218:CB225" si="537">IF(BZ218=0,0,CA218/BZ218*1000)</f>
        <v>0</v>
      </c>
      <c r="CC218" s="56">
        <v>0</v>
      </c>
      <c r="CD218" s="6">
        <v>0</v>
      </c>
      <c r="CE218" s="55">
        <f t="shared" si="530"/>
        <v>0</v>
      </c>
      <c r="CF218" s="56">
        <v>0</v>
      </c>
      <c r="CG218" s="6">
        <v>0</v>
      </c>
      <c r="CH218" s="55">
        <f t="shared" si="536"/>
        <v>0</v>
      </c>
      <c r="CI218" s="56">
        <v>68</v>
      </c>
      <c r="CJ218" s="6">
        <v>313.48</v>
      </c>
      <c r="CK218" s="55">
        <f t="shared" si="536"/>
        <v>4610</v>
      </c>
      <c r="CL218" s="8">
        <f t="shared" si="531"/>
        <v>1694.2760000000003</v>
      </c>
      <c r="CM218" s="15">
        <f t="shared" si="532"/>
        <v>6559.25</v>
      </c>
    </row>
    <row r="219" spans="1:211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535"/>
        <v>0</v>
      </c>
      <c r="F219" s="56">
        <v>768.58649000000003</v>
      </c>
      <c r="G219" s="6">
        <v>2397.0230000000001</v>
      </c>
      <c r="H219" s="55">
        <f t="shared" si="535"/>
        <v>3118.7420429417125</v>
      </c>
      <c r="I219" s="56">
        <v>0</v>
      </c>
      <c r="J219" s="6">
        <v>0</v>
      </c>
      <c r="K219" s="55">
        <f t="shared" si="535"/>
        <v>0</v>
      </c>
      <c r="L219" s="56">
        <v>0</v>
      </c>
      <c r="M219" s="6">
        <v>0</v>
      </c>
      <c r="N219" s="55">
        <f t="shared" si="535"/>
        <v>0</v>
      </c>
      <c r="O219" s="56">
        <v>0</v>
      </c>
      <c r="P219" s="6">
        <v>0</v>
      </c>
      <c r="Q219" s="55">
        <f t="shared" si="535"/>
        <v>0</v>
      </c>
      <c r="R219" s="56">
        <v>0</v>
      </c>
      <c r="S219" s="6">
        <v>0</v>
      </c>
      <c r="T219" s="55">
        <f t="shared" si="535"/>
        <v>0</v>
      </c>
      <c r="U219" s="56">
        <v>653.85</v>
      </c>
      <c r="V219" s="6">
        <v>2738.86</v>
      </c>
      <c r="W219" s="55">
        <f t="shared" si="535"/>
        <v>4188.8200657643192</v>
      </c>
      <c r="X219" s="56">
        <v>0</v>
      </c>
      <c r="Y219" s="6">
        <v>0</v>
      </c>
      <c r="Z219" s="55">
        <f t="shared" si="535"/>
        <v>0</v>
      </c>
      <c r="AA219" s="56">
        <v>0</v>
      </c>
      <c r="AB219" s="6">
        <v>0</v>
      </c>
      <c r="AC219" s="55">
        <f t="shared" si="535"/>
        <v>0</v>
      </c>
      <c r="AD219" s="56">
        <v>0</v>
      </c>
      <c r="AE219" s="6">
        <v>0</v>
      </c>
      <c r="AF219" s="55">
        <f t="shared" si="535"/>
        <v>0</v>
      </c>
      <c r="AG219" s="56">
        <v>0</v>
      </c>
      <c r="AH219" s="6">
        <v>0</v>
      </c>
      <c r="AI219" s="55">
        <f t="shared" si="535"/>
        <v>0</v>
      </c>
      <c r="AJ219" s="56">
        <v>0</v>
      </c>
      <c r="AK219" s="6">
        <v>0</v>
      </c>
      <c r="AL219" s="55">
        <f t="shared" si="535"/>
        <v>0</v>
      </c>
      <c r="AM219" s="56">
        <v>0</v>
      </c>
      <c r="AN219" s="6">
        <v>0</v>
      </c>
      <c r="AO219" s="55">
        <f t="shared" si="535"/>
        <v>0</v>
      </c>
      <c r="AP219" s="56">
        <v>0</v>
      </c>
      <c r="AQ219" s="6">
        <v>0</v>
      </c>
      <c r="AR219" s="55">
        <f t="shared" si="535"/>
        <v>0</v>
      </c>
      <c r="AS219" s="56">
        <v>203.76400000000001</v>
      </c>
      <c r="AT219" s="6">
        <v>1223.674</v>
      </c>
      <c r="AU219" s="55">
        <f t="shared" si="535"/>
        <v>6005.3493256905049</v>
      </c>
      <c r="AV219" s="56">
        <v>0</v>
      </c>
      <c r="AW219" s="6">
        <v>0</v>
      </c>
      <c r="AX219" s="55">
        <f t="shared" si="535"/>
        <v>0</v>
      </c>
      <c r="AY219" s="56">
        <v>0</v>
      </c>
      <c r="AZ219" s="6">
        <v>0</v>
      </c>
      <c r="BA219" s="55">
        <f t="shared" si="535"/>
        <v>0</v>
      </c>
      <c r="BB219" s="56">
        <v>30</v>
      </c>
      <c r="BC219" s="6">
        <v>135.66</v>
      </c>
      <c r="BD219" s="55">
        <f t="shared" si="535"/>
        <v>4522</v>
      </c>
      <c r="BE219" s="56">
        <v>278.89999999999998</v>
      </c>
      <c r="BF219" s="6">
        <v>1510.34</v>
      </c>
      <c r="BG219" s="55">
        <f t="shared" si="535"/>
        <v>5415.3460021513092</v>
      </c>
      <c r="BH219" s="56">
        <v>0</v>
      </c>
      <c r="BI219" s="6">
        <v>0</v>
      </c>
      <c r="BJ219" s="55">
        <f t="shared" si="535"/>
        <v>0</v>
      </c>
      <c r="BK219" s="56">
        <v>0</v>
      </c>
      <c r="BL219" s="6">
        <v>0</v>
      </c>
      <c r="BM219" s="55">
        <f t="shared" si="535"/>
        <v>0</v>
      </c>
      <c r="BN219" s="56">
        <v>0</v>
      </c>
      <c r="BO219" s="6">
        <v>0</v>
      </c>
      <c r="BP219" s="55">
        <f t="shared" si="535"/>
        <v>0</v>
      </c>
      <c r="BQ219" s="56">
        <v>0</v>
      </c>
      <c r="BR219" s="6">
        <v>0</v>
      </c>
      <c r="BS219" s="55">
        <f t="shared" si="529"/>
        <v>0</v>
      </c>
      <c r="BT219" s="56">
        <v>0</v>
      </c>
      <c r="BU219" s="6">
        <v>0</v>
      </c>
      <c r="BV219" s="55">
        <f t="shared" si="536"/>
        <v>0</v>
      </c>
      <c r="BW219" s="56">
        <v>0</v>
      </c>
      <c r="BX219" s="6">
        <v>0</v>
      </c>
      <c r="BY219" s="55">
        <f t="shared" si="536"/>
        <v>0</v>
      </c>
      <c r="BZ219" s="56">
        <v>0</v>
      </c>
      <c r="CA219" s="6">
        <v>0</v>
      </c>
      <c r="CB219" s="55">
        <f t="shared" si="537"/>
        <v>0</v>
      </c>
      <c r="CC219" s="56">
        <v>0</v>
      </c>
      <c r="CD219" s="6">
        <v>0</v>
      </c>
      <c r="CE219" s="55">
        <f t="shared" si="530"/>
        <v>0</v>
      </c>
      <c r="CF219" s="56">
        <v>0</v>
      </c>
      <c r="CG219" s="6">
        <v>0</v>
      </c>
      <c r="CH219" s="55">
        <f t="shared" si="536"/>
        <v>0</v>
      </c>
      <c r="CI219" s="56">
        <v>136</v>
      </c>
      <c r="CJ219" s="6">
        <v>599.08000000000004</v>
      </c>
      <c r="CK219" s="55">
        <f t="shared" si="536"/>
        <v>4405</v>
      </c>
      <c r="CL219" s="8">
        <f t="shared" si="531"/>
        <v>2071.1004900000003</v>
      </c>
      <c r="CM219" s="15">
        <f t="shared" si="532"/>
        <v>8604.6370000000006</v>
      </c>
    </row>
    <row r="220" spans="1:211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535"/>
        <v>0</v>
      </c>
      <c r="F220" s="56">
        <v>767.798</v>
      </c>
      <c r="G220" s="6">
        <v>2336.8110000000001</v>
      </c>
      <c r="H220" s="55">
        <f t="shared" si="535"/>
        <v>3043.5231662494566</v>
      </c>
      <c r="I220" s="56">
        <v>0</v>
      </c>
      <c r="J220" s="6">
        <v>0</v>
      </c>
      <c r="K220" s="55">
        <f t="shared" si="535"/>
        <v>0</v>
      </c>
      <c r="L220" s="56">
        <v>0</v>
      </c>
      <c r="M220" s="6">
        <v>0</v>
      </c>
      <c r="N220" s="55">
        <f t="shared" si="535"/>
        <v>0</v>
      </c>
      <c r="O220" s="56">
        <v>0</v>
      </c>
      <c r="P220" s="6">
        <v>0</v>
      </c>
      <c r="Q220" s="55">
        <f t="shared" si="535"/>
        <v>0</v>
      </c>
      <c r="R220" s="56">
        <v>0</v>
      </c>
      <c r="S220" s="6">
        <v>0</v>
      </c>
      <c r="T220" s="55">
        <f t="shared" si="535"/>
        <v>0</v>
      </c>
      <c r="U220" s="56">
        <v>433.42</v>
      </c>
      <c r="V220" s="6">
        <v>1728.759</v>
      </c>
      <c r="W220" s="55">
        <f t="shared" si="535"/>
        <v>3988.6461169304603</v>
      </c>
      <c r="X220" s="56">
        <v>0</v>
      </c>
      <c r="Y220" s="6">
        <v>0</v>
      </c>
      <c r="Z220" s="55">
        <f t="shared" si="535"/>
        <v>0</v>
      </c>
      <c r="AA220" s="56">
        <v>0</v>
      </c>
      <c r="AB220" s="6">
        <v>0</v>
      </c>
      <c r="AC220" s="55">
        <f t="shared" si="535"/>
        <v>0</v>
      </c>
      <c r="AD220" s="56">
        <v>0</v>
      </c>
      <c r="AE220" s="6">
        <v>0</v>
      </c>
      <c r="AF220" s="55">
        <f t="shared" si="535"/>
        <v>0</v>
      </c>
      <c r="AG220" s="56">
        <v>0</v>
      </c>
      <c r="AH220" s="6">
        <v>0</v>
      </c>
      <c r="AI220" s="55">
        <f t="shared" si="535"/>
        <v>0</v>
      </c>
      <c r="AJ220" s="56">
        <v>0</v>
      </c>
      <c r="AK220" s="6">
        <v>0</v>
      </c>
      <c r="AL220" s="55">
        <f t="shared" si="535"/>
        <v>0</v>
      </c>
      <c r="AM220" s="56">
        <v>0</v>
      </c>
      <c r="AN220" s="6">
        <v>0</v>
      </c>
      <c r="AO220" s="55">
        <f t="shared" si="535"/>
        <v>0</v>
      </c>
      <c r="AP220" s="56">
        <v>0</v>
      </c>
      <c r="AQ220" s="6">
        <v>0</v>
      </c>
      <c r="AR220" s="55">
        <f t="shared" si="535"/>
        <v>0</v>
      </c>
      <c r="AS220" s="56">
        <v>228.125</v>
      </c>
      <c r="AT220" s="6">
        <v>1057.7249999999999</v>
      </c>
      <c r="AU220" s="55">
        <f t="shared" si="535"/>
        <v>4636.6027397260268</v>
      </c>
      <c r="AV220" s="56">
        <v>0</v>
      </c>
      <c r="AW220" s="6">
        <v>0</v>
      </c>
      <c r="AX220" s="55">
        <f t="shared" si="535"/>
        <v>0</v>
      </c>
      <c r="AY220" s="56">
        <v>0</v>
      </c>
      <c r="AZ220" s="6">
        <v>0</v>
      </c>
      <c r="BA220" s="55">
        <f t="shared" si="535"/>
        <v>0</v>
      </c>
      <c r="BB220" s="56">
        <v>95</v>
      </c>
      <c r="BC220" s="6">
        <v>382.08</v>
      </c>
      <c r="BD220" s="55">
        <f t="shared" si="535"/>
        <v>4021.894736842105</v>
      </c>
      <c r="BE220" s="56">
        <v>473.3682</v>
      </c>
      <c r="BF220" s="6">
        <v>2399.877</v>
      </c>
      <c r="BG220" s="55">
        <f t="shared" si="535"/>
        <v>5069.7892253852287</v>
      </c>
      <c r="BH220" s="56">
        <v>0</v>
      </c>
      <c r="BI220" s="6">
        <v>0</v>
      </c>
      <c r="BJ220" s="55">
        <f t="shared" si="535"/>
        <v>0</v>
      </c>
      <c r="BK220" s="56">
        <v>0</v>
      </c>
      <c r="BL220" s="6">
        <v>0</v>
      </c>
      <c r="BM220" s="55">
        <f t="shared" si="535"/>
        <v>0</v>
      </c>
      <c r="BN220" s="56">
        <v>0</v>
      </c>
      <c r="BO220" s="6">
        <v>0</v>
      </c>
      <c r="BP220" s="55">
        <f t="shared" si="535"/>
        <v>0</v>
      </c>
      <c r="BQ220" s="56">
        <v>0</v>
      </c>
      <c r="BR220" s="6">
        <v>0</v>
      </c>
      <c r="BS220" s="55">
        <f t="shared" si="529"/>
        <v>0</v>
      </c>
      <c r="BT220" s="56">
        <v>0</v>
      </c>
      <c r="BU220" s="6">
        <v>0</v>
      </c>
      <c r="BV220" s="55">
        <f t="shared" si="536"/>
        <v>0</v>
      </c>
      <c r="BW220" s="56">
        <v>0</v>
      </c>
      <c r="BX220" s="6">
        <v>0</v>
      </c>
      <c r="BY220" s="55">
        <f t="shared" si="536"/>
        <v>0</v>
      </c>
      <c r="BZ220" s="56">
        <v>0</v>
      </c>
      <c r="CA220" s="6">
        <v>0</v>
      </c>
      <c r="CB220" s="55">
        <f t="shared" si="537"/>
        <v>0</v>
      </c>
      <c r="CC220" s="56">
        <v>0</v>
      </c>
      <c r="CD220" s="6">
        <v>0</v>
      </c>
      <c r="CE220" s="55">
        <f t="shared" si="530"/>
        <v>0</v>
      </c>
      <c r="CF220" s="56">
        <v>0</v>
      </c>
      <c r="CG220" s="6">
        <v>0</v>
      </c>
      <c r="CH220" s="55">
        <f t="shared" si="536"/>
        <v>0</v>
      </c>
      <c r="CI220" s="56">
        <v>0</v>
      </c>
      <c r="CJ220" s="6">
        <v>0</v>
      </c>
      <c r="CK220" s="55">
        <f t="shared" si="536"/>
        <v>0</v>
      </c>
      <c r="CL220" s="8">
        <f t="shared" si="531"/>
        <v>1997.7112</v>
      </c>
      <c r="CM220" s="15">
        <f t="shared" si="532"/>
        <v>7905.2520000000004</v>
      </c>
    </row>
    <row r="221" spans="1:211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535"/>
        <v>0</v>
      </c>
      <c r="F221" s="78">
        <v>422.22640000000001</v>
      </c>
      <c r="G221" s="79">
        <v>1560.2470000000001</v>
      </c>
      <c r="H221" s="55">
        <f t="shared" si="535"/>
        <v>3695.2852782298787</v>
      </c>
      <c r="I221" s="56">
        <v>0</v>
      </c>
      <c r="J221" s="6">
        <v>0</v>
      </c>
      <c r="K221" s="55">
        <f t="shared" si="535"/>
        <v>0</v>
      </c>
      <c r="L221" s="56">
        <v>0</v>
      </c>
      <c r="M221" s="6">
        <v>0</v>
      </c>
      <c r="N221" s="55">
        <f t="shared" si="535"/>
        <v>0</v>
      </c>
      <c r="O221" s="56">
        <v>0</v>
      </c>
      <c r="P221" s="6">
        <v>0</v>
      </c>
      <c r="Q221" s="55">
        <f t="shared" si="535"/>
        <v>0</v>
      </c>
      <c r="R221" s="56">
        <v>0</v>
      </c>
      <c r="S221" s="6">
        <v>0</v>
      </c>
      <c r="T221" s="55">
        <f t="shared" si="535"/>
        <v>0</v>
      </c>
      <c r="U221" s="78">
        <v>980.87400000000002</v>
      </c>
      <c r="V221" s="79">
        <v>3545.366</v>
      </c>
      <c r="W221" s="55">
        <f t="shared" si="535"/>
        <v>3614.4968670797675</v>
      </c>
      <c r="X221" s="56">
        <v>0</v>
      </c>
      <c r="Y221" s="6">
        <v>0</v>
      </c>
      <c r="Z221" s="55">
        <f t="shared" si="535"/>
        <v>0</v>
      </c>
      <c r="AA221" s="56">
        <v>0</v>
      </c>
      <c r="AB221" s="6">
        <v>0</v>
      </c>
      <c r="AC221" s="55">
        <f t="shared" si="535"/>
        <v>0</v>
      </c>
      <c r="AD221" s="56">
        <v>0</v>
      </c>
      <c r="AE221" s="6">
        <v>0</v>
      </c>
      <c r="AF221" s="55">
        <f t="shared" si="535"/>
        <v>0</v>
      </c>
      <c r="AG221" s="56">
        <v>0</v>
      </c>
      <c r="AH221" s="6">
        <v>0</v>
      </c>
      <c r="AI221" s="55">
        <f t="shared" si="535"/>
        <v>0</v>
      </c>
      <c r="AJ221" s="56">
        <v>0</v>
      </c>
      <c r="AK221" s="6">
        <v>0</v>
      </c>
      <c r="AL221" s="55">
        <f t="shared" si="535"/>
        <v>0</v>
      </c>
      <c r="AM221" s="56">
        <v>0</v>
      </c>
      <c r="AN221" s="6">
        <v>0</v>
      </c>
      <c r="AO221" s="55">
        <f t="shared" si="535"/>
        <v>0</v>
      </c>
      <c r="AP221" s="56">
        <v>0</v>
      </c>
      <c r="AQ221" s="6">
        <v>0</v>
      </c>
      <c r="AR221" s="55">
        <f t="shared" si="535"/>
        <v>0</v>
      </c>
      <c r="AS221" s="56">
        <v>0</v>
      </c>
      <c r="AT221" s="6">
        <v>0</v>
      </c>
      <c r="AU221" s="55">
        <f t="shared" si="535"/>
        <v>0</v>
      </c>
      <c r="AV221" s="56">
        <v>0</v>
      </c>
      <c r="AW221" s="6">
        <v>0</v>
      </c>
      <c r="AX221" s="55">
        <f t="shared" si="535"/>
        <v>0</v>
      </c>
      <c r="AY221" s="56">
        <v>0</v>
      </c>
      <c r="AZ221" s="6">
        <v>0</v>
      </c>
      <c r="BA221" s="55">
        <f t="shared" si="535"/>
        <v>0</v>
      </c>
      <c r="BB221" s="78">
        <v>90</v>
      </c>
      <c r="BC221" s="79">
        <v>384.51</v>
      </c>
      <c r="BD221" s="55">
        <f t="shared" si="535"/>
        <v>4272.333333333333</v>
      </c>
      <c r="BE221" s="78">
        <v>246.82</v>
      </c>
      <c r="BF221" s="79">
        <v>1277.1179999999999</v>
      </c>
      <c r="BG221" s="55">
        <f t="shared" si="535"/>
        <v>5174.2889555141392</v>
      </c>
      <c r="BH221" s="56">
        <v>0</v>
      </c>
      <c r="BI221" s="6">
        <v>0</v>
      </c>
      <c r="BJ221" s="55">
        <f t="shared" si="535"/>
        <v>0</v>
      </c>
      <c r="BK221" s="56">
        <v>0</v>
      </c>
      <c r="BL221" s="6">
        <v>0</v>
      </c>
      <c r="BM221" s="55">
        <f t="shared" si="535"/>
        <v>0</v>
      </c>
      <c r="BN221" s="56">
        <v>0</v>
      </c>
      <c r="BO221" s="6">
        <v>0</v>
      </c>
      <c r="BP221" s="55">
        <f t="shared" si="535"/>
        <v>0</v>
      </c>
      <c r="BQ221" s="56">
        <v>0</v>
      </c>
      <c r="BR221" s="6">
        <v>0</v>
      </c>
      <c r="BS221" s="55">
        <f t="shared" si="529"/>
        <v>0</v>
      </c>
      <c r="BT221" s="56">
        <v>0</v>
      </c>
      <c r="BU221" s="6">
        <v>0</v>
      </c>
      <c r="BV221" s="55">
        <f t="shared" si="536"/>
        <v>0</v>
      </c>
      <c r="BW221" s="56">
        <v>0</v>
      </c>
      <c r="BX221" s="6">
        <v>0</v>
      </c>
      <c r="BY221" s="55">
        <f t="shared" si="536"/>
        <v>0</v>
      </c>
      <c r="BZ221" s="56">
        <v>0</v>
      </c>
      <c r="CA221" s="6">
        <v>0</v>
      </c>
      <c r="CB221" s="55">
        <f t="shared" si="537"/>
        <v>0</v>
      </c>
      <c r="CC221" s="56">
        <v>0</v>
      </c>
      <c r="CD221" s="6">
        <v>0</v>
      </c>
      <c r="CE221" s="55">
        <f t="shared" si="530"/>
        <v>0</v>
      </c>
      <c r="CF221" s="56">
        <v>0</v>
      </c>
      <c r="CG221" s="6">
        <v>0</v>
      </c>
      <c r="CH221" s="55">
        <f t="shared" si="536"/>
        <v>0</v>
      </c>
      <c r="CI221" s="78">
        <v>68</v>
      </c>
      <c r="CJ221" s="79">
        <v>285.60000000000002</v>
      </c>
      <c r="CK221" s="55">
        <f t="shared" si="536"/>
        <v>4200</v>
      </c>
      <c r="CL221" s="8">
        <f t="shared" si="531"/>
        <v>1807.9204</v>
      </c>
      <c r="CM221" s="15">
        <f t="shared" si="532"/>
        <v>7052.8410000000003</v>
      </c>
    </row>
    <row r="222" spans="1:211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535"/>
        <v>0</v>
      </c>
      <c r="F222" s="80">
        <v>420.67</v>
      </c>
      <c r="G222" s="81">
        <v>1401.7639999999999</v>
      </c>
      <c r="H222" s="55">
        <f t="shared" si="535"/>
        <v>3332.2176527919742</v>
      </c>
      <c r="I222" s="56">
        <v>0</v>
      </c>
      <c r="J222" s="6">
        <v>0</v>
      </c>
      <c r="K222" s="55">
        <f t="shared" si="535"/>
        <v>0</v>
      </c>
      <c r="L222" s="56">
        <v>0</v>
      </c>
      <c r="M222" s="6">
        <v>0</v>
      </c>
      <c r="N222" s="55">
        <f t="shared" si="535"/>
        <v>0</v>
      </c>
      <c r="O222" s="56">
        <v>0</v>
      </c>
      <c r="P222" s="6">
        <v>0</v>
      </c>
      <c r="Q222" s="55">
        <f t="shared" si="535"/>
        <v>0</v>
      </c>
      <c r="R222" s="56">
        <v>0</v>
      </c>
      <c r="S222" s="6">
        <v>0</v>
      </c>
      <c r="T222" s="55">
        <f t="shared" si="535"/>
        <v>0</v>
      </c>
      <c r="U222" s="80">
        <v>656.36099999999999</v>
      </c>
      <c r="V222" s="81">
        <v>2644.32</v>
      </c>
      <c r="W222" s="55">
        <f t="shared" si="535"/>
        <v>4028.7585642657014</v>
      </c>
      <c r="X222" s="56">
        <v>0</v>
      </c>
      <c r="Y222" s="6">
        <v>0</v>
      </c>
      <c r="Z222" s="55">
        <f t="shared" si="535"/>
        <v>0</v>
      </c>
      <c r="AA222" s="56">
        <v>0</v>
      </c>
      <c r="AB222" s="6">
        <v>0</v>
      </c>
      <c r="AC222" s="55">
        <f t="shared" si="535"/>
        <v>0</v>
      </c>
      <c r="AD222" s="56">
        <v>0</v>
      </c>
      <c r="AE222" s="6">
        <v>0</v>
      </c>
      <c r="AF222" s="55">
        <f t="shared" si="535"/>
        <v>0</v>
      </c>
      <c r="AG222" s="56">
        <v>0</v>
      </c>
      <c r="AH222" s="6">
        <v>0</v>
      </c>
      <c r="AI222" s="55">
        <f t="shared" si="535"/>
        <v>0</v>
      </c>
      <c r="AJ222" s="56">
        <v>0</v>
      </c>
      <c r="AK222" s="6">
        <v>0</v>
      </c>
      <c r="AL222" s="55">
        <f t="shared" si="535"/>
        <v>0</v>
      </c>
      <c r="AM222" s="56">
        <v>0</v>
      </c>
      <c r="AN222" s="6">
        <v>0</v>
      </c>
      <c r="AO222" s="55">
        <f t="shared" si="535"/>
        <v>0</v>
      </c>
      <c r="AP222" s="56">
        <v>0</v>
      </c>
      <c r="AQ222" s="6">
        <v>0</v>
      </c>
      <c r="AR222" s="55">
        <f t="shared" si="535"/>
        <v>0</v>
      </c>
      <c r="AS222" s="80">
        <v>145.16</v>
      </c>
      <c r="AT222" s="81">
        <v>665.37400000000002</v>
      </c>
      <c r="AU222" s="55">
        <f t="shared" si="535"/>
        <v>4583.7282998071096</v>
      </c>
      <c r="AV222" s="56">
        <v>0</v>
      </c>
      <c r="AW222" s="6">
        <v>0</v>
      </c>
      <c r="AX222" s="55">
        <f t="shared" si="535"/>
        <v>0</v>
      </c>
      <c r="AY222" s="56">
        <v>0</v>
      </c>
      <c r="AZ222" s="6">
        <v>0</v>
      </c>
      <c r="BA222" s="55">
        <f t="shared" si="535"/>
        <v>0</v>
      </c>
      <c r="BB222" s="80">
        <v>125</v>
      </c>
      <c r="BC222" s="81">
        <v>537.83000000000004</v>
      </c>
      <c r="BD222" s="55">
        <f t="shared" si="535"/>
        <v>4302.6400000000003</v>
      </c>
      <c r="BE222" s="80">
        <v>310.60000000000002</v>
      </c>
      <c r="BF222" s="81">
        <v>1702.3340000000001</v>
      </c>
      <c r="BG222" s="55">
        <f t="shared" si="535"/>
        <v>5480.7920154539597</v>
      </c>
      <c r="BH222" s="56">
        <v>0</v>
      </c>
      <c r="BI222" s="6">
        <v>0</v>
      </c>
      <c r="BJ222" s="55">
        <f t="shared" si="535"/>
        <v>0</v>
      </c>
      <c r="BK222" s="56">
        <v>0</v>
      </c>
      <c r="BL222" s="6">
        <v>0</v>
      </c>
      <c r="BM222" s="55">
        <f t="shared" si="535"/>
        <v>0</v>
      </c>
      <c r="BN222" s="56">
        <v>0</v>
      </c>
      <c r="BO222" s="6">
        <v>0</v>
      </c>
      <c r="BP222" s="55">
        <f t="shared" si="535"/>
        <v>0</v>
      </c>
      <c r="BQ222" s="56">
        <v>0</v>
      </c>
      <c r="BR222" s="6">
        <v>0</v>
      </c>
      <c r="BS222" s="55">
        <f t="shared" si="529"/>
        <v>0</v>
      </c>
      <c r="BT222" s="56">
        <v>0</v>
      </c>
      <c r="BU222" s="6">
        <v>0</v>
      </c>
      <c r="BV222" s="55">
        <f t="shared" si="536"/>
        <v>0</v>
      </c>
      <c r="BW222" s="56">
        <v>0</v>
      </c>
      <c r="BX222" s="6">
        <v>0</v>
      </c>
      <c r="BY222" s="55">
        <f t="shared" si="536"/>
        <v>0</v>
      </c>
      <c r="BZ222" s="56">
        <v>0</v>
      </c>
      <c r="CA222" s="6">
        <v>0</v>
      </c>
      <c r="CB222" s="55">
        <f t="shared" si="537"/>
        <v>0</v>
      </c>
      <c r="CC222" s="56">
        <v>0</v>
      </c>
      <c r="CD222" s="6">
        <v>0</v>
      </c>
      <c r="CE222" s="55">
        <f t="shared" si="530"/>
        <v>0</v>
      </c>
      <c r="CF222" s="56">
        <v>0</v>
      </c>
      <c r="CG222" s="6">
        <v>0</v>
      </c>
      <c r="CH222" s="55">
        <f t="shared" si="536"/>
        <v>0</v>
      </c>
      <c r="CI222" s="80">
        <v>68.015000000000001</v>
      </c>
      <c r="CJ222" s="81">
        <v>306.71600000000001</v>
      </c>
      <c r="CK222" s="55">
        <f t="shared" si="536"/>
        <v>4509.5346614717346</v>
      </c>
      <c r="CL222" s="8">
        <f t="shared" si="531"/>
        <v>1725.8060000000003</v>
      </c>
      <c r="CM222" s="15">
        <f t="shared" si="532"/>
        <v>7258.3380000000006</v>
      </c>
    </row>
    <row r="223" spans="1:211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535"/>
        <v>0</v>
      </c>
      <c r="F223" s="13">
        <v>543.56399999999996</v>
      </c>
      <c r="G223" s="84">
        <v>1840.55</v>
      </c>
      <c r="H223" s="55">
        <f t="shared" si="535"/>
        <v>3386.0778123643213</v>
      </c>
      <c r="I223" s="56">
        <v>0</v>
      </c>
      <c r="J223" s="6">
        <v>0</v>
      </c>
      <c r="K223" s="55">
        <f t="shared" si="535"/>
        <v>0</v>
      </c>
      <c r="L223" s="56">
        <v>0</v>
      </c>
      <c r="M223" s="6">
        <v>0</v>
      </c>
      <c r="N223" s="55">
        <f t="shared" si="535"/>
        <v>0</v>
      </c>
      <c r="O223" s="56">
        <v>0</v>
      </c>
      <c r="P223" s="6">
        <v>0</v>
      </c>
      <c r="Q223" s="55">
        <f t="shared" si="535"/>
        <v>0</v>
      </c>
      <c r="R223" s="56">
        <v>0</v>
      </c>
      <c r="S223" s="6">
        <v>0</v>
      </c>
      <c r="T223" s="55">
        <f t="shared" si="535"/>
        <v>0</v>
      </c>
      <c r="U223" s="13">
        <v>824.63099999999997</v>
      </c>
      <c r="V223" s="84">
        <v>3589.2710000000002</v>
      </c>
      <c r="W223" s="55">
        <f t="shared" si="535"/>
        <v>4352.5783047205359</v>
      </c>
      <c r="X223" s="56">
        <v>0</v>
      </c>
      <c r="Y223" s="6">
        <v>0</v>
      </c>
      <c r="Z223" s="55">
        <f t="shared" si="535"/>
        <v>0</v>
      </c>
      <c r="AA223" s="56">
        <v>0</v>
      </c>
      <c r="AB223" s="6">
        <v>0</v>
      </c>
      <c r="AC223" s="55">
        <f t="shared" si="535"/>
        <v>0</v>
      </c>
      <c r="AD223" s="56">
        <v>0</v>
      </c>
      <c r="AE223" s="6">
        <v>0</v>
      </c>
      <c r="AF223" s="55">
        <f t="shared" si="535"/>
        <v>0</v>
      </c>
      <c r="AG223" s="56">
        <v>0</v>
      </c>
      <c r="AH223" s="6">
        <v>0</v>
      </c>
      <c r="AI223" s="55">
        <f t="shared" si="535"/>
        <v>0</v>
      </c>
      <c r="AJ223" s="56">
        <v>0</v>
      </c>
      <c r="AK223" s="6">
        <v>0</v>
      </c>
      <c r="AL223" s="55">
        <f t="shared" si="535"/>
        <v>0</v>
      </c>
      <c r="AM223" s="56">
        <v>0</v>
      </c>
      <c r="AN223" s="6">
        <v>0</v>
      </c>
      <c r="AO223" s="55">
        <f t="shared" si="535"/>
        <v>0</v>
      </c>
      <c r="AP223" s="56">
        <v>0</v>
      </c>
      <c r="AQ223" s="6">
        <v>0</v>
      </c>
      <c r="AR223" s="55">
        <f t="shared" si="535"/>
        <v>0</v>
      </c>
      <c r="AS223" s="13">
        <v>27.08</v>
      </c>
      <c r="AT223" s="84">
        <v>166.542</v>
      </c>
      <c r="AU223" s="55">
        <f t="shared" si="535"/>
        <v>6150</v>
      </c>
      <c r="AV223" s="56">
        <v>0</v>
      </c>
      <c r="AW223" s="6">
        <v>0</v>
      </c>
      <c r="AX223" s="55">
        <f t="shared" si="535"/>
        <v>0</v>
      </c>
      <c r="AY223" s="56">
        <v>0</v>
      </c>
      <c r="AZ223" s="6">
        <v>0</v>
      </c>
      <c r="BA223" s="55">
        <f t="shared" si="535"/>
        <v>0</v>
      </c>
      <c r="BB223" s="13">
        <v>30</v>
      </c>
      <c r="BC223" s="84">
        <v>130.86000000000001</v>
      </c>
      <c r="BD223" s="55">
        <f t="shared" si="535"/>
        <v>4362</v>
      </c>
      <c r="BE223" s="13">
        <v>271.39999999999998</v>
      </c>
      <c r="BF223" s="84">
        <v>1513.375</v>
      </c>
      <c r="BG223" s="55">
        <f t="shared" si="535"/>
        <v>5576.1790714812096</v>
      </c>
      <c r="BH223" s="56">
        <v>0</v>
      </c>
      <c r="BI223" s="6">
        <v>0</v>
      </c>
      <c r="BJ223" s="55">
        <f t="shared" si="535"/>
        <v>0</v>
      </c>
      <c r="BK223" s="56">
        <v>0</v>
      </c>
      <c r="BL223" s="6">
        <v>0</v>
      </c>
      <c r="BM223" s="55">
        <f t="shared" si="535"/>
        <v>0</v>
      </c>
      <c r="BN223" s="56">
        <v>0</v>
      </c>
      <c r="BO223" s="6">
        <v>0</v>
      </c>
      <c r="BP223" s="55">
        <f t="shared" si="535"/>
        <v>0</v>
      </c>
      <c r="BQ223" s="56">
        <v>0</v>
      </c>
      <c r="BR223" s="6">
        <v>0</v>
      </c>
      <c r="BS223" s="55">
        <f t="shared" si="529"/>
        <v>0</v>
      </c>
      <c r="BT223" s="56">
        <v>0</v>
      </c>
      <c r="BU223" s="6">
        <v>0</v>
      </c>
      <c r="BV223" s="55">
        <f t="shared" si="536"/>
        <v>0</v>
      </c>
      <c r="BW223" s="56">
        <v>0</v>
      </c>
      <c r="BX223" s="6">
        <v>0</v>
      </c>
      <c r="BY223" s="55">
        <f t="shared" si="536"/>
        <v>0</v>
      </c>
      <c r="BZ223" s="56">
        <v>0</v>
      </c>
      <c r="CA223" s="6">
        <v>0</v>
      </c>
      <c r="CB223" s="55">
        <f t="shared" si="537"/>
        <v>0</v>
      </c>
      <c r="CC223" s="56">
        <v>0</v>
      </c>
      <c r="CD223" s="6">
        <v>0</v>
      </c>
      <c r="CE223" s="55">
        <f t="shared" si="530"/>
        <v>0</v>
      </c>
      <c r="CF223" s="56">
        <v>0</v>
      </c>
      <c r="CG223" s="6">
        <v>0</v>
      </c>
      <c r="CH223" s="55">
        <f t="shared" si="536"/>
        <v>0</v>
      </c>
      <c r="CI223" s="13">
        <v>1.1000000000000001</v>
      </c>
      <c r="CJ223" s="84">
        <v>11.5</v>
      </c>
      <c r="CK223" s="55">
        <f t="shared" si="536"/>
        <v>10454.545454545454</v>
      </c>
      <c r="CL223" s="8">
        <f t="shared" si="531"/>
        <v>1697.7749999999996</v>
      </c>
      <c r="CM223" s="15">
        <f t="shared" si="532"/>
        <v>7252.0980000000009</v>
      </c>
    </row>
    <row r="224" spans="1:211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535"/>
        <v>0</v>
      </c>
      <c r="F224" s="85">
        <v>576.91999999999996</v>
      </c>
      <c r="G224" s="6">
        <v>1867.3</v>
      </c>
      <c r="H224" s="55">
        <f t="shared" si="535"/>
        <v>3236.6705955765101</v>
      </c>
      <c r="I224" s="56">
        <v>0</v>
      </c>
      <c r="J224" s="6">
        <v>0</v>
      </c>
      <c r="K224" s="55">
        <f t="shared" si="535"/>
        <v>0</v>
      </c>
      <c r="L224" s="56">
        <v>0</v>
      </c>
      <c r="M224" s="6">
        <v>0</v>
      </c>
      <c r="N224" s="55">
        <f t="shared" si="535"/>
        <v>0</v>
      </c>
      <c r="O224" s="56">
        <v>0</v>
      </c>
      <c r="P224" s="6">
        <v>0</v>
      </c>
      <c r="Q224" s="55">
        <f t="shared" si="535"/>
        <v>0</v>
      </c>
      <c r="R224" s="56">
        <v>0</v>
      </c>
      <c r="S224" s="6">
        <v>0</v>
      </c>
      <c r="T224" s="55">
        <f t="shared" si="535"/>
        <v>0</v>
      </c>
      <c r="U224" s="85">
        <v>624.87</v>
      </c>
      <c r="V224" s="6">
        <v>2743.4459999999999</v>
      </c>
      <c r="W224" s="55">
        <f t="shared" si="535"/>
        <v>4390.4268087762257</v>
      </c>
      <c r="X224" s="56">
        <v>0</v>
      </c>
      <c r="Y224" s="6">
        <v>0</v>
      </c>
      <c r="Z224" s="55">
        <f t="shared" si="535"/>
        <v>0</v>
      </c>
      <c r="AA224" s="56">
        <v>0</v>
      </c>
      <c r="AB224" s="6">
        <v>0</v>
      </c>
      <c r="AC224" s="55">
        <f t="shared" si="535"/>
        <v>0</v>
      </c>
      <c r="AD224" s="56">
        <v>0</v>
      </c>
      <c r="AE224" s="6">
        <v>0</v>
      </c>
      <c r="AF224" s="55">
        <f t="shared" si="535"/>
        <v>0</v>
      </c>
      <c r="AG224" s="56">
        <v>0</v>
      </c>
      <c r="AH224" s="6">
        <v>0</v>
      </c>
      <c r="AI224" s="55">
        <f t="shared" si="535"/>
        <v>0</v>
      </c>
      <c r="AJ224" s="56">
        <v>0</v>
      </c>
      <c r="AK224" s="6">
        <v>0</v>
      </c>
      <c r="AL224" s="55">
        <f t="shared" si="535"/>
        <v>0</v>
      </c>
      <c r="AM224" s="56">
        <v>0</v>
      </c>
      <c r="AN224" s="6">
        <v>0</v>
      </c>
      <c r="AO224" s="55">
        <f t="shared" si="535"/>
        <v>0</v>
      </c>
      <c r="AP224" s="56">
        <v>0</v>
      </c>
      <c r="AQ224" s="6">
        <v>0</v>
      </c>
      <c r="AR224" s="55">
        <f t="shared" si="535"/>
        <v>0</v>
      </c>
      <c r="AS224" s="85">
        <v>165.07</v>
      </c>
      <c r="AT224" s="6">
        <v>1045.277</v>
      </c>
      <c r="AU224" s="55">
        <f t="shared" si="535"/>
        <v>6332.32568001454</v>
      </c>
      <c r="AV224" s="56">
        <v>0</v>
      </c>
      <c r="AW224" s="6">
        <v>0</v>
      </c>
      <c r="AX224" s="55">
        <f t="shared" si="535"/>
        <v>0</v>
      </c>
      <c r="AY224" s="56">
        <v>0</v>
      </c>
      <c r="AZ224" s="6">
        <v>0</v>
      </c>
      <c r="BA224" s="55">
        <f t="shared" si="535"/>
        <v>0</v>
      </c>
      <c r="BB224" s="85">
        <v>60</v>
      </c>
      <c r="BC224" s="6">
        <v>286.5</v>
      </c>
      <c r="BD224" s="55">
        <f t="shared" si="535"/>
        <v>4775</v>
      </c>
      <c r="BE224" s="85">
        <v>470.04</v>
      </c>
      <c r="BF224" s="6">
        <v>2296.0160000000001</v>
      </c>
      <c r="BG224" s="55">
        <f t="shared" si="535"/>
        <v>4884.7247042804865</v>
      </c>
      <c r="BH224" s="56">
        <v>0</v>
      </c>
      <c r="BI224" s="6">
        <v>0</v>
      </c>
      <c r="BJ224" s="55">
        <f t="shared" si="535"/>
        <v>0</v>
      </c>
      <c r="BK224" s="56">
        <v>0</v>
      </c>
      <c r="BL224" s="6">
        <v>0</v>
      </c>
      <c r="BM224" s="55">
        <f t="shared" si="535"/>
        <v>0</v>
      </c>
      <c r="BN224" s="56">
        <v>0</v>
      </c>
      <c r="BO224" s="6">
        <v>0</v>
      </c>
      <c r="BP224" s="55">
        <f t="shared" si="535"/>
        <v>0</v>
      </c>
      <c r="BQ224" s="56">
        <v>0</v>
      </c>
      <c r="BR224" s="6">
        <v>0</v>
      </c>
      <c r="BS224" s="55">
        <f t="shared" si="529"/>
        <v>0</v>
      </c>
      <c r="BT224" s="56">
        <v>0</v>
      </c>
      <c r="BU224" s="6">
        <v>0</v>
      </c>
      <c r="BV224" s="55">
        <f t="shared" si="536"/>
        <v>0</v>
      </c>
      <c r="BW224" s="56">
        <v>0</v>
      </c>
      <c r="BX224" s="6">
        <v>0</v>
      </c>
      <c r="BY224" s="55">
        <f t="shared" si="536"/>
        <v>0</v>
      </c>
      <c r="BZ224" s="56">
        <v>0</v>
      </c>
      <c r="CA224" s="6">
        <v>0</v>
      </c>
      <c r="CB224" s="55">
        <f t="shared" si="537"/>
        <v>0</v>
      </c>
      <c r="CC224" s="56">
        <v>0</v>
      </c>
      <c r="CD224" s="6">
        <v>0</v>
      </c>
      <c r="CE224" s="55">
        <f t="shared" si="530"/>
        <v>0</v>
      </c>
      <c r="CF224" s="56">
        <v>0</v>
      </c>
      <c r="CG224" s="6">
        <v>0</v>
      </c>
      <c r="CH224" s="55">
        <f t="shared" si="536"/>
        <v>0</v>
      </c>
      <c r="CI224" s="56">
        <v>0</v>
      </c>
      <c r="CJ224" s="6">
        <v>0</v>
      </c>
      <c r="CK224" s="55">
        <f t="shared" si="536"/>
        <v>0</v>
      </c>
      <c r="CL224" s="8">
        <f t="shared" si="531"/>
        <v>1896.8999999999996</v>
      </c>
      <c r="CM224" s="15">
        <f t="shared" si="532"/>
        <v>8238.5389999999989</v>
      </c>
    </row>
    <row r="225" spans="1:91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535"/>
        <v>0</v>
      </c>
      <c r="F225" s="85">
        <v>528.9</v>
      </c>
      <c r="G225" s="6">
        <v>1762.2339999999999</v>
      </c>
      <c r="H225" s="55">
        <f t="shared" si="535"/>
        <v>3331.8850444318396</v>
      </c>
      <c r="I225" s="56">
        <v>0</v>
      </c>
      <c r="J225" s="6">
        <v>0</v>
      </c>
      <c r="K225" s="55">
        <f t="shared" si="535"/>
        <v>0</v>
      </c>
      <c r="L225" s="56">
        <v>0</v>
      </c>
      <c r="M225" s="6">
        <v>0</v>
      </c>
      <c r="N225" s="55">
        <f t="shared" si="535"/>
        <v>0</v>
      </c>
      <c r="O225" s="56">
        <v>0</v>
      </c>
      <c r="P225" s="6">
        <v>0</v>
      </c>
      <c r="Q225" s="55">
        <f t="shared" si="535"/>
        <v>0</v>
      </c>
      <c r="R225" s="56">
        <v>0</v>
      </c>
      <c r="S225" s="6">
        <v>0</v>
      </c>
      <c r="T225" s="55">
        <f t="shared" si="535"/>
        <v>0</v>
      </c>
      <c r="U225" s="85">
        <v>350.56</v>
      </c>
      <c r="V225" s="6">
        <v>1845.181</v>
      </c>
      <c r="W225" s="55">
        <f t="shared" si="535"/>
        <v>5263.5240757644906</v>
      </c>
      <c r="X225" s="56">
        <v>0</v>
      </c>
      <c r="Y225" s="6">
        <v>0</v>
      </c>
      <c r="Z225" s="55">
        <f t="shared" si="535"/>
        <v>0</v>
      </c>
      <c r="AA225" s="56">
        <v>0</v>
      </c>
      <c r="AB225" s="6">
        <v>0</v>
      </c>
      <c r="AC225" s="55">
        <f t="shared" si="535"/>
        <v>0</v>
      </c>
      <c r="AD225" s="56">
        <v>0</v>
      </c>
      <c r="AE225" s="6">
        <v>0</v>
      </c>
      <c r="AF225" s="55">
        <f t="shared" si="535"/>
        <v>0</v>
      </c>
      <c r="AG225" s="56">
        <v>0</v>
      </c>
      <c r="AH225" s="6">
        <v>0</v>
      </c>
      <c r="AI225" s="55">
        <f t="shared" si="535"/>
        <v>0</v>
      </c>
      <c r="AJ225" s="56">
        <v>0</v>
      </c>
      <c r="AK225" s="6">
        <v>0</v>
      </c>
      <c r="AL225" s="55">
        <f t="shared" si="535"/>
        <v>0</v>
      </c>
      <c r="AM225" s="56">
        <v>0</v>
      </c>
      <c r="AN225" s="6">
        <v>0</v>
      </c>
      <c r="AO225" s="55">
        <f t="shared" si="535"/>
        <v>0</v>
      </c>
      <c r="AP225" s="56">
        <v>0</v>
      </c>
      <c r="AQ225" s="6">
        <v>0</v>
      </c>
      <c r="AR225" s="55">
        <f t="shared" si="535"/>
        <v>0</v>
      </c>
      <c r="AS225" s="85">
        <v>152.87</v>
      </c>
      <c r="AT225" s="6">
        <v>870.86300000000006</v>
      </c>
      <c r="AU225" s="55">
        <f t="shared" si="535"/>
        <v>5696.7554130960943</v>
      </c>
      <c r="AV225" s="56">
        <v>0</v>
      </c>
      <c r="AW225" s="6">
        <v>0</v>
      </c>
      <c r="AX225" s="55">
        <f t="shared" si="535"/>
        <v>0</v>
      </c>
      <c r="AY225" s="56">
        <v>0</v>
      </c>
      <c r="AZ225" s="6">
        <v>0</v>
      </c>
      <c r="BA225" s="55">
        <f t="shared" si="535"/>
        <v>0</v>
      </c>
      <c r="BB225" s="85">
        <v>90</v>
      </c>
      <c r="BC225" s="6">
        <v>521.13</v>
      </c>
      <c r="BD225" s="55">
        <f t="shared" si="535"/>
        <v>5790.333333333333</v>
      </c>
      <c r="BE225" s="85">
        <v>316.98</v>
      </c>
      <c r="BF225" s="6">
        <v>1616.6189999999999</v>
      </c>
      <c r="BG225" s="55">
        <f t="shared" si="535"/>
        <v>5100.0662502366076</v>
      </c>
      <c r="BH225" s="56">
        <v>0</v>
      </c>
      <c r="BI225" s="6">
        <v>0</v>
      </c>
      <c r="BJ225" s="55">
        <f t="shared" si="535"/>
        <v>0</v>
      </c>
      <c r="BK225" s="56">
        <v>0</v>
      </c>
      <c r="BL225" s="6">
        <v>0</v>
      </c>
      <c r="BM225" s="55">
        <f t="shared" si="535"/>
        <v>0</v>
      </c>
      <c r="BN225" s="56">
        <v>0</v>
      </c>
      <c r="BO225" s="6">
        <v>0</v>
      </c>
      <c r="BP225" s="55">
        <f t="shared" si="535"/>
        <v>0</v>
      </c>
      <c r="BQ225" s="56">
        <v>0</v>
      </c>
      <c r="BR225" s="6">
        <v>0</v>
      </c>
      <c r="BS225" s="55">
        <f t="shared" si="529"/>
        <v>0</v>
      </c>
      <c r="BT225" s="56">
        <v>0</v>
      </c>
      <c r="BU225" s="6">
        <v>0</v>
      </c>
      <c r="BV225" s="55">
        <f t="shared" si="536"/>
        <v>0</v>
      </c>
      <c r="BW225" s="56">
        <v>0</v>
      </c>
      <c r="BX225" s="6">
        <v>0</v>
      </c>
      <c r="BY225" s="55">
        <f t="shared" si="536"/>
        <v>0</v>
      </c>
      <c r="BZ225" s="56">
        <v>0</v>
      </c>
      <c r="CA225" s="6">
        <v>0</v>
      </c>
      <c r="CB225" s="55">
        <f t="shared" si="537"/>
        <v>0</v>
      </c>
      <c r="CC225" s="56">
        <v>0</v>
      </c>
      <c r="CD225" s="6">
        <v>0</v>
      </c>
      <c r="CE225" s="55">
        <f t="shared" si="530"/>
        <v>0</v>
      </c>
      <c r="CF225" s="56">
        <v>0</v>
      </c>
      <c r="CG225" s="6">
        <v>0</v>
      </c>
      <c r="CH225" s="55">
        <f t="shared" si="536"/>
        <v>0</v>
      </c>
      <c r="CI225" s="56">
        <v>0</v>
      </c>
      <c r="CJ225" s="6">
        <v>0</v>
      </c>
      <c r="CK225" s="55">
        <f t="shared" si="536"/>
        <v>0</v>
      </c>
      <c r="CL225" s="8">
        <f t="shared" si="531"/>
        <v>1439.31</v>
      </c>
      <c r="CM225" s="15">
        <f t="shared" si="532"/>
        <v>6616.027</v>
      </c>
    </row>
    <row r="226" spans="1:91" ht="15" thickBot="1" x14ac:dyDescent="0.35">
      <c r="A226" s="72"/>
      <c r="B226" s="73" t="s">
        <v>17</v>
      </c>
      <c r="C226" s="74">
        <f t="shared" ref="C226:D226" si="538">SUM(C214:C225)</f>
        <v>0</v>
      </c>
      <c r="D226" s="75">
        <f t="shared" si="538"/>
        <v>0</v>
      </c>
      <c r="E226" s="76"/>
      <c r="F226" s="74">
        <f t="shared" ref="F226:G226" si="539">SUM(F214:F225)</f>
        <v>6422.6938900000005</v>
      </c>
      <c r="G226" s="75">
        <f t="shared" si="539"/>
        <v>20460.902999999998</v>
      </c>
      <c r="H226" s="76"/>
      <c r="I226" s="74">
        <f t="shared" ref="I226:J226" si="540">SUM(I214:I225)</f>
        <v>0</v>
      </c>
      <c r="J226" s="75">
        <f t="shared" si="540"/>
        <v>0</v>
      </c>
      <c r="K226" s="76"/>
      <c r="L226" s="74">
        <f t="shared" ref="L226:M226" si="541">SUM(L214:L225)</f>
        <v>0</v>
      </c>
      <c r="M226" s="75">
        <f t="shared" si="541"/>
        <v>0</v>
      </c>
      <c r="N226" s="76"/>
      <c r="O226" s="74">
        <f t="shared" ref="O226:P226" si="542">SUM(O214:O225)</f>
        <v>0</v>
      </c>
      <c r="P226" s="75">
        <f t="shared" si="542"/>
        <v>0</v>
      </c>
      <c r="Q226" s="76"/>
      <c r="R226" s="74">
        <f t="shared" ref="R226:S226" si="543">SUM(R214:R225)</f>
        <v>0</v>
      </c>
      <c r="S226" s="75">
        <f t="shared" si="543"/>
        <v>0</v>
      </c>
      <c r="T226" s="76"/>
      <c r="U226" s="74">
        <f t="shared" ref="U226:V226" si="544">SUM(U214:U225)</f>
        <v>6333.4030000000002</v>
      </c>
      <c r="V226" s="75">
        <f t="shared" si="544"/>
        <v>26077.667000000001</v>
      </c>
      <c r="W226" s="76"/>
      <c r="X226" s="74">
        <f t="shared" ref="X226:Y226" si="545">SUM(X214:X225)</f>
        <v>0</v>
      </c>
      <c r="Y226" s="75">
        <f t="shared" si="545"/>
        <v>0</v>
      </c>
      <c r="Z226" s="76"/>
      <c r="AA226" s="74">
        <f t="shared" ref="AA226:AB226" si="546">SUM(AA214:AA225)</f>
        <v>0</v>
      </c>
      <c r="AB226" s="75">
        <f t="shared" si="546"/>
        <v>0</v>
      </c>
      <c r="AC226" s="76"/>
      <c r="AD226" s="74">
        <f t="shared" ref="AD226:AE226" si="547">SUM(AD214:AD225)</f>
        <v>0</v>
      </c>
      <c r="AE226" s="75">
        <f t="shared" si="547"/>
        <v>0</v>
      </c>
      <c r="AF226" s="76"/>
      <c r="AG226" s="74">
        <f t="shared" ref="AG226:AH226" si="548">SUM(AG214:AG225)</f>
        <v>0</v>
      </c>
      <c r="AH226" s="75">
        <f t="shared" si="548"/>
        <v>0</v>
      </c>
      <c r="AI226" s="76"/>
      <c r="AJ226" s="74">
        <f t="shared" ref="AJ226:AK226" si="549">SUM(AJ214:AJ225)</f>
        <v>0</v>
      </c>
      <c r="AK226" s="75">
        <f t="shared" si="549"/>
        <v>0</v>
      </c>
      <c r="AL226" s="76"/>
      <c r="AM226" s="74">
        <f t="shared" ref="AM226:AN226" si="550">SUM(AM214:AM225)</f>
        <v>0</v>
      </c>
      <c r="AN226" s="75">
        <f t="shared" si="550"/>
        <v>0</v>
      </c>
      <c r="AO226" s="76"/>
      <c r="AP226" s="74">
        <f t="shared" ref="AP226:AQ226" si="551">SUM(AP214:AP225)</f>
        <v>0</v>
      </c>
      <c r="AQ226" s="75">
        <f t="shared" si="551"/>
        <v>0</v>
      </c>
      <c r="AR226" s="76"/>
      <c r="AS226" s="74">
        <f t="shared" ref="AS226:AT226" si="552">SUM(AS214:AS225)</f>
        <v>1696.9690000000001</v>
      </c>
      <c r="AT226" s="75">
        <f t="shared" si="552"/>
        <v>8739.6509999999998</v>
      </c>
      <c r="AU226" s="76"/>
      <c r="AV226" s="74">
        <f t="shared" ref="AV226:AW226" si="553">SUM(AV214:AV225)</f>
        <v>0</v>
      </c>
      <c r="AW226" s="75">
        <f t="shared" si="553"/>
        <v>0</v>
      </c>
      <c r="AX226" s="76"/>
      <c r="AY226" s="74">
        <f t="shared" ref="AY226:AZ226" si="554">SUM(AY214:AY225)</f>
        <v>0</v>
      </c>
      <c r="AZ226" s="75">
        <f t="shared" si="554"/>
        <v>0</v>
      </c>
      <c r="BA226" s="76"/>
      <c r="BB226" s="74">
        <f t="shared" ref="BB226:BC226" si="555">SUM(BB214:BB225)</f>
        <v>895.57999999999993</v>
      </c>
      <c r="BC226" s="75">
        <f t="shared" si="555"/>
        <v>3865.623</v>
      </c>
      <c r="BD226" s="76"/>
      <c r="BE226" s="74">
        <f t="shared" ref="BE226:BF226" si="556">SUM(BE214:BE225)</f>
        <v>3017.3881999999999</v>
      </c>
      <c r="BF226" s="75">
        <f t="shared" si="556"/>
        <v>15622.529000000002</v>
      </c>
      <c r="BG226" s="76"/>
      <c r="BH226" s="74">
        <f t="shared" ref="BH226:BI226" si="557">SUM(BH214:BH225)</f>
        <v>0</v>
      </c>
      <c r="BI226" s="75">
        <f t="shared" si="557"/>
        <v>0</v>
      </c>
      <c r="BJ226" s="76"/>
      <c r="BK226" s="74">
        <f t="shared" ref="BK226:BL226" si="558">SUM(BK214:BK225)</f>
        <v>0</v>
      </c>
      <c r="BL226" s="75">
        <f t="shared" si="558"/>
        <v>0</v>
      </c>
      <c r="BM226" s="76"/>
      <c r="BN226" s="74">
        <f t="shared" ref="BN226:BO226" si="559">SUM(BN214:BN225)</f>
        <v>0</v>
      </c>
      <c r="BO226" s="75">
        <f t="shared" si="559"/>
        <v>0</v>
      </c>
      <c r="BP226" s="76"/>
      <c r="BQ226" s="74">
        <f t="shared" ref="BQ226:BR226" si="560">SUM(BQ214:BQ225)</f>
        <v>0</v>
      </c>
      <c r="BR226" s="75">
        <f t="shared" si="560"/>
        <v>0</v>
      </c>
      <c r="BS226" s="76"/>
      <c r="BT226" s="74">
        <f t="shared" ref="BT226:BU226" si="561">SUM(BT214:BT225)</f>
        <v>0</v>
      </c>
      <c r="BU226" s="75">
        <f t="shared" si="561"/>
        <v>0</v>
      </c>
      <c r="BV226" s="76"/>
      <c r="BW226" s="74">
        <f t="shared" ref="BW226:BX226" si="562">SUM(BW214:BW225)</f>
        <v>0</v>
      </c>
      <c r="BX226" s="75">
        <f t="shared" si="562"/>
        <v>0</v>
      </c>
      <c r="BY226" s="76"/>
      <c r="BZ226" s="74">
        <f t="shared" ref="BZ226:CA226" si="563">SUM(BZ214:BZ225)</f>
        <v>0</v>
      </c>
      <c r="CA226" s="75">
        <f t="shared" si="563"/>
        <v>0</v>
      </c>
      <c r="CB226" s="76"/>
      <c r="CC226" s="74">
        <f t="shared" ref="CC226:CD226" si="564">SUM(CC214:CC225)</f>
        <v>0</v>
      </c>
      <c r="CD226" s="75">
        <f t="shared" si="564"/>
        <v>0</v>
      </c>
      <c r="CE226" s="76"/>
      <c r="CF226" s="74">
        <f t="shared" ref="CF226:CG226" si="565">SUM(CF214:CF225)</f>
        <v>0</v>
      </c>
      <c r="CG226" s="75">
        <f t="shared" si="565"/>
        <v>0</v>
      </c>
      <c r="CH226" s="76"/>
      <c r="CI226" s="74">
        <f t="shared" ref="CI226:CJ226" si="566">SUM(CI214:CI225)</f>
        <v>516.11500000000001</v>
      </c>
      <c r="CJ226" s="75">
        <f t="shared" si="566"/>
        <v>2315.701</v>
      </c>
      <c r="CK226" s="76"/>
      <c r="CL226" s="45">
        <f t="shared" si="531"/>
        <v>18882.149089999999</v>
      </c>
      <c r="CM226" s="46">
        <f t="shared" si="532"/>
        <v>77082.073999999993</v>
      </c>
    </row>
    <row r="227" spans="1:91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85">
        <v>218.71</v>
      </c>
      <c r="G227" s="6">
        <v>940.02499999999998</v>
      </c>
      <c r="H227" s="55">
        <f t="shared" ref="H227:H238" si="567">IF(F227=0,0,G227/F227*1000)</f>
        <v>4298.0430707329342</v>
      </c>
      <c r="I227" s="56">
        <v>0</v>
      </c>
      <c r="J227" s="6">
        <v>0</v>
      </c>
      <c r="K227" s="55">
        <f t="shared" ref="K227:K238" si="568">IF(I227=0,0,J227/I227*1000)</f>
        <v>0</v>
      </c>
      <c r="L227" s="56">
        <v>0</v>
      </c>
      <c r="M227" s="6">
        <v>0</v>
      </c>
      <c r="N227" s="55">
        <f t="shared" ref="N227:N238" si="569">IF(L227=0,0,M227/L227*1000)</f>
        <v>0</v>
      </c>
      <c r="O227" s="56">
        <v>0</v>
      </c>
      <c r="P227" s="6">
        <v>0</v>
      </c>
      <c r="Q227" s="55">
        <f t="shared" ref="Q227:Q238" si="570">IF(O227=0,0,P227/O227*1000)</f>
        <v>0</v>
      </c>
      <c r="R227" s="56">
        <v>0</v>
      </c>
      <c r="S227" s="6">
        <v>0</v>
      </c>
      <c r="T227" s="55">
        <f t="shared" ref="T227:T238" si="571">IF(R227=0,0,S227/R227*1000)</f>
        <v>0</v>
      </c>
      <c r="U227" s="85">
        <v>327.05</v>
      </c>
      <c r="V227" s="6">
        <v>1809.519</v>
      </c>
      <c r="W227" s="55">
        <f t="shared" ref="W227:W238" si="572">IF(U227=0,0,V227/U227*1000)</f>
        <v>5532.8512459868525</v>
      </c>
      <c r="X227" s="56">
        <v>0</v>
      </c>
      <c r="Y227" s="6">
        <v>0</v>
      </c>
      <c r="Z227" s="55">
        <f t="shared" ref="Z227:Z238" si="573">IF(X227=0,0,Y227/X227*1000)</f>
        <v>0</v>
      </c>
      <c r="AA227" s="56">
        <v>0</v>
      </c>
      <c r="AB227" s="6">
        <v>0</v>
      </c>
      <c r="AC227" s="55">
        <f t="shared" ref="AC227:AC238" si="574">IF(AA227=0,0,AB227/AA227*1000)</f>
        <v>0</v>
      </c>
      <c r="AD227" s="56">
        <v>0</v>
      </c>
      <c r="AE227" s="6">
        <v>0</v>
      </c>
      <c r="AF227" s="55">
        <f t="shared" ref="AF227:AF238" si="575">IF(AD227=0,0,AE227/AD227*1000)</f>
        <v>0</v>
      </c>
      <c r="AG227" s="56">
        <v>0</v>
      </c>
      <c r="AH227" s="6">
        <v>0</v>
      </c>
      <c r="AI227" s="55">
        <f t="shared" ref="AI227:AI238" si="576">IF(AG227=0,0,AH227/AG227*1000)</f>
        <v>0</v>
      </c>
      <c r="AJ227" s="56">
        <v>0</v>
      </c>
      <c r="AK227" s="6">
        <v>0</v>
      </c>
      <c r="AL227" s="55">
        <f t="shared" ref="AL227:AL238" si="577">IF(AJ227=0,0,AK227/AJ227*1000)</f>
        <v>0</v>
      </c>
      <c r="AM227" s="56">
        <v>0</v>
      </c>
      <c r="AN227" s="6">
        <v>0</v>
      </c>
      <c r="AO227" s="55">
        <f t="shared" ref="AO227:AO238" si="578">IF(AM227=0,0,AN227/AM227*1000)</f>
        <v>0</v>
      </c>
      <c r="AP227" s="56">
        <v>0</v>
      </c>
      <c r="AQ227" s="6">
        <v>0</v>
      </c>
      <c r="AR227" s="55">
        <f t="shared" ref="AR227:AR238" si="579">IF(AP227=0,0,AQ227/AP227*1000)</f>
        <v>0</v>
      </c>
      <c r="AS227" s="85">
        <v>49.88</v>
      </c>
      <c r="AT227" s="6">
        <v>326.142</v>
      </c>
      <c r="AU227" s="55">
        <f t="shared" ref="AU227:AU238" si="580">IF(AS227=0,0,AT227/AS227*1000)</f>
        <v>6538.532477947072</v>
      </c>
      <c r="AV227" s="56">
        <v>0</v>
      </c>
      <c r="AW227" s="6">
        <v>0</v>
      </c>
      <c r="AX227" s="55">
        <f t="shared" ref="AX227:AX238" si="581">IF(AV227=0,0,AW227/AV227*1000)</f>
        <v>0</v>
      </c>
      <c r="AY227" s="56">
        <v>0</v>
      </c>
      <c r="AZ227" s="6">
        <v>0</v>
      </c>
      <c r="BA227" s="55">
        <f t="shared" ref="BA227:BA238" si="582">IF(AY227=0,0,AZ227/AY227*1000)</f>
        <v>0</v>
      </c>
      <c r="BB227" s="85">
        <v>65</v>
      </c>
      <c r="BC227" s="6">
        <v>349.75</v>
      </c>
      <c r="BD227" s="55">
        <f t="shared" ref="BD227:BD238" si="583">IF(BB227=0,0,BC227/BB227*1000)</f>
        <v>5380.7692307692314</v>
      </c>
      <c r="BE227" s="85">
        <v>107.08</v>
      </c>
      <c r="BF227" s="6">
        <v>717.86199999999997</v>
      </c>
      <c r="BG227" s="55">
        <f t="shared" ref="BG227:BG238" si="584">IF(BE227=0,0,BF227/BE227*1000)</f>
        <v>6703.9783339559208</v>
      </c>
      <c r="BH227" s="56">
        <v>0</v>
      </c>
      <c r="BI227" s="6">
        <v>0</v>
      </c>
      <c r="BJ227" s="55">
        <f t="shared" ref="BJ227:BJ238" si="585">IF(BH227=0,0,BI227/BH227*1000)</f>
        <v>0</v>
      </c>
      <c r="BK227" s="56">
        <v>0</v>
      </c>
      <c r="BL227" s="6">
        <v>0</v>
      </c>
      <c r="BM227" s="55">
        <f t="shared" ref="BM227:BM238" si="586">IF(BK227=0,0,BL227/BK227*1000)</f>
        <v>0</v>
      </c>
      <c r="BN227" s="56">
        <v>0</v>
      </c>
      <c r="BO227" s="6">
        <v>0</v>
      </c>
      <c r="BP227" s="55">
        <f t="shared" ref="BP227:BP238" si="587">IF(BN227=0,0,BO227/BN227*1000)</f>
        <v>0</v>
      </c>
      <c r="BQ227" s="56">
        <v>0</v>
      </c>
      <c r="BR227" s="6">
        <v>0</v>
      </c>
      <c r="BS227" s="55">
        <f t="shared" ref="BS227:BS238" si="588">IF(BQ227=0,0,BR227/BQ227*1000)</f>
        <v>0</v>
      </c>
      <c r="BT227" s="56">
        <v>0</v>
      </c>
      <c r="BU227" s="6">
        <v>0</v>
      </c>
      <c r="BV227" s="55">
        <f t="shared" ref="BV227:BV238" si="589">IF(BT227=0,0,BU227/BT227*1000)</f>
        <v>0</v>
      </c>
      <c r="BW227" s="56">
        <v>0</v>
      </c>
      <c r="BX227" s="6">
        <v>0</v>
      </c>
      <c r="BY227" s="55">
        <f t="shared" ref="BY227:BY238" si="590">IF(BW227=0,0,BX227/BW227*1000)</f>
        <v>0</v>
      </c>
      <c r="BZ227" s="56">
        <v>0</v>
      </c>
      <c r="CA227" s="6">
        <v>0</v>
      </c>
      <c r="CB227" s="55">
        <f t="shared" ref="CB227:CB238" si="591">IF(BZ227=0,0,CA227/BZ227*1000)</f>
        <v>0</v>
      </c>
      <c r="CC227" s="56">
        <v>0</v>
      </c>
      <c r="CD227" s="6">
        <v>0</v>
      </c>
      <c r="CE227" s="55">
        <f t="shared" ref="CE227:CE238" si="592">IF(CC227=0,0,CD227/CC227*1000)</f>
        <v>0</v>
      </c>
      <c r="CF227" s="56">
        <v>0</v>
      </c>
      <c r="CG227" s="6">
        <v>0</v>
      </c>
      <c r="CH227" s="55">
        <f t="shared" ref="CH227:CH238" si="593">IF(CF227=0,0,CG227/CF227*1000)</f>
        <v>0</v>
      </c>
      <c r="CI227" s="85">
        <v>102</v>
      </c>
      <c r="CJ227" s="6">
        <v>726.75</v>
      </c>
      <c r="CK227" s="55">
        <f t="shared" ref="CK227:CK238" si="594">IF(CI227=0,0,CJ227/CI227*1000)</f>
        <v>7125</v>
      </c>
      <c r="CL227" s="8">
        <f t="shared" ref="CL227:CL233" si="595">SUM(L227,O227,R227,X227,AA227,AG227,AJ227,AP227,AV227,AY227,BB227,BT227,CF227,CI227,BW227,O227,AM227,BE227,U227,AS227,F227+C227+BH227+BK227+AD227+BN227+I227)+BZ227+CC227+BQ227</f>
        <v>869.72</v>
      </c>
      <c r="CM227" s="15">
        <f t="shared" ref="CM227:CM233" si="596">SUM(M227,P227,S227,Y227,AB227,AH227,AK227,AQ227,AW227,AZ227,BC227,BU227,CG227,CJ227,BX227,P227,AN227,BF227,V227,AT227,G227+D227+BI227+BL227+AE227+BO227+J227)+CA227+CD227+BR227</f>
        <v>4870.0479999999998</v>
      </c>
    </row>
    <row r="228" spans="1:91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597">IF(C228=0,0,D228/C228*1000)</f>
        <v>0</v>
      </c>
      <c r="F228" s="85">
        <v>275.78944899535679</v>
      </c>
      <c r="G228" s="6">
        <v>1321.713</v>
      </c>
      <c r="H228" s="55">
        <f t="shared" si="567"/>
        <v>4792.4712305518706</v>
      </c>
      <c r="I228" s="56">
        <v>0</v>
      </c>
      <c r="J228" s="6">
        <v>0</v>
      </c>
      <c r="K228" s="55">
        <f t="shared" si="568"/>
        <v>0</v>
      </c>
      <c r="L228" s="56">
        <v>0</v>
      </c>
      <c r="M228" s="6">
        <v>0</v>
      </c>
      <c r="N228" s="55">
        <f t="shared" si="569"/>
        <v>0</v>
      </c>
      <c r="O228" s="56">
        <v>0</v>
      </c>
      <c r="P228" s="6">
        <v>0</v>
      </c>
      <c r="Q228" s="55">
        <f t="shared" si="570"/>
        <v>0</v>
      </c>
      <c r="R228" s="56">
        <v>0</v>
      </c>
      <c r="S228" s="6">
        <v>0</v>
      </c>
      <c r="T228" s="55">
        <f t="shared" si="571"/>
        <v>0</v>
      </c>
      <c r="U228" s="85">
        <v>180.41239949426648</v>
      </c>
      <c r="V228" s="6">
        <v>1817.558</v>
      </c>
      <c r="W228" s="55">
        <f t="shared" si="572"/>
        <v>10074.462759183923</v>
      </c>
      <c r="X228" s="56">
        <v>0</v>
      </c>
      <c r="Y228" s="6">
        <v>0</v>
      </c>
      <c r="Z228" s="55">
        <f t="shared" si="573"/>
        <v>0</v>
      </c>
      <c r="AA228" s="56">
        <v>0</v>
      </c>
      <c r="AB228" s="6">
        <v>0</v>
      </c>
      <c r="AC228" s="55">
        <f t="shared" si="574"/>
        <v>0</v>
      </c>
      <c r="AD228" s="56">
        <v>0</v>
      </c>
      <c r="AE228" s="6">
        <v>0</v>
      </c>
      <c r="AF228" s="55">
        <f t="shared" si="575"/>
        <v>0</v>
      </c>
      <c r="AG228" s="56">
        <v>0</v>
      </c>
      <c r="AH228" s="6">
        <v>0</v>
      </c>
      <c r="AI228" s="55">
        <f t="shared" si="576"/>
        <v>0</v>
      </c>
      <c r="AJ228" s="56">
        <v>0</v>
      </c>
      <c r="AK228" s="6">
        <v>0</v>
      </c>
      <c r="AL228" s="55">
        <f t="shared" si="577"/>
        <v>0</v>
      </c>
      <c r="AM228" s="56">
        <v>0</v>
      </c>
      <c r="AN228" s="6">
        <v>0</v>
      </c>
      <c r="AO228" s="55">
        <f t="shared" si="578"/>
        <v>0</v>
      </c>
      <c r="AP228" s="56">
        <v>0</v>
      </c>
      <c r="AQ228" s="6">
        <v>0</v>
      </c>
      <c r="AR228" s="55">
        <f t="shared" si="579"/>
        <v>0</v>
      </c>
      <c r="AS228" s="85">
        <v>156.01319589444751</v>
      </c>
      <c r="AT228" s="6">
        <v>545.01800000000003</v>
      </c>
      <c r="AU228" s="55">
        <f t="shared" si="580"/>
        <v>3493.4096239444912</v>
      </c>
      <c r="AV228" s="56">
        <v>0</v>
      </c>
      <c r="AW228" s="6">
        <v>0</v>
      </c>
      <c r="AX228" s="55">
        <f t="shared" si="581"/>
        <v>0</v>
      </c>
      <c r="AY228" s="56">
        <v>0</v>
      </c>
      <c r="AZ228" s="6">
        <v>0</v>
      </c>
      <c r="BA228" s="55">
        <f t="shared" si="582"/>
        <v>0</v>
      </c>
      <c r="BB228" s="85">
        <v>209.42408376963351</v>
      </c>
      <c r="BC228" s="6">
        <v>143.25</v>
      </c>
      <c r="BD228" s="55">
        <f t="shared" si="583"/>
        <v>684.01874999999995</v>
      </c>
      <c r="BE228" s="85">
        <v>152.88930467849934</v>
      </c>
      <c r="BF228" s="6">
        <v>461.77199999999999</v>
      </c>
      <c r="BG228" s="55">
        <f t="shared" si="584"/>
        <v>3020.3028326345607</v>
      </c>
      <c r="BH228" s="56">
        <v>0</v>
      </c>
      <c r="BI228" s="6">
        <v>0</v>
      </c>
      <c r="BJ228" s="55">
        <f t="shared" si="585"/>
        <v>0</v>
      </c>
      <c r="BK228" s="56">
        <v>0</v>
      </c>
      <c r="BL228" s="6">
        <v>0</v>
      </c>
      <c r="BM228" s="55">
        <f t="shared" si="586"/>
        <v>0</v>
      </c>
      <c r="BN228" s="56">
        <v>0</v>
      </c>
      <c r="BO228" s="6">
        <v>0</v>
      </c>
      <c r="BP228" s="55">
        <f t="shared" si="587"/>
        <v>0</v>
      </c>
      <c r="BQ228" s="56">
        <v>0</v>
      </c>
      <c r="BR228" s="6">
        <v>0</v>
      </c>
      <c r="BS228" s="55">
        <f t="shared" si="588"/>
        <v>0</v>
      </c>
      <c r="BT228" s="56">
        <v>0</v>
      </c>
      <c r="BU228" s="6">
        <v>0</v>
      </c>
      <c r="BV228" s="55">
        <f t="shared" si="589"/>
        <v>0</v>
      </c>
      <c r="BW228" s="56">
        <v>0</v>
      </c>
      <c r="BX228" s="6">
        <v>0</v>
      </c>
      <c r="BY228" s="55">
        <f t="shared" si="590"/>
        <v>0</v>
      </c>
      <c r="BZ228" s="85">
        <v>150</v>
      </c>
      <c r="CA228" s="6">
        <v>0.01</v>
      </c>
      <c r="CB228" s="55">
        <f t="shared" si="591"/>
        <v>6.6666666666666666E-2</v>
      </c>
      <c r="CC228" s="56">
        <v>0</v>
      </c>
      <c r="CD228" s="6">
        <v>0</v>
      </c>
      <c r="CE228" s="55">
        <f t="shared" si="592"/>
        <v>0</v>
      </c>
      <c r="CF228" s="56">
        <v>0</v>
      </c>
      <c r="CG228" s="6">
        <v>0</v>
      </c>
      <c r="CH228" s="55">
        <f t="shared" si="593"/>
        <v>0</v>
      </c>
      <c r="CI228" s="85">
        <v>129.95451591942819</v>
      </c>
      <c r="CJ228" s="6">
        <v>1046.52</v>
      </c>
      <c r="CK228" s="55">
        <f t="shared" si="594"/>
        <v>8052.9714000000004</v>
      </c>
      <c r="CL228" s="8">
        <f t="shared" si="595"/>
        <v>1254.4829487516317</v>
      </c>
      <c r="CM228" s="15">
        <f t="shared" si="596"/>
        <v>5335.8410000000003</v>
      </c>
    </row>
    <row r="229" spans="1:91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597"/>
        <v>0</v>
      </c>
      <c r="F229" s="85">
        <v>397.04</v>
      </c>
      <c r="G229" s="6">
        <v>1509.1959999999999</v>
      </c>
      <c r="H229" s="55">
        <f t="shared" si="567"/>
        <v>3801.1182752367513</v>
      </c>
      <c r="I229" s="56">
        <v>0</v>
      </c>
      <c r="J229" s="6">
        <v>0</v>
      </c>
      <c r="K229" s="55">
        <f t="shared" si="568"/>
        <v>0</v>
      </c>
      <c r="L229" s="56">
        <v>0</v>
      </c>
      <c r="M229" s="6">
        <v>0</v>
      </c>
      <c r="N229" s="55">
        <f t="shared" si="569"/>
        <v>0</v>
      </c>
      <c r="O229" s="56">
        <v>0</v>
      </c>
      <c r="P229" s="6">
        <v>0</v>
      </c>
      <c r="Q229" s="55">
        <f t="shared" si="570"/>
        <v>0</v>
      </c>
      <c r="R229" s="56">
        <v>0</v>
      </c>
      <c r="S229" s="6">
        <v>0</v>
      </c>
      <c r="T229" s="55">
        <f t="shared" si="571"/>
        <v>0</v>
      </c>
      <c r="U229" s="85">
        <v>270.93</v>
      </c>
      <c r="V229" s="6">
        <v>1563.6980000000001</v>
      </c>
      <c r="W229" s="55">
        <f t="shared" si="572"/>
        <v>5771.5941387074154</v>
      </c>
      <c r="X229" s="56">
        <v>0</v>
      </c>
      <c r="Y229" s="6">
        <v>0</v>
      </c>
      <c r="Z229" s="55">
        <f t="shared" si="573"/>
        <v>0</v>
      </c>
      <c r="AA229" s="56">
        <v>0</v>
      </c>
      <c r="AB229" s="6">
        <v>0</v>
      </c>
      <c r="AC229" s="55">
        <f t="shared" si="574"/>
        <v>0</v>
      </c>
      <c r="AD229" s="56">
        <v>0</v>
      </c>
      <c r="AE229" s="6">
        <v>0</v>
      </c>
      <c r="AF229" s="55">
        <f t="shared" si="575"/>
        <v>0</v>
      </c>
      <c r="AG229" s="56">
        <v>0</v>
      </c>
      <c r="AH229" s="6">
        <v>0</v>
      </c>
      <c r="AI229" s="55">
        <f t="shared" si="576"/>
        <v>0</v>
      </c>
      <c r="AJ229" s="56">
        <v>0</v>
      </c>
      <c r="AK229" s="6">
        <v>0</v>
      </c>
      <c r="AL229" s="55">
        <f t="shared" si="577"/>
        <v>0</v>
      </c>
      <c r="AM229" s="56">
        <v>0</v>
      </c>
      <c r="AN229" s="6">
        <v>0</v>
      </c>
      <c r="AO229" s="55">
        <f t="shared" si="578"/>
        <v>0</v>
      </c>
      <c r="AP229" s="56">
        <v>0</v>
      </c>
      <c r="AQ229" s="6">
        <v>0</v>
      </c>
      <c r="AR229" s="55">
        <f t="shared" si="579"/>
        <v>0</v>
      </c>
      <c r="AS229" s="85">
        <v>80.12</v>
      </c>
      <c r="AT229" s="6">
        <v>627.04200000000003</v>
      </c>
      <c r="AU229" s="55">
        <f t="shared" si="580"/>
        <v>7826.2855716425365</v>
      </c>
      <c r="AV229" s="56">
        <v>0</v>
      </c>
      <c r="AW229" s="6">
        <v>0</v>
      </c>
      <c r="AX229" s="55">
        <f t="shared" si="581"/>
        <v>0</v>
      </c>
      <c r="AY229" s="56">
        <v>0</v>
      </c>
      <c r="AZ229" s="6">
        <v>0</v>
      </c>
      <c r="BA229" s="55">
        <f t="shared" si="582"/>
        <v>0</v>
      </c>
      <c r="BB229" s="85">
        <v>90</v>
      </c>
      <c r="BC229" s="6">
        <v>565.29</v>
      </c>
      <c r="BD229" s="55">
        <f t="shared" si="583"/>
        <v>6281</v>
      </c>
      <c r="BE229" s="85">
        <v>339.58</v>
      </c>
      <c r="BF229" s="6">
        <v>2344.712</v>
      </c>
      <c r="BG229" s="55">
        <f t="shared" si="584"/>
        <v>6904.7411508333826</v>
      </c>
      <c r="BH229" s="56">
        <v>0</v>
      </c>
      <c r="BI229" s="6">
        <v>0</v>
      </c>
      <c r="BJ229" s="55">
        <f t="shared" si="585"/>
        <v>0</v>
      </c>
      <c r="BK229" s="56">
        <v>0</v>
      </c>
      <c r="BL229" s="6">
        <v>0</v>
      </c>
      <c r="BM229" s="55">
        <f t="shared" si="586"/>
        <v>0</v>
      </c>
      <c r="BN229" s="56">
        <v>0</v>
      </c>
      <c r="BO229" s="6">
        <v>0</v>
      </c>
      <c r="BP229" s="55">
        <f t="shared" si="587"/>
        <v>0</v>
      </c>
      <c r="BQ229" s="56">
        <v>0</v>
      </c>
      <c r="BR229" s="6">
        <v>0</v>
      </c>
      <c r="BS229" s="55">
        <f t="shared" si="588"/>
        <v>0</v>
      </c>
      <c r="BT229" s="56">
        <v>0</v>
      </c>
      <c r="BU229" s="6">
        <v>0</v>
      </c>
      <c r="BV229" s="55">
        <f t="shared" si="589"/>
        <v>0</v>
      </c>
      <c r="BW229" s="56">
        <v>0</v>
      </c>
      <c r="BX229" s="6">
        <v>0</v>
      </c>
      <c r="BY229" s="55">
        <f t="shared" si="590"/>
        <v>0</v>
      </c>
      <c r="BZ229" s="56">
        <v>0</v>
      </c>
      <c r="CA229" s="6">
        <v>0</v>
      </c>
      <c r="CB229" s="55">
        <f t="shared" si="591"/>
        <v>0</v>
      </c>
      <c r="CC229" s="56">
        <v>0</v>
      </c>
      <c r="CD229" s="6">
        <v>0</v>
      </c>
      <c r="CE229" s="55">
        <f t="shared" si="592"/>
        <v>0</v>
      </c>
      <c r="CF229" s="56">
        <v>0</v>
      </c>
      <c r="CG229" s="6">
        <v>0</v>
      </c>
      <c r="CH229" s="55">
        <f t="shared" si="593"/>
        <v>0</v>
      </c>
      <c r="CI229" s="85">
        <v>170</v>
      </c>
      <c r="CJ229" s="6">
        <v>1296.828</v>
      </c>
      <c r="CK229" s="55">
        <f t="shared" si="594"/>
        <v>7628.4</v>
      </c>
      <c r="CL229" s="8">
        <f t="shared" si="595"/>
        <v>1347.67</v>
      </c>
      <c r="CM229" s="15">
        <f t="shared" si="596"/>
        <v>7906.7660000000005</v>
      </c>
    </row>
    <row r="230" spans="1:91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80">
        <v>318.37</v>
      </c>
      <c r="G230" s="81">
        <v>2032.723</v>
      </c>
      <c r="H230" s="55">
        <f t="shared" si="567"/>
        <v>6384.7818575870842</v>
      </c>
      <c r="I230" s="56">
        <v>0</v>
      </c>
      <c r="J230" s="6">
        <v>0</v>
      </c>
      <c r="K230" s="55">
        <f t="shared" si="568"/>
        <v>0</v>
      </c>
      <c r="L230" s="56">
        <v>0</v>
      </c>
      <c r="M230" s="6">
        <v>0</v>
      </c>
      <c r="N230" s="55">
        <f t="shared" si="569"/>
        <v>0</v>
      </c>
      <c r="O230" s="56">
        <v>0</v>
      </c>
      <c r="P230" s="6">
        <v>0</v>
      </c>
      <c r="Q230" s="55">
        <f t="shared" si="570"/>
        <v>0</v>
      </c>
      <c r="R230" s="56">
        <v>0</v>
      </c>
      <c r="S230" s="6">
        <v>0</v>
      </c>
      <c r="T230" s="55">
        <f t="shared" si="571"/>
        <v>0</v>
      </c>
      <c r="U230" s="80">
        <v>115.94</v>
      </c>
      <c r="V230" s="81">
        <v>735.16399999999999</v>
      </c>
      <c r="W230" s="55">
        <f t="shared" si="572"/>
        <v>6340.9004657581509</v>
      </c>
      <c r="X230" s="56">
        <v>0</v>
      </c>
      <c r="Y230" s="6">
        <v>0</v>
      </c>
      <c r="Z230" s="55">
        <f t="shared" si="573"/>
        <v>0</v>
      </c>
      <c r="AA230" s="56">
        <v>0</v>
      </c>
      <c r="AB230" s="6">
        <v>0</v>
      </c>
      <c r="AC230" s="55">
        <f t="shared" si="574"/>
        <v>0</v>
      </c>
      <c r="AD230" s="56">
        <v>0</v>
      </c>
      <c r="AE230" s="6">
        <v>0</v>
      </c>
      <c r="AF230" s="55">
        <f t="shared" si="575"/>
        <v>0</v>
      </c>
      <c r="AG230" s="56">
        <v>0</v>
      </c>
      <c r="AH230" s="6">
        <v>0</v>
      </c>
      <c r="AI230" s="55">
        <f t="shared" si="576"/>
        <v>0</v>
      </c>
      <c r="AJ230" s="56">
        <v>0</v>
      </c>
      <c r="AK230" s="6">
        <v>0</v>
      </c>
      <c r="AL230" s="55">
        <f t="shared" si="577"/>
        <v>0</v>
      </c>
      <c r="AM230" s="56">
        <v>0</v>
      </c>
      <c r="AN230" s="6">
        <v>0</v>
      </c>
      <c r="AO230" s="55">
        <f t="shared" si="578"/>
        <v>0</v>
      </c>
      <c r="AP230" s="56">
        <v>0</v>
      </c>
      <c r="AQ230" s="6">
        <v>0</v>
      </c>
      <c r="AR230" s="55">
        <f t="shared" si="579"/>
        <v>0</v>
      </c>
      <c r="AS230" s="80">
        <v>107.54</v>
      </c>
      <c r="AT230" s="81">
        <v>733.423</v>
      </c>
      <c r="AU230" s="55">
        <f t="shared" si="580"/>
        <v>6820.0018597731078</v>
      </c>
      <c r="AV230" s="56">
        <v>0</v>
      </c>
      <c r="AW230" s="6">
        <v>0</v>
      </c>
      <c r="AX230" s="55">
        <f t="shared" si="581"/>
        <v>0</v>
      </c>
      <c r="AY230" s="56">
        <v>0</v>
      </c>
      <c r="AZ230" s="6">
        <v>0</v>
      </c>
      <c r="BA230" s="55">
        <f t="shared" si="582"/>
        <v>0</v>
      </c>
      <c r="BB230" s="80">
        <v>155</v>
      </c>
      <c r="BC230" s="81">
        <v>1026.83</v>
      </c>
      <c r="BD230" s="55">
        <f t="shared" si="583"/>
        <v>6624.7096774193542</v>
      </c>
      <c r="BE230" s="80">
        <v>376.96</v>
      </c>
      <c r="BF230" s="81">
        <v>2642.7130000000002</v>
      </c>
      <c r="BG230" s="55">
        <f t="shared" si="584"/>
        <v>7010.5926358234301</v>
      </c>
      <c r="BH230" s="56">
        <v>0</v>
      </c>
      <c r="BI230" s="6">
        <v>0</v>
      </c>
      <c r="BJ230" s="55">
        <f t="shared" si="585"/>
        <v>0</v>
      </c>
      <c r="BK230" s="56">
        <v>0</v>
      </c>
      <c r="BL230" s="6">
        <v>0</v>
      </c>
      <c r="BM230" s="55">
        <f t="shared" si="586"/>
        <v>0</v>
      </c>
      <c r="BN230" s="56">
        <v>0</v>
      </c>
      <c r="BO230" s="6">
        <v>0</v>
      </c>
      <c r="BP230" s="55">
        <f t="shared" si="587"/>
        <v>0</v>
      </c>
      <c r="BQ230" s="56">
        <v>0</v>
      </c>
      <c r="BR230" s="6">
        <v>0</v>
      </c>
      <c r="BS230" s="55">
        <f t="shared" si="588"/>
        <v>0</v>
      </c>
      <c r="BT230" s="56">
        <v>0</v>
      </c>
      <c r="BU230" s="6">
        <v>0</v>
      </c>
      <c r="BV230" s="55">
        <f t="shared" si="589"/>
        <v>0</v>
      </c>
      <c r="BW230" s="56">
        <v>0</v>
      </c>
      <c r="BX230" s="6">
        <v>0</v>
      </c>
      <c r="BY230" s="55">
        <f t="shared" si="590"/>
        <v>0</v>
      </c>
      <c r="BZ230" s="56">
        <v>0</v>
      </c>
      <c r="CA230" s="6">
        <v>0</v>
      </c>
      <c r="CB230" s="55">
        <f t="shared" si="591"/>
        <v>0</v>
      </c>
      <c r="CC230" s="56">
        <v>0</v>
      </c>
      <c r="CD230" s="6">
        <v>0</v>
      </c>
      <c r="CE230" s="55">
        <f t="shared" si="592"/>
        <v>0</v>
      </c>
      <c r="CF230" s="80">
        <v>10</v>
      </c>
      <c r="CG230" s="81">
        <v>4.8579999999999997</v>
      </c>
      <c r="CH230" s="55">
        <f t="shared" si="593"/>
        <v>485.79999999999995</v>
      </c>
      <c r="CI230" s="80">
        <v>374</v>
      </c>
      <c r="CJ230" s="81">
        <v>2754.7139999999999</v>
      </c>
      <c r="CK230" s="55">
        <f t="shared" si="594"/>
        <v>7365.545454545455</v>
      </c>
      <c r="CL230" s="8">
        <f t="shared" si="595"/>
        <v>1457.81</v>
      </c>
      <c r="CM230" s="15">
        <f t="shared" si="596"/>
        <v>9930.4249999999993</v>
      </c>
    </row>
    <row r="231" spans="1:91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598">IF(C231=0,0,D231/C231*1000)</f>
        <v>0</v>
      </c>
      <c r="F231" s="86">
        <v>388.93</v>
      </c>
      <c r="G231" s="87">
        <v>1413.068</v>
      </c>
      <c r="H231" s="55">
        <f t="shared" si="567"/>
        <v>3633.219345383488</v>
      </c>
      <c r="I231" s="56">
        <v>0</v>
      </c>
      <c r="J231" s="6">
        <v>0</v>
      </c>
      <c r="K231" s="55">
        <f t="shared" si="568"/>
        <v>0</v>
      </c>
      <c r="L231" s="56">
        <v>0</v>
      </c>
      <c r="M231" s="6">
        <v>0</v>
      </c>
      <c r="N231" s="55">
        <f t="shared" si="569"/>
        <v>0</v>
      </c>
      <c r="O231" s="56">
        <v>0</v>
      </c>
      <c r="P231" s="6">
        <v>0</v>
      </c>
      <c r="Q231" s="55">
        <f t="shared" si="570"/>
        <v>0</v>
      </c>
      <c r="R231" s="56">
        <v>0</v>
      </c>
      <c r="S231" s="6">
        <v>0</v>
      </c>
      <c r="T231" s="55">
        <f t="shared" si="571"/>
        <v>0</v>
      </c>
      <c r="U231" s="86">
        <v>257.89999999999998</v>
      </c>
      <c r="V231" s="87">
        <v>1431.231</v>
      </c>
      <c r="W231" s="55">
        <f t="shared" si="572"/>
        <v>5549.557968204731</v>
      </c>
      <c r="X231" s="56">
        <v>0</v>
      </c>
      <c r="Y231" s="6">
        <v>0</v>
      </c>
      <c r="Z231" s="55">
        <f t="shared" si="573"/>
        <v>0</v>
      </c>
      <c r="AA231" s="56">
        <v>0</v>
      </c>
      <c r="AB231" s="6">
        <v>0</v>
      </c>
      <c r="AC231" s="55">
        <f t="shared" si="574"/>
        <v>0</v>
      </c>
      <c r="AD231" s="56">
        <v>0</v>
      </c>
      <c r="AE231" s="6">
        <v>0</v>
      </c>
      <c r="AF231" s="55">
        <f t="shared" si="575"/>
        <v>0</v>
      </c>
      <c r="AG231" s="56">
        <v>0</v>
      </c>
      <c r="AH231" s="6">
        <v>0</v>
      </c>
      <c r="AI231" s="55">
        <f t="shared" si="576"/>
        <v>0</v>
      </c>
      <c r="AJ231" s="56">
        <v>0</v>
      </c>
      <c r="AK231" s="6">
        <v>0</v>
      </c>
      <c r="AL231" s="55">
        <f t="shared" si="577"/>
        <v>0</v>
      </c>
      <c r="AM231" s="56">
        <v>0</v>
      </c>
      <c r="AN231" s="6">
        <v>0</v>
      </c>
      <c r="AO231" s="55">
        <f t="shared" si="578"/>
        <v>0</v>
      </c>
      <c r="AP231" s="56">
        <v>0</v>
      </c>
      <c r="AQ231" s="6">
        <v>0</v>
      </c>
      <c r="AR231" s="55">
        <f t="shared" si="579"/>
        <v>0</v>
      </c>
      <c r="AS231" s="86">
        <v>78.7</v>
      </c>
      <c r="AT231" s="87">
        <v>475.69799999999998</v>
      </c>
      <c r="AU231" s="55">
        <f t="shared" si="580"/>
        <v>6044.4472681067336</v>
      </c>
      <c r="AV231" s="56">
        <v>0</v>
      </c>
      <c r="AW231" s="6">
        <v>0</v>
      </c>
      <c r="AX231" s="55">
        <f t="shared" si="581"/>
        <v>0</v>
      </c>
      <c r="AY231" s="56">
        <v>0</v>
      </c>
      <c r="AZ231" s="6">
        <v>0</v>
      </c>
      <c r="BA231" s="55">
        <f t="shared" si="582"/>
        <v>0</v>
      </c>
      <c r="BB231" s="86">
        <v>30</v>
      </c>
      <c r="BC231" s="87">
        <v>168.99</v>
      </c>
      <c r="BD231" s="55">
        <f t="shared" si="583"/>
        <v>5633</v>
      </c>
      <c r="BE231" s="86">
        <v>387.98</v>
      </c>
      <c r="BF231" s="87">
        <v>2351.3580000000002</v>
      </c>
      <c r="BG231" s="55">
        <f t="shared" si="584"/>
        <v>6060.5134285272443</v>
      </c>
      <c r="BH231" s="56">
        <v>0</v>
      </c>
      <c r="BI231" s="6">
        <v>0</v>
      </c>
      <c r="BJ231" s="55">
        <f t="shared" si="585"/>
        <v>0</v>
      </c>
      <c r="BK231" s="56">
        <v>0</v>
      </c>
      <c r="BL231" s="6">
        <v>0</v>
      </c>
      <c r="BM231" s="55">
        <f t="shared" si="586"/>
        <v>0</v>
      </c>
      <c r="BN231" s="56">
        <v>0</v>
      </c>
      <c r="BO231" s="6">
        <v>0</v>
      </c>
      <c r="BP231" s="55">
        <f t="shared" si="587"/>
        <v>0</v>
      </c>
      <c r="BQ231" s="56">
        <v>0</v>
      </c>
      <c r="BR231" s="6">
        <v>0</v>
      </c>
      <c r="BS231" s="55">
        <f t="shared" si="588"/>
        <v>0</v>
      </c>
      <c r="BT231" s="56">
        <v>0</v>
      </c>
      <c r="BU231" s="6">
        <v>0</v>
      </c>
      <c r="BV231" s="55">
        <f t="shared" si="589"/>
        <v>0</v>
      </c>
      <c r="BW231" s="56">
        <v>0</v>
      </c>
      <c r="BX231" s="6">
        <v>0</v>
      </c>
      <c r="BY231" s="55">
        <f t="shared" si="590"/>
        <v>0</v>
      </c>
      <c r="BZ231" s="56">
        <v>0</v>
      </c>
      <c r="CA231" s="6">
        <v>0</v>
      </c>
      <c r="CB231" s="55">
        <f t="shared" si="591"/>
        <v>0</v>
      </c>
      <c r="CC231" s="56">
        <v>0</v>
      </c>
      <c r="CD231" s="6">
        <v>0</v>
      </c>
      <c r="CE231" s="55">
        <f t="shared" si="592"/>
        <v>0</v>
      </c>
      <c r="CF231" s="56">
        <v>0</v>
      </c>
      <c r="CG231" s="6">
        <v>0</v>
      </c>
      <c r="CH231" s="55">
        <f t="shared" si="593"/>
        <v>0</v>
      </c>
      <c r="CI231" s="86">
        <v>34.200000000000003</v>
      </c>
      <c r="CJ231" s="87">
        <v>274.03100000000001</v>
      </c>
      <c r="CK231" s="55">
        <f t="shared" si="594"/>
        <v>8012.6023391812869</v>
      </c>
      <c r="CL231" s="8">
        <f t="shared" si="595"/>
        <v>1177.71</v>
      </c>
      <c r="CM231" s="15">
        <f t="shared" si="596"/>
        <v>6114.3760000000011</v>
      </c>
    </row>
    <row r="232" spans="1:91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598"/>
        <v>0</v>
      </c>
      <c r="F232" s="85">
        <v>435.73</v>
      </c>
      <c r="G232" s="6">
        <v>1612.1020000000001</v>
      </c>
      <c r="H232" s="55">
        <f t="shared" si="567"/>
        <v>3699.7727950795215</v>
      </c>
      <c r="I232" s="56">
        <v>0</v>
      </c>
      <c r="J232" s="6">
        <v>0</v>
      </c>
      <c r="K232" s="55">
        <f t="shared" si="568"/>
        <v>0</v>
      </c>
      <c r="L232" s="56">
        <v>0</v>
      </c>
      <c r="M232" s="6">
        <v>0</v>
      </c>
      <c r="N232" s="55">
        <f t="shared" si="569"/>
        <v>0</v>
      </c>
      <c r="O232" s="56">
        <v>0</v>
      </c>
      <c r="P232" s="6">
        <v>0</v>
      </c>
      <c r="Q232" s="55">
        <f t="shared" si="570"/>
        <v>0</v>
      </c>
      <c r="R232" s="56">
        <v>0</v>
      </c>
      <c r="S232" s="6">
        <v>0</v>
      </c>
      <c r="T232" s="55">
        <f t="shared" si="571"/>
        <v>0</v>
      </c>
      <c r="U232" s="85">
        <v>185.982</v>
      </c>
      <c r="V232" s="6">
        <v>997.12900000000002</v>
      </c>
      <c r="W232" s="55">
        <f t="shared" si="572"/>
        <v>5361.427449968277</v>
      </c>
      <c r="X232" s="56">
        <v>0</v>
      </c>
      <c r="Y232" s="6">
        <v>0</v>
      </c>
      <c r="Z232" s="55">
        <f t="shared" si="573"/>
        <v>0</v>
      </c>
      <c r="AA232" s="56">
        <v>0</v>
      </c>
      <c r="AB232" s="6">
        <v>0</v>
      </c>
      <c r="AC232" s="55">
        <f t="shared" si="574"/>
        <v>0</v>
      </c>
      <c r="AD232" s="56">
        <v>0</v>
      </c>
      <c r="AE232" s="6">
        <v>0</v>
      </c>
      <c r="AF232" s="55">
        <f t="shared" si="575"/>
        <v>0</v>
      </c>
      <c r="AG232" s="56">
        <v>0</v>
      </c>
      <c r="AH232" s="6">
        <v>0</v>
      </c>
      <c r="AI232" s="55">
        <f t="shared" si="576"/>
        <v>0</v>
      </c>
      <c r="AJ232" s="56">
        <v>0</v>
      </c>
      <c r="AK232" s="6">
        <v>0</v>
      </c>
      <c r="AL232" s="55">
        <f t="shared" si="577"/>
        <v>0</v>
      </c>
      <c r="AM232" s="56">
        <v>0</v>
      </c>
      <c r="AN232" s="6">
        <v>0</v>
      </c>
      <c r="AO232" s="55">
        <f t="shared" si="578"/>
        <v>0</v>
      </c>
      <c r="AP232" s="56">
        <v>0</v>
      </c>
      <c r="AQ232" s="6">
        <v>0</v>
      </c>
      <c r="AR232" s="55">
        <f t="shared" si="579"/>
        <v>0</v>
      </c>
      <c r="AS232" s="85">
        <v>82.9</v>
      </c>
      <c r="AT232" s="6">
        <v>548.798</v>
      </c>
      <c r="AU232" s="55">
        <f t="shared" si="580"/>
        <v>6619.9999999999991</v>
      </c>
      <c r="AV232" s="56">
        <v>0</v>
      </c>
      <c r="AW232" s="6">
        <v>0</v>
      </c>
      <c r="AX232" s="55">
        <f t="shared" si="581"/>
        <v>0</v>
      </c>
      <c r="AY232" s="56">
        <v>0</v>
      </c>
      <c r="AZ232" s="6">
        <v>0</v>
      </c>
      <c r="BA232" s="55">
        <f t="shared" si="582"/>
        <v>0</v>
      </c>
      <c r="BB232" s="85">
        <v>90</v>
      </c>
      <c r="BC232" s="6">
        <v>506.97</v>
      </c>
      <c r="BD232" s="55">
        <f t="shared" si="583"/>
        <v>5633</v>
      </c>
      <c r="BE232" s="85">
        <v>347.7</v>
      </c>
      <c r="BF232" s="6">
        <v>2005.316</v>
      </c>
      <c r="BG232" s="55">
        <f t="shared" si="584"/>
        <v>5767.3741731377631</v>
      </c>
      <c r="BH232" s="56">
        <v>0</v>
      </c>
      <c r="BI232" s="6">
        <v>0</v>
      </c>
      <c r="BJ232" s="55">
        <f t="shared" si="585"/>
        <v>0</v>
      </c>
      <c r="BK232" s="56">
        <v>0</v>
      </c>
      <c r="BL232" s="6">
        <v>0</v>
      </c>
      <c r="BM232" s="55">
        <f t="shared" si="586"/>
        <v>0</v>
      </c>
      <c r="BN232" s="56">
        <v>0</v>
      </c>
      <c r="BO232" s="6">
        <v>0</v>
      </c>
      <c r="BP232" s="55">
        <f t="shared" si="587"/>
        <v>0</v>
      </c>
      <c r="BQ232" s="56">
        <v>0</v>
      </c>
      <c r="BR232" s="6">
        <v>0</v>
      </c>
      <c r="BS232" s="55">
        <f t="shared" si="588"/>
        <v>0</v>
      </c>
      <c r="BT232" s="56">
        <v>0</v>
      </c>
      <c r="BU232" s="6">
        <v>0</v>
      </c>
      <c r="BV232" s="55">
        <f t="shared" si="589"/>
        <v>0</v>
      </c>
      <c r="BW232" s="56">
        <v>0</v>
      </c>
      <c r="BX232" s="6">
        <v>0</v>
      </c>
      <c r="BY232" s="55">
        <f t="shared" si="590"/>
        <v>0</v>
      </c>
      <c r="BZ232" s="56">
        <v>0</v>
      </c>
      <c r="CA232" s="6">
        <v>0</v>
      </c>
      <c r="CB232" s="55">
        <f t="shared" si="591"/>
        <v>0</v>
      </c>
      <c r="CC232" s="56">
        <v>0</v>
      </c>
      <c r="CD232" s="6">
        <v>0</v>
      </c>
      <c r="CE232" s="55">
        <f t="shared" si="592"/>
        <v>0</v>
      </c>
      <c r="CF232" s="56">
        <v>0</v>
      </c>
      <c r="CG232" s="6">
        <v>0</v>
      </c>
      <c r="CH232" s="55">
        <f t="shared" si="593"/>
        <v>0</v>
      </c>
      <c r="CI232" s="56">
        <v>0</v>
      </c>
      <c r="CJ232" s="6">
        <v>0</v>
      </c>
      <c r="CK232" s="55">
        <f t="shared" si="594"/>
        <v>0</v>
      </c>
      <c r="CL232" s="8">
        <f t="shared" si="595"/>
        <v>1142.3119999999999</v>
      </c>
      <c r="CM232" s="15">
        <f t="shared" si="596"/>
        <v>5670.3149999999996</v>
      </c>
    </row>
    <row r="233" spans="1:91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598"/>
        <v>0</v>
      </c>
      <c r="F233" s="85">
        <v>234.32</v>
      </c>
      <c r="G233" s="6">
        <v>941.98099999999999</v>
      </c>
      <c r="H233" s="55">
        <f t="shared" si="567"/>
        <v>4020.0623079549337</v>
      </c>
      <c r="I233" s="56">
        <v>0</v>
      </c>
      <c r="J233" s="6">
        <v>0</v>
      </c>
      <c r="K233" s="55">
        <f t="shared" si="568"/>
        <v>0</v>
      </c>
      <c r="L233" s="56">
        <v>0</v>
      </c>
      <c r="M233" s="6">
        <v>0</v>
      </c>
      <c r="N233" s="55">
        <f t="shared" si="569"/>
        <v>0</v>
      </c>
      <c r="O233" s="56">
        <v>0</v>
      </c>
      <c r="P233" s="6">
        <v>0</v>
      </c>
      <c r="Q233" s="55">
        <f t="shared" si="570"/>
        <v>0</v>
      </c>
      <c r="R233" s="56">
        <v>0</v>
      </c>
      <c r="S233" s="6">
        <v>0</v>
      </c>
      <c r="T233" s="55">
        <f t="shared" si="571"/>
        <v>0</v>
      </c>
      <c r="U233" s="85">
        <v>255.9</v>
      </c>
      <c r="V233" s="6">
        <v>1391.7470000000001</v>
      </c>
      <c r="W233" s="55">
        <f t="shared" si="572"/>
        <v>5438.6361860101597</v>
      </c>
      <c r="X233" s="56">
        <v>0</v>
      </c>
      <c r="Y233" s="6">
        <v>0</v>
      </c>
      <c r="Z233" s="55">
        <f t="shared" si="573"/>
        <v>0</v>
      </c>
      <c r="AA233" s="56">
        <v>0</v>
      </c>
      <c r="AB233" s="6">
        <v>0</v>
      </c>
      <c r="AC233" s="55">
        <f t="shared" si="574"/>
        <v>0</v>
      </c>
      <c r="AD233" s="56">
        <v>0</v>
      </c>
      <c r="AE233" s="6">
        <v>0</v>
      </c>
      <c r="AF233" s="55">
        <f t="shared" si="575"/>
        <v>0</v>
      </c>
      <c r="AG233" s="56">
        <v>0</v>
      </c>
      <c r="AH233" s="6">
        <v>0</v>
      </c>
      <c r="AI233" s="55">
        <f t="shared" si="576"/>
        <v>0</v>
      </c>
      <c r="AJ233" s="56">
        <v>0</v>
      </c>
      <c r="AK233" s="6">
        <v>0</v>
      </c>
      <c r="AL233" s="55">
        <f t="shared" si="577"/>
        <v>0</v>
      </c>
      <c r="AM233" s="56">
        <v>0</v>
      </c>
      <c r="AN233" s="6">
        <v>0</v>
      </c>
      <c r="AO233" s="55">
        <f t="shared" si="578"/>
        <v>0</v>
      </c>
      <c r="AP233" s="56">
        <v>0</v>
      </c>
      <c r="AQ233" s="6">
        <v>0</v>
      </c>
      <c r="AR233" s="55">
        <f t="shared" si="579"/>
        <v>0</v>
      </c>
      <c r="AS233" s="85">
        <v>51.82</v>
      </c>
      <c r="AT233" s="6">
        <v>343.048</v>
      </c>
      <c r="AU233" s="55">
        <f t="shared" si="580"/>
        <v>6619.9922809725967</v>
      </c>
      <c r="AV233" s="56">
        <v>0</v>
      </c>
      <c r="AW233" s="6">
        <v>0</v>
      </c>
      <c r="AX233" s="55">
        <f t="shared" si="581"/>
        <v>0</v>
      </c>
      <c r="AY233" s="56">
        <v>0</v>
      </c>
      <c r="AZ233" s="6">
        <v>0</v>
      </c>
      <c r="BA233" s="55">
        <f t="shared" si="582"/>
        <v>0</v>
      </c>
      <c r="BB233" s="85">
        <v>155</v>
      </c>
      <c r="BC233" s="6">
        <v>812.55</v>
      </c>
      <c r="BD233" s="55">
        <f t="shared" si="583"/>
        <v>5242.2580645161288</v>
      </c>
      <c r="BE233" s="85">
        <v>271.24</v>
      </c>
      <c r="BF233" s="6">
        <v>1488.098</v>
      </c>
      <c r="BG233" s="55">
        <f t="shared" si="584"/>
        <v>5486.277835127562</v>
      </c>
      <c r="BH233" s="56">
        <v>0</v>
      </c>
      <c r="BI233" s="6">
        <v>0</v>
      </c>
      <c r="BJ233" s="55">
        <f t="shared" si="585"/>
        <v>0</v>
      </c>
      <c r="BK233" s="56">
        <v>0</v>
      </c>
      <c r="BL233" s="6">
        <v>0</v>
      </c>
      <c r="BM233" s="55">
        <f t="shared" si="586"/>
        <v>0</v>
      </c>
      <c r="BN233" s="56">
        <v>0</v>
      </c>
      <c r="BO233" s="6">
        <v>0</v>
      </c>
      <c r="BP233" s="55">
        <f t="shared" si="587"/>
        <v>0</v>
      </c>
      <c r="BQ233" s="56">
        <v>0</v>
      </c>
      <c r="BR233" s="6">
        <v>0</v>
      </c>
      <c r="BS233" s="55">
        <f t="shared" si="588"/>
        <v>0</v>
      </c>
      <c r="BT233" s="56">
        <v>0</v>
      </c>
      <c r="BU233" s="6">
        <v>0</v>
      </c>
      <c r="BV233" s="55">
        <f t="shared" si="589"/>
        <v>0</v>
      </c>
      <c r="BW233" s="56">
        <v>0</v>
      </c>
      <c r="BX233" s="6">
        <v>0</v>
      </c>
      <c r="BY233" s="55">
        <f t="shared" si="590"/>
        <v>0</v>
      </c>
      <c r="BZ233" s="56">
        <v>0</v>
      </c>
      <c r="CA233" s="6">
        <v>0</v>
      </c>
      <c r="CB233" s="55">
        <f t="shared" si="591"/>
        <v>0</v>
      </c>
      <c r="CC233" s="85">
        <v>33.049999999999997</v>
      </c>
      <c r="CD233" s="6">
        <v>111.709</v>
      </c>
      <c r="CE233" s="55">
        <f t="shared" si="592"/>
        <v>3380.0000000000005</v>
      </c>
      <c r="CF233" s="56">
        <v>0</v>
      </c>
      <c r="CG233" s="6">
        <v>0</v>
      </c>
      <c r="CH233" s="55">
        <f t="shared" si="593"/>
        <v>0</v>
      </c>
      <c r="CI233" s="85">
        <v>238</v>
      </c>
      <c r="CJ233" s="6">
        <v>1578.0250000000001</v>
      </c>
      <c r="CK233" s="55">
        <f t="shared" si="594"/>
        <v>6630.3571428571431</v>
      </c>
      <c r="CL233" s="8">
        <f t="shared" si="595"/>
        <v>1239.33</v>
      </c>
      <c r="CM233" s="15">
        <f t="shared" si="596"/>
        <v>6667.1579999999994</v>
      </c>
    </row>
    <row r="234" spans="1:91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598"/>
        <v>0</v>
      </c>
      <c r="F234" s="85">
        <v>342.65</v>
      </c>
      <c r="G234" s="6">
        <v>1660.903</v>
      </c>
      <c r="H234" s="55">
        <f t="shared" si="567"/>
        <v>4847.2289508244567</v>
      </c>
      <c r="I234" s="56">
        <v>0</v>
      </c>
      <c r="J234" s="6">
        <v>0</v>
      </c>
      <c r="K234" s="55">
        <f t="shared" si="568"/>
        <v>0</v>
      </c>
      <c r="L234" s="56">
        <v>0</v>
      </c>
      <c r="M234" s="6">
        <v>0</v>
      </c>
      <c r="N234" s="55">
        <f t="shared" si="569"/>
        <v>0</v>
      </c>
      <c r="O234" s="56">
        <v>0</v>
      </c>
      <c r="P234" s="6">
        <v>0</v>
      </c>
      <c r="Q234" s="55">
        <f t="shared" si="570"/>
        <v>0</v>
      </c>
      <c r="R234" s="56">
        <v>0</v>
      </c>
      <c r="S234" s="6">
        <v>0</v>
      </c>
      <c r="T234" s="55">
        <f t="shared" si="571"/>
        <v>0</v>
      </c>
      <c r="U234" s="85">
        <v>138.423</v>
      </c>
      <c r="V234" s="6">
        <v>840.21699999999998</v>
      </c>
      <c r="W234" s="55">
        <f t="shared" si="572"/>
        <v>6069.9233508882189</v>
      </c>
      <c r="X234" s="56">
        <v>0</v>
      </c>
      <c r="Y234" s="6">
        <v>0</v>
      </c>
      <c r="Z234" s="55">
        <f t="shared" si="573"/>
        <v>0</v>
      </c>
      <c r="AA234" s="56">
        <v>0</v>
      </c>
      <c r="AB234" s="6">
        <v>0</v>
      </c>
      <c r="AC234" s="55">
        <f t="shared" si="574"/>
        <v>0</v>
      </c>
      <c r="AD234" s="56">
        <v>0</v>
      </c>
      <c r="AE234" s="6">
        <v>0</v>
      </c>
      <c r="AF234" s="55">
        <f t="shared" si="575"/>
        <v>0</v>
      </c>
      <c r="AG234" s="56">
        <v>0</v>
      </c>
      <c r="AH234" s="6">
        <v>0</v>
      </c>
      <c r="AI234" s="55">
        <f t="shared" si="576"/>
        <v>0</v>
      </c>
      <c r="AJ234" s="56">
        <v>0</v>
      </c>
      <c r="AK234" s="6">
        <v>0</v>
      </c>
      <c r="AL234" s="55">
        <f t="shared" si="577"/>
        <v>0</v>
      </c>
      <c r="AM234" s="56">
        <v>0</v>
      </c>
      <c r="AN234" s="6">
        <v>0</v>
      </c>
      <c r="AO234" s="55">
        <f t="shared" si="578"/>
        <v>0</v>
      </c>
      <c r="AP234" s="56">
        <v>0</v>
      </c>
      <c r="AQ234" s="6">
        <v>0</v>
      </c>
      <c r="AR234" s="55">
        <f t="shared" si="579"/>
        <v>0</v>
      </c>
      <c r="AS234" s="85">
        <v>59.54</v>
      </c>
      <c r="AT234" s="6">
        <v>429.84100000000001</v>
      </c>
      <c r="AU234" s="55">
        <f t="shared" si="580"/>
        <v>7219.3651326839099</v>
      </c>
      <c r="AV234" s="56">
        <v>0</v>
      </c>
      <c r="AW234" s="6">
        <v>0</v>
      </c>
      <c r="AX234" s="55">
        <f t="shared" si="581"/>
        <v>0</v>
      </c>
      <c r="AY234" s="56">
        <v>0</v>
      </c>
      <c r="AZ234" s="6">
        <v>0</v>
      </c>
      <c r="BA234" s="55">
        <f t="shared" si="582"/>
        <v>0</v>
      </c>
      <c r="BB234" s="56">
        <v>0</v>
      </c>
      <c r="BC234" s="6">
        <v>0</v>
      </c>
      <c r="BD234" s="55">
        <f t="shared" si="583"/>
        <v>0</v>
      </c>
      <c r="BE234" s="85">
        <v>308.92</v>
      </c>
      <c r="BF234" s="6">
        <v>1762.866</v>
      </c>
      <c r="BG234" s="55">
        <f t="shared" si="584"/>
        <v>5706.5453839181655</v>
      </c>
      <c r="BH234" s="56">
        <v>0</v>
      </c>
      <c r="BI234" s="6">
        <v>0</v>
      </c>
      <c r="BJ234" s="55">
        <f t="shared" si="585"/>
        <v>0</v>
      </c>
      <c r="BK234" s="56">
        <v>0</v>
      </c>
      <c r="BL234" s="6">
        <v>0</v>
      </c>
      <c r="BM234" s="55">
        <f t="shared" si="586"/>
        <v>0</v>
      </c>
      <c r="BN234" s="56">
        <v>0</v>
      </c>
      <c r="BO234" s="6">
        <v>0</v>
      </c>
      <c r="BP234" s="55">
        <f t="shared" si="587"/>
        <v>0</v>
      </c>
      <c r="BQ234" s="56">
        <v>32.085000000000001</v>
      </c>
      <c r="BR234" s="6">
        <v>250.68</v>
      </c>
      <c r="BS234" s="55">
        <f t="shared" si="588"/>
        <v>7812.9967274427299</v>
      </c>
      <c r="BT234" s="56">
        <v>0</v>
      </c>
      <c r="BU234" s="6">
        <v>0</v>
      </c>
      <c r="BV234" s="55">
        <f t="shared" si="589"/>
        <v>0</v>
      </c>
      <c r="BW234" s="56">
        <v>0</v>
      </c>
      <c r="BX234" s="6">
        <v>0</v>
      </c>
      <c r="BY234" s="55">
        <f t="shared" si="590"/>
        <v>0</v>
      </c>
      <c r="BZ234" s="56">
        <v>0</v>
      </c>
      <c r="CA234" s="6">
        <v>0</v>
      </c>
      <c r="CB234" s="55">
        <f t="shared" si="591"/>
        <v>0</v>
      </c>
      <c r="CC234" s="56">
        <v>0</v>
      </c>
      <c r="CD234" s="6">
        <v>0</v>
      </c>
      <c r="CE234" s="55">
        <f t="shared" si="592"/>
        <v>0</v>
      </c>
      <c r="CF234" s="56">
        <v>0</v>
      </c>
      <c r="CG234" s="6">
        <v>0</v>
      </c>
      <c r="CH234" s="55">
        <f t="shared" si="593"/>
        <v>0</v>
      </c>
      <c r="CI234" s="85">
        <v>34</v>
      </c>
      <c r="CJ234" s="6">
        <v>197.648</v>
      </c>
      <c r="CK234" s="55">
        <f t="shared" si="594"/>
        <v>5813.1764705882351</v>
      </c>
      <c r="CL234" s="8">
        <f>SUM(L234,O234,R234,X234,AA234,AG234,AJ234,AP234,AV234,AY234,BB234,BT234,CF234,CI234,BW234,O234,AM234,BE234,U234,AS234,F234+C234+BH234+BK234+AD234+BN234+I234)+BZ234+CC234+BQ234</f>
        <v>915.61800000000005</v>
      </c>
      <c r="CM234" s="15">
        <f>SUM(M234,P234,S234,Y234,AB234,AH234,AK234,AQ234,AW234,AZ234,BC234,BU234,CG234,CJ234,BX234,P234,AN234,BF234,V234,AT234,G234+D234+BI234+BL234+AE234+BO234+J234)+CA234+CD234+BR234</f>
        <v>5142.1549999999997</v>
      </c>
    </row>
    <row r="235" spans="1:91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598"/>
        <v>0</v>
      </c>
      <c r="F235" s="85">
        <v>389.35899999999998</v>
      </c>
      <c r="G235" s="6">
        <v>1640.222</v>
      </c>
      <c r="H235" s="55">
        <f t="shared" si="567"/>
        <v>4212.6212569890522</v>
      </c>
      <c r="I235" s="56">
        <v>0</v>
      </c>
      <c r="J235" s="6">
        <v>0</v>
      </c>
      <c r="K235" s="55">
        <f t="shared" si="568"/>
        <v>0</v>
      </c>
      <c r="L235" s="56">
        <v>0</v>
      </c>
      <c r="M235" s="6">
        <v>0</v>
      </c>
      <c r="N235" s="55">
        <f t="shared" si="569"/>
        <v>0</v>
      </c>
      <c r="O235" s="56">
        <v>0</v>
      </c>
      <c r="P235" s="6">
        <v>0</v>
      </c>
      <c r="Q235" s="55">
        <f t="shared" si="570"/>
        <v>0</v>
      </c>
      <c r="R235" s="56">
        <v>0</v>
      </c>
      <c r="S235" s="6">
        <v>0</v>
      </c>
      <c r="T235" s="55">
        <f t="shared" si="571"/>
        <v>0</v>
      </c>
      <c r="U235" s="85">
        <v>173.44</v>
      </c>
      <c r="V235" s="6">
        <v>886.94600000000003</v>
      </c>
      <c r="W235" s="55">
        <f t="shared" si="572"/>
        <v>5113.8491697416976</v>
      </c>
      <c r="X235" s="56">
        <v>0</v>
      </c>
      <c r="Y235" s="6">
        <v>0</v>
      </c>
      <c r="Z235" s="55">
        <f t="shared" si="573"/>
        <v>0</v>
      </c>
      <c r="AA235" s="56">
        <v>0</v>
      </c>
      <c r="AB235" s="6">
        <v>0</v>
      </c>
      <c r="AC235" s="55">
        <f t="shared" si="574"/>
        <v>0</v>
      </c>
      <c r="AD235" s="56">
        <v>0</v>
      </c>
      <c r="AE235" s="6">
        <v>0</v>
      </c>
      <c r="AF235" s="55">
        <f t="shared" si="575"/>
        <v>0</v>
      </c>
      <c r="AG235" s="56">
        <v>0</v>
      </c>
      <c r="AH235" s="6">
        <v>0</v>
      </c>
      <c r="AI235" s="55">
        <f t="shared" si="576"/>
        <v>0</v>
      </c>
      <c r="AJ235" s="56">
        <v>0</v>
      </c>
      <c r="AK235" s="6">
        <v>0</v>
      </c>
      <c r="AL235" s="55">
        <f t="shared" si="577"/>
        <v>0</v>
      </c>
      <c r="AM235" s="56">
        <v>0</v>
      </c>
      <c r="AN235" s="6">
        <v>0</v>
      </c>
      <c r="AO235" s="55">
        <f t="shared" si="578"/>
        <v>0</v>
      </c>
      <c r="AP235" s="56">
        <v>0</v>
      </c>
      <c r="AQ235" s="6">
        <v>0</v>
      </c>
      <c r="AR235" s="55">
        <f t="shared" si="579"/>
        <v>0</v>
      </c>
      <c r="AS235" s="85">
        <v>95.26</v>
      </c>
      <c r="AT235" s="6">
        <v>581.08600000000001</v>
      </c>
      <c r="AU235" s="55">
        <f t="shared" si="580"/>
        <v>6100</v>
      </c>
      <c r="AV235" s="56">
        <v>0</v>
      </c>
      <c r="AW235" s="6">
        <v>0</v>
      </c>
      <c r="AX235" s="55">
        <f t="shared" si="581"/>
        <v>0</v>
      </c>
      <c r="AY235" s="56">
        <v>0</v>
      </c>
      <c r="AZ235" s="6">
        <v>0</v>
      </c>
      <c r="BA235" s="55">
        <f t="shared" si="582"/>
        <v>0</v>
      </c>
      <c r="BB235" s="85">
        <v>111.5</v>
      </c>
      <c r="BC235" s="6">
        <v>602.01099999999997</v>
      </c>
      <c r="BD235" s="55">
        <f t="shared" si="583"/>
        <v>5399.2017937219734</v>
      </c>
      <c r="BE235" s="85">
        <v>174.52</v>
      </c>
      <c r="BF235" s="6">
        <v>1129.6579999999999</v>
      </c>
      <c r="BG235" s="55">
        <f t="shared" si="584"/>
        <v>6472.9429291771703</v>
      </c>
      <c r="BH235" s="56">
        <v>0</v>
      </c>
      <c r="BI235" s="6">
        <v>0</v>
      </c>
      <c r="BJ235" s="55">
        <f t="shared" si="585"/>
        <v>0</v>
      </c>
      <c r="BK235" s="56">
        <v>0</v>
      </c>
      <c r="BL235" s="6">
        <v>0</v>
      </c>
      <c r="BM235" s="55">
        <f t="shared" si="586"/>
        <v>0</v>
      </c>
      <c r="BN235" s="56">
        <v>0</v>
      </c>
      <c r="BO235" s="6">
        <v>0</v>
      </c>
      <c r="BP235" s="55">
        <f t="shared" si="587"/>
        <v>0</v>
      </c>
      <c r="BQ235" s="85">
        <v>14.895</v>
      </c>
      <c r="BR235" s="6">
        <v>117.595</v>
      </c>
      <c r="BS235" s="55">
        <f t="shared" si="588"/>
        <v>7894.9311849613969</v>
      </c>
      <c r="BT235" s="56">
        <v>0</v>
      </c>
      <c r="BU235" s="6">
        <v>0</v>
      </c>
      <c r="BV235" s="55">
        <f t="shared" si="589"/>
        <v>0</v>
      </c>
      <c r="BW235" s="56">
        <v>0</v>
      </c>
      <c r="BX235" s="6">
        <v>0</v>
      </c>
      <c r="BY235" s="55">
        <f t="shared" si="590"/>
        <v>0</v>
      </c>
      <c r="BZ235" s="56">
        <v>0</v>
      </c>
      <c r="CA235" s="6">
        <v>0</v>
      </c>
      <c r="CB235" s="55">
        <f t="shared" si="591"/>
        <v>0</v>
      </c>
      <c r="CC235" s="56">
        <v>0</v>
      </c>
      <c r="CD235" s="6">
        <v>0</v>
      </c>
      <c r="CE235" s="55">
        <f t="shared" si="592"/>
        <v>0</v>
      </c>
      <c r="CF235" s="56">
        <v>0</v>
      </c>
      <c r="CG235" s="6">
        <v>0</v>
      </c>
      <c r="CH235" s="55">
        <f t="shared" si="593"/>
        <v>0</v>
      </c>
      <c r="CI235" s="85">
        <v>0.01</v>
      </c>
      <c r="CJ235" s="6">
        <v>0.19</v>
      </c>
      <c r="CK235" s="55">
        <f t="shared" si="594"/>
        <v>19000</v>
      </c>
      <c r="CL235" s="8">
        <f t="shared" ref="CL235:CL239" si="599">SUM(L235,O235,R235,X235,AA235,AG235,AJ235,AP235,AV235,AY235,BB235,BT235,CF235,CI235,BW235,O235,AM235,BE235,U235,AS235,F235+C235+BH235+BK235+AD235+BN235+I235)+BZ235+CC235+BQ235</f>
        <v>958.98399999999992</v>
      </c>
      <c r="CM235" s="15">
        <f t="shared" ref="CM235:CM239" si="600">SUM(M235,P235,S235,Y235,AB235,AH235,AK235,AQ235,AW235,AZ235,BC235,BU235,CG235,CJ235,BX235,P235,AN235,BF235,V235,AT235,G235+D235+BI235+BL235+AE235+BO235+J235)+CA235+CD235+BR235</f>
        <v>4957.7079999999996</v>
      </c>
    </row>
    <row r="236" spans="1:91" x14ac:dyDescent="0.3">
      <c r="A236" s="49">
        <v>2021</v>
      </c>
      <c r="B236" s="50" t="s">
        <v>14</v>
      </c>
      <c r="C236" s="56">
        <v>0</v>
      </c>
      <c r="D236" s="6">
        <v>0</v>
      </c>
      <c r="E236" s="55">
        <f t="shared" si="598"/>
        <v>0</v>
      </c>
      <c r="F236" s="85">
        <v>328.41</v>
      </c>
      <c r="G236" s="6">
        <v>1273.701</v>
      </c>
      <c r="H236" s="55">
        <f t="shared" si="567"/>
        <v>3878.3867726317708</v>
      </c>
      <c r="I236" s="56">
        <v>0</v>
      </c>
      <c r="J236" s="6">
        <v>0</v>
      </c>
      <c r="K236" s="55">
        <f t="shared" si="568"/>
        <v>0</v>
      </c>
      <c r="L236" s="56">
        <v>0</v>
      </c>
      <c r="M236" s="6">
        <v>0</v>
      </c>
      <c r="N236" s="55">
        <f t="shared" si="569"/>
        <v>0</v>
      </c>
      <c r="O236" s="56">
        <v>0</v>
      </c>
      <c r="P236" s="6">
        <v>0</v>
      </c>
      <c r="Q236" s="55">
        <f t="shared" si="570"/>
        <v>0</v>
      </c>
      <c r="R236" s="56">
        <v>0</v>
      </c>
      <c r="S236" s="6">
        <v>0</v>
      </c>
      <c r="T236" s="55">
        <f t="shared" si="571"/>
        <v>0</v>
      </c>
      <c r="U236" s="85">
        <v>261.745</v>
      </c>
      <c r="V236" s="6">
        <v>1395.614</v>
      </c>
      <c r="W236" s="55">
        <f t="shared" si="572"/>
        <v>5331.960495902501</v>
      </c>
      <c r="X236" s="56">
        <v>0</v>
      </c>
      <c r="Y236" s="6">
        <v>0</v>
      </c>
      <c r="Z236" s="55">
        <f t="shared" si="573"/>
        <v>0</v>
      </c>
      <c r="AA236" s="56">
        <v>0</v>
      </c>
      <c r="AB236" s="6">
        <v>0</v>
      </c>
      <c r="AC236" s="55">
        <f t="shared" si="574"/>
        <v>0</v>
      </c>
      <c r="AD236" s="56">
        <v>0</v>
      </c>
      <c r="AE236" s="6">
        <v>0</v>
      </c>
      <c r="AF236" s="55">
        <f t="shared" si="575"/>
        <v>0</v>
      </c>
      <c r="AG236" s="56">
        <v>0</v>
      </c>
      <c r="AH236" s="6">
        <v>0</v>
      </c>
      <c r="AI236" s="55">
        <f t="shared" si="576"/>
        <v>0</v>
      </c>
      <c r="AJ236" s="56">
        <v>0</v>
      </c>
      <c r="AK236" s="6">
        <v>0</v>
      </c>
      <c r="AL236" s="55">
        <f t="shared" si="577"/>
        <v>0</v>
      </c>
      <c r="AM236" s="56">
        <v>0</v>
      </c>
      <c r="AN236" s="6">
        <v>0</v>
      </c>
      <c r="AO236" s="55">
        <f t="shared" si="578"/>
        <v>0</v>
      </c>
      <c r="AP236" s="56">
        <v>0</v>
      </c>
      <c r="AQ236" s="6">
        <v>0</v>
      </c>
      <c r="AR236" s="55">
        <f t="shared" si="579"/>
        <v>0</v>
      </c>
      <c r="AS236" s="85">
        <v>25.9</v>
      </c>
      <c r="AT236" s="6">
        <v>157.99</v>
      </c>
      <c r="AU236" s="55">
        <f t="shared" si="580"/>
        <v>6100.0000000000009</v>
      </c>
      <c r="AV236" s="56">
        <v>0</v>
      </c>
      <c r="AW236" s="6">
        <v>0</v>
      </c>
      <c r="AX236" s="55">
        <f t="shared" si="581"/>
        <v>0</v>
      </c>
      <c r="AY236" s="56">
        <v>0</v>
      </c>
      <c r="AZ236" s="6">
        <v>0</v>
      </c>
      <c r="BA236" s="55">
        <f t="shared" si="582"/>
        <v>0</v>
      </c>
      <c r="BB236" s="85">
        <v>36.799999999999997</v>
      </c>
      <c r="BC236" s="6">
        <v>215.626</v>
      </c>
      <c r="BD236" s="55">
        <f t="shared" si="583"/>
        <v>5859.402173913044</v>
      </c>
      <c r="BE236" s="85">
        <v>334.7</v>
      </c>
      <c r="BF236" s="6">
        <v>2046.047</v>
      </c>
      <c r="BG236" s="55">
        <f t="shared" si="584"/>
        <v>6113.0773827308039</v>
      </c>
      <c r="BH236" s="56">
        <v>0</v>
      </c>
      <c r="BI236" s="6">
        <v>0</v>
      </c>
      <c r="BJ236" s="55">
        <f t="shared" si="585"/>
        <v>0</v>
      </c>
      <c r="BK236" s="56">
        <v>0</v>
      </c>
      <c r="BL236" s="6">
        <v>0</v>
      </c>
      <c r="BM236" s="55">
        <f t="shared" si="586"/>
        <v>0</v>
      </c>
      <c r="BN236" s="56">
        <v>0</v>
      </c>
      <c r="BO236" s="6">
        <v>0</v>
      </c>
      <c r="BP236" s="55">
        <f t="shared" si="587"/>
        <v>0</v>
      </c>
      <c r="BQ236" s="85">
        <v>14</v>
      </c>
      <c r="BR236" s="6">
        <v>163.61099999999999</v>
      </c>
      <c r="BS236" s="55">
        <f t="shared" si="588"/>
        <v>11686.499999999998</v>
      </c>
      <c r="BT236" s="56">
        <v>0</v>
      </c>
      <c r="BU236" s="6">
        <v>0</v>
      </c>
      <c r="BV236" s="55">
        <f t="shared" si="589"/>
        <v>0</v>
      </c>
      <c r="BW236" s="56">
        <v>0</v>
      </c>
      <c r="BX236" s="6">
        <v>0</v>
      </c>
      <c r="BY236" s="55">
        <f t="shared" si="590"/>
        <v>0</v>
      </c>
      <c r="BZ236" s="56">
        <v>0</v>
      </c>
      <c r="CA236" s="6">
        <v>0</v>
      </c>
      <c r="CB236" s="55">
        <f t="shared" si="591"/>
        <v>0</v>
      </c>
      <c r="CC236" s="56">
        <v>0</v>
      </c>
      <c r="CD236" s="6">
        <v>0</v>
      </c>
      <c r="CE236" s="55">
        <f t="shared" si="592"/>
        <v>0</v>
      </c>
      <c r="CF236" s="56">
        <v>0</v>
      </c>
      <c r="CG236" s="6">
        <v>0</v>
      </c>
      <c r="CH236" s="55">
        <f t="shared" si="593"/>
        <v>0</v>
      </c>
      <c r="CI236" s="56">
        <v>0</v>
      </c>
      <c r="CJ236" s="6">
        <v>0</v>
      </c>
      <c r="CK236" s="55">
        <f t="shared" si="594"/>
        <v>0</v>
      </c>
      <c r="CL236" s="8">
        <f t="shared" si="599"/>
        <v>1001.5550000000001</v>
      </c>
      <c r="CM236" s="15">
        <f t="shared" si="600"/>
        <v>5252.5889999999999</v>
      </c>
    </row>
    <row r="237" spans="1:91" x14ac:dyDescent="0.3">
      <c r="A237" s="49">
        <v>2021</v>
      </c>
      <c r="B237" s="55" t="s">
        <v>15</v>
      </c>
      <c r="C237" s="56">
        <v>0</v>
      </c>
      <c r="D237" s="6">
        <v>0</v>
      </c>
      <c r="E237" s="55">
        <f t="shared" si="598"/>
        <v>0</v>
      </c>
      <c r="F237" s="85">
        <v>413.36</v>
      </c>
      <c r="G237" s="6">
        <v>1931.7739999999999</v>
      </c>
      <c r="H237" s="55">
        <f t="shared" si="567"/>
        <v>4673.3452680472219</v>
      </c>
      <c r="I237" s="56">
        <v>0</v>
      </c>
      <c r="J237" s="6">
        <v>0</v>
      </c>
      <c r="K237" s="55">
        <f t="shared" si="568"/>
        <v>0</v>
      </c>
      <c r="L237" s="56">
        <v>0</v>
      </c>
      <c r="M237" s="6">
        <v>0</v>
      </c>
      <c r="N237" s="55">
        <f t="shared" si="569"/>
        <v>0</v>
      </c>
      <c r="O237" s="56">
        <v>0</v>
      </c>
      <c r="P237" s="6">
        <v>0</v>
      </c>
      <c r="Q237" s="55">
        <f t="shared" si="570"/>
        <v>0</v>
      </c>
      <c r="R237" s="85">
        <v>31.733000000000001</v>
      </c>
      <c r="S237" s="6">
        <v>820</v>
      </c>
      <c r="T237" s="55">
        <f t="shared" si="571"/>
        <v>25840.607569407239</v>
      </c>
      <c r="U237" s="85">
        <v>325.065</v>
      </c>
      <c r="V237" s="6">
        <v>1844.133</v>
      </c>
      <c r="W237" s="55">
        <f t="shared" si="572"/>
        <v>5673.1207604632918</v>
      </c>
      <c r="X237" s="56">
        <v>0</v>
      </c>
      <c r="Y237" s="6">
        <v>0</v>
      </c>
      <c r="Z237" s="55">
        <f t="shared" si="573"/>
        <v>0</v>
      </c>
      <c r="AA237" s="56">
        <v>0</v>
      </c>
      <c r="AB237" s="6">
        <v>0</v>
      </c>
      <c r="AC237" s="55">
        <f t="shared" si="574"/>
        <v>0</v>
      </c>
      <c r="AD237" s="56">
        <v>0</v>
      </c>
      <c r="AE237" s="6">
        <v>0</v>
      </c>
      <c r="AF237" s="55">
        <f t="shared" si="575"/>
        <v>0</v>
      </c>
      <c r="AG237" s="56">
        <v>0</v>
      </c>
      <c r="AH237" s="6">
        <v>0</v>
      </c>
      <c r="AI237" s="55">
        <f t="shared" si="576"/>
        <v>0</v>
      </c>
      <c r="AJ237" s="56">
        <v>0</v>
      </c>
      <c r="AK237" s="6">
        <v>0</v>
      </c>
      <c r="AL237" s="55">
        <f t="shared" si="577"/>
        <v>0</v>
      </c>
      <c r="AM237" s="56">
        <v>0</v>
      </c>
      <c r="AN237" s="6">
        <v>0</v>
      </c>
      <c r="AO237" s="55">
        <f t="shared" si="578"/>
        <v>0</v>
      </c>
      <c r="AP237" s="56">
        <v>0</v>
      </c>
      <c r="AQ237" s="6">
        <v>0</v>
      </c>
      <c r="AR237" s="55">
        <f t="shared" si="579"/>
        <v>0</v>
      </c>
      <c r="AS237" s="85">
        <v>163.96</v>
      </c>
      <c r="AT237" s="6">
        <v>1095.028</v>
      </c>
      <c r="AU237" s="55">
        <f t="shared" si="580"/>
        <v>6678.6289338863135</v>
      </c>
      <c r="AV237" s="56">
        <v>0</v>
      </c>
      <c r="AW237" s="6">
        <v>0</v>
      </c>
      <c r="AX237" s="55">
        <f t="shared" si="581"/>
        <v>0</v>
      </c>
      <c r="AY237" s="56">
        <v>0</v>
      </c>
      <c r="AZ237" s="6">
        <v>0</v>
      </c>
      <c r="BA237" s="55">
        <f t="shared" si="582"/>
        <v>0</v>
      </c>
      <c r="BB237" s="85">
        <v>125</v>
      </c>
      <c r="BC237" s="6">
        <v>773.03</v>
      </c>
      <c r="BD237" s="55">
        <f t="shared" si="583"/>
        <v>6184.24</v>
      </c>
      <c r="BE237" s="85">
        <v>275.86</v>
      </c>
      <c r="BF237" s="6">
        <v>25728.018</v>
      </c>
      <c r="BG237" s="55">
        <f t="shared" si="584"/>
        <v>93264.764735735516</v>
      </c>
      <c r="BH237" s="56">
        <v>0</v>
      </c>
      <c r="BI237" s="6">
        <v>0</v>
      </c>
      <c r="BJ237" s="55">
        <f t="shared" si="585"/>
        <v>0</v>
      </c>
      <c r="BK237" s="56">
        <v>0</v>
      </c>
      <c r="BL237" s="6">
        <v>0</v>
      </c>
      <c r="BM237" s="55">
        <f t="shared" si="586"/>
        <v>0</v>
      </c>
      <c r="BN237" s="56">
        <v>0</v>
      </c>
      <c r="BO237" s="6">
        <v>0</v>
      </c>
      <c r="BP237" s="55">
        <f t="shared" si="587"/>
        <v>0</v>
      </c>
      <c r="BQ237" s="85">
        <v>14</v>
      </c>
      <c r="BR237" s="6">
        <v>163.61099999999999</v>
      </c>
      <c r="BS237" s="55">
        <f t="shared" si="588"/>
        <v>11686.499999999998</v>
      </c>
      <c r="BT237" s="56">
        <v>0</v>
      </c>
      <c r="BU237" s="6">
        <v>0</v>
      </c>
      <c r="BV237" s="55">
        <f t="shared" si="589"/>
        <v>0</v>
      </c>
      <c r="BW237" s="56">
        <v>0</v>
      </c>
      <c r="BX237" s="6">
        <v>0</v>
      </c>
      <c r="BY237" s="55">
        <f t="shared" si="590"/>
        <v>0</v>
      </c>
      <c r="BZ237" s="56">
        <v>0</v>
      </c>
      <c r="CA237" s="6">
        <v>0</v>
      </c>
      <c r="CB237" s="55">
        <f t="shared" si="591"/>
        <v>0</v>
      </c>
      <c r="CC237" s="56">
        <v>0</v>
      </c>
      <c r="CD237" s="6">
        <v>0</v>
      </c>
      <c r="CE237" s="55">
        <f t="shared" si="592"/>
        <v>0</v>
      </c>
      <c r="CF237" s="56">
        <v>0</v>
      </c>
      <c r="CG237" s="6">
        <v>0</v>
      </c>
      <c r="CH237" s="55">
        <f t="shared" si="593"/>
        <v>0</v>
      </c>
      <c r="CI237" s="56">
        <v>0</v>
      </c>
      <c r="CJ237" s="6">
        <v>0</v>
      </c>
      <c r="CK237" s="55">
        <f t="shared" si="594"/>
        <v>0</v>
      </c>
      <c r="CL237" s="8">
        <f t="shared" si="599"/>
        <v>1348.9780000000001</v>
      </c>
      <c r="CM237" s="15">
        <f t="shared" si="600"/>
        <v>32355.594000000001</v>
      </c>
    </row>
    <row r="238" spans="1:91" x14ac:dyDescent="0.3">
      <c r="A238" s="49">
        <v>2021</v>
      </c>
      <c r="B238" s="50" t="s">
        <v>16</v>
      </c>
      <c r="C238" s="56">
        <v>0</v>
      </c>
      <c r="D238" s="6">
        <v>0</v>
      </c>
      <c r="E238" s="55">
        <f t="shared" si="598"/>
        <v>0</v>
      </c>
      <c r="F238" s="85">
        <v>265.27999999999997</v>
      </c>
      <c r="G238" s="6">
        <v>1139.9590000000001</v>
      </c>
      <c r="H238" s="55">
        <f t="shared" si="567"/>
        <v>4297.1916465621234</v>
      </c>
      <c r="I238" s="56">
        <v>0</v>
      </c>
      <c r="J238" s="6">
        <v>0</v>
      </c>
      <c r="K238" s="55">
        <f t="shared" si="568"/>
        <v>0</v>
      </c>
      <c r="L238" s="56">
        <v>0</v>
      </c>
      <c r="M238" s="6">
        <v>0</v>
      </c>
      <c r="N238" s="55">
        <f t="shared" si="569"/>
        <v>0</v>
      </c>
      <c r="O238" s="56">
        <v>0</v>
      </c>
      <c r="P238" s="6">
        <v>0</v>
      </c>
      <c r="Q238" s="55">
        <f t="shared" si="570"/>
        <v>0</v>
      </c>
      <c r="R238" s="56">
        <v>0</v>
      </c>
      <c r="S238" s="6">
        <v>0</v>
      </c>
      <c r="T238" s="55">
        <f t="shared" si="571"/>
        <v>0</v>
      </c>
      <c r="U238" s="85">
        <v>276.83</v>
      </c>
      <c r="V238" s="6">
        <v>1583.8409999999999</v>
      </c>
      <c r="W238" s="55">
        <f t="shared" si="572"/>
        <v>5721.3488422497558</v>
      </c>
      <c r="X238" s="56">
        <v>0</v>
      </c>
      <c r="Y238" s="6">
        <v>0</v>
      </c>
      <c r="Z238" s="55">
        <f t="shared" si="573"/>
        <v>0</v>
      </c>
      <c r="AA238" s="56">
        <v>0</v>
      </c>
      <c r="AB238" s="6">
        <v>0</v>
      </c>
      <c r="AC238" s="55">
        <f t="shared" si="574"/>
        <v>0</v>
      </c>
      <c r="AD238" s="56">
        <v>0</v>
      </c>
      <c r="AE238" s="6">
        <v>0</v>
      </c>
      <c r="AF238" s="55">
        <f t="shared" si="575"/>
        <v>0</v>
      </c>
      <c r="AG238" s="56">
        <v>0</v>
      </c>
      <c r="AH238" s="6">
        <v>0</v>
      </c>
      <c r="AI238" s="55">
        <f t="shared" si="576"/>
        <v>0</v>
      </c>
      <c r="AJ238" s="56">
        <v>0</v>
      </c>
      <c r="AK238" s="6">
        <v>0</v>
      </c>
      <c r="AL238" s="55">
        <f t="shared" si="577"/>
        <v>0</v>
      </c>
      <c r="AM238" s="56">
        <v>0</v>
      </c>
      <c r="AN238" s="6">
        <v>0</v>
      </c>
      <c r="AO238" s="55">
        <f t="shared" si="578"/>
        <v>0</v>
      </c>
      <c r="AP238" s="56">
        <v>0</v>
      </c>
      <c r="AQ238" s="6">
        <v>0</v>
      </c>
      <c r="AR238" s="55">
        <f t="shared" si="579"/>
        <v>0</v>
      </c>
      <c r="AS238" s="85">
        <v>34.08</v>
      </c>
      <c r="AT238" s="6">
        <v>221.52</v>
      </c>
      <c r="AU238" s="55">
        <f t="shared" si="580"/>
        <v>6500.0000000000009</v>
      </c>
      <c r="AV238" s="56">
        <v>0</v>
      </c>
      <c r="AW238" s="6">
        <v>0</v>
      </c>
      <c r="AX238" s="55">
        <f t="shared" si="581"/>
        <v>0</v>
      </c>
      <c r="AY238" s="56">
        <v>0</v>
      </c>
      <c r="AZ238" s="6">
        <v>0</v>
      </c>
      <c r="BA238" s="55">
        <f t="shared" si="582"/>
        <v>0</v>
      </c>
      <c r="BB238" s="85">
        <v>60</v>
      </c>
      <c r="BC238" s="6">
        <v>269.94</v>
      </c>
      <c r="BD238" s="55">
        <f t="shared" si="583"/>
        <v>4499</v>
      </c>
      <c r="BE238" s="85">
        <v>101.62</v>
      </c>
      <c r="BF238" s="6">
        <v>855.23099999999999</v>
      </c>
      <c r="BG238" s="55">
        <f t="shared" si="584"/>
        <v>8415.971265498918</v>
      </c>
      <c r="BH238" s="56">
        <v>0</v>
      </c>
      <c r="BI238" s="6">
        <v>0</v>
      </c>
      <c r="BJ238" s="55">
        <f t="shared" si="585"/>
        <v>0</v>
      </c>
      <c r="BK238" s="56">
        <v>0</v>
      </c>
      <c r="BL238" s="6">
        <v>0</v>
      </c>
      <c r="BM238" s="55">
        <f t="shared" si="586"/>
        <v>0</v>
      </c>
      <c r="BN238" s="56">
        <v>0</v>
      </c>
      <c r="BO238" s="6">
        <v>0</v>
      </c>
      <c r="BP238" s="55">
        <f t="shared" si="587"/>
        <v>0</v>
      </c>
      <c r="BQ238" s="56">
        <v>0</v>
      </c>
      <c r="BR238" s="6">
        <v>0</v>
      </c>
      <c r="BS238" s="55">
        <f t="shared" si="588"/>
        <v>0</v>
      </c>
      <c r="BT238" s="56">
        <v>0</v>
      </c>
      <c r="BU238" s="6">
        <v>0</v>
      </c>
      <c r="BV238" s="55">
        <f t="shared" si="589"/>
        <v>0</v>
      </c>
      <c r="BW238" s="56">
        <v>0</v>
      </c>
      <c r="BX238" s="6">
        <v>0</v>
      </c>
      <c r="BY238" s="55">
        <f t="shared" si="590"/>
        <v>0</v>
      </c>
      <c r="BZ238" s="56">
        <v>0</v>
      </c>
      <c r="CA238" s="6">
        <v>0</v>
      </c>
      <c r="CB238" s="55">
        <f t="shared" si="591"/>
        <v>0</v>
      </c>
      <c r="CC238" s="56">
        <v>0</v>
      </c>
      <c r="CD238" s="6">
        <v>0</v>
      </c>
      <c r="CE238" s="55">
        <f t="shared" si="592"/>
        <v>0</v>
      </c>
      <c r="CF238" s="56">
        <v>0</v>
      </c>
      <c r="CG238" s="6">
        <v>0</v>
      </c>
      <c r="CH238" s="55">
        <f t="shared" si="593"/>
        <v>0</v>
      </c>
      <c r="CI238" s="56">
        <v>0</v>
      </c>
      <c r="CJ238" s="6">
        <v>0</v>
      </c>
      <c r="CK238" s="55">
        <f t="shared" si="594"/>
        <v>0</v>
      </c>
      <c r="CL238" s="8">
        <f t="shared" si="599"/>
        <v>737.81</v>
      </c>
      <c r="CM238" s="15">
        <f t="shared" si="600"/>
        <v>4070.491</v>
      </c>
    </row>
    <row r="239" spans="1:91" ht="15" thickBot="1" x14ac:dyDescent="0.35">
      <c r="A239" s="71"/>
      <c r="B239" s="73" t="s">
        <v>17</v>
      </c>
      <c r="C239" s="74">
        <f t="shared" ref="C239:D239" si="601">SUM(C227:C238)</f>
        <v>0</v>
      </c>
      <c r="D239" s="75">
        <f t="shared" si="601"/>
        <v>0</v>
      </c>
      <c r="E239" s="58"/>
      <c r="F239" s="74">
        <f t="shared" ref="F239:G239" si="602">SUM(F227:F238)</f>
        <v>4007.9484489953566</v>
      </c>
      <c r="G239" s="75">
        <f t="shared" si="602"/>
        <v>17417.366999999998</v>
      </c>
      <c r="H239" s="58"/>
      <c r="I239" s="74">
        <f t="shared" ref="I239:J239" si="603">SUM(I227:I238)</f>
        <v>0</v>
      </c>
      <c r="J239" s="75">
        <f t="shared" si="603"/>
        <v>0</v>
      </c>
      <c r="K239" s="58"/>
      <c r="L239" s="74">
        <f t="shared" ref="L239:M239" si="604">SUM(L227:L238)</f>
        <v>0</v>
      </c>
      <c r="M239" s="75">
        <f t="shared" si="604"/>
        <v>0</v>
      </c>
      <c r="N239" s="58"/>
      <c r="O239" s="74">
        <f t="shared" ref="O239:P239" si="605">SUM(O227:O238)</f>
        <v>0</v>
      </c>
      <c r="P239" s="75">
        <f t="shared" si="605"/>
        <v>0</v>
      </c>
      <c r="Q239" s="58"/>
      <c r="R239" s="74">
        <f t="shared" ref="R239:S239" si="606">SUM(R227:R238)</f>
        <v>31.733000000000001</v>
      </c>
      <c r="S239" s="75">
        <f t="shared" si="606"/>
        <v>820</v>
      </c>
      <c r="T239" s="58"/>
      <c r="U239" s="74">
        <f t="shared" ref="U239:V239" si="607">SUM(U227:U238)</f>
        <v>2769.6173994942669</v>
      </c>
      <c r="V239" s="75">
        <f t="shared" si="607"/>
        <v>16296.797</v>
      </c>
      <c r="W239" s="58"/>
      <c r="X239" s="74">
        <f t="shared" ref="X239:Y239" si="608">SUM(X227:X238)</f>
        <v>0</v>
      </c>
      <c r="Y239" s="75">
        <f t="shared" si="608"/>
        <v>0</v>
      </c>
      <c r="Z239" s="58"/>
      <c r="AA239" s="74">
        <f t="shared" ref="AA239:AB239" si="609">SUM(AA227:AA238)</f>
        <v>0</v>
      </c>
      <c r="AB239" s="75">
        <f t="shared" si="609"/>
        <v>0</v>
      </c>
      <c r="AC239" s="58"/>
      <c r="AD239" s="74">
        <f t="shared" ref="AD239:AE239" si="610">SUM(AD227:AD238)</f>
        <v>0</v>
      </c>
      <c r="AE239" s="75">
        <f t="shared" si="610"/>
        <v>0</v>
      </c>
      <c r="AF239" s="58"/>
      <c r="AG239" s="74">
        <f t="shared" ref="AG239:AH239" si="611">SUM(AG227:AG238)</f>
        <v>0</v>
      </c>
      <c r="AH239" s="75">
        <f t="shared" si="611"/>
        <v>0</v>
      </c>
      <c r="AI239" s="58"/>
      <c r="AJ239" s="74">
        <f t="shared" ref="AJ239:AK239" si="612">SUM(AJ227:AJ238)</f>
        <v>0</v>
      </c>
      <c r="AK239" s="75">
        <f t="shared" si="612"/>
        <v>0</v>
      </c>
      <c r="AL239" s="58"/>
      <c r="AM239" s="74">
        <f t="shared" ref="AM239:AN239" si="613">SUM(AM227:AM238)</f>
        <v>0</v>
      </c>
      <c r="AN239" s="75">
        <f t="shared" si="613"/>
        <v>0</v>
      </c>
      <c r="AO239" s="58"/>
      <c r="AP239" s="74">
        <f t="shared" ref="AP239:AQ239" si="614">SUM(AP227:AP238)</f>
        <v>0</v>
      </c>
      <c r="AQ239" s="75">
        <f t="shared" si="614"/>
        <v>0</v>
      </c>
      <c r="AR239" s="58"/>
      <c r="AS239" s="74">
        <f t="shared" ref="AS239:AT239" si="615">SUM(AS227:AS238)</f>
        <v>985.71319589444761</v>
      </c>
      <c r="AT239" s="75">
        <f t="shared" si="615"/>
        <v>6084.634</v>
      </c>
      <c r="AU239" s="58"/>
      <c r="AV239" s="74">
        <f t="shared" ref="AV239:AW239" si="616">SUM(AV227:AV238)</f>
        <v>0</v>
      </c>
      <c r="AW239" s="75">
        <f t="shared" si="616"/>
        <v>0</v>
      </c>
      <c r="AX239" s="58"/>
      <c r="AY239" s="74">
        <f t="shared" ref="AY239:AZ239" si="617">SUM(AY227:AY238)</f>
        <v>0</v>
      </c>
      <c r="AZ239" s="75">
        <f t="shared" si="617"/>
        <v>0</v>
      </c>
      <c r="BA239" s="58"/>
      <c r="BB239" s="74">
        <f t="shared" ref="BB239:BC239" si="618">SUM(BB227:BB238)</f>
        <v>1127.7240837696336</v>
      </c>
      <c r="BC239" s="75">
        <f t="shared" si="618"/>
        <v>5434.2369999999992</v>
      </c>
      <c r="BD239" s="58"/>
      <c r="BE239" s="74">
        <f t="shared" ref="BE239:BF239" si="619">SUM(BE227:BE238)</f>
        <v>3179.0493046784991</v>
      </c>
      <c r="BF239" s="75">
        <f t="shared" si="619"/>
        <v>43533.650999999998</v>
      </c>
      <c r="BG239" s="58"/>
      <c r="BH239" s="74">
        <f t="shared" ref="BH239:BI239" si="620">SUM(BH227:BH238)</f>
        <v>0</v>
      </c>
      <c r="BI239" s="75">
        <f t="shared" si="620"/>
        <v>0</v>
      </c>
      <c r="BJ239" s="58"/>
      <c r="BK239" s="74">
        <f t="shared" ref="BK239:BL239" si="621">SUM(BK227:BK238)</f>
        <v>0</v>
      </c>
      <c r="BL239" s="75">
        <f t="shared" si="621"/>
        <v>0</v>
      </c>
      <c r="BM239" s="58"/>
      <c r="BN239" s="74">
        <f t="shared" ref="BN239:BO239" si="622">SUM(BN227:BN238)</f>
        <v>0</v>
      </c>
      <c r="BO239" s="75">
        <f t="shared" si="622"/>
        <v>0</v>
      </c>
      <c r="BP239" s="58"/>
      <c r="BQ239" s="74">
        <f t="shared" ref="BQ239:BR239" si="623">SUM(BQ227:BQ238)</f>
        <v>74.98</v>
      </c>
      <c r="BR239" s="75">
        <f t="shared" si="623"/>
        <v>695.49699999999996</v>
      </c>
      <c r="BS239" s="58"/>
      <c r="BT239" s="74">
        <f t="shared" ref="BT239:BU239" si="624">SUM(BT227:BT238)</f>
        <v>0</v>
      </c>
      <c r="BU239" s="75">
        <f t="shared" si="624"/>
        <v>0</v>
      </c>
      <c r="BV239" s="58"/>
      <c r="BW239" s="74">
        <f t="shared" ref="BW239:BX239" si="625">SUM(BW227:BW238)</f>
        <v>0</v>
      </c>
      <c r="BX239" s="75">
        <f t="shared" si="625"/>
        <v>0</v>
      </c>
      <c r="BY239" s="58"/>
      <c r="BZ239" s="74">
        <f t="shared" ref="BZ239:CA239" si="626">SUM(BZ227:BZ238)</f>
        <v>150</v>
      </c>
      <c r="CA239" s="75">
        <f t="shared" si="626"/>
        <v>0.01</v>
      </c>
      <c r="CB239" s="58"/>
      <c r="CC239" s="74">
        <f t="shared" ref="CC239:CD239" si="627">SUM(CC227:CC238)</f>
        <v>33.049999999999997</v>
      </c>
      <c r="CD239" s="75">
        <f t="shared" si="627"/>
        <v>111.709</v>
      </c>
      <c r="CE239" s="58"/>
      <c r="CF239" s="74">
        <f t="shared" ref="CF239:CG239" si="628">SUM(CF227:CF238)</f>
        <v>10</v>
      </c>
      <c r="CG239" s="75">
        <f t="shared" si="628"/>
        <v>4.8579999999999997</v>
      </c>
      <c r="CH239" s="58"/>
      <c r="CI239" s="74">
        <f t="shared" ref="CI239:CJ239" si="629">SUM(CI227:CI238)</f>
        <v>1082.1645159194284</v>
      </c>
      <c r="CJ239" s="75">
        <f t="shared" si="629"/>
        <v>7874.7060000000001</v>
      </c>
      <c r="CK239" s="58"/>
      <c r="CL239" s="45">
        <f t="shared" si="599"/>
        <v>13451.979948751632</v>
      </c>
      <c r="CM239" s="46">
        <f t="shared" si="600"/>
        <v>98273.466</v>
      </c>
    </row>
    <row r="240" spans="1:9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85">
        <v>343.85365999999999</v>
      </c>
      <c r="G240" s="6">
        <v>1754.817</v>
      </c>
      <c r="H240" s="55">
        <f t="shared" ref="H240:H251" si="630">IF(F240=0,0,G240/F240*1000)</f>
        <v>5103.3832241308701</v>
      </c>
      <c r="I240" s="56">
        <v>0</v>
      </c>
      <c r="J240" s="6">
        <v>0</v>
      </c>
      <c r="K240" s="55">
        <f t="shared" ref="K240:K251" si="631">IF(I240=0,0,J240/I240*1000)</f>
        <v>0</v>
      </c>
      <c r="L240" s="56">
        <v>0</v>
      </c>
      <c r="M240" s="6">
        <v>0</v>
      </c>
      <c r="N240" s="55">
        <f t="shared" ref="N240:N251" si="632">IF(L240=0,0,M240/L240*1000)</f>
        <v>0</v>
      </c>
      <c r="O240" s="56">
        <v>0</v>
      </c>
      <c r="P240" s="6">
        <v>0</v>
      </c>
      <c r="Q240" s="55">
        <f t="shared" ref="Q240:Q251" si="633">IF(O240=0,0,P240/O240*1000)</f>
        <v>0</v>
      </c>
      <c r="R240" s="56">
        <v>0</v>
      </c>
      <c r="S240" s="6">
        <v>0</v>
      </c>
      <c r="T240" s="55">
        <f t="shared" ref="T240:T251" si="634">IF(R240=0,0,S240/R240*1000)</f>
        <v>0</v>
      </c>
      <c r="U240" s="85">
        <v>252.52</v>
      </c>
      <c r="V240" s="6">
        <v>1471.7080000000001</v>
      </c>
      <c r="W240" s="55">
        <f t="shared" ref="W240:W251" si="635">IF(U240=0,0,V240/U240*1000)</f>
        <v>5828.0849041660067</v>
      </c>
      <c r="X240" s="56">
        <v>0</v>
      </c>
      <c r="Y240" s="6">
        <v>0</v>
      </c>
      <c r="Z240" s="55">
        <f t="shared" ref="Z240:Z251" si="636">IF(X240=0,0,Y240/X240*1000)</f>
        <v>0</v>
      </c>
      <c r="AA240" s="56">
        <v>0</v>
      </c>
      <c r="AB240" s="6">
        <v>0</v>
      </c>
      <c r="AC240" s="55">
        <f t="shared" ref="AC240:AC251" si="637">IF(AA240=0,0,AB240/AA240*1000)</f>
        <v>0</v>
      </c>
      <c r="AD240" s="56">
        <v>0</v>
      </c>
      <c r="AE240" s="6">
        <v>0</v>
      </c>
      <c r="AF240" s="55">
        <f t="shared" ref="AF240:AF251" si="638">IF(AD240=0,0,AE240/AD240*1000)</f>
        <v>0</v>
      </c>
      <c r="AG240" s="56">
        <v>0</v>
      </c>
      <c r="AH240" s="6">
        <v>0</v>
      </c>
      <c r="AI240" s="55">
        <f t="shared" ref="AI240:AI251" si="639">IF(AG240=0,0,AH240/AG240*1000)</f>
        <v>0</v>
      </c>
      <c r="AJ240" s="56">
        <v>0</v>
      </c>
      <c r="AK240" s="6">
        <v>0</v>
      </c>
      <c r="AL240" s="55">
        <f t="shared" ref="AL240:AL251" si="640">IF(AJ240=0,0,AK240/AJ240*1000)</f>
        <v>0</v>
      </c>
      <c r="AM240" s="56">
        <v>0</v>
      </c>
      <c r="AN240" s="6">
        <v>0</v>
      </c>
      <c r="AO240" s="55">
        <f t="shared" ref="AO240:AO251" si="641">IF(AM240=0,0,AN240/AM240*1000)</f>
        <v>0</v>
      </c>
      <c r="AP240" s="56">
        <v>0</v>
      </c>
      <c r="AQ240" s="6">
        <v>0</v>
      </c>
      <c r="AR240" s="55">
        <f t="shared" ref="AR240:AR251" si="642">IF(AP240=0,0,AQ240/AP240*1000)</f>
        <v>0</v>
      </c>
      <c r="AS240" s="85">
        <v>23.74</v>
      </c>
      <c r="AT240" s="6">
        <v>160.126</v>
      </c>
      <c r="AU240" s="55">
        <f t="shared" ref="AU240:AU251" si="643">IF(AS240=0,0,AT240/AS240*1000)</f>
        <v>6744.9873631002529</v>
      </c>
      <c r="AV240" s="56">
        <v>0</v>
      </c>
      <c r="AW240" s="6">
        <v>0</v>
      </c>
      <c r="AX240" s="55">
        <f t="shared" ref="AX240:AX251" si="644">IF(AV240=0,0,AW240/AV240*1000)</f>
        <v>0</v>
      </c>
      <c r="AY240" s="56">
        <v>0</v>
      </c>
      <c r="AZ240" s="6">
        <v>0</v>
      </c>
      <c r="BA240" s="55">
        <f t="shared" ref="BA240:BA251" si="645">IF(AY240=0,0,AZ240/AY240*1000)</f>
        <v>0</v>
      </c>
      <c r="BB240" s="85">
        <v>125</v>
      </c>
      <c r="BC240" s="6">
        <v>785.87</v>
      </c>
      <c r="BD240" s="55">
        <f t="shared" ref="BD240:BD251" si="646">IF(BB240=0,0,BC240/BB240*1000)</f>
        <v>6286.96</v>
      </c>
      <c r="BE240" s="85">
        <v>350.98</v>
      </c>
      <c r="BF240" s="6">
        <v>2594.0320000000002</v>
      </c>
      <c r="BG240" s="55">
        <f t="shared" ref="BG240:BG251" si="647">IF(BE240=0,0,BF240/BE240*1000)</f>
        <v>7390.8256880733943</v>
      </c>
      <c r="BH240" s="56">
        <v>0</v>
      </c>
      <c r="BI240" s="6">
        <v>0</v>
      </c>
      <c r="BJ240" s="55">
        <f t="shared" ref="BJ240:BJ251" si="648">IF(BH240=0,0,BI240/BH240*1000)</f>
        <v>0</v>
      </c>
      <c r="BK240" s="56">
        <v>0</v>
      </c>
      <c r="BL240" s="6">
        <v>0</v>
      </c>
      <c r="BM240" s="55">
        <f t="shared" ref="BM240:BM251" si="649">IF(BK240=0,0,BL240/BK240*1000)</f>
        <v>0</v>
      </c>
      <c r="BN240" s="56">
        <v>0</v>
      </c>
      <c r="BO240" s="6">
        <v>0</v>
      </c>
      <c r="BP240" s="55">
        <f t="shared" ref="BP240:BP251" si="650">IF(BN240=0,0,BO240/BN240*1000)</f>
        <v>0</v>
      </c>
      <c r="BQ240" s="56">
        <v>0</v>
      </c>
      <c r="BR240" s="6">
        <v>0</v>
      </c>
      <c r="BS240" s="55">
        <f t="shared" ref="BS240:BS251" si="651">IF(BQ240=0,0,BR240/BQ240*1000)</f>
        <v>0</v>
      </c>
      <c r="BT240" s="56">
        <v>0</v>
      </c>
      <c r="BU240" s="6">
        <v>0</v>
      </c>
      <c r="BV240" s="55">
        <f t="shared" ref="BV240:BV251" si="652">IF(BT240=0,0,BU240/BT240*1000)</f>
        <v>0</v>
      </c>
      <c r="BW240" s="56">
        <v>0</v>
      </c>
      <c r="BX240" s="6">
        <v>0</v>
      </c>
      <c r="BY240" s="55">
        <f t="shared" ref="BY240:BY251" si="653">IF(BW240=0,0,BX240/BW240*1000)</f>
        <v>0</v>
      </c>
      <c r="BZ240" s="56">
        <v>0</v>
      </c>
      <c r="CA240" s="6">
        <v>0</v>
      </c>
      <c r="CB240" s="55">
        <f t="shared" ref="CB240:CB251" si="654">IF(BZ240=0,0,CA240/BZ240*1000)</f>
        <v>0</v>
      </c>
      <c r="CC240" s="56">
        <v>0</v>
      </c>
      <c r="CD240" s="6">
        <v>0</v>
      </c>
      <c r="CE240" s="55">
        <f t="shared" ref="CE240:CE251" si="655">IF(CC240=0,0,CD240/CC240*1000)</f>
        <v>0</v>
      </c>
      <c r="CF240" s="56">
        <v>0</v>
      </c>
      <c r="CG240" s="6">
        <v>0</v>
      </c>
      <c r="CH240" s="55">
        <f t="shared" ref="CH240:CH251" si="656">IF(CF240=0,0,CG240/CF240*1000)</f>
        <v>0</v>
      </c>
      <c r="CI240" s="56">
        <v>0</v>
      </c>
      <c r="CJ240" s="6">
        <v>0</v>
      </c>
      <c r="CK240" s="55">
        <f t="shared" ref="CK240:CK251" si="657">IF(CI240=0,0,CJ240/CI240*1000)</f>
        <v>0</v>
      </c>
      <c r="CL240" s="8">
        <f>SUMIF($C$5:$CK$5,"Ton",C240:CK240)</f>
        <v>1096.09366</v>
      </c>
      <c r="CM240" s="15">
        <f>SUMIF($C$5:$CK$5,"F*",C240:CK240)</f>
        <v>6766.5530000000008</v>
      </c>
    </row>
    <row r="241" spans="1:91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658">IF(C241=0,0,D241/C241*1000)</f>
        <v>0</v>
      </c>
      <c r="F241" s="85">
        <v>285.67</v>
      </c>
      <c r="G241" s="6">
        <v>1501.6120000000001</v>
      </c>
      <c r="H241" s="55">
        <f t="shared" si="630"/>
        <v>5256.4567507963739</v>
      </c>
      <c r="I241" s="56">
        <v>0</v>
      </c>
      <c r="J241" s="6">
        <v>0</v>
      </c>
      <c r="K241" s="55">
        <f t="shared" si="631"/>
        <v>0</v>
      </c>
      <c r="L241" s="56">
        <v>0</v>
      </c>
      <c r="M241" s="6">
        <v>0</v>
      </c>
      <c r="N241" s="55">
        <f t="shared" si="632"/>
        <v>0</v>
      </c>
      <c r="O241" s="56">
        <v>0</v>
      </c>
      <c r="P241" s="6">
        <v>0</v>
      </c>
      <c r="Q241" s="55">
        <f t="shared" si="633"/>
        <v>0</v>
      </c>
      <c r="R241" s="56">
        <v>0</v>
      </c>
      <c r="S241" s="6">
        <v>0</v>
      </c>
      <c r="T241" s="55">
        <f t="shared" si="634"/>
        <v>0</v>
      </c>
      <c r="U241" s="85">
        <v>151.13999999999999</v>
      </c>
      <c r="V241" s="6">
        <v>891.90499999999997</v>
      </c>
      <c r="W241" s="55">
        <f t="shared" si="635"/>
        <v>5901.1843324070405</v>
      </c>
      <c r="X241" s="56">
        <v>0</v>
      </c>
      <c r="Y241" s="6">
        <v>0</v>
      </c>
      <c r="Z241" s="55">
        <f t="shared" si="636"/>
        <v>0</v>
      </c>
      <c r="AA241" s="56">
        <v>0</v>
      </c>
      <c r="AB241" s="6">
        <v>0</v>
      </c>
      <c r="AC241" s="55">
        <f t="shared" si="637"/>
        <v>0</v>
      </c>
      <c r="AD241" s="56">
        <v>0</v>
      </c>
      <c r="AE241" s="6">
        <v>0</v>
      </c>
      <c r="AF241" s="55">
        <f t="shared" si="638"/>
        <v>0</v>
      </c>
      <c r="AG241" s="56">
        <v>0</v>
      </c>
      <c r="AH241" s="6">
        <v>0</v>
      </c>
      <c r="AI241" s="55">
        <f t="shared" si="639"/>
        <v>0</v>
      </c>
      <c r="AJ241" s="56">
        <v>0</v>
      </c>
      <c r="AK241" s="6">
        <v>0</v>
      </c>
      <c r="AL241" s="55">
        <f t="shared" si="640"/>
        <v>0</v>
      </c>
      <c r="AM241" s="56">
        <v>0</v>
      </c>
      <c r="AN241" s="6">
        <v>0</v>
      </c>
      <c r="AO241" s="55">
        <f t="shared" si="641"/>
        <v>0</v>
      </c>
      <c r="AP241" s="56">
        <v>0</v>
      </c>
      <c r="AQ241" s="6">
        <v>0</v>
      </c>
      <c r="AR241" s="55">
        <f t="shared" si="642"/>
        <v>0</v>
      </c>
      <c r="AS241" s="85">
        <v>375.16</v>
      </c>
      <c r="AT241" s="6">
        <v>1047.0909999999999</v>
      </c>
      <c r="AU241" s="55">
        <f t="shared" si="643"/>
        <v>2791.0518178910324</v>
      </c>
      <c r="AV241" s="56">
        <v>0</v>
      </c>
      <c r="AW241" s="6">
        <v>0</v>
      </c>
      <c r="AX241" s="55">
        <f t="shared" si="644"/>
        <v>0</v>
      </c>
      <c r="AY241" s="56">
        <v>0</v>
      </c>
      <c r="AZ241" s="6">
        <v>0</v>
      </c>
      <c r="BA241" s="55">
        <f t="shared" si="645"/>
        <v>0</v>
      </c>
      <c r="BB241" s="85">
        <v>125</v>
      </c>
      <c r="BC241" s="6">
        <v>789.67</v>
      </c>
      <c r="BD241" s="55">
        <f t="shared" si="646"/>
        <v>6317.36</v>
      </c>
      <c r="BE241" s="85">
        <v>168.04</v>
      </c>
      <c r="BF241" s="6">
        <v>1243.4960000000001</v>
      </c>
      <c r="BG241" s="55">
        <f t="shared" si="647"/>
        <v>7400.0000000000009</v>
      </c>
      <c r="BH241" s="56">
        <v>0</v>
      </c>
      <c r="BI241" s="6">
        <v>0</v>
      </c>
      <c r="BJ241" s="55">
        <f t="shared" si="648"/>
        <v>0</v>
      </c>
      <c r="BK241" s="56">
        <v>0</v>
      </c>
      <c r="BL241" s="6">
        <v>0</v>
      </c>
      <c r="BM241" s="55">
        <f t="shared" si="649"/>
        <v>0</v>
      </c>
      <c r="BN241" s="56">
        <v>0</v>
      </c>
      <c r="BO241" s="6">
        <v>0</v>
      </c>
      <c r="BP241" s="55">
        <f t="shared" si="650"/>
        <v>0</v>
      </c>
      <c r="BQ241" s="56">
        <v>0</v>
      </c>
      <c r="BR241" s="6">
        <v>0</v>
      </c>
      <c r="BS241" s="55">
        <f t="shared" si="651"/>
        <v>0</v>
      </c>
      <c r="BT241" s="56">
        <v>0</v>
      </c>
      <c r="BU241" s="6">
        <v>0</v>
      </c>
      <c r="BV241" s="55">
        <f t="shared" si="652"/>
        <v>0</v>
      </c>
      <c r="BW241" s="56">
        <v>0</v>
      </c>
      <c r="BX241" s="6">
        <v>0</v>
      </c>
      <c r="BY241" s="55">
        <f t="shared" si="653"/>
        <v>0</v>
      </c>
      <c r="BZ241" s="56">
        <v>0</v>
      </c>
      <c r="CA241" s="6">
        <v>0</v>
      </c>
      <c r="CB241" s="55">
        <f t="shared" si="654"/>
        <v>0</v>
      </c>
      <c r="CC241" s="56">
        <v>0</v>
      </c>
      <c r="CD241" s="6">
        <v>0</v>
      </c>
      <c r="CE241" s="55">
        <f t="shared" si="655"/>
        <v>0</v>
      </c>
      <c r="CF241" s="56">
        <v>0</v>
      </c>
      <c r="CG241" s="6">
        <v>0</v>
      </c>
      <c r="CH241" s="55">
        <f t="shared" si="656"/>
        <v>0</v>
      </c>
      <c r="CI241" s="56">
        <v>0</v>
      </c>
      <c r="CJ241" s="6">
        <v>0</v>
      </c>
      <c r="CK241" s="55">
        <f t="shared" si="657"/>
        <v>0</v>
      </c>
      <c r="CL241" s="8">
        <f t="shared" ref="CL241:CL252" si="659">SUMIF($C$5:$CK$5,"Ton",C241:CK241)</f>
        <v>1105.01</v>
      </c>
      <c r="CM241" s="15">
        <f t="shared" ref="CM241:CM252" si="660">SUMIF($C$5:$CK$5,"F*",C241:CK241)</f>
        <v>5473.7739999999994</v>
      </c>
    </row>
    <row r="242" spans="1:91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658"/>
        <v>0</v>
      </c>
      <c r="F242" s="85">
        <v>513.21</v>
      </c>
      <c r="G242" s="6">
        <v>2245.59</v>
      </c>
      <c r="H242" s="55">
        <f t="shared" si="630"/>
        <v>4375.5772490793242</v>
      </c>
      <c r="I242" s="56">
        <v>0</v>
      </c>
      <c r="J242" s="6">
        <v>0</v>
      </c>
      <c r="K242" s="55">
        <f t="shared" si="631"/>
        <v>0</v>
      </c>
      <c r="L242" s="56">
        <v>0</v>
      </c>
      <c r="M242" s="6">
        <v>0</v>
      </c>
      <c r="N242" s="55">
        <f t="shared" si="632"/>
        <v>0</v>
      </c>
      <c r="O242" s="56">
        <v>0</v>
      </c>
      <c r="P242" s="6">
        <v>0</v>
      </c>
      <c r="Q242" s="55">
        <f t="shared" si="633"/>
        <v>0</v>
      </c>
      <c r="R242" s="56">
        <v>0</v>
      </c>
      <c r="S242" s="6">
        <v>0</v>
      </c>
      <c r="T242" s="55">
        <f t="shared" si="634"/>
        <v>0</v>
      </c>
      <c r="U242" s="85">
        <v>169.92</v>
      </c>
      <c r="V242" s="6">
        <v>997.83500000000004</v>
      </c>
      <c r="W242" s="55">
        <f t="shared" si="635"/>
        <v>5872.3811205273078</v>
      </c>
      <c r="X242" s="56">
        <v>0</v>
      </c>
      <c r="Y242" s="6">
        <v>0</v>
      </c>
      <c r="Z242" s="55">
        <f t="shared" si="636"/>
        <v>0</v>
      </c>
      <c r="AA242" s="56">
        <v>0</v>
      </c>
      <c r="AB242" s="6">
        <v>0</v>
      </c>
      <c r="AC242" s="55">
        <f t="shared" si="637"/>
        <v>0</v>
      </c>
      <c r="AD242" s="56">
        <v>0</v>
      </c>
      <c r="AE242" s="6">
        <v>0</v>
      </c>
      <c r="AF242" s="55">
        <f t="shared" si="638"/>
        <v>0</v>
      </c>
      <c r="AG242" s="56">
        <v>0</v>
      </c>
      <c r="AH242" s="6">
        <v>0</v>
      </c>
      <c r="AI242" s="55">
        <f t="shared" si="639"/>
        <v>0</v>
      </c>
      <c r="AJ242" s="56">
        <v>0</v>
      </c>
      <c r="AK242" s="6">
        <v>0</v>
      </c>
      <c r="AL242" s="55">
        <f t="shared" si="640"/>
        <v>0</v>
      </c>
      <c r="AM242" s="56">
        <v>0</v>
      </c>
      <c r="AN242" s="6">
        <v>0</v>
      </c>
      <c r="AO242" s="55">
        <f t="shared" si="641"/>
        <v>0</v>
      </c>
      <c r="AP242" s="56">
        <v>0</v>
      </c>
      <c r="AQ242" s="6">
        <v>0</v>
      </c>
      <c r="AR242" s="55">
        <f t="shared" si="642"/>
        <v>0</v>
      </c>
      <c r="AS242" s="85">
        <v>83.46</v>
      </c>
      <c r="AT242" s="6">
        <v>550.60400000000004</v>
      </c>
      <c r="AU242" s="55">
        <f t="shared" si="643"/>
        <v>6597.2202252576089</v>
      </c>
      <c r="AV242" s="56">
        <v>0</v>
      </c>
      <c r="AW242" s="6">
        <v>0</v>
      </c>
      <c r="AX242" s="55">
        <f t="shared" si="644"/>
        <v>0</v>
      </c>
      <c r="AY242" s="56">
        <v>0</v>
      </c>
      <c r="AZ242" s="6">
        <v>0</v>
      </c>
      <c r="BA242" s="55">
        <f t="shared" si="645"/>
        <v>0</v>
      </c>
      <c r="BB242" s="85">
        <v>171</v>
      </c>
      <c r="BC242" s="6">
        <v>1105.991</v>
      </c>
      <c r="BD242" s="55">
        <f t="shared" si="646"/>
        <v>6467.7836257309937</v>
      </c>
      <c r="BE242" s="85">
        <v>293.81</v>
      </c>
      <c r="BF242" s="6">
        <v>2097.337</v>
      </c>
      <c r="BG242" s="55">
        <f t="shared" si="647"/>
        <v>7138.4125795582177</v>
      </c>
      <c r="BH242" s="56">
        <v>0</v>
      </c>
      <c r="BI242" s="6">
        <v>0</v>
      </c>
      <c r="BJ242" s="55">
        <f t="shared" si="648"/>
        <v>0</v>
      </c>
      <c r="BK242" s="56">
        <v>0</v>
      </c>
      <c r="BL242" s="6">
        <v>0</v>
      </c>
      <c r="BM242" s="55">
        <f t="shared" si="649"/>
        <v>0</v>
      </c>
      <c r="BN242" s="56">
        <v>0</v>
      </c>
      <c r="BO242" s="6">
        <v>0</v>
      </c>
      <c r="BP242" s="55">
        <f t="shared" si="650"/>
        <v>0</v>
      </c>
      <c r="BQ242" s="56">
        <v>0</v>
      </c>
      <c r="BR242" s="6">
        <v>0</v>
      </c>
      <c r="BS242" s="55">
        <f t="shared" si="651"/>
        <v>0</v>
      </c>
      <c r="BT242" s="56">
        <v>0</v>
      </c>
      <c r="BU242" s="6">
        <v>0</v>
      </c>
      <c r="BV242" s="55">
        <f t="shared" si="652"/>
        <v>0</v>
      </c>
      <c r="BW242" s="56">
        <v>0</v>
      </c>
      <c r="BX242" s="6">
        <v>0</v>
      </c>
      <c r="BY242" s="55">
        <f t="shared" si="653"/>
        <v>0</v>
      </c>
      <c r="BZ242" s="56">
        <v>0</v>
      </c>
      <c r="CA242" s="6">
        <v>0</v>
      </c>
      <c r="CB242" s="55">
        <f t="shared" si="654"/>
        <v>0</v>
      </c>
      <c r="CC242" s="56">
        <v>0</v>
      </c>
      <c r="CD242" s="6">
        <v>0</v>
      </c>
      <c r="CE242" s="55">
        <f t="shared" si="655"/>
        <v>0</v>
      </c>
      <c r="CF242" s="56">
        <v>0</v>
      </c>
      <c r="CG242" s="6">
        <v>0</v>
      </c>
      <c r="CH242" s="55">
        <f t="shared" si="656"/>
        <v>0</v>
      </c>
      <c r="CI242" s="56">
        <v>0</v>
      </c>
      <c r="CJ242" s="6">
        <v>0</v>
      </c>
      <c r="CK242" s="55">
        <f t="shared" si="657"/>
        <v>0</v>
      </c>
      <c r="CL242" s="8">
        <f t="shared" si="659"/>
        <v>1231.4000000000001</v>
      </c>
      <c r="CM242" s="15">
        <f t="shared" si="660"/>
        <v>6997.357</v>
      </c>
    </row>
    <row r="243" spans="1:91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326.45999999999998</v>
      </c>
      <c r="G243" s="6">
        <v>1219.683</v>
      </c>
      <c r="H243" s="55">
        <f t="shared" si="630"/>
        <v>3736.0871163389088</v>
      </c>
      <c r="I243" s="56">
        <v>0</v>
      </c>
      <c r="J243" s="6">
        <v>0</v>
      </c>
      <c r="K243" s="55">
        <f t="shared" si="631"/>
        <v>0</v>
      </c>
      <c r="L243" s="56">
        <v>0</v>
      </c>
      <c r="M243" s="6">
        <v>0</v>
      </c>
      <c r="N243" s="55">
        <f t="shared" si="632"/>
        <v>0</v>
      </c>
      <c r="O243" s="56">
        <v>0</v>
      </c>
      <c r="P243" s="6">
        <v>0</v>
      </c>
      <c r="Q243" s="55">
        <f t="shared" si="633"/>
        <v>0</v>
      </c>
      <c r="R243" s="56">
        <v>0</v>
      </c>
      <c r="S243" s="6">
        <v>0</v>
      </c>
      <c r="T243" s="55">
        <f t="shared" si="634"/>
        <v>0</v>
      </c>
      <c r="U243" s="85">
        <v>193.49</v>
      </c>
      <c r="V243" s="6">
        <v>1223.7349999999999</v>
      </c>
      <c r="W243" s="55">
        <f t="shared" si="635"/>
        <v>6324.538735851982</v>
      </c>
      <c r="X243" s="56">
        <v>0</v>
      </c>
      <c r="Y243" s="6">
        <v>0</v>
      </c>
      <c r="Z243" s="55">
        <f t="shared" si="636"/>
        <v>0</v>
      </c>
      <c r="AA243" s="56">
        <v>0</v>
      </c>
      <c r="AB243" s="6">
        <v>0</v>
      </c>
      <c r="AC243" s="55">
        <f t="shared" si="637"/>
        <v>0</v>
      </c>
      <c r="AD243" s="56">
        <v>0</v>
      </c>
      <c r="AE243" s="6">
        <v>0</v>
      </c>
      <c r="AF243" s="55">
        <f t="shared" si="638"/>
        <v>0</v>
      </c>
      <c r="AG243" s="56">
        <v>0</v>
      </c>
      <c r="AH243" s="6">
        <v>0</v>
      </c>
      <c r="AI243" s="55">
        <f t="shared" si="639"/>
        <v>0</v>
      </c>
      <c r="AJ243" s="56">
        <v>0</v>
      </c>
      <c r="AK243" s="6">
        <v>0</v>
      </c>
      <c r="AL243" s="55">
        <f t="shared" si="640"/>
        <v>0</v>
      </c>
      <c r="AM243" s="56">
        <v>0</v>
      </c>
      <c r="AN243" s="6">
        <v>0</v>
      </c>
      <c r="AO243" s="55">
        <f t="shared" si="641"/>
        <v>0</v>
      </c>
      <c r="AP243" s="56">
        <v>0</v>
      </c>
      <c r="AQ243" s="6">
        <v>0</v>
      </c>
      <c r="AR243" s="55">
        <f t="shared" si="642"/>
        <v>0</v>
      </c>
      <c r="AS243" s="85">
        <v>99.26</v>
      </c>
      <c r="AT243" s="6">
        <v>595.55999999999995</v>
      </c>
      <c r="AU243" s="55">
        <f t="shared" si="643"/>
        <v>5999.9999999999991</v>
      </c>
      <c r="AV243" s="56">
        <v>0</v>
      </c>
      <c r="AW243" s="6">
        <v>0</v>
      </c>
      <c r="AX243" s="55">
        <f t="shared" si="644"/>
        <v>0</v>
      </c>
      <c r="AY243" s="56">
        <v>0</v>
      </c>
      <c r="AZ243" s="6">
        <v>0</v>
      </c>
      <c r="BA243" s="55">
        <f t="shared" si="645"/>
        <v>0</v>
      </c>
      <c r="BB243" s="85">
        <v>95</v>
      </c>
      <c r="BC243" s="6">
        <v>574.13499999999999</v>
      </c>
      <c r="BD243" s="55">
        <f t="shared" si="646"/>
        <v>6043.5263157894733</v>
      </c>
      <c r="BE243" s="85">
        <v>237.95</v>
      </c>
      <c r="BF243" s="6">
        <v>1637.046</v>
      </c>
      <c r="BG243" s="55">
        <f t="shared" si="647"/>
        <v>6879.7898718218121</v>
      </c>
      <c r="BH243" s="56">
        <v>0</v>
      </c>
      <c r="BI243" s="6">
        <v>0</v>
      </c>
      <c r="BJ243" s="55">
        <f t="shared" si="648"/>
        <v>0</v>
      </c>
      <c r="BK243" s="56">
        <v>0</v>
      </c>
      <c r="BL243" s="6">
        <v>0</v>
      </c>
      <c r="BM243" s="55">
        <f t="shared" si="649"/>
        <v>0</v>
      </c>
      <c r="BN243" s="56">
        <v>0</v>
      </c>
      <c r="BO243" s="6">
        <v>0</v>
      </c>
      <c r="BP243" s="55">
        <f t="shared" si="650"/>
        <v>0</v>
      </c>
      <c r="BQ243" s="56">
        <v>0</v>
      </c>
      <c r="BR243" s="6">
        <v>0</v>
      </c>
      <c r="BS243" s="55">
        <f t="shared" si="651"/>
        <v>0</v>
      </c>
      <c r="BT243" s="56">
        <v>0</v>
      </c>
      <c r="BU243" s="6">
        <v>0</v>
      </c>
      <c r="BV243" s="55">
        <f t="shared" si="652"/>
        <v>0</v>
      </c>
      <c r="BW243" s="56">
        <v>0</v>
      </c>
      <c r="BX243" s="6">
        <v>0</v>
      </c>
      <c r="BY243" s="55">
        <f t="shared" si="653"/>
        <v>0</v>
      </c>
      <c r="BZ243" s="56">
        <v>0</v>
      </c>
      <c r="CA243" s="6">
        <v>0</v>
      </c>
      <c r="CB243" s="55">
        <f t="shared" si="654"/>
        <v>0</v>
      </c>
      <c r="CC243" s="56">
        <v>0</v>
      </c>
      <c r="CD243" s="6">
        <v>0</v>
      </c>
      <c r="CE243" s="55">
        <f t="shared" si="655"/>
        <v>0</v>
      </c>
      <c r="CF243" s="56">
        <v>0</v>
      </c>
      <c r="CG243" s="6">
        <v>0</v>
      </c>
      <c r="CH243" s="55">
        <f t="shared" si="656"/>
        <v>0</v>
      </c>
      <c r="CI243" s="85">
        <v>3.0000000000000001E-3</v>
      </c>
      <c r="CJ243" s="6">
        <v>6.4000000000000001E-2</v>
      </c>
      <c r="CK243" s="55">
        <f t="shared" si="657"/>
        <v>21333.333333333332</v>
      </c>
      <c r="CL243" s="8">
        <f t="shared" si="659"/>
        <v>952.16300000000012</v>
      </c>
      <c r="CM243" s="15">
        <f t="shared" si="660"/>
        <v>5250.223</v>
      </c>
    </row>
    <row r="244" spans="1:91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661">IF(C244=0,0,D244/C244*1000)</f>
        <v>0</v>
      </c>
      <c r="F244" s="85">
        <v>234.01</v>
      </c>
      <c r="G244" s="6">
        <v>755.178</v>
      </c>
      <c r="H244" s="55">
        <f t="shared" si="630"/>
        <v>3227.1184992094354</v>
      </c>
      <c r="I244" s="56">
        <v>0</v>
      </c>
      <c r="J244" s="6">
        <v>0</v>
      </c>
      <c r="K244" s="55">
        <f t="shared" si="631"/>
        <v>0</v>
      </c>
      <c r="L244" s="56">
        <v>0</v>
      </c>
      <c r="M244" s="6">
        <v>0</v>
      </c>
      <c r="N244" s="55">
        <f t="shared" si="632"/>
        <v>0</v>
      </c>
      <c r="O244" s="56">
        <v>0</v>
      </c>
      <c r="P244" s="6">
        <v>0</v>
      </c>
      <c r="Q244" s="55">
        <f t="shared" si="633"/>
        <v>0</v>
      </c>
      <c r="R244" s="56">
        <v>0</v>
      </c>
      <c r="S244" s="6">
        <v>0</v>
      </c>
      <c r="T244" s="55">
        <f t="shared" si="634"/>
        <v>0</v>
      </c>
      <c r="U244" s="85">
        <v>223.36500000000001</v>
      </c>
      <c r="V244" s="6">
        <v>1198.01</v>
      </c>
      <c r="W244" s="55">
        <f t="shared" si="635"/>
        <v>5363.4633895193965</v>
      </c>
      <c r="X244" s="56">
        <v>0</v>
      </c>
      <c r="Y244" s="6">
        <v>0</v>
      </c>
      <c r="Z244" s="55">
        <f t="shared" si="636"/>
        <v>0</v>
      </c>
      <c r="AA244" s="56">
        <v>0</v>
      </c>
      <c r="AB244" s="6">
        <v>0</v>
      </c>
      <c r="AC244" s="55">
        <f t="shared" si="637"/>
        <v>0</v>
      </c>
      <c r="AD244" s="56">
        <v>0</v>
      </c>
      <c r="AE244" s="6">
        <v>0</v>
      </c>
      <c r="AF244" s="55">
        <f t="shared" si="638"/>
        <v>0</v>
      </c>
      <c r="AG244" s="56">
        <v>0</v>
      </c>
      <c r="AH244" s="6">
        <v>0</v>
      </c>
      <c r="AI244" s="55">
        <f t="shared" si="639"/>
        <v>0</v>
      </c>
      <c r="AJ244" s="56">
        <v>0</v>
      </c>
      <c r="AK244" s="6">
        <v>0</v>
      </c>
      <c r="AL244" s="55">
        <f t="shared" si="640"/>
        <v>0</v>
      </c>
      <c r="AM244" s="56">
        <v>0</v>
      </c>
      <c r="AN244" s="6">
        <v>0</v>
      </c>
      <c r="AO244" s="55">
        <f t="shared" si="641"/>
        <v>0</v>
      </c>
      <c r="AP244" s="56">
        <v>0</v>
      </c>
      <c r="AQ244" s="6">
        <v>0</v>
      </c>
      <c r="AR244" s="55">
        <f t="shared" si="642"/>
        <v>0</v>
      </c>
      <c r="AS244" s="85">
        <v>103.16</v>
      </c>
      <c r="AT244" s="6">
        <v>582.85400000000004</v>
      </c>
      <c r="AU244" s="55">
        <f t="shared" si="643"/>
        <v>5650</v>
      </c>
      <c r="AV244" s="56">
        <v>0</v>
      </c>
      <c r="AW244" s="6">
        <v>0</v>
      </c>
      <c r="AX244" s="55">
        <f t="shared" si="644"/>
        <v>0</v>
      </c>
      <c r="AY244" s="56">
        <v>0</v>
      </c>
      <c r="AZ244" s="6">
        <v>0</v>
      </c>
      <c r="BA244" s="55">
        <f t="shared" si="645"/>
        <v>0</v>
      </c>
      <c r="BB244" s="85">
        <v>189</v>
      </c>
      <c r="BC244" s="6">
        <v>1076.9390000000001</v>
      </c>
      <c r="BD244" s="55">
        <f t="shared" si="646"/>
        <v>5698.0899470899476</v>
      </c>
      <c r="BE244" s="85">
        <v>238.35</v>
      </c>
      <c r="BF244" s="6">
        <v>1676.7929999999999</v>
      </c>
      <c r="BG244" s="55">
        <f t="shared" si="647"/>
        <v>7035.0031466331029</v>
      </c>
      <c r="BH244" s="56">
        <v>0</v>
      </c>
      <c r="BI244" s="6">
        <v>0</v>
      </c>
      <c r="BJ244" s="55">
        <f t="shared" si="648"/>
        <v>0</v>
      </c>
      <c r="BK244" s="56">
        <v>0</v>
      </c>
      <c r="BL244" s="6">
        <v>0</v>
      </c>
      <c r="BM244" s="55">
        <f t="shared" si="649"/>
        <v>0</v>
      </c>
      <c r="BN244" s="56">
        <v>0</v>
      </c>
      <c r="BO244" s="6">
        <v>0</v>
      </c>
      <c r="BP244" s="55">
        <f t="shared" si="650"/>
        <v>0</v>
      </c>
      <c r="BQ244" s="56">
        <v>0</v>
      </c>
      <c r="BR244" s="6">
        <v>0</v>
      </c>
      <c r="BS244" s="55">
        <f t="shared" si="651"/>
        <v>0</v>
      </c>
      <c r="BT244" s="56">
        <v>0</v>
      </c>
      <c r="BU244" s="6">
        <v>0</v>
      </c>
      <c r="BV244" s="55">
        <f t="shared" si="652"/>
        <v>0</v>
      </c>
      <c r="BW244" s="56">
        <v>0</v>
      </c>
      <c r="BX244" s="6">
        <v>0</v>
      </c>
      <c r="BY244" s="55">
        <f t="shared" si="653"/>
        <v>0</v>
      </c>
      <c r="BZ244" s="56">
        <v>0</v>
      </c>
      <c r="CA244" s="6">
        <v>0</v>
      </c>
      <c r="CB244" s="55">
        <f t="shared" si="654"/>
        <v>0</v>
      </c>
      <c r="CC244" s="56">
        <v>0</v>
      </c>
      <c r="CD244" s="6">
        <v>0</v>
      </c>
      <c r="CE244" s="55">
        <f t="shared" si="655"/>
        <v>0</v>
      </c>
      <c r="CF244" s="56">
        <v>0</v>
      </c>
      <c r="CG244" s="6">
        <v>0</v>
      </c>
      <c r="CH244" s="55">
        <f t="shared" si="656"/>
        <v>0</v>
      </c>
      <c r="CI244" s="56">
        <v>0</v>
      </c>
      <c r="CJ244" s="6">
        <v>0</v>
      </c>
      <c r="CK244" s="55">
        <f t="shared" si="657"/>
        <v>0</v>
      </c>
      <c r="CL244" s="8">
        <f t="shared" si="659"/>
        <v>987.88499999999999</v>
      </c>
      <c r="CM244" s="15">
        <f t="shared" si="660"/>
        <v>5289.7740000000003</v>
      </c>
    </row>
    <row r="245" spans="1:91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661"/>
        <v>0</v>
      </c>
      <c r="F245" s="85">
        <v>442.28</v>
      </c>
      <c r="G245" s="6">
        <v>1627.606</v>
      </c>
      <c r="H245" s="55">
        <f t="shared" si="630"/>
        <v>3680.0352717735373</v>
      </c>
      <c r="I245" s="56">
        <v>0</v>
      </c>
      <c r="J245" s="6">
        <v>0</v>
      </c>
      <c r="K245" s="55">
        <f t="shared" si="631"/>
        <v>0</v>
      </c>
      <c r="L245" s="56">
        <v>0</v>
      </c>
      <c r="M245" s="6">
        <v>0</v>
      </c>
      <c r="N245" s="55">
        <f t="shared" si="632"/>
        <v>0</v>
      </c>
      <c r="O245" s="56">
        <v>0</v>
      </c>
      <c r="P245" s="6">
        <v>0</v>
      </c>
      <c r="Q245" s="55">
        <f t="shared" si="633"/>
        <v>0</v>
      </c>
      <c r="R245" s="56">
        <v>0</v>
      </c>
      <c r="S245" s="6">
        <v>0</v>
      </c>
      <c r="T245" s="55">
        <f t="shared" si="634"/>
        <v>0</v>
      </c>
      <c r="U245" s="85">
        <v>391.27</v>
      </c>
      <c r="V245" s="6">
        <v>2035.4649999999999</v>
      </c>
      <c r="W245" s="55">
        <f t="shared" si="635"/>
        <v>5202.2005264906584</v>
      </c>
      <c r="X245" s="56">
        <v>0</v>
      </c>
      <c r="Y245" s="6">
        <v>0</v>
      </c>
      <c r="Z245" s="55">
        <f t="shared" si="636"/>
        <v>0</v>
      </c>
      <c r="AA245" s="56">
        <v>0</v>
      </c>
      <c r="AB245" s="6">
        <v>0</v>
      </c>
      <c r="AC245" s="55">
        <f t="shared" si="637"/>
        <v>0</v>
      </c>
      <c r="AD245" s="56">
        <v>0</v>
      </c>
      <c r="AE245" s="6">
        <v>0</v>
      </c>
      <c r="AF245" s="55">
        <f t="shared" si="638"/>
        <v>0</v>
      </c>
      <c r="AG245" s="56">
        <v>0</v>
      </c>
      <c r="AH245" s="6">
        <v>0</v>
      </c>
      <c r="AI245" s="55">
        <f t="shared" si="639"/>
        <v>0</v>
      </c>
      <c r="AJ245" s="56">
        <v>0</v>
      </c>
      <c r="AK245" s="6">
        <v>0</v>
      </c>
      <c r="AL245" s="55">
        <f t="shared" si="640"/>
        <v>0</v>
      </c>
      <c r="AM245" s="56">
        <v>0</v>
      </c>
      <c r="AN245" s="6">
        <v>0</v>
      </c>
      <c r="AO245" s="55">
        <f t="shared" si="641"/>
        <v>0</v>
      </c>
      <c r="AP245" s="56">
        <v>0</v>
      </c>
      <c r="AQ245" s="6">
        <v>0</v>
      </c>
      <c r="AR245" s="55">
        <f t="shared" si="642"/>
        <v>0</v>
      </c>
      <c r="AS245" s="85">
        <v>130.06</v>
      </c>
      <c r="AT245" s="6">
        <v>560.43100000000004</v>
      </c>
      <c r="AU245" s="55">
        <f t="shared" si="643"/>
        <v>4309.0189143472244</v>
      </c>
      <c r="AV245" s="56">
        <v>0</v>
      </c>
      <c r="AW245" s="6">
        <v>0</v>
      </c>
      <c r="AX245" s="55">
        <f t="shared" si="644"/>
        <v>0</v>
      </c>
      <c r="AY245" s="56">
        <v>0</v>
      </c>
      <c r="AZ245" s="6">
        <v>0</v>
      </c>
      <c r="BA245" s="55">
        <f t="shared" si="645"/>
        <v>0</v>
      </c>
      <c r="BB245" s="85">
        <v>125</v>
      </c>
      <c r="BC245" s="6">
        <v>657.17499999999995</v>
      </c>
      <c r="BD245" s="55">
        <f t="shared" si="646"/>
        <v>5257.4</v>
      </c>
      <c r="BE245" s="85">
        <v>205.2</v>
      </c>
      <c r="BF245" s="6">
        <v>1443.5830000000001</v>
      </c>
      <c r="BG245" s="55">
        <f t="shared" si="647"/>
        <v>7035.0048732943478</v>
      </c>
      <c r="BH245" s="56">
        <v>0</v>
      </c>
      <c r="BI245" s="6">
        <v>0</v>
      </c>
      <c r="BJ245" s="55">
        <f t="shared" si="648"/>
        <v>0</v>
      </c>
      <c r="BK245" s="56">
        <v>0</v>
      </c>
      <c r="BL245" s="6">
        <v>0</v>
      </c>
      <c r="BM245" s="55">
        <f t="shared" si="649"/>
        <v>0</v>
      </c>
      <c r="BN245" s="56">
        <v>0</v>
      </c>
      <c r="BO245" s="6">
        <v>0</v>
      </c>
      <c r="BP245" s="55">
        <f t="shared" si="650"/>
        <v>0</v>
      </c>
      <c r="BQ245" s="56">
        <v>0</v>
      </c>
      <c r="BR245" s="6">
        <v>0</v>
      </c>
      <c r="BS245" s="55">
        <f t="shared" si="651"/>
        <v>0</v>
      </c>
      <c r="BT245" s="56">
        <v>0</v>
      </c>
      <c r="BU245" s="6">
        <v>0</v>
      </c>
      <c r="BV245" s="55">
        <f t="shared" si="652"/>
        <v>0</v>
      </c>
      <c r="BW245" s="56">
        <v>0</v>
      </c>
      <c r="BX245" s="6">
        <v>0</v>
      </c>
      <c r="BY245" s="55">
        <f t="shared" si="653"/>
        <v>0</v>
      </c>
      <c r="BZ245" s="56">
        <v>0</v>
      </c>
      <c r="CA245" s="6">
        <v>0</v>
      </c>
      <c r="CB245" s="55">
        <f t="shared" si="654"/>
        <v>0</v>
      </c>
      <c r="CC245" s="56">
        <v>0</v>
      </c>
      <c r="CD245" s="6">
        <v>0</v>
      </c>
      <c r="CE245" s="55">
        <f t="shared" si="655"/>
        <v>0</v>
      </c>
      <c r="CF245" s="56">
        <v>0</v>
      </c>
      <c r="CG245" s="6">
        <v>0</v>
      </c>
      <c r="CH245" s="55">
        <f t="shared" si="656"/>
        <v>0</v>
      </c>
      <c r="CI245" s="85">
        <v>8.5000000000000006E-3</v>
      </c>
      <c r="CJ245" s="6">
        <v>0.32400000000000001</v>
      </c>
      <c r="CK245" s="55">
        <f t="shared" si="657"/>
        <v>38117.647058823532</v>
      </c>
      <c r="CL245" s="8">
        <f t="shared" si="659"/>
        <v>1293.8184999999999</v>
      </c>
      <c r="CM245" s="15">
        <f t="shared" si="660"/>
        <v>6324.5839999999998</v>
      </c>
    </row>
    <row r="246" spans="1:91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661"/>
        <v>0</v>
      </c>
      <c r="F246" s="85">
        <v>252.35</v>
      </c>
      <c r="G246" s="6">
        <v>1374.0229999999999</v>
      </c>
      <c r="H246" s="55">
        <f t="shared" si="630"/>
        <v>5444.909847434119</v>
      </c>
      <c r="I246" s="56">
        <v>0</v>
      </c>
      <c r="J246" s="6">
        <v>0</v>
      </c>
      <c r="K246" s="55">
        <f t="shared" si="631"/>
        <v>0</v>
      </c>
      <c r="L246" s="56">
        <v>0</v>
      </c>
      <c r="M246" s="6">
        <v>0</v>
      </c>
      <c r="N246" s="55">
        <f t="shared" si="632"/>
        <v>0</v>
      </c>
      <c r="O246" s="56">
        <v>0</v>
      </c>
      <c r="P246" s="6">
        <v>0</v>
      </c>
      <c r="Q246" s="55">
        <f t="shared" si="633"/>
        <v>0</v>
      </c>
      <c r="R246" s="56">
        <v>0</v>
      </c>
      <c r="S246" s="6">
        <v>0</v>
      </c>
      <c r="T246" s="55">
        <f t="shared" si="634"/>
        <v>0</v>
      </c>
      <c r="U246" s="85">
        <v>504.2</v>
      </c>
      <c r="V246" s="6">
        <v>2520.444</v>
      </c>
      <c r="W246" s="55">
        <f t="shared" si="635"/>
        <v>4998.8972629908767</v>
      </c>
      <c r="X246" s="56">
        <v>0</v>
      </c>
      <c r="Y246" s="6">
        <v>0</v>
      </c>
      <c r="Z246" s="55">
        <f t="shared" si="636"/>
        <v>0</v>
      </c>
      <c r="AA246" s="56">
        <v>0</v>
      </c>
      <c r="AB246" s="6">
        <v>0</v>
      </c>
      <c r="AC246" s="55">
        <f t="shared" si="637"/>
        <v>0</v>
      </c>
      <c r="AD246" s="56">
        <v>0</v>
      </c>
      <c r="AE246" s="6">
        <v>0</v>
      </c>
      <c r="AF246" s="55">
        <f t="shared" si="638"/>
        <v>0</v>
      </c>
      <c r="AG246" s="56">
        <v>0</v>
      </c>
      <c r="AH246" s="6">
        <v>0</v>
      </c>
      <c r="AI246" s="55">
        <f t="shared" si="639"/>
        <v>0</v>
      </c>
      <c r="AJ246" s="56">
        <v>0</v>
      </c>
      <c r="AK246" s="6">
        <v>0</v>
      </c>
      <c r="AL246" s="55">
        <f t="shared" si="640"/>
        <v>0</v>
      </c>
      <c r="AM246" s="56">
        <v>0</v>
      </c>
      <c r="AN246" s="6">
        <v>0</v>
      </c>
      <c r="AO246" s="55">
        <f t="shared" si="641"/>
        <v>0</v>
      </c>
      <c r="AP246" s="56">
        <v>0</v>
      </c>
      <c r="AQ246" s="6">
        <v>0</v>
      </c>
      <c r="AR246" s="55">
        <f t="shared" si="642"/>
        <v>0</v>
      </c>
      <c r="AS246" s="56">
        <v>0</v>
      </c>
      <c r="AT246" s="6">
        <v>0</v>
      </c>
      <c r="AU246" s="55">
        <f t="shared" si="643"/>
        <v>0</v>
      </c>
      <c r="AV246" s="56">
        <v>0</v>
      </c>
      <c r="AW246" s="6">
        <v>0</v>
      </c>
      <c r="AX246" s="55">
        <f t="shared" si="644"/>
        <v>0</v>
      </c>
      <c r="AY246" s="56">
        <v>0</v>
      </c>
      <c r="AZ246" s="6">
        <v>0</v>
      </c>
      <c r="BA246" s="55">
        <f t="shared" si="645"/>
        <v>0</v>
      </c>
      <c r="BB246" s="85">
        <v>95</v>
      </c>
      <c r="BC246" s="6">
        <v>482.45</v>
      </c>
      <c r="BD246" s="55">
        <f t="shared" si="646"/>
        <v>5078.4210526315783</v>
      </c>
      <c r="BE246" s="85">
        <v>194.89</v>
      </c>
      <c r="BF246" s="6">
        <v>1282.9480000000001</v>
      </c>
      <c r="BG246" s="55">
        <f t="shared" si="647"/>
        <v>6582.9339627482177</v>
      </c>
      <c r="BH246" s="56">
        <v>0</v>
      </c>
      <c r="BI246" s="6">
        <v>0</v>
      </c>
      <c r="BJ246" s="55">
        <f t="shared" si="648"/>
        <v>0</v>
      </c>
      <c r="BK246" s="56">
        <v>0</v>
      </c>
      <c r="BL246" s="6">
        <v>0</v>
      </c>
      <c r="BM246" s="55">
        <f t="shared" si="649"/>
        <v>0</v>
      </c>
      <c r="BN246" s="56">
        <v>0</v>
      </c>
      <c r="BO246" s="6">
        <v>0</v>
      </c>
      <c r="BP246" s="55">
        <f t="shared" si="650"/>
        <v>0</v>
      </c>
      <c r="BQ246" s="56">
        <v>0</v>
      </c>
      <c r="BR246" s="6">
        <v>0</v>
      </c>
      <c r="BS246" s="55">
        <f t="shared" si="651"/>
        <v>0</v>
      </c>
      <c r="BT246" s="56">
        <v>0</v>
      </c>
      <c r="BU246" s="6">
        <v>0</v>
      </c>
      <c r="BV246" s="55">
        <f t="shared" si="652"/>
        <v>0</v>
      </c>
      <c r="BW246" s="56">
        <v>0</v>
      </c>
      <c r="BX246" s="6">
        <v>0</v>
      </c>
      <c r="BY246" s="55">
        <f t="shared" si="653"/>
        <v>0</v>
      </c>
      <c r="BZ246" s="56">
        <v>0</v>
      </c>
      <c r="CA246" s="6">
        <v>0</v>
      </c>
      <c r="CB246" s="55">
        <f t="shared" si="654"/>
        <v>0</v>
      </c>
      <c r="CC246" s="56">
        <v>0</v>
      </c>
      <c r="CD246" s="6">
        <v>0</v>
      </c>
      <c r="CE246" s="55">
        <f t="shared" si="655"/>
        <v>0</v>
      </c>
      <c r="CF246" s="56">
        <v>0</v>
      </c>
      <c r="CG246" s="6">
        <v>0</v>
      </c>
      <c r="CH246" s="55">
        <f t="shared" si="656"/>
        <v>0</v>
      </c>
      <c r="CI246" s="85">
        <v>3.0000000000000001E-3</v>
      </c>
      <c r="CJ246" s="6">
        <v>0.09</v>
      </c>
      <c r="CK246" s="55">
        <f t="shared" si="657"/>
        <v>30000</v>
      </c>
      <c r="CL246" s="8">
        <f t="shared" si="659"/>
        <v>1046.443</v>
      </c>
      <c r="CM246" s="15">
        <f t="shared" si="660"/>
        <v>5659.9549999999999</v>
      </c>
    </row>
    <row r="247" spans="1:91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661"/>
        <v>0</v>
      </c>
      <c r="F247" s="85">
        <v>656.13</v>
      </c>
      <c r="G247" s="6">
        <v>2595.2640000000001</v>
      </c>
      <c r="H247" s="55">
        <f t="shared" si="630"/>
        <v>3955.411275204609</v>
      </c>
      <c r="I247" s="56">
        <v>0</v>
      </c>
      <c r="J247" s="6">
        <v>0</v>
      </c>
      <c r="K247" s="55">
        <f t="shared" si="631"/>
        <v>0</v>
      </c>
      <c r="L247" s="56">
        <v>0</v>
      </c>
      <c r="M247" s="6">
        <v>0</v>
      </c>
      <c r="N247" s="55">
        <f t="shared" si="632"/>
        <v>0</v>
      </c>
      <c r="O247" s="56">
        <v>0</v>
      </c>
      <c r="P247" s="6">
        <v>0</v>
      </c>
      <c r="Q247" s="55">
        <f t="shared" si="633"/>
        <v>0</v>
      </c>
      <c r="R247" s="56">
        <v>0</v>
      </c>
      <c r="S247" s="6">
        <v>0</v>
      </c>
      <c r="T247" s="55">
        <f t="shared" si="634"/>
        <v>0</v>
      </c>
      <c r="U247" s="85">
        <v>732.03</v>
      </c>
      <c r="V247" s="6">
        <v>3486.4720000000002</v>
      </c>
      <c r="W247" s="55">
        <f t="shared" si="635"/>
        <v>4762.7446962556178</v>
      </c>
      <c r="X247" s="56">
        <v>0</v>
      </c>
      <c r="Y247" s="6">
        <v>0</v>
      </c>
      <c r="Z247" s="55">
        <f t="shared" si="636"/>
        <v>0</v>
      </c>
      <c r="AA247" s="56">
        <v>0</v>
      </c>
      <c r="AB247" s="6">
        <v>0</v>
      </c>
      <c r="AC247" s="55">
        <f t="shared" si="637"/>
        <v>0</v>
      </c>
      <c r="AD247" s="56">
        <v>0</v>
      </c>
      <c r="AE247" s="6">
        <v>0</v>
      </c>
      <c r="AF247" s="55">
        <f t="shared" si="638"/>
        <v>0</v>
      </c>
      <c r="AG247" s="56">
        <v>0</v>
      </c>
      <c r="AH247" s="6">
        <v>0</v>
      </c>
      <c r="AI247" s="55">
        <f t="shared" si="639"/>
        <v>0</v>
      </c>
      <c r="AJ247" s="56">
        <v>0</v>
      </c>
      <c r="AK247" s="6">
        <v>0</v>
      </c>
      <c r="AL247" s="55">
        <f t="shared" si="640"/>
        <v>0</v>
      </c>
      <c r="AM247" s="56">
        <v>0</v>
      </c>
      <c r="AN247" s="6">
        <v>0</v>
      </c>
      <c r="AO247" s="55">
        <f t="shared" si="641"/>
        <v>0</v>
      </c>
      <c r="AP247" s="56">
        <v>0</v>
      </c>
      <c r="AQ247" s="6">
        <v>0</v>
      </c>
      <c r="AR247" s="55">
        <f t="shared" si="642"/>
        <v>0</v>
      </c>
      <c r="AS247" s="56">
        <v>0</v>
      </c>
      <c r="AT247" s="6">
        <v>0</v>
      </c>
      <c r="AU247" s="55">
        <f t="shared" si="643"/>
        <v>0</v>
      </c>
      <c r="AV247" s="56">
        <v>0</v>
      </c>
      <c r="AW247" s="6">
        <v>0</v>
      </c>
      <c r="AX247" s="55">
        <f t="shared" si="644"/>
        <v>0</v>
      </c>
      <c r="AY247" s="56">
        <v>0</v>
      </c>
      <c r="AZ247" s="6">
        <v>0</v>
      </c>
      <c r="BA247" s="55">
        <f t="shared" si="645"/>
        <v>0</v>
      </c>
      <c r="BB247" s="85">
        <v>60</v>
      </c>
      <c r="BC247" s="6">
        <v>365.52</v>
      </c>
      <c r="BD247" s="55">
        <f t="shared" si="646"/>
        <v>6092</v>
      </c>
      <c r="BE247" s="85">
        <v>412.72</v>
      </c>
      <c r="BF247" s="6">
        <v>2348.33</v>
      </c>
      <c r="BG247" s="55">
        <f t="shared" si="647"/>
        <v>5689.8866059313814</v>
      </c>
      <c r="BH247" s="56">
        <v>0</v>
      </c>
      <c r="BI247" s="6">
        <v>0</v>
      </c>
      <c r="BJ247" s="55">
        <f t="shared" si="648"/>
        <v>0</v>
      </c>
      <c r="BK247" s="56">
        <v>0</v>
      </c>
      <c r="BL247" s="6">
        <v>0</v>
      </c>
      <c r="BM247" s="55">
        <f t="shared" si="649"/>
        <v>0</v>
      </c>
      <c r="BN247" s="56">
        <v>0</v>
      </c>
      <c r="BO247" s="6">
        <v>0</v>
      </c>
      <c r="BP247" s="55">
        <f t="shared" si="650"/>
        <v>0</v>
      </c>
      <c r="BQ247" s="56">
        <v>0</v>
      </c>
      <c r="BR247" s="6">
        <v>0</v>
      </c>
      <c r="BS247" s="55">
        <f t="shared" si="651"/>
        <v>0</v>
      </c>
      <c r="BT247" s="56">
        <v>0</v>
      </c>
      <c r="BU247" s="6">
        <v>0</v>
      </c>
      <c r="BV247" s="55">
        <f t="shared" si="652"/>
        <v>0</v>
      </c>
      <c r="BW247" s="56">
        <v>0</v>
      </c>
      <c r="BX247" s="6">
        <v>0</v>
      </c>
      <c r="BY247" s="55">
        <f t="shared" si="653"/>
        <v>0</v>
      </c>
      <c r="BZ247" s="56">
        <v>0</v>
      </c>
      <c r="CA247" s="6">
        <v>0</v>
      </c>
      <c r="CB247" s="55">
        <f t="shared" si="654"/>
        <v>0</v>
      </c>
      <c r="CC247" s="56">
        <v>0</v>
      </c>
      <c r="CD247" s="6">
        <v>0</v>
      </c>
      <c r="CE247" s="55">
        <f t="shared" si="655"/>
        <v>0</v>
      </c>
      <c r="CF247" s="56">
        <v>0</v>
      </c>
      <c r="CG247" s="6">
        <v>0</v>
      </c>
      <c r="CH247" s="55">
        <f t="shared" si="656"/>
        <v>0</v>
      </c>
      <c r="CI247" s="56">
        <v>0</v>
      </c>
      <c r="CJ247" s="6">
        <v>0</v>
      </c>
      <c r="CK247" s="55">
        <f t="shared" si="657"/>
        <v>0</v>
      </c>
      <c r="CL247" s="8">
        <f t="shared" si="659"/>
        <v>1860.8799999999999</v>
      </c>
      <c r="CM247" s="15">
        <f t="shared" si="660"/>
        <v>8795.5860000000011</v>
      </c>
    </row>
    <row r="248" spans="1:91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661"/>
        <v>0</v>
      </c>
      <c r="F248" s="85">
        <v>488.9</v>
      </c>
      <c r="G248" s="6">
        <v>2092.922</v>
      </c>
      <c r="H248" s="55">
        <f t="shared" si="630"/>
        <v>4280.8795254653305</v>
      </c>
      <c r="I248" s="56">
        <v>0</v>
      </c>
      <c r="J248" s="6">
        <v>0</v>
      </c>
      <c r="K248" s="55">
        <f t="shared" si="631"/>
        <v>0</v>
      </c>
      <c r="L248" s="56">
        <v>0</v>
      </c>
      <c r="M248" s="6">
        <v>0</v>
      </c>
      <c r="N248" s="55">
        <f t="shared" si="632"/>
        <v>0</v>
      </c>
      <c r="O248" s="56">
        <v>0</v>
      </c>
      <c r="P248" s="6">
        <v>0</v>
      </c>
      <c r="Q248" s="55">
        <f t="shared" si="633"/>
        <v>0</v>
      </c>
      <c r="R248" s="56">
        <v>0</v>
      </c>
      <c r="S248" s="6">
        <v>0</v>
      </c>
      <c r="T248" s="55">
        <f t="shared" si="634"/>
        <v>0</v>
      </c>
      <c r="U248" s="85">
        <v>253.27</v>
      </c>
      <c r="V248" s="6">
        <v>1263.7239999999999</v>
      </c>
      <c r="W248" s="55">
        <f t="shared" si="635"/>
        <v>4989.6316184309226</v>
      </c>
      <c r="X248" s="56">
        <v>0</v>
      </c>
      <c r="Y248" s="6">
        <v>0</v>
      </c>
      <c r="Z248" s="55">
        <f t="shared" si="636"/>
        <v>0</v>
      </c>
      <c r="AA248" s="56">
        <v>0</v>
      </c>
      <c r="AB248" s="6">
        <v>0</v>
      </c>
      <c r="AC248" s="55">
        <f t="shared" si="637"/>
        <v>0</v>
      </c>
      <c r="AD248" s="56">
        <v>0</v>
      </c>
      <c r="AE248" s="6">
        <v>0</v>
      </c>
      <c r="AF248" s="55">
        <f t="shared" si="638"/>
        <v>0</v>
      </c>
      <c r="AG248" s="56">
        <v>0</v>
      </c>
      <c r="AH248" s="6">
        <v>0</v>
      </c>
      <c r="AI248" s="55">
        <f t="shared" si="639"/>
        <v>0</v>
      </c>
      <c r="AJ248" s="56">
        <v>0</v>
      </c>
      <c r="AK248" s="6">
        <v>0</v>
      </c>
      <c r="AL248" s="55">
        <f t="shared" si="640"/>
        <v>0</v>
      </c>
      <c r="AM248" s="56">
        <v>0</v>
      </c>
      <c r="AN248" s="6">
        <v>0</v>
      </c>
      <c r="AO248" s="55">
        <f t="shared" si="641"/>
        <v>0</v>
      </c>
      <c r="AP248" s="56">
        <v>0</v>
      </c>
      <c r="AQ248" s="6">
        <v>0</v>
      </c>
      <c r="AR248" s="55">
        <f t="shared" si="642"/>
        <v>0</v>
      </c>
      <c r="AS248" s="56">
        <v>0</v>
      </c>
      <c r="AT248" s="6">
        <v>0</v>
      </c>
      <c r="AU248" s="55">
        <f t="shared" si="643"/>
        <v>0</v>
      </c>
      <c r="AV248" s="56">
        <v>0</v>
      </c>
      <c r="AW248" s="6">
        <v>0</v>
      </c>
      <c r="AX248" s="55">
        <f t="shared" si="644"/>
        <v>0</v>
      </c>
      <c r="AY248" s="56">
        <v>0</v>
      </c>
      <c r="AZ248" s="6">
        <v>0</v>
      </c>
      <c r="BA248" s="55">
        <f t="shared" si="645"/>
        <v>0</v>
      </c>
      <c r="BB248" s="85">
        <v>95</v>
      </c>
      <c r="BC248" s="6">
        <v>573.75</v>
      </c>
      <c r="BD248" s="55">
        <f t="shared" si="646"/>
        <v>6039.4736842105267</v>
      </c>
      <c r="BE248" s="85">
        <v>243.38</v>
      </c>
      <c r="BF248" s="6">
        <v>1241.2380000000001</v>
      </c>
      <c r="BG248" s="55">
        <f t="shared" si="647"/>
        <v>5100.0000000000009</v>
      </c>
      <c r="BH248" s="56">
        <v>0</v>
      </c>
      <c r="BI248" s="6">
        <v>0</v>
      </c>
      <c r="BJ248" s="55">
        <f t="shared" si="648"/>
        <v>0</v>
      </c>
      <c r="BK248" s="56">
        <v>0</v>
      </c>
      <c r="BL248" s="6">
        <v>0</v>
      </c>
      <c r="BM248" s="55">
        <f t="shared" si="649"/>
        <v>0</v>
      </c>
      <c r="BN248" s="56">
        <v>0</v>
      </c>
      <c r="BO248" s="6">
        <v>0</v>
      </c>
      <c r="BP248" s="55">
        <f t="shared" si="650"/>
        <v>0</v>
      </c>
      <c r="BQ248" s="56">
        <v>0</v>
      </c>
      <c r="BR248" s="6">
        <v>0</v>
      </c>
      <c r="BS248" s="55">
        <f t="shared" si="651"/>
        <v>0</v>
      </c>
      <c r="BT248" s="56">
        <v>0</v>
      </c>
      <c r="BU248" s="6">
        <v>0</v>
      </c>
      <c r="BV248" s="55">
        <f t="shared" si="652"/>
        <v>0</v>
      </c>
      <c r="BW248" s="56">
        <v>0</v>
      </c>
      <c r="BX248" s="6">
        <v>0</v>
      </c>
      <c r="BY248" s="55">
        <f t="shared" si="653"/>
        <v>0</v>
      </c>
      <c r="BZ248" s="56">
        <v>0</v>
      </c>
      <c r="CA248" s="6">
        <v>0</v>
      </c>
      <c r="CB248" s="55">
        <f t="shared" si="654"/>
        <v>0</v>
      </c>
      <c r="CC248" s="56">
        <v>0</v>
      </c>
      <c r="CD248" s="6">
        <v>0</v>
      </c>
      <c r="CE248" s="55">
        <f t="shared" si="655"/>
        <v>0</v>
      </c>
      <c r="CF248" s="56">
        <v>0</v>
      </c>
      <c r="CG248" s="6">
        <v>0</v>
      </c>
      <c r="CH248" s="55">
        <f t="shared" si="656"/>
        <v>0</v>
      </c>
      <c r="CI248" s="85">
        <v>68</v>
      </c>
      <c r="CJ248" s="6">
        <v>472.6</v>
      </c>
      <c r="CK248" s="55">
        <f t="shared" si="657"/>
        <v>6950</v>
      </c>
      <c r="CL248" s="8">
        <f t="shared" si="659"/>
        <v>1148.55</v>
      </c>
      <c r="CM248" s="15">
        <f t="shared" si="660"/>
        <v>5644.2340000000004</v>
      </c>
    </row>
    <row r="249" spans="1:91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661"/>
        <v>0</v>
      </c>
      <c r="F249" s="85">
        <v>315.80790000000002</v>
      </c>
      <c r="G249" s="6">
        <v>1350.818</v>
      </c>
      <c r="H249" s="55">
        <f t="shared" si="630"/>
        <v>4277.3407505005416</v>
      </c>
      <c r="I249" s="56">
        <v>0</v>
      </c>
      <c r="J249" s="6">
        <v>0</v>
      </c>
      <c r="K249" s="55">
        <f t="shared" si="631"/>
        <v>0</v>
      </c>
      <c r="L249" s="56">
        <v>0</v>
      </c>
      <c r="M249" s="6">
        <v>0</v>
      </c>
      <c r="N249" s="55">
        <f t="shared" si="632"/>
        <v>0</v>
      </c>
      <c r="O249" s="56">
        <v>0</v>
      </c>
      <c r="P249" s="6">
        <v>0</v>
      </c>
      <c r="Q249" s="55">
        <f t="shared" si="633"/>
        <v>0</v>
      </c>
      <c r="R249" s="56">
        <v>0</v>
      </c>
      <c r="S249" s="6">
        <v>0</v>
      </c>
      <c r="T249" s="55">
        <f t="shared" si="634"/>
        <v>0</v>
      </c>
      <c r="U249" s="85">
        <v>379.1</v>
      </c>
      <c r="V249" s="6">
        <v>2061.4050000000002</v>
      </c>
      <c r="W249" s="55">
        <f t="shared" si="635"/>
        <v>5437.6285940385123</v>
      </c>
      <c r="X249" s="56">
        <v>0</v>
      </c>
      <c r="Y249" s="6">
        <v>0</v>
      </c>
      <c r="Z249" s="55">
        <f t="shared" si="636"/>
        <v>0</v>
      </c>
      <c r="AA249" s="56">
        <v>0</v>
      </c>
      <c r="AB249" s="6">
        <v>0</v>
      </c>
      <c r="AC249" s="55">
        <f t="shared" si="637"/>
        <v>0</v>
      </c>
      <c r="AD249" s="56">
        <v>0</v>
      </c>
      <c r="AE249" s="6">
        <v>0</v>
      </c>
      <c r="AF249" s="55">
        <f t="shared" si="638"/>
        <v>0</v>
      </c>
      <c r="AG249" s="56">
        <v>0</v>
      </c>
      <c r="AH249" s="6">
        <v>0</v>
      </c>
      <c r="AI249" s="55">
        <f t="shared" si="639"/>
        <v>0</v>
      </c>
      <c r="AJ249" s="56">
        <v>0</v>
      </c>
      <c r="AK249" s="6">
        <v>0</v>
      </c>
      <c r="AL249" s="55">
        <f t="shared" si="640"/>
        <v>0</v>
      </c>
      <c r="AM249" s="56">
        <v>0</v>
      </c>
      <c r="AN249" s="6">
        <v>0</v>
      </c>
      <c r="AO249" s="55">
        <f t="shared" si="641"/>
        <v>0</v>
      </c>
      <c r="AP249" s="56">
        <v>0</v>
      </c>
      <c r="AQ249" s="6">
        <v>0</v>
      </c>
      <c r="AR249" s="55">
        <f t="shared" si="642"/>
        <v>0</v>
      </c>
      <c r="AS249" s="56">
        <v>0</v>
      </c>
      <c r="AT249" s="6">
        <v>0</v>
      </c>
      <c r="AU249" s="55">
        <f t="shared" si="643"/>
        <v>0</v>
      </c>
      <c r="AV249" s="56">
        <v>0</v>
      </c>
      <c r="AW249" s="6">
        <v>0</v>
      </c>
      <c r="AX249" s="55">
        <f t="shared" si="644"/>
        <v>0</v>
      </c>
      <c r="AY249" s="56">
        <v>0</v>
      </c>
      <c r="AZ249" s="6">
        <v>0</v>
      </c>
      <c r="BA249" s="55">
        <f t="shared" si="645"/>
        <v>0</v>
      </c>
      <c r="BB249" s="85">
        <v>125</v>
      </c>
      <c r="BC249" s="6">
        <v>895.42</v>
      </c>
      <c r="BD249" s="55">
        <f t="shared" si="646"/>
        <v>7163.36</v>
      </c>
      <c r="BE249" s="85">
        <v>314.39999999999998</v>
      </c>
      <c r="BF249" s="6">
        <v>1674.0360000000001</v>
      </c>
      <c r="BG249" s="55">
        <f t="shared" si="647"/>
        <v>5324.5419847328249</v>
      </c>
      <c r="BH249" s="56">
        <v>0</v>
      </c>
      <c r="BI249" s="6">
        <v>0</v>
      </c>
      <c r="BJ249" s="55">
        <f t="shared" si="648"/>
        <v>0</v>
      </c>
      <c r="BK249" s="56">
        <v>0</v>
      </c>
      <c r="BL249" s="6">
        <v>0</v>
      </c>
      <c r="BM249" s="55">
        <f t="shared" si="649"/>
        <v>0</v>
      </c>
      <c r="BN249" s="56">
        <v>0</v>
      </c>
      <c r="BO249" s="6">
        <v>0</v>
      </c>
      <c r="BP249" s="55">
        <f t="shared" si="650"/>
        <v>0</v>
      </c>
      <c r="BQ249" s="56">
        <v>0</v>
      </c>
      <c r="BR249" s="6">
        <v>0</v>
      </c>
      <c r="BS249" s="55">
        <f t="shared" si="651"/>
        <v>0</v>
      </c>
      <c r="BT249" s="56">
        <v>0</v>
      </c>
      <c r="BU249" s="6">
        <v>0</v>
      </c>
      <c r="BV249" s="55">
        <f t="shared" si="652"/>
        <v>0</v>
      </c>
      <c r="BW249" s="56">
        <v>0</v>
      </c>
      <c r="BX249" s="6">
        <v>0</v>
      </c>
      <c r="BY249" s="55">
        <f t="shared" si="653"/>
        <v>0</v>
      </c>
      <c r="BZ249" s="56">
        <v>0</v>
      </c>
      <c r="CA249" s="6">
        <v>0</v>
      </c>
      <c r="CB249" s="55">
        <f t="shared" si="654"/>
        <v>0</v>
      </c>
      <c r="CC249" s="56">
        <v>0</v>
      </c>
      <c r="CD249" s="6">
        <v>0</v>
      </c>
      <c r="CE249" s="55">
        <f t="shared" si="655"/>
        <v>0</v>
      </c>
      <c r="CF249" s="56">
        <v>0</v>
      </c>
      <c r="CG249" s="6">
        <v>0</v>
      </c>
      <c r="CH249" s="55">
        <f t="shared" si="656"/>
        <v>0</v>
      </c>
      <c r="CI249" s="56">
        <v>0</v>
      </c>
      <c r="CJ249" s="6">
        <v>0</v>
      </c>
      <c r="CK249" s="55">
        <f t="shared" si="657"/>
        <v>0</v>
      </c>
      <c r="CL249" s="8">
        <f t="shared" si="659"/>
        <v>1134.3079</v>
      </c>
      <c r="CM249" s="15">
        <f t="shared" si="660"/>
        <v>5981.6790000000001</v>
      </c>
    </row>
    <row r="250" spans="1:91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661"/>
        <v>0</v>
      </c>
      <c r="F250" s="85">
        <v>550.07000000000005</v>
      </c>
      <c r="G250" s="6">
        <v>2213.8670000000002</v>
      </c>
      <c r="H250" s="55">
        <f t="shared" si="630"/>
        <v>4024.7004926645695</v>
      </c>
      <c r="I250" s="56">
        <v>0</v>
      </c>
      <c r="J250" s="6">
        <v>0</v>
      </c>
      <c r="K250" s="55">
        <f t="shared" si="631"/>
        <v>0</v>
      </c>
      <c r="L250" s="56">
        <v>0</v>
      </c>
      <c r="M250" s="6">
        <v>0</v>
      </c>
      <c r="N250" s="55">
        <f t="shared" si="632"/>
        <v>0</v>
      </c>
      <c r="O250" s="56">
        <v>0</v>
      </c>
      <c r="P250" s="6">
        <v>0</v>
      </c>
      <c r="Q250" s="55">
        <f t="shared" si="633"/>
        <v>0</v>
      </c>
      <c r="R250" s="56">
        <v>0</v>
      </c>
      <c r="S250" s="6">
        <v>0</v>
      </c>
      <c r="T250" s="55">
        <f t="shared" si="634"/>
        <v>0</v>
      </c>
      <c r="U250" s="85">
        <v>300.07</v>
      </c>
      <c r="V250" s="6">
        <v>1628.7729999999999</v>
      </c>
      <c r="W250" s="55">
        <f t="shared" si="635"/>
        <v>5427.9768054120705</v>
      </c>
      <c r="X250" s="56">
        <v>0</v>
      </c>
      <c r="Y250" s="6">
        <v>0</v>
      </c>
      <c r="Z250" s="55">
        <f t="shared" si="636"/>
        <v>0</v>
      </c>
      <c r="AA250" s="56">
        <v>0</v>
      </c>
      <c r="AB250" s="6">
        <v>0</v>
      </c>
      <c r="AC250" s="55">
        <f t="shared" si="637"/>
        <v>0</v>
      </c>
      <c r="AD250" s="56">
        <v>0</v>
      </c>
      <c r="AE250" s="6">
        <v>0</v>
      </c>
      <c r="AF250" s="55">
        <f t="shared" si="638"/>
        <v>0</v>
      </c>
      <c r="AG250" s="56">
        <v>0</v>
      </c>
      <c r="AH250" s="6">
        <v>0</v>
      </c>
      <c r="AI250" s="55">
        <f t="shared" si="639"/>
        <v>0</v>
      </c>
      <c r="AJ250" s="56">
        <v>0</v>
      </c>
      <c r="AK250" s="6">
        <v>0</v>
      </c>
      <c r="AL250" s="55">
        <f t="shared" si="640"/>
        <v>0</v>
      </c>
      <c r="AM250" s="56">
        <v>0</v>
      </c>
      <c r="AN250" s="6">
        <v>0</v>
      </c>
      <c r="AO250" s="55">
        <f t="shared" si="641"/>
        <v>0</v>
      </c>
      <c r="AP250" s="56">
        <v>0</v>
      </c>
      <c r="AQ250" s="6">
        <v>0</v>
      </c>
      <c r="AR250" s="55">
        <f t="shared" si="642"/>
        <v>0</v>
      </c>
      <c r="AS250" s="85">
        <v>27.62</v>
      </c>
      <c r="AT250" s="6">
        <v>245.81800000000001</v>
      </c>
      <c r="AU250" s="55">
        <f t="shared" si="643"/>
        <v>8900</v>
      </c>
      <c r="AV250" s="56">
        <v>0</v>
      </c>
      <c r="AW250" s="6">
        <v>0</v>
      </c>
      <c r="AX250" s="55">
        <f t="shared" si="644"/>
        <v>0</v>
      </c>
      <c r="AY250" s="56">
        <v>0</v>
      </c>
      <c r="AZ250" s="6">
        <v>0</v>
      </c>
      <c r="BA250" s="55">
        <f t="shared" si="645"/>
        <v>0</v>
      </c>
      <c r="BB250" s="85">
        <v>125</v>
      </c>
      <c r="BC250" s="6">
        <v>921.83</v>
      </c>
      <c r="BD250" s="55">
        <f t="shared" si="646"/>
        <v>7374.64</v>
      </c>
      <c r="BE250" s="85">
        <v>234.18</v>
      </c>
      <c r="BF250" s="6">
        <v>1354.1310000000001</v>
      </c>
      <c r="BG250" s="55">
        <f t="shared" si="647"/>
        <v>5782.4365872405851</v>
      </c>
      <c r="BH250" s="56">
        <v>0</v>
      </c>
      <c r="BI250" s="6">
        <v>0</v>
      </c>
      <c r="BJ250" s="55">
        <f t="shared" si="648"/>
        <v>0</v>
      </c>
      <c r="BK250" s="56">
        <v>0</v>
      </c>
      <c r="BL250" s="6">
        <v>0</v>
      </c>
      <c r="BM250" s="55">
        <f t="shared" si="649"/>
        <v>0</v>
      </c>
      <c r="BN250" s="56">
        <v>0</v>
      </c>
      <c r="BO250" s="6">
        <v>0</v>
      </c>
      <c r="BP250" s="55">
        <f t="shared" si="650"/>
        <v>0</v>
      </c>
      <c r="BQ250" s="56">
        <v>0</v>
      </c>
      <c r="BR250" s="6">
        <v>0</v>
      </c>
      <c r="BS250" s="55">
        <f t="shared" si="651"/>
        <v>0</v>
      </c>
      <c r="BT250" s="56">
        <v>0</v>
      </c>
      <c r="BU250" s="6">
        <v>0</v>
      </c>
      <c r="BV250" s="55">
        <f t="shared" si="652"/>
        <v>0</v>
      </c>
      <c r="BW250" s="56">
        <v>0</v>
      </c>
      <c r="BX250" s="6">
        <v>0</v>
      </c>
      <c r="BY250" s="55">
        <f t="shared" si="653"/>
        <v>0</v>
      </c>
      <c r="BZ250" s="56">
        <v>0</v>
      </c>
      <c r="CA250" s="6">
        <v>0</v>
      </c>
      <c r="CB250" s="55">
        <f t="shared" si="654"/>
        <v>0</v>
      </c>
      <c r="CC250" s="56">
        <v>0</v>
      </c>
      <c r="CD250" s="6">
        <v>0</v>
      </c>
      <c r="CE250" s="55">
        <f t="shared" si="655"/>
        <v>0</v>
      </c>
      <c r="CF250" s="56">
        <v>0</v>
      </c>
      <c r="CG250" s="6">
        <v>0</v>
      </c>
      <c r="CH250" s="55">
        <f t="shared" si="656"/>
        <v>0</v>
      </c>
      <c r="CI250" s="85">
        <v>8.0000000000000002E-3</v>
      </c>
      <c r="CJ250" s="6">
        <v>0.34</v>
      </c>
      <c r="CK250" s="55">
        <f t="shared" si="657"/>
        <v>42500</v>
      </c>
      <c r="CL250" s="8">
        <f t="shared" si="659"/>
        <v>1236.9480000000001</v>
      </c>
      <c r="CM250" s="15">
        <f t="shared" si="660"/>
        <v>6364.7590000000009</v>
      </c>
    </row>
    <row r="251" spans="1:91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661"/>
        <v>0</v>
      </c>
      <c r="F251" s="85">
        <v>359.7</v>
      </c>
      <c r="G251" s="6">
        <v>1596.0229999999999</v>
      </c>
      <c r="H251" s="55">
        <f t="shared" si="630"/>
        <v>4437.094801223242</v>
      </c>
      <c r="I251" s="56">
        <v>0</v>
      </c>
      <c r="J251" s="6">
        <v>0</v>
      </c>
      <c r="K251" s="55">
        <f t="shared" si="631"/>
        <v>0</v>
      </c>
      <c r="L251" s="56">
        <v>0</v>
      </c>
      <c r="M251" s="6">
        <v>0</v>
      </c>
      <c r="N251" s="55">
        <f t="shared" si="632"/>
        <v>0</v>
      </c>
      <c r="O251" s="56">
        <v>0</v>
      </c>
      <c r="P251" s="6">
        <v>0</v>
      </c>
      <c r="Q251" s="55">
        <f t="shared" si="633"/>
        <v>0</v>
      </c>
      <c r="R251" s="56">
        <v>0</v>
      </c>
      <c r="S251" s="6">
        <v>0</v>
      </c>
      <c r="T251" s="55">
        <f t="shared" si="634"/>
        <v>0</v>
      </c>
      <c r="U251" s="85">
        <v>101.78100000000001</v>
      </c>
      <c r="V251" s="6">
        <v>634.98</v>
      </c>
      <c r="W251" s="55">
        <f t="shared" si="635"/>
        <v>6238.6889498039909</v>
      </c>
      <c r="X251" s="56">
        <v>0</v>
      </c>
      <c r="Y251" s="6">
        <v>0</v>
      </c>
      <c r="Z251" s="55">
        <f t="shared" si="636"/>
        <v>0</v>
      </c>
      <c r="AA251" s="56">
        <v>0</v>
      </c>
      <c r="AB251" s="6">
        <v>0</v>
      </c>
      <c r="AC251" s="55">
        <f t="shared" si="637"/>
        <v>0</v>
      </c>
      <c r="AD251" s="56">
        <v>0</v>
      </c>
      <c r="AE251" s="6">
        <v>0</v>
      </c>
      <c r="AF251" s="55">
        <f t="shared" si="638"/>
        <v>0</v>
      </c>
      <c r="AG251" s="56">
        <v>0</v>
      </c>
      <c r="AH251" s="6">
        <v>0</v>
      </c>
      <c r="AI251" s="55">
        <f t="shared" si="639"/>
        <v>0</v>
      </c>
      <c r="AJ251" s="56">
        <v>0</v>
      </c>
      <c r="AK251" s="6">
        <v>0</v>
      </c>
      <c r="AL251" s="55">
        <f t="shared" si="640"/>
        <v>0</v>
      </c>
      <c r="AM251" s="56">
        <v>0</v>
      </c>
      <c r="AN251" s="6">
        <v>0</v>
      </c>
      <c r="AO251" s="55">
        <f t="shared" si="641"/>
        <v>0</v>
      </c>
      <c r="AP251" s="56">
        <v>0</v>
      </c>
      <c r="AQ251" s="6">
        <v>0</v>
      </c>
      <c r="AR251" s="55">
        <f t="shared" si="642"/>
        <v>0</v>
      </c>
      <c r="AS251" s="85">
        <v>76.319999999999993</v>
      </c>
      <c r="AT251" s="6">
        <v>644.904</v>
      </c>
      <c r="AU251" s="55">
        <f t="shared" si="643"/>
        <v>8450.0000000000018</v>
      </c>
      <c r="AV251" s="56">
        <v>0</v>
      </c>
      <c r="AW251" s="6">
        <v>0</v>
      </c>
      <c r="AX251" s="55">
        <f t="shared" si="644"/>
        <v>0</v>
      </c>
      <c r="AY251" s="56">
        <v>0</v>
      </c>
      <c r="AZ251" s="6">
        <v>0</v>
      </c>
      <c r="BA251" s="55">
        <f t="shared" si="645"/>
        <v>0</v>
      </c>
      <c r="BB251" s="85">
        <v>95</v>
      </c>
      <c r="BC251" s="6">
        <v>697.97</v>
      </c>
      <c r="BD251" s="55">
        <f t="shared" si="646"/>
        <v>7347.0526315789475</v>
      </c>
      <c r="BE251" s="85">
        <v>198.1</v>
      </c>
      <c r="BF251" s="6">
        <v>1605.2139999999999</v>
      </c>
      <c r="BG251" s="55">
        <f t="shared" si="647"/>
        <v>8103.0489651691069</v>
      </c>
      <c r="BH251" s="56">
        <v>0</v>
      </c>
      <c r="BI251" s="6">
        <v>0</v>
      </c>
      <c r="BJ251" s="55">
        <f t="shared" si="648"/>
        <v>0</v>
      </c>
      <c r="BK251" s="56">
        <v>0</v>
      </c>
      <c r="BL251" s="6">
        <v>0</v>
      </c>
      <c r="BM251" s="55">
        <f t="shared" si="649"/>
        <v>0</v>
      </c>
      <c r="BN251" s="56">
        <v>0</v>
      </c>
      <c r="BO251" s="6">
        <v>0</v>
      </c>
      <c r="BP251" s="55">
        <f t="shared" si="650"/>
        <v>0</v>
      </c>
      <c r="BQ251" s="56">
        <v>0</v>
      </c>
      <c r="BR251" s="6">
        <v>0</v>
      </c>
      <c r="BS251" s="55">
        <f t="shared" si="651"/>
        <v>0</v>
      </c>
      <c r="BT251" s="56">
        <v>0</v>
      </c>
      <c r="BU251" s="6">
        <v>0</v>
      </c>
      <c r="BV251" s="55">
        <f t="shared" si="652"/>
        <v>0</v>
      </c>
      <c r="BW251" s="56">
        <v>0</v>
      </c>
      <c r="BX251" s="6">
        <v>0</v>
      </c>
      <c r="BY251" s="55">
        <f t="shared" si="653"/>
        <v>0</v>
      </c>
      <c r="BZ251" s="56">
        <v>0</v>
      </c>
      <c r="CA251" s="6">
        <v>0</v>
      </c>
      <c r="CB251" s="55">
        <f t="shared" si="654"/>
        <v>0</v>
      </c>
      <c r="CC251" s="56">
        <v>0</v>
      </c>
      <c r="CD251" s="6">
        <v>0</v>
      </c>
      <c r="CE251" s="55">
        <f t="shared" si="655"/>
        <v>0</v>
      </c>
      <c r="CF251" s="56">
        <v>0</v>
      </c>
      <c r="CG251" s="6">
        <v>0</v>
      </c>
      <c r="CH251" s="55">
        <f t="shared" si="656"/>
        <v>0</v>
      </c>
      <c r="CI251" s="56">
        <v>0</v>
      </c>
      <c r="CJ251" s="6">
        <v>0</v>
      </c>
      <c r="CK251" s="55">
        <f t="shared" si="657"/>
        <v>0</v>
      </c>
      <c r="CL251" s="8">
        <f t="shared" si="659"/>
        <v>830.90099999999995</v>
      </c>
      <c r="CM251" s="15">
        <f t="shared" si="660"/>
        <v>5179.0909999999994</v>
      </c>
    </row>
    <row r="252" spans="1:91" ht="15" thickBot="1" x14ac:dyDescent="0.35">
      <c r="A252" s="71"/>
      <c r="B252" s="73" t="s">
        <v>17</v>
      </c>
      <c r="C252" s="74">
        <f t="shared" ref="C252:D252" si="662">SUM(C240:C251)</f>
        <v>0</v>
      </c>
      <c r="D252" s="75">
        <f t="shared" si="662"/>
        <v>0</v>
      </c>
      <c r="E252" s="58"/>
      <c r="F252" s="74">
        <f t="shared" ref="F252:G252" si="663">SUM(F240:F251)</f>
        <v>4768.4415599999993</v>
      </c>
      <c r="G252" s="75">
        <f t="shared" si="663"/>
        <v>20327.403000000006</v>
      </c>
      <c r="H252" s="58"/>
      <c r="I252" s="74">
        <f t="shared" ref="I252:J252" si="664">SUM(I240:I251)</f>
        <v>0</v>
      </c>
      <c r="J252" s="75">
        <f t="shared" si="664"/>
        <v>0</v>
      </c>
      <c r="K252" s="58"/>
      <c r="L252" s="74">
        <f t="shared" ref="L252:M252" si="665">SUM(L240:L251)</f>
        <v>0</v>
      </c>
      <c r="M252" s="75">
        <f t="shared" si="665"/>
        <v>0</v>
      </c>
      <c r="N252" s="58"/>
      <c r="O252" s="74">
        <f t="shared" ref="O252:P252" si="666">SUM(O240:O251)</f>
        <v>0</v>
      </c>
      <c r="P252" s="75">
        <f t="shared" si="666"/>
        <v>0</v>
      </c>
      <c r="Q252" s="58"/>
      <c r="R252" s="74">
        <f t="shared" ref="R252:S252" si="667">SUM(R240:R251)</f>
        <v>0</v>
      </c>
      <c r="S252" s="75">
        <f t="shared" si="667"/>
        <v>0</v>
      </c>
      <c r="T252" s="58"/>
      <c r="U252" s="74">
        <f t="shared" ref="U252:V252" si="668">SUM(U240:U251)</f>
        <v>3652.1559999999999</v>
      </c>
      <c r="V252" s="75">
        <f t="shared" si="668"/>
        <v>19414.456000000002</v>
      </c>
      <c r="W252" s="58"/>
      <c r="X252" s="74">
        <f t="shared" ref="X252:Y252" si="669">SUM(X240:X251)</f>
        <v>0</v>
      </c>
      <c r="Y252" s="75">
        <f t="shared" si="669"/>
        <v>0</v>
      </c>
      <c r="Z252" s="58"/>
      <c r="AA252" s="74">
        <f t="shared" ref="AA252:AB252" si="670">SUM(AA240:AA251)</f>
        <v>0</v>
      </c>
      <c r="AB252" s="75">
        <f t="shared" si="670"/>
        <v>0</v>
      </c>
      <c r="AC252" s="58"/>
      <c r="AD252" s="74">
        <f t="shared" ref="AD252:AE252" si="671">SUM(AD240:AD251)</f>
        <v>0</v>
      </c>
      <c r="AE252" s="75">
        <f t="shared" si="671"/>
        <v>0</v>
      </c>
      <c r="AF252" s="58"/>
      <c r="AG252" s="74">
        <f t="shared" ref="AG252:AH252" si="672">SUM(AG240:AG251)</f>
        <v>0</v>
      </c>
      <c r="AH252" s="75">
        <f t="shared" si="672"/>
        <v>0</v>
      </c>
      <c r="AI252" s="58"/>
      <c r="AJ252" s="74">
        <f t="shared" ref="AJ252:AK252" si="673">SUM(AJ240:AJ251)</f>
        <v>0</v>
      </c>
      <c r="AK252" s="75">
        <f t="shared" si="673"/>
        <v>0</v>
      </c>
      <c r="AL252" s="58"/>
      <c r="AM252" s="74">
        <f t="shared" ref="AM252:AN252" si="674">SUM(AM240:AM251)</f>
        <v>0</v>
      </c>
      <c r="AN252" s="75">
        <f t="shared" si="674"/>
        <v>0</v>
      </c>
      <c r="AO252" s="58"/>
      <c r="AP252" s="74">
        <f t="shared" ref="AP252:AQ252" si="675">SUM(AP240:AP251)</f>
        <v>0</v>
      </c>
      <c r="AQ252" s="75">
        <f t="shared" si="675"/>
        <v>0</v>
      </c>
      <c r="AR252" s="58"/>
      <c r="AS252" s="74">
        <f t="shared" ref="AS252:AT252" si="676">SUM(AS240:AS251)</f>
        <v>918.78</v>
      </c>
      <c r="AT252" s="75">
        <f t="shared" si="676"/>
        <v>4387.3879999999999</v>
      </c>
      <c r="AU252" s="58"/>
      <c r="AV252" s="74">
        <f t="shared" ref="AV252:AW252" si="677">SUM(AV240:AV251)</f>
        <v>0</v>
      </c>
      <c r="AW252" s="75">
        <f t="shared" si="677"/>
        <v>0</v>
      </c>
      <c r="AX252" s="58"/>
      <c r="AY252" s="74">
        <f t="shared" ref="AY252:AZ252" si="678">SUM(AY240:AY251)</f>
        <v>0</v>
      </c>
      <c r="AZ252" s="75">
        <f t="shared" si="678"/>
        <v>0</v>
      </c>
      <c r="BA252" s="58"/>
      <c r="BB252" s="74">
        <f t="shared" ref="BB252:BC252" si="679">SUM(BB240:BB251)</f>
        <v>1425</v>
      </c>
      <c r="BC252" s="75">
        <f t="shared" si="679"/>
        <v>8926.7199999999993</v>
      </c>
      <c r="BD252" s="58"/>
      <c r="BE252" s="74">
        <f t="shared" ref="BE252:BF252" si="680">SUM(BE240:BE251)</f>
        <v>3091.9999999999995</v>
      </c>
      <c r="BF252" s="75">
        <f t="shared" si="680"/>
        <v>20198.184000000001</v>
      </c>
      <c r="BG252" s="58"/>
      <c r="BH252" s="74">
        <f t="shared" ref="BH252:BI252" si="681">SUM(BH240:BH251)</f>
        <v>0</v>
      </c>
      <c r="BI252" s="75">
        <f t="shared" si="681"/>
        <v>0</v>
      </c>
      <c r="BJ252" s="58"/>
      <c r="BK252" s="74">
        <f t="shared" ref="BK252:BL252" si="682">SUM(BK240:BK251)</f>
        <v>0</v>
      </c>
      <c r="BL252" s="75">
        <f t="shared" si="682"/>
        <v>0</v>
      </c>
      <c r="BM252" s="58"/>
      <c r="BN252" s="74">
        <f t="shared" ref="BN252:BO252" si="683">SUM(BN240:BN251)</f>
        <v>0</v>
      </c>
      <c r="BO252" s="75">
        <f t="shared" si="683"/>
        <v>0</v>
      </c>
      <c r="BP252" s="58"/>
      <c r="BQ252" s="74">
        <f t="shared" ref="BQ252:BR252" si="684">SUM(BQ240:BQ251)</f>
        <v>0</v>
      </c>
      <c r="BR252" s="75">
        <f t="shared" si="684"/>
        <v>0</v>
      </c>
      <c r="BS252" s="58"/>
      <c r="BT252" s="74">
        <f t="shared" ref="BT252:BU252" si="685">SUM(BT240:BT251)</f>
        <v>0</v>
      </c>
      <c r="BU252" s="75">
        <f t="shared" si="685"/>
        <v>0</v>
      </c>
      <c r="BV252" s="58"/>
      <c r="BW252" s="74">
        <f t="shared" ref="BW252:BX252" si="686">SUM(BW240:BW251)</f>
        <v>0</v>
      </c>
      <c r="BX252" s="75">
        <f t="shared" si="686"/>
        <v>0</v>
      </c>
      <c r="BY252" s="58"/>
      <c r="BZ252" s="74">
        <f t="shared" ref="BZ252:CA252" si="687">SUM(BZ240:BZ251)</f>
        <v>0</v>
      </c>
      <c r="CA252" s="75">
        <f t="shared" si="687"/>
        <v>0</v>
      </c>
      <c r="CB252" s="58"/>
      <c r="CC252" s="74">
        <f t="shared" ref="CC252:CD252" si="688">SUM(CC240:CC251)</f>
        <v>0</v>
      </c>
      <c r="CD252" s="75">
        <f t="shared" si="688"/>
        <v>0</v>
      </c>
      <c r="CE252" s="58"/>
      <c r="CF252" s="74">
        <f t="shared" ref="CF252:CG252" si="689">SUM(CF240:CF251)</f>
        <v>0</v>
      </c>
      <c r="CG252" s="75">
        <f t="shared" si="689"/>
        <v>0</v>
      </c>
      <c r="CH252" s="58"/>
      <c r="CI252" s="74">
        <f t="shared" ref="CI252:CJ252" si="690">SUM(CI240:CI251)</f>
        <v>68.022499999999994</v>
      </c>
      <c r="CJ252" s="75">
        <f t="shared" si="690"/>
        <v>473.41800000000001</v>
      </c>
      <c r="CK252" s="58"/>
      <c r="CL252" s="45">
        <f t="shared" si="659"/>
        <v>13924.400059999998</v>
      </c>
      <c r="CM252" s="46">
        <f t="shared" si="660"/>
        <v>73727.569000000018</v>
      </c>
    </row>
    <row r="253" spans="1:91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85">
        <v>374.99387999999999</v>
      </c>
      <c r="G253" s="6">
        <v>2491.8539999999998</v>
      </c>
      <c r="H253" s="55">
        <f t="shared" ref="H253:H264" si="691">IF(F253=0,0,G253/F253*1000)</f>
        <v>6645.0524472559391</v>
      </c>
      <c r="I253" s="56">
        <v>0</v>
      </c>
      <c r="J253" s="6">
        <v>0</v>
      </c>
      <c r="K253" s="55">
        <f t="shared" ref="K253:K264" si="692">IF(I253=0,0,J253/I253*1000)</f>
        <v>0</v>
      </c>
      <c r="L253" s="56">
        <v>0</v>
      </c>
      <c r="M253" s="6">
        <v>0</v>
      </c>
      <c r="N253" s="55">
        <f t="shared" ref="N253:N264" si="693">IF(L253=0,0,M253/L253*1000)</f>
        <v>0</v>
      </c>
      <c r="O253" s="56">
        <v>0</v>
      </c>
      <c r="P253" s="6">
        <v>0</v>
      </c>
      <c r="Q253" s="55">
        <f t="shared" ref="Q253:Q264" si="694">IF(O253=0,0,P253/O253*1000)</f>
        <v>0</v>
      </c>
      <c r="R253" s="56">
        <v>0</v>
      </c>
      <c r="S253" s="6">
        <v>0</v>
      </c>
      <c r="T253" s="55">
        <f t="shared" ref="T253:T264" si="695">IF(R253=0,0,S253/R253*1000)</f>
        <v>0</v>
      </c>
      <c r="U253" s="85">
        <v>61.54</v>
      </c>
      <c r="V253" s="6">
        <v>288.62299999999999</v>
      </c>
      <c r="W253" s="55">
        <f t="shared" ref="W253:W264" si="696">IF(U253=0,0,V253/U253*1000)</f>
        <v>4690.0064998375037</v>
      </c>
      <c r="X253" s="56">
        <v>0</v>
      </c>
      <c r="Y253" s="6">
        <v>0</v>
      </c>
      <c r="Z253" s="55">
        <f t="shared" ref="Z253:Z264" si="697">IF(X253=0,0,Y253/X253*1000)</f>
        <v>0</v>
      </c>
      <c r="AA253" s="56">
        <v>0</v>
      </c>
      <c r="AB253" s="6">
        <v>0</v>
      </c>
      <c r="AC253" s="55">
        <f t="shared" ref="AC253:AC264" si="698">IF(AA253=0,0,AB253/AA253*1000)</f>
        <v>0</v>
      </c>
      <c r="AD253" s="56">
        <v>0</v>
      </c>
      <c r="AE253" s="6">
        <v>0</v>
      </c>
      <c r="AF253" s="55">
        <f t="shared" ref="AF253:AF264" si="699">IF(AD253=0,0,AE253/AD253*1000)</f>
        <v>0</v>
      </c>
      <c r="AG253" s="56">
        <v>0</v>
      </c>
      <c r="AH253" s="6">
        <v>0</v>
      </c>
      <c r="AI253" s="55">
        <f t="shared" ref="AI253:AI264" si="700">IF(AG253=0,0,AH253/AG253*1000)</f>
        <v>0</v>
      </c>
      <c r="AJ253" s="56">
        <v>0</v>
      </c>
      <c r="AK253" s="6">
        <v>0</v>
      </c>
      <c r="AL253" s="55">
        <f t="shared" ref="AL253:AL264" si="701">IF(AJ253=0,0,AK253/AJ253*1000)</f>
        <v>0</v>
      </c>
      <c r="AM253" s="56">
        <v>0</v>
      </c>
      <c r="AN253" s="6">
        <v>0</v>
      </c>
      <c r="AO253" s="55">
        <f t="shared" ref="AO253:AO264" si="702">IF(AM253=0,0,AN253/AM253*1000)</f>
        <v>0</v>
      </c>
      <c r="AP253" s="56">
        <v>0</v>
      </c>
      <c r="AQ253" s="6">
        <v>0</v>
      </c>
      <c r="AR253" s="55">
        <f t="shared" ref="AR253:AR264" si="703">IF(AP253=0,0,AQ253/AP253*1000)</f>
        <v>0</v>
      </c>
      <c r="AS253" s="85">
        <v>134.4</v>
      </c>
      <c r="AT253" s="6">
        <v>1115.52</v>
      </c>
      <c r="AU253" s="55">
        <f t="shared" ref="AU253:AU264" si="704">IF(AS253=0,0,AT253/AS253*1000)</f>
        <v>8299.9999999999982</v>
      </c>
      <c r="AV253" s="56">
        <v>0</v>
      </c>
      <c r="AW253" s="6">
        <v>0</v>
      </c>
      <c r="AX253" s="55">
        <f t="shared" ref="AX253:AX264" si="705">IF(AV253=0,0,AW253/AV253*1000)</f>
        <v>0</v>
      </c>
      <c r="AY253" s="56">
        <v>0</v>
      </c>
      <c r="AZ253" s="6">
        <v>0</v>
      </c>
      <c r="BA253" s="55">
        <f t="shared" ref="BA253:BA264" si="706">IF(AY253=0,0,AZ253/AY253*1000)</f>
        <v>0</v>
      </c>
      <c r="BB253" s="85">
        <v>30</v>
      </c>
      <c r="BC253" s="6">
        <v>223.86</v>
      </c>
      <c r="BD253" s="55">
        <f t="shared" ref="BD253:BD264" si="707">IF(BB253=0,0,BC253/BB253*1000)</f>
        <v>7462.0000000000009</v>
      </c>
      <c r="BE253" s="85">
        <v>259.10000000000002</v>
      </c>
      <c r="BF253" s="6">
        <v>1852.5650000000001</v>
      </c>
      <c r="BG253" s="55">
        <f t="shared" ref="BG253:BG264" si="708">IF(BE253=0,0,BF253/BE253*1000)</f>
        <v>7149.9999999999991</v>
      </c>
      <c r="BH253" s="56">
        <v>0</v>
      </c>
      <c r="BI253" s="6">
        <v>0</v>
      </c>
      <c r="BJ253" s="55">
        <f t="shared" ref="BJ253:BJ264" si="709">IF(BH253=0,0,BI253/BH253*1000)</f>
        <v>0</v>
      </c>
      <c r="BK253" s="56">
        <v>0</v>
      </c>
      <c r="BL253" s="6">
        <v>0</v>
      </c>
      <c r="BM253" s="55">
        <f t="shared" ref="BM253:BM264" si="710">IF(BK253=0,0,BL253/BK253*1000)</f>
        <v>0</v>
      </c>
      <c r="BN253" s="56">
        <v>0</v>
      </c>
      <c r="BO253" s="6">
        <v>0</v>
      </c>
      <c r="BP253" s="55">
        <f t="shared" ref="BP253:BP264" si="711">IF(BN253=0,0,BO253/BN253*1000)</f>
        <v>0</v>
      </c>
      <c r="BQ253" s="56">
        <v>0</v>
      </c>
      <c r="BR253" s="6">
        <v>0</v>
      </c>
      <c r="BS253" s="55">
        <f t="shared" ref="BS253:BS264" si="712">IF(BQ253=0,0,BR253/BQ253*1000)</f>
        <v>0</v>
      </c>
      <c r="BT253" s="56">
        <v>0</v>
      </c>
      <c r="BU253" s="6">
        <v>0</v>
      </c>
      <c r="BV253" s="55">
        <f t="shared" ref="BV253:BV264" si="713">IF(BT253=0,0,BU253/BT253*1000)</f>
        <v>0</v>
      </c>
      <c r="BW253" s="56">
        <v>0</v>
      </c>
      <c r="BX253" s="6">
        <v>0</v>
      </c>
      <c r="BY253" s="55">
        <f t="shared" ref="BY253:BY264" si="714">IF(BW253=0,0,BX253/BW253*1000)</f>
        <v>0</v>
      </c>
      <c r="BZ253" s="56">
        <v>0</v>
      </c>
      <c r="CA253" s="6">
        <v>0</v>
      </c>
      <c r="CB253" s="55">
        <f t="shared" ref="CB253:CB264" si="715">IF(BZ253=0,0,CA253/BZ253*1000)</f>
        <v>0</v>
      </c>
      <c r="CC253" s="56">
        <v>0</v>
      </c>
      <c r="CD253" s="6">
        <v>0</v>
      </c>
      <c r="CE253" s="55">
        <f t="shared" ref="CE253:CE264" si="716">IF(CC253=0,0,CD253/CC253*1000)</f>
        <v>0</v>
      </c>
      <c r="CF253" s="56">
        <v>0</v>
      </c>
      <c r="CG253" s="6">
        <v>0</v>
      </c>
      <c r="CH253" s="55">
        <f t="shared" ref="CH253:CH264" si="717">IF(CF253=0,0,CG253/CF253*1000)</f>
        <v>0</v>
      </c>
      <c r="CI253" s="56">
        <v>0</v>
      </c>
      <c r="CJ253" s="6">
        <v>0</v>
      </c>
      <c r="CK253" s="55">
        <f t="shared" ref="CK253:CK264" si="718">IF(CI253=0,0,CJ253/CI253*1000)</f>
        <v>0</v>
      </c>
      <c r="CL253" s="8">
        <f>SUMIF($C$5:$CK$5,"Ton",C253:CK253)</f>
        <v>860.03388000000007</v>
      </c>
      <c r="CM253" s="15">
        <f>SUMIF($C$5:$CK$5,"F*",C253:CK253)</f>
        <v>5972.4220000000005</v>
      </c>
    </row>
    <row r="254" spans="1:91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719">IF(C254=0,0,D254/C254*1000)</f>
        <v>0</v>
      </c>
      <c r="F254" s="85">
        <v>415.26</v>
      </c>
      <c r="G254" s="6">
        <v>1848.2180000000001</v>
      </c>
      <c r="H254" s="55">
        <f t="shared" si="691"/>
        <v>4450.7489283822188</v>
      </c>
      <c r="I254" s="56">
        <v>0</v>
      </c>
      <c r="J254" s="6">
        <v>0</v>
      </c>
      <c r="K254" s="55">
        <f t="shared" si="692"/>
        <v>0</v>
      </c>
      <c r="L254" s="56">
        <v>0</v>
      </c>
      <c r="M254" s="6">
        <v>0</v>
      </c>
      <c r="N254" s="55">
        <f t="shared" si="693"/>
        <v>0</v>
      </c>
      <c r="O254" s="56">
        <v>0</v>
      </c>
      <c r="P254" s="6">
        <v>0</v>
      </c>
      <c r="Q254" s="55">
        <f t="shared" si="694"/>
        <v>0</v>
      </c>
      <c r="R254" s="56">
        <v>0</v>
      </c>
      <c r="S254" s="6">
        <v>0</v>
      </c>
      <c r="T254" s="55">
        <f t="shared" si="695"/>
        <v>0</v>
      </c>
      <c r="U254" s="85">
        <v>157.69999999999999</v>
      </c>
      <c r="V254" s="6">
        <v>1149.9849999999999</v>
      </c>
      <c r="W254" s="55">
        <f t="shared" si="696"/>
        <v>7292.2320862396955</v>
      </c>
      <c r="X254" s="56">
        <v>0</v>
      </c>
      <c r="Y254" s="6">
        <v>0</v>
      </c>
      <c r="Z254" s="55">
        <f t="shared" si="697"/>
        <v>0</v>
      </c>
      <c r="AA254" s="56">
        <v>0</v>
      </c>
      <c r="AB254" s="6">
        <v>0</v>
      </c>
      <c r="AC254" s="55">
        <f t="shared" si="698"/>
        <v>0</v>
      </c>
      <c r="AD254" s="56">
        <v>0</v>
      </c>
      <c r="AE254" s="6">
        <v>0</v>
      </c>
      <c r="AF254" s="55">
        <f t="shared" si="699"/>
        <v>0</v>
      </c>
      <c r="AG254" s="56">
        <v>0</v>
      </c>
      <c r="AH254" s="6">
        <v>0</v>
      </c>
      <c r="AI254" s="55">
        <f t="shared" si="700"/>
        <v>0</v>
      </c>
      <c r="AJ254" s="56">
        <v>0</v>
      </c>
      <c r="AK254" s="6">
        <v>0</v>
      </c>
      <c r="AL254" s="55">
        <f t="shared" si="701"/>
        <v>0</v>
      </c>
      <c r="AM254" s="56">
        <v>0</v>
      </c>
      <c r="AN254" s="6">
        <v>0</v>
      </c>
      <c r="AO254" s="55">
        <f t="shared" si="702"/>
        <v>0</v>
      </c>
      <c r="AP254" s="56">
        <v>0</v>
      </c>
      <c r="AQ254" s="6">
        <v>0</v>
      </c>
      <c r="AR254" s="55">
        <f t="shared" si="703"/>
        <v>0</v>
      </c>
      <c r="AS254" s="85">
        <v>93.98</v>
      </c>
      <c r="AT254" s="6">
        <v>780.03399999999999</v>
      </c>
      <c r="AU254" s="55">
        <f t="shared" si="704"/>
        <v>8299.9999999999982</v>
      </c>
      <c r="AV254" s="56">
        <v>0</v>
      </c>
      <c r="AW254" s="6">
        <v>0</v>
      </c>
      <c r="AX254" s="55">
        <f t="shared" si="705"/>
        <v>0</v>
      </c>
      <c r="AY254" s="56">
        <v>0</v>
      </c>
      <c r="AZ254" s="6">
        <v>0</v>
      </c>
      <c r="BA254" s="55">
        <f t="shared" si="706"/>
        <v>0</v>
      </c>
      <c r="BB254" s="85">
        <v>65</v>
      </c>
      <c r="BC254" s="6">
        <v>489.86</v>
      </c>
      <c r="BD254" s="55">
        <f t="shared" si="707"/>
        <v>7536.3076923076924</v>
      </c>
      <c r="BE254" s="85">
        <v>167.99</v>
      </c>
      <c r="BF254" s="6">
        <v>1254.9079999999999</v>
      </c>
      <c r="BG254" s="55">
        <f t="shared" si="708"/>
        <v>7470.1351270908972</v>
      </c>
      <c r="BH254" s="56">
        <v>0</v>
      </c>
      <c r="BI254" s="6">
        <v>0</v>
      </c>
      <c r="BJ254" s="55">
        <f t="shared" si="709"/>
        <v>0</v>
      </c>
      <c r="BK254" s="56">
        <v>0</v>
      </c>
      <c r="BL254" s="6">
        <v>0</v>
      </c>
      <c r="BM254" s="55">
        <f t="shared" si="710"/>
        <v>0</v>
      </c>
      <c r="BN254" s="56">
        <v>0</v>
      </c>
      <c r="BO254" s="6">
        <v>0</v>
      </c>
      <c r="BP254" s="55">
        <f t="shared" si="711"/>
        <v>0</v>
      </c>
      <c r="BQ254" s="56">
        <v>0</v>
      </c>
      <c r="BR254" s="6">
        <v>0</v>
      </c>
      <c r="BS254" s="55">
        <f t="shared" si="712"/>
        <v>0</v>
      </c>
      <c r="BT254" s="56">
        <v>0</v>
      </c>
      <c r="BU254" s="6">
        <v>0</v>
      </c>
      <c r="BV254" s="55">
        <f t="shared" si="713"/>
        <v>0</v>
      </c>
      <c r="BW254" s="56">
        <v>0</v>
      </c>
      <c r="BX254" s="6">
        <v>0</v>
      </c>
      <c r="BY254" s="55">
        <f t="shared" si="714"/>
        <v>0</v>
      </c>
      <c r="BZ254" s="56">
        <v>0</v>
      </c>
      <c r="CA254" s="6">
        <v>0</v>
      </c>
      <c r="CB254" s="55">
        <f t="shared" si="715"/>
        <v>0</v>
      </c>
      <c r="CC254" s="56">
        <v>0</v>
      </c>
      <c r="CD254" s="6">
        <v>0</v>
      </c>
      <c r="CE254" s="55">
        <f t="shared" si="716"/>
        <v>0</v>
      </c>
      <c r="CF254" s="56">
        <v>0</v>
      </c>
      <c r="CG254" s="6">
        <v>0</v>
      </c>
      <c r="CH254" s="55">
        <f t="shared" si="717"/>
        <v>0</v>
      </c>
      <c r="CI254" s="56">
        <v>0</v>
      </c>
      <c r="CJ254" s="6">
        <v>0</v>
      </c>
      <c r="CK254" s="55">
        <f t="shared" si="718"/>
        <v>0</v>
      </c>
      <c r="CL254" s="8">
        <f t="shared" ref="CL254:CL265" si="720">SUMIF($C$5:$CK$5,"Ton",C254:CK254)</f>
        <v>899.93000000000006</v>
      </c>
      <c r="CM254" s="15">
        <f t="shared" ref="CM254:CM265" si="721">SUMIF($C$5:$CK$5,"F*",C254:CK254)</f>
        <v>5523.0049999999992</v>
      </c>
    </row>
    <row r="255" spans="1:91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719"/>
        <v>0</v>
      </c>
      <c r="F255" s="85">
        <v>205.70699999999999</v>
      </c>
      <c r="G255" s="6">
        <v>1179.8240000000001</v>
      </c>
      <c r="H255" s="55">
        <f t="shared" si="691"/>
        <v>5735.4586863840314</v>
      </c>
      <c r="I255" s="56">
        <v>0</v>
      </c>
      <c r="J255" s="6">
        <v>0</v>
      </c>
      <c r="K255" s="55">
        <f t="shared" si="692"/>
        <v>0</v>
      </c>
      <c r="L255" s="56">
        <v>0</v>
      </c>
      <c r="M255" s="6">
        <v>0</v>
      </c>
      <c r="N255" s="55">
        <f t="shared" si="693"/>
        <v>0</v>
      </c>
      <c r="O255" s="56">
        <v>0</v>
      </c>
      <c r="P255" s="6">
        <v>0</v>
      </c>
      <c r="Q255" s="55">
        <f t="shared" si="694"/>
        <v>0</v>
      </c>
      <c r="R255" s="56">
        <v>0</v>
      </c>
      <c r="S255" s="6">
        <v>0</v>
      </c>
      <c r="T255" s="55">
        <f t="shared" si="695"/>
        <v>0</v>
      </c>
      <c r="U255" s="85">
        <v>237.14500000000001</v>
      </c>
      <c r="V255" s="6">
        <v>1884.38</v>
      </c>
      <c r="W255" s="55">
        <f t="shared" si="696"/>
        <v>7946.1089207025234</v>
      </c>
      <c r="X255" s="56">
        <v>0</v>
      </c>
      <c r="Y255" s="6">
        <v>0</v>
      </c>
      <c r="Z255" s="55">
        <f t="shared" si="697"/>
        <v>0</v>
      </c>
      <c r="AA255" s="56">
        <v>0</v>
      </c>
      <c r="AB255" s="6">
        <v>0</v>
      </c>
      <c r="AC255" s="55">
        <f t="shared" si="698"/>
        <v>0</v>
      </c>
      <c r="AD255" s="56">
        <v>0</v>
      </c>
      <c r="AE255" s="6">
        <v>0</v>
      </c>
      <c r="AF255" s="55">
        <f t="shared" si="699"/>
        <v>0</v>
      </c>
      <c r="AG255" s="56">
        <v>0</v>
      </c>
      <c r="AH255" s="6">
        <v>0</v>
      </c>
      <c r="AI255" s="55">
        <f t="shared" si="700"/>
        <v>0</v>
      </c>
      <c r="AJ255" s="56">
        <v>0</v>
      </c>
      <c r="AK255" s="6">
        <v>0</v>
      </c>
      <c r="AL255" s="55">
        <f t="shared" si="701"/>
        <v>0</v>
      </c>
      <c r="AM255" s="56">
        <v>0</v>
      </c>
      <c r="AN255" s="6">
        <v>0</v>
      </c>
      <c r="AO255" s="55">
        <f t="shared" si="702"/>
        <v>0</v>
      </c>
      <c r="AP255" s="56">
        <v>0</v>
      </c>
      <c r="AQ255" s="6">
        <v>0</v>
      </c>
      <c r="AR255" s="55">
        <f t="shared" si="703"/>
        <v>0</v>
      </c>
      <c r="AS255" s="56">
        <v>0</v>
      </c>
      <c r="AT255" s="6">
        <v>0</v>
      </c>
      <c r="AU255" s="55">
        <f t="shared" si="704"/>
        <v>0</v>
      </c>
      <c r="AV255" s="56">
        <v>0</v>
      </c>
      <c r="AW255" s="6">
        <v>0</v>
      </c>
      <c r="AX255" s="55">
        <f t="shared" si="705"/>
        <v>0</v>
      </c>
      <c r="AY255" s="56">
        <v>0</v>
      </c>
      <c r="AZ255" s="6">
        <v>0</v>
      </c>
      <c r="BA255" s="55">
        <f t="shared" si="706"/>
        <v>0</v>
      </c>
      <c r="BB255" s="85">
        <v>25</v>
      </c>
      <c r="BC255" s="6">
        <v>198.75</v>
      </c>
      <c r="BD255" s="55">
        <f t="shared" si="707"/>
        <v>7950</v>
      </c>
      <c r="BE255" s="56">
        <v>0</v>
      </c>
      <c r="BF255" s="6">
        <v>0</v>
      </c>
      <c r="BG255" s="55">
        <f t="shared" si="708"/>
        <v>0</v>
      </c>
      <c r="BH255" s="56">
        <v>0</v>
      </c>
      <c r="BI255" s="6">
        <v>0</v>
      </c>
      <c r="BJ255" s="55">
        <f t="shared" si="709"/>
        <v>0</v>
      </c>
      <c r="BK255" s="56">
        <v>0</v>
      </c>
      <c r="BL255" s="6">
        <v>0</v>
      </c>
      <c r="BM255" s="55">
        <f t="shared" si="710"/>
        <v>0</v>
      </c>
      <c r="BN255" s="56">
        <v>0</v>
      </c>
      <c r="BO255" s="6">
        <v>0</v>
      </c>
      <c r="BP255" s="55">
        <f t="shared" si="711"/>
        <v>0</v>
      </c>
      <c r="BQ255" s="56">
        <v>0</v>
      </c>
      <c r="BR255" s="6">
        <v>0</v>
      </c>
      <c r="BS255" s="55">
        <f t="shared" si="712"/>
        <v>0</v>
      </c>
      <c r="BT255" s="56">
        <v>0</v>
      </c>
      <c r="BU255" s="6">
        <v>0</v>
      </c>
      <c r="BV255" s="55">
        <f t="shared" si="713"/>
        <v>0</v>
      </c>
      <c r="BW255" s="56">
        <v>0</v>
      </c>
      <c r="BX255" s="6">
        <v>0</v>
      </c>
      <c r="BY255" s="55">
        <f t="shared" si="714"/>
        <v>0</v>
      </c>
      <c r="BZ255" s="56">
        <v>0</v>
      </c>
      <c r="CA255" s="6">
        <v>0</v>
      </c>
      <c r="CB255" s="55">
        <f t="shared" si="715"/>
        <v>0</v>
      </c>
      <c r="CC255" s="56">
        <v>0</v>
      </c>
      <c r="CD255" s="6">
        <v>0</v>
      </c>
      <c r="CE255" s="55">
        <f t="shared" si="716"/>
        <v>0</v>
      </c>
      <c r="CF255" s="56">
        <v>0</v>
      </c>
      <c r="CG255" s="6">
        <v>0</v>
      </c>
      <c r="CH255" s="55">
        <f t="shared" si="717"/>
        <v>0</v>
      </c>
      <c r="CI255" s="56">
        <v>0</v>
      </c>
      <c r="CJ255" s="6">
        <v>0</v>
      </c>
      <c r="CK255" s="55">
        <f t="shared" si="718"/>
        <v>0</v>
      </c>
      <c r="CL255" s="8">
        <f t="shared" si="720"/>
        <v>467.85199999999998</v>
      </c>
      <c r="CM255" s="15">
        <f t="shared" si="721"/>
        <v>3262.9540000000002</v>
      </c>
    </row>
    <row r="256" spans="1:91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56">
        <v>0</v>
      </c>
      <c r="G256" s="6">
        <v>0</v>
      </c>
      <c r="H256" s="55">
        <f t="shared" si="691"/>
        <v>0</v>
      </c>
      <c r="I256" s="56">
        <v>0</v>
      </c>
      <c r="J256" s="6">
        <v>0</v>
      </c>
      <c r="K256" s="55">
        <f t="shared" si="692"/>
        <v>0</v>
      </c>
      <c r="L256" s="56">
        <v>0</v>
      </c>
      <c r="M256" s="6">
        <v>0</v>
      </c>
      <c r="N256" s="55">
        <f t="shared" si="693"/>
        <v>0</v>
      </c>
      <c r="O256" s="56">
        <v>0</v>
      </c>
      <c r="P256" s="6">
        <v>0</v>
      </c>
      <c r="Q256" s="55">
        <f t="shared" si="694"/>
        <v>0</v>
      </c>
      <c r="R256" s="56">
        <v>0</v>
      </c>
      <c r="S256" s="6">
        <v>0</v>
      </c>
      <c r="T256" s="55">
        <f t="shared" si="695"/>
        <v>0</v>
      </c>
      <c r="U256" s="56">
        <v>0</v>
      </c>
      <c r="V256" s="6">
        <v>0</v>
      </c>
      <c r="W256" s="55">
        <f t="shared" si="696"/>
        <v>0</v>
      </c>
      <c r="X256" s="56">
        <v>0</v>
      </c>
      <c r="Y256" s="6">
        <v>0</v>
      </c>
      <c r="Z256" s="55">
        <f t="shared" si="697"/>
        <v>0</v>
      </c>
      <c r="AA256" s="56">
        <v>0</v>
      </c>
      <c r="AB256" s="6">
        <v>0</v>
      </c>
      <c r="AC256" s="55">
        <f t="shared" si="698"/>
        <v>0</v>
      </c>
      <c r="AD256" s="56">
        <v>0</v>
      </c>
      <c r="AE256" s="6">
        <v>0</v>
      </c>
      <c r="AF256" s="55">
        <f t="shared" si="699"/>
        <v>0</v>
      </c>
      <c r="AG256" s="56">
        <v>0</v>
      </c>
      <c r="AH256" s="6">
        <v>0</v>
      </c>
      <c r="AI256" s="55">
        <f t="shared" si="700"/>
        <v>0</v>
      </c>
      <c r="AJ256" s="56">
        <v>0</v>
      </c>
      <c r="AK256" s="6">
        <v>0</v>
      </c>
      <c r="AL256" s="55">
        <f t="shared" si="701"/>
        <v>0</v>
      </c>
      <c r="AM256" s="56">
        <v>0</v>
      </c>
      <c r="AN256" s="6">
        <v>0</v>
      </c>
      <c r="AO256" s="55">
        <f t="shared" si="702"/>
        <v>0</v>
      </c>
      <c r="AP256" s="56">
        <v>0</v>
      </c>
      <c r="AQ256" s="6">
        <v>0</v>
      </c>
      <c r="AR256" s="55">
        <f t="shared" si="703"/>
        <v>0</v>
      </c>
      <c r="AS256" s="56">
        <v>0</v>
      </c>
      <c r="AT256" s="6">
        <v>0</v>
      </c>
      <c r="AU256" s="55">
        <f t="shared" si="704"/>
        <v>0</v>
      </c>
      <c r="AV256" s="56">
        <v>0</v>
      </c>
      <c r="AW256" s="6">
        <v>0</v>
      </c>
      <c r="AX256" s="55">
        <f t="shared" si="705"/>
        <v>0</v>
      </c>
      <c r="AY256" s="56">
        <v>0</v>
      </c>
      <c r="AZ256" s="6">
        <v>0</v>
      </c>
      <c r="BA256" s="55">
        <f t="shared" si="706"/>
        <v>0</v>
      </c>
      <c r="BB256" s="56">
        <v>0</v>
      </c>
      <c r="BC256" s="6">
        <v>0</v>
      </c>
      <c r="BD256" s="55">
        <f t="shared" si="707"/>
        <v>0</v>
      </c>
      <c r="BE256" s="56">
        <v>0</v>
      </c>
      <c r="BF256" s="6">
        <v>0</v>
      </c>
      <c r="BG256" s="55">
        <f t="shared" si="708"/>
        <v>0</v>
      </c>
      <c r="BH256" s="56">
        <v>0</v>
      </c>
      <c r="BI256" s="6">
        <v>0</v>
      </c>
      <c r="BJ256" s="55">
        <f t="shared" si="709"/>
        <v>0</v>
      </c>
      <c r="BK256" s="56">
        <v>0</v>
      </c>
      <c r="BL256" s="6">
        <v>0</v>
      </c>
      <c r="BM256" s="55">
        <f t="shared" si="710"/>
        <v>0</v>
      </c>
      <c r="BN256" s="56">
        <v>0</v>
      </c>
      <c r="BO256" s="6">
        <v>0</v>
      </c>
      <c r="BP256" s="55">
        <f t="shared" si="711"/>
        <v>0</v>
      </c>
      <c r="BQ256" s="56">
        <v>0</v>
      </c>
      <c r="BR256" s="6">
        <v>0</v>
      </c>
      <c r="BS256" s="55">
        <f t="shared" si="712"/>
        <v>0</v>
      </c>
      <c r="BT256" s="56">
        <v>0</v>
      </c>
      <c r="BU256" s="6">
        <v>0</v>
      </c>
      <c r="BV256" s="55">
        <f t="shared" si="713"/>
        <v>0</v>
      </c>
      <c r="BW256" s="56">
        <v>0</v>
      </c>
      <c r="BX256" s="6">
        <v>0</v>
      </c>
      <c r="BY256" s="55">
        <f t="shared" si="714"/>
        <v>0</v>
      </c>
      <c r="BZ256" s="56">
        <v>0</v>
      </c>
      <c r="CA256" s="6">
        <v>0</v>
      </c>
      <c r="CB256" s="55">
        <f t="shared" si="715"/>
        <v>0</v>
      </c>
      <c r="CC256" s="56">
        <v>0</v>
      </c>
      <c r="CD256" s="6">
        <v>0</v>
      </c>
      <c r="CE256" s="55">
        <f t="shared" si="716"/>
        <v>0</v>
      </c>
      <c r="CF256" s="56">
        <v>0</v>
      </c>
      <c r="CG256" s="6">
        <v>0</v>
      </c>
      <c r="CH256" s="55">
        <f t="shared" si="717"/>
        <v>0</v>
      </c>
      <c r="CI256" s="56">
        <v>0</v>
      </c>
      <c r="CJ256" s="6">
        <v>0</v>
      </c>
      <c r="CK256" s="55">
        <f t="shared" si="718"/>
        <v>0</v>
      </c>
      <c r="CL256" s="8">
        <f t="shared" si="720"/>
        <v>0</v>
      </c>
      <c r="CM256" s="15">
        <f t="shared" si="721"/>
        <v>0</v>
      </c>
    </row>
    <row r="257" spans="1:91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722">IF(C257=0,0,D257/C257*1000)</f>
        <v>0</v>
      </c>
      <c r="F257" s="56">
        <v>0</v>
      </c>
      <c r="G257" s="6">
        <v>0</v>
      </c>
      <c r="H257" s="55">
        <f t="shared" si="691"/>
        <v>0</v>
      </c>
      <c r="I257" s="56">
        <v>0</v>
      </c>
      <c r="J257" s="6">
        <v>0</v>
      </c>
      <c r="K257" s="55">
        <f t="shared" si="692"/>
        <v>0</v>
      </c>
      <c r="L257" s="56">
        <v>0</v>
      </c>
      <c r="M257" s="6">
        <v>0</v>
      </c>
      <c r="N257" s="55">
        <f t="shared" si="693"/>
        <v>0</v>
      </c>
      <c r="O257" s="56">
        <v>0</v>
      </c>
      <c r="P257" s="6">
        <v>0</v>
      </c>
      <c r="Q257" s="55">
        <f t="shared" si="694"/>
        <v>0</v>
      </c>
      <c r="R257" s="56">
        <v>0</v>
      </c>
      <c r="S257" s="6">
        <v>0</v>
      </c>
      <c r="T257" s="55">
        <f t="shared" si="695"/>
        <v>0</v>
      </c>
      <c r="U257" s="56">
        <v>0</v>
      </c>
      <c r="V257" s="6">
        <v>0</v>
      </c>
      <c r="W257" s="55">
        <f t="shared" si="696"/>
        <v>0</v>
      </c>
      <c r="X257" s="56">
        <v>0</v>
      </c>
      <c r="Y257" s="6">
        <v>0</v>
      </c>
      <c r="Z257" s="55">
        <f t="shared" si="697"/>
        <v>0</v>
      </c>
      <c r="AA257" s="56">
        <v>0</v>
      </c>
      <c r="AB257" s="6">
        <v>0</v>
      </c>
      <c r="AC257" s="55">
        <f t="shared" si="698"/>
        <v>0</v>
      </c>
      <c r="AD257" s="56">
        <v>0</v>
      </c>
      <c r="AE257" s="6">
        <v>0</v>
      </c>
      <c r="AF257" s="55">
        <f t="shared" si="699"/>
        <v>0</v>
      </c>
      <c r="AG257" s="56">
        <v>0</v>
      </c>
      <c r="AH257" s="6">
        <v>0</v>
      </c>
      <c r="AI257" s="55">
        <f t="shared" si="700"/>
        <v>0</v>
      </c>
      <c r="AJ257" s="56">
        <v>0</v>
      </c>
      <c r="AK257" s="6">
        <v>0</v>
      </c>
      <c r="AL257" s="55">
        <f t="shared" si="701"/>
        <v>0</v>
      </c>
      <c r="AM257" s="56">
        <v>0</v>
      </c>
      <c r="AN257" s="6">
        <v>0</v>
      </c>
      <c r="AO257" s="55">
        <f t="shared" si="702"/>
        <v>0</v>
      </c>
      <c r="AP257" s="56">
        <v>0</v>
      </c>
      <c r="AQ257" s="6">
        <v>0</v>
      </c>
      <c r="AR257" s="55">
        <f t="shared" si="703"/>
        <v>0</v>
      </c>
      <c r="AS257" s="56">
        <v>0</v>
      </c>
      <c r="AT257" s="6">
        <v>0</v>
      </c>
      <c r="AU257" s="55">
        <f t="shared" si="704"/>
        <v>0</v>
      </c>
      <c r="AV257" s="56">
        <v>0</v>
      </c>
      <c r="AW257" s="6">
        <v>0</v>
      </c>
      <c r="AX257" s="55">
        <f t="shared" si="705"/>
        <v>0</v>
      </c>
      <c r="AY257" s="56">
        <v>0</v>
      </c>
      <c r="AZ257" s="6">
        <v>0</v>
      </c>
      <c r="BA257" s="55">
        <f t="shared" si="706"/>
        <v>0</v>
      </c>
      <c r="BB257" s="56">
        <v>0</v>
      </c>
      <c r="BC257" s="6">
        <v>0</v>
      </c>
      <c r="BD257" s="55">
        <f t="shared" si="707"/>
        <v>0</v>
      </c>
      <c r="BE257" s="56">
        <v>0</v>
      </c>
      <c r="BF257" s="6">
        <v>0</v>
      </c>
      <c r="BG257" s="55">
        <f t="shared" si="708"/>
        <v>0</v>
      </c>
      <c r="BH257" s="56">
        <v>0</v>
      </c>
      <c r="BI257" s="6">
        <v>0</v>
      </c>
      <c r="BJ257" s="55">
        <f t="shared" si="709"/>
        <v>0</v>
      </c>
      <c r="BK257" s="56">
        <v>0</v>
      </c>
      <c r="BL257" s="6">
        <v>0</v>
      </c>
      <c r="BM257" s="55">
        <f t="shared" si="710"/>
        <v>0</v>
      </c>
      <c r="BN257" s="56">
        <v>0</v>
      </c>
      <c r="BO257" s="6">
        <v>0</v>
      </c>
      <c r="BP257" s="55">
        <f t="shared" si="711"/>
        <v>0</v>
      </c>
      <c r="BQ257" s="56">
        <v>0</v>
      </c>
      <c r="BR257" s="6">
        <v>0</v>
      </c>
      <c r="BS257" s="55">
        <f t="shared" si="712"/>
        <v>0</v>
      </c>
      <c r="BT257" s="56">
        <v>0</v>
      </c>
      <c r="BU257" s="6">
        <v>0</v>
      </c>
      <c r="BV257" s="55">
        <f t="shared" si="713"/>
        <v>0</v>
      </c>
      <c r="BW257" s="56">
        <v>0</v>
      </c>
      <c r="BX257" s="6">
        <v>0</v>
      </c>
      <c r="BY257" s="55">
        <f t="shared" si="714"/>
        <v>0</v>
      </c>
      <c r="BZ257" s="56">
        <v>0</v>
      </c>
      <c r="CA257" s="6">
        <v>0</v>
      </c>
      <c r="CB257" s="55">
        <f t="shared" si="715"/>
        <v>0</v>
      </c>
      <c r="CC257" s="56">
        <v>0</v>
      </c>
      <c r="CD257" s="6">
        <v>0</v>
      </c>
      <c r="CE257" s="55">
        <f t="shared" si="716"/>
        <v>0</v>
      </c>
      <c r="CF257" s="56">
        <v>0</v>
      </c>
      <c r="CG257" s="6">
        <v>0</v>
      </c>
      <c r="CH257" s="55">
        <f t="shared" si="717"/>
        <v>0</v>
      </c>
      <c r="CI257" s="56">
        <v>0</v>
      </c>
      <c r="CJ257" s="6">
        <v>0</v>
      </c>
      <c r="CK257" s="55">
        <f t="shared" si="718"/>
        <v>0</v>
      </c>
      <c r="CL257" s="8">
        <f t="shared" si="720"/>
        <v>0</v>
      </c>
      <c r="CM257" s="15">
        <f t="shared" si="721"/>
        <v>0</v>
      </c>
    </row>
    <row r="258" spans="1:91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722"/>
        <v>0</v>
      </c>
      <c r="F258" s="56">
        <v>0</v>
      </c>
      <c r="G258" s="6">
        <v>0</v>
      </c>
      <c r="H258" s="55">
        <f t="shared" si="691"/>
        <v>0</v>
      </c>
      <c r="I258" s="56">
        <v>0</v>
      </c>
      <c r="J258" s="6">
        <v>0</v>
      </c>
      <c r="K258" s="55">
        <f t="shared" si="692"/>
        <v>0</v>
      </c>
      <c r="L258" s="56">
        <v>0</v>
      </c>
      <c r="M258" s="6">
        <v>0</v>
      </c>
      <c r="N258" s="55">
        <f t="shared" si="693"/>
        <v>0</v>
      </c>
      <c r="O258" s="56">
        <v>0</v>
      </c>
      <c r="P258" s="6">
        <v>0</v>
      </c>
      <c r="Q258" s="55">
        <f t="shared" si="694"/>
        <v>0</v>
      </c>
      <c r="R258" s="56">
        <v>0</v>
      </c>
      <c r="S258" s="6">
        <v>0</v>
      </c>
      <c r="T258" s="55">
        <f t="shared" si="695"/>
        <v>0</v>
      </c>
      <c r="U258" s="56">
        <v>0</v>
      </c>
      <c r="V258" s="6">
        <v>0</v>
      </c>
      <c r="W258" s="55">
        <f t="shared" si="696"/>
        <v>0</v>
      </c>
      <c r="X258" s="56">
        <v>0</v>
      </c>
      <c r="Y258" s="6">
        <v>0</v>
      </c>
      <c r="Z258" s="55">
        <f t="shared" si="697"/>
        <v>0</v>
      </c>
      <c r="AA258" s="56">
        <v>0</v>
      </c>
      <c r="AB258" s="6">
        <v>0</v>
      </c>
      <c r="AC258" s="55">
        <f t="shared" si="698"/>
        <v>0</v>
      </c>
      <c r="AD258" s="56">
        <v>0</v>
      </c>
      <c r="AE258" s="6">
        <v>0</v>
      </c>
      <c r="AF258" s="55">
        <f t="shared" si="699"/>
        <v>0</v>
      </c>
      <c r="AG258" s="56">
        <v>0</v>
      </c>
      <c r="AH258" s="6">
        <v>0</v>
      </c>
      <c r="AI258" s="55">
        <f t="shared" si="700"/>
        <v>0</v>
      </c>
      <c r="AJ258" s="56">
        <v>0</v>
      </c>
      <c r="AK258" s="6">
        <v>0</v>
      </c>
      <c r="AL258" s="55">
        <f t="shared" si="701"/>
        <v>0</v>
      </c>
      <c r="AM258" s="56">
        <v>0</v>
      </c>
      <c r="AN258" s="6">
        <v>0</v>
      </c>
      <c r="AO258" s="55">
        <f t="shared" si="702"/>
        <v>0</v>
      </c>
      <c r="AP258" s="56">
        <v>0</v>
      </c>
      <c r="AQ258" s="6">
        <v>0</v>
      </c>
      <c r="AR258" s="55">
        <f t="shared" si="703"/>
        <v>0</v>
      </c>
      <c r="AS258" s="56">
        <v>0</v>
      </c>
      <c r="AT258" s="6">
        <v>0</v>
      </c>
      <c r="AU258" s="55">
        <f t="shared" si="704"/>
        <v>0</v>
      </c>
      <c r="AV258" s="56">
        <v>0</v>
      </c>
      <c r="AW258" s="6">
        <v>0</v>
      </c>
      <c r="AX258" s="55">
        <f t="shared" si="705"/>
        <v>0</v>
      </c>
      <c r="AY258" s="56">
        <v>0</v>
      </c>
      <c r="AZ258" s="6">
        <v>0</v>
      </c>
      <c r="BA258" s="55">
        <f t="shared" si="706"/>
        <v>0</v>
      </c>
      <c r="BB258" s="56">
        <v>0</v>
      </c>
      <c r="BC258" s="6">
        <v>0</v>
      </c>
      <c r="BD258" s="55">
        <f t="shared" si="707"/>
        <v>0</v>
      </c>
      <c r="BE258" s="56">
        <v>0</v>
      </c>
      <c r="BF258" s="6">
        <v>0</v>
      </c>
      <c r="BG258" s="55">
        <f t="shared" si="708"/>
        <v>0</v>
      </c>
      <c r="BH258" s="56">
        <v>0</v>
      </c>
      <c r="BI258" s="6">
        <v>0</v>
      </c>
      <c r="BJ258" s="55">
        <f t="shared" si="709"/>
        <v>0</v>
      </c>
      <c r="BK258" s="56">
        <v>0</v>
      </c>
      <c r="BL258" s="6">
        <v>0</v>
      </c>
      <c r="BM258" s="55">
        <f t="shared" si="710"/>
        <v>0</v>
      </c>
      <c r="BN258" s="56">
        <v>0</v>
      </c>
      <c r="BO258" s="6">
        <v>0</v>
      </c>
      <c r="BP258" s="55">
        <f t="shared" si="711"/>
        <v>0</v>
      </c>
      <c r="BQ258" s="56">
        <v>0</v>
      </c>
      <c r="BR258" s="6">
        <v>0</v>
      </c>
      <c r="BS258" s="55">
        <f t="shared" si="712"/>
        <v>0</v>
      </c>
      <c r="BT258" s="56">
        <v>0</v>
      </c>
      <c r="BU258" s="6">
        <v>0</v>
      </c>
      <c r="BV258" s="55">
        <f t="shared" si="713"/>
        <v>0</v>
      </c>
      <c r="BW258" s="56">
        <v>0</v>
      </c>
      <c r="BX258" s="6">
        <v>0</v>
      </c>
      <c r="BY258" s="55">
        <f t="shared" si="714"/>
        <v>0</v>
      </c>
      <c r="BZ258" s="56">
        <v>0</v>
      </c>
      <c r="CA258" s="6">
        <v>0</v>
      </c>
      <c r="CB258" s="55">
        <f t="shared" si="715"/>
        <v>0</v>
      </c>
      <c r="CC258" s="56">
        <v>0</v>
      </c>
      <c r="CD258" s="6">
        <v>0</v>
      </c>
      <c r="CE258" s="55">
        <f t="shared" si="716"/>
        <v>0</v>
      </c>
      <c r="CF258" s="56">
        <v>0</v>
      </c>
      <c r="CG258" s="6">
        <v>0</v>
      </c>
      <c r="CH258" s="55">
        <f t="shared" si="717"/>
        <v>0</v>
      </c>
      <c r="CI258" s="56">
        <v>0</v>
      </c>
      <c r="CJ258" s="6">
        <v>0</v>
      </c>
      <c r="CK258" s="55">
        <f t="shared" si="718"/>
        <v>0</v>
      </c>
      <c r="CL258" s="8">
        <f t="shared" si="720"/>
        <v>0</v>
      </c>
      <c r="CM258" s="15">
        <f t="shared" si="721"/>
        <v>0</v>
      </c>
    </row>
    <row r="259" spans="1:91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722"/>
        <v>0</v>
      </c>
      <c r="F259" s="56">
        <v>0</v>
      </c>
      <c r="G259" s="6">
        <v>0</v>
      </c>
      <c r="H259" s="55">
        <f t="shared" si="691"/>
        <v>0</v>
      </c>
      <c r="I259" s="56">
        <v>0</v>
      </c>
      <c r="J259" s="6">
        <v>0</v>
      </c>
      <c r="K259" s="55">
        <f t="shared" si="692"/>
        <v>0</v>
      </c>
      <c r="L259" s="56">
        <v>0</v>
      </c>
      <c r="M259" s="6">
        <v>0</v>
      </c>
      <c r="N259" s="55">
        <f t="shared" si="693"/>
        <v>0</v>
      </c>
      <c r="O259" s="56">
        <v>0</v>
      </c>
      <c r="P259" s="6">
        <v>0</v>
      </c>
      <c r="Q259" s="55">
        <f t="shared" si="694"/>
        <v>0</v>
      </c>
      <c r="R259" s="56">
        <v>0</v>
      </c>
      <c r="S259" s="6">
        <v>0</v>
      </c>
      <c r="T259" s="55">
        <f t="shared" si="695"/>
        <v>0</v>
      </c>
      <c r="U259" s="56">
        <v>0</v>
      </c>
      <c r="V259" s="6">
        <v>0</v>
      </c>
      <c r="W259" s="55">
        <f t="shared" si="696"/>
        <v>0</v>
      </c>
      <c r="X259" s="56">
        <v>0</v>
      </c>
      <c r="Y259" s="6">
        <v>0</v>
      </c>
      <c r="Z259" s="55">
        <f t="shared" si="697"/>
        <v>0</v>
      </c>
      <c r="AA259" s="56">
        <v>0</v>
      </c>
      <c r="AB259" s="6">
        <v>0</v>
      </c>
      <c r="AC259" s="55">
        <f t="shared" si="698"/>
        <v>0</v>
      </c>
      <c r="AD259" s="56">
        <v>0</v>
      </c>
      <c r="AE259" s="6">
        <v>0</v>
      </c>
      <c r="AF259" s="55">
        <f t="shared" si="699"/>
        <v>0</v>
      </c>
      <c r="AG259" s="56">
        <v>0</v>
      </c>
      <c r="AH259" s="6">
        <v>0</v>
      </c>
      <c r="AI259" s="55">
        <f t="shared" si="700"/>
        <v>0</v>
      </c>
      <c r="AJ259" s="56">
        <v>0</v>
      </c>
      <c r="AK259" s="6">
        <v>0</v>
      </c>
      <c r="AL259" s="55">
        <f t="shared" si="701"/>
        <v>0</v>
      </c>
      <c r="AM259" s="56">
        <v>0</v>
      </c>
      <c r="AN259" s="6">
        <v>0</v>
      </c>
      <c r="AO259" s="55">
        <f t="shared" si="702"/>
        <v>0</v>
      </c>
      <c r="AP259" s="56">
        <v>0</v>
      </c>
      <c r="AQ259" s="6">
        <v>0</v>
      </c>
      <c r="AR259" s="55">
        <f t="shared" si="703"/>
        <v>0</v>
      </c>
      <c r="AS259" s="56">
        <v>0</v>
      </c>
      <c r="AT259" s="6">
        <v>0</v>
      </c>
      <c r="AU259" s="55">
        <f t="shared" si="704"/>
        <v>0</v>
      </c>
      <c r="AV259" s="56">
        <v>0</v>
      </c>
      <c r="AW259" s="6">
        <v>0</v>
      </c>
      <c r="AX259" s="55">
        <f t="shared" si="705"/>
        <v>0</v>
      </c>
      <c r="AY259" s="56">
        <v>0</v>
      </c>
      <c r="AZ259" s="6">
        <v>0</v>
      </c>
      <c r="BA259" s="55">
        <f t="shared" si="706"/>
        <v>0</v>
      </c>
      <c r="BB259" s="56">
        <v>0</v>
      </c>
      <c r="BC259" s="6">
        <v>0</v>
      </c>
      <c r="BD259" s="55">
        <f t="shared" si="707"/>
        <v>0</v>
      </c>
      <c r="BE259" s="56">
        <v>0</v>
      </c>
      <c r="BF259" s="6">
        <v>0</v>
      </c>
      <c r="BG259" s="55">
        <f t="shared" si="708"/>
        <v>0</v>
      </c>
      <c r="BH259" s="56">
        <v>0</v>
      </c>
      <c r="BI259" s="6">
        <v>0</v>
      </c>
      <c r="BJ259" s="55">
        <f t="shared" si="709"/>
        <v>0</v>
      </c>
      <c r="BK259" s="56">
        <v>0</v>
      </c>
      <c r="BL259" s="6">
        <v>0</v>
      </c>
      <c r="BM259" s="55">
        <f t="shared" si="710"/>
        <v>0</v>
      </c>
      <c r="BN259" s="56">
        <v>0</v>
      </c>
      <c r="BO259" s="6">
        <v>0</v>
      </c>
      <c r="BP259" s="55">
        <f t="shared" si="711"/>
        <v>0</v>
      </c>
      <c r="BQ259" s="56">
        <v>0</v>
      </c>
      <c r="BR259" s="6">
        <v>0</v>
      </c>
      <c r="BS259" s="55">
        <f t="shared" si="712"/>
        <v>0</v>
      </c>
      <c r="BT259" s="56">
        <v>0</v>
      </c>
      <c r="BU259" s="6">
        <v>0</v>
      </c>
      <c r="BV259" s="55">
        <f t="shared" si="713"/>
        <v>0</v>
      </c>
      <c r="BW259" s="56">
        <v>0</v>
      </c>
      <c r="BX259" s="6">
        <v>0</v>
      </c>
      <c r="BY259" s="55">
        <f t="shared" si="714"/>
        <v>0</v>
      </c>
      <c r="BZ259" s="56">
        <v>0</v>
      </c>
      <c r="CA259" s="6">
        <v>0</v>
      </c>
      <c r="CB259" s="55">
        <f t="shared" si="715"/>
        <v>0</v>
      </c>
      <c r="CC259" s="56">
        <v>0</v>
      </c>
      <c r="CD259" s="6">
        <v>0</v>
      </c>
      <c r="CE259" s="55">
        <f t="shared" si="716"/>
        <v>0</v>
      </c>
      <c r="CF259" s="56">
        <v>0</v>
      </c>
      <c r="CG259" s="6">
        <v>0</v>
      </c>
      <c r="CH259" s="55">
        <f t="shared" si="717"/>
        <v>0</v>
      </c>
      <c r="CI259" s="56">
        <v>0</v>
      </c>
      <c r="CJ259" s="6">
        <v>0</v>
      </c>
      <c r="CK259" s="55">
        <f t="shared" si="718"/>
        <v>0</v>
      </c>
      <c r="CL259" s="8">
        <f t="shared" si="720"/>
        <v>0</v>
      </c>
      <c r="CM259" s="15">
        <f t="shared" si="721"/>
        <v>0</v>
      </c>
    </row>
    <row r="260" spans="1:91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722"/>
        <v>0</v>
      </c>
      <c r="F260" s="56">
        <v>0</v>
      </c>
      <c r="G260" s="6">
        <v>0</v>
      </c>
      <c r="H260" s="55">
        <f t="shared" si="691"/>
        <v>0</v>
      </c>
      <c r="I260" s="56">
        <v>0</v>
      </c>
      <c r="J260" s="6">
        <v>0</v>
      </c>
      <c r="K260" s="55">
        <f t="shared" si="692"/>
        <v>0</v>
      </c>
      <c r="L260" s="56">
        <v>0</v>
      </c>
      <c r="M260" s="6">
        <v>0</v>
      </c>
      <c r="N260" s="55">
        <f t="shared" si="693"/>
        <v>0</v>
      </c>
      <c r="O260" s="56">
        <v>0</v>
      </c>
      <c r="P260" s="6">
        <v>0</v>
      </c>
      <c r="Q260" s="55">
        <f t="shared" si="694"/>
        <v>0</v>
      </c>
      <c r="R260" s="56">
        <v>0</v>
      </c>
      <c r="S260" s="6">
        <v>0</v>
      </c>
      <c r="T260" s="55">
        <f t="shared" si="695"/>
        <v>0</v>
      </c>
      <c r="U260" s="56">
        <v>0</v>
      </c>
      <c r="V260" s="6">
        <v>0</v>
      </c>
      <c r="W260" s="55">
        <f t="shared" si="696"/>
        <v>0</v>
      </c>
      <c r="X260" s="56">
        <v>0</v>
      </c>
      <c r="Y260" s="6">
        <v>0</v>
      </c>
      <c r="Z260" s="55">
        <f t="shared" si="697"/>
        <v>0</v>
      </c>
      <c r="AA260" s="56">
        <v>0</v>
      </c>
      <c r="AB260" s="6">
        <v>0</v>
      </c>
      <c r="AC260" s="55">
        <f t="shared" si="698"/>
        <v>0</v>
      </c>
      <c r="AD260" s="56">
        <v>0</v>
      </c>
      <c r="AE260" s="6">
        <v>0</v>
      </c>
      <c r="AF260" s="55">
        <f t="shared" si="699"/>
        <v>0</v>
      </c>
      <c r="AG260" s="56">
        <v>0</v>
      </c>
      <c r="AH260" s="6">
        <v>0</v>
      </c>
      <c r="AI260" s="55">
        <f t="shared" si="700"/>
        <v>0</v>
      </c>
      <c r="AJ260" s="56">
        <v>0</v>
      </c>
      <c r="AK260" s="6">
        <v>0</v>
      </c>
      <c r="AL260" s="55">
        <f t="shared" si="701"/>
        <v>0</v>
      </c>
      <c r="AM260" s="56">
        <v>0</v>
      </c>
      <c r="AN260" s="6">
        <v>0</v>
      </c>
      <c r="AO260" s="55">
        <f t="shared" si="702"/>
        <v>0</v>
      </c>
      <c r="AP260" s="56">
        <v>0</v>
      </c>
      <c r="AQ260" s="6">
        <v>0</v>
      </c>
      <c r="AR260" s="55">
        <f t="shared" si="703"/>
        <v>0</v>
      </c>
      <c r="AS260" s="56">
        <v>0</v>
      </c>
      <c r="AT260" s="6">
        <v>0</v>
      </c>
      <c r="AU260" s="55">
        <f t="shared" si="704"/>
        <v>0</v>
      </c>
      <c r="AV260" s="56">
        <v>0</v>
      </c>
      <c r="AW260" s="6">
        <v>0</v>
      </c>
      <c r="AX260" s="55">
        <f t="shared" si="705"/>
        <v>0</v>
      </c>
      <c r="AY260" s="56">
        <v>0</v>
      </c>
      <c r="AZ260" s="6">
        <v>0</v>
      </c>
      <c r="BA260" s="55">
        <f t="shared" si="706"/>
        <v>0</v>
      </c>
      <c r="BB260" s="56">
        <v>0</v>
      </c>
      <c r="BC260" s="6">
        <v>0</v>
      </c>
      <c r="BD260" s="55">
        <f t="shared" si="707"/>
        <v>0</v>
      </c>
      <c r="BE260" s="56">
        <v>0</v>
      </c>
      <c r="BF260" s="6">
        <v>0</v>
      </c>
      <c r="BG260" s="55">
        <f t="shared" si="708"/>
        <v>0</v>
      </c>
      <c r="BH260" s="56">
        <v>0</v>
      </c>
      <c r="BI260" s="6">
        <v>0</v>
      </c>
      <c r="BJ260" s="55">
        <f t="shared" si="709"/>
        <v>0</v>
      </c>
      <c r="BK260" s="56">
        <v>0</v>
      </c>
      <c r="BL260" s="6">
        <v>0</v>
      </c>
      <c r="BM260" s="55">
        <f t="shared" si="710"/>
        <v>0</v>
      </c>
      <c r="BN260" s="56">
        <v>0</v>
      </c>
      <c r="BO260" s="6">
        <v>0</v>
      </c>
      <c r="BP260" s="55">
        <f t="shared" si="711"/>
        <v>0</v>
      </c>
      <c r="BQ260" s="56">
        <v>0</v>
      </c>
      <c r="BR260" s="6">
        <v>0</v>
      </c>
      <c r="BS260" s="55">
        <f t="shared" si="712"/>
        <v>0</v>
      </c>
      <c r="BT260" s="56">
        <v>0</v>
      </c>
      <c r="BU260" s="6">
        <v>0</v>
      </c>
      <c r="BV260" s="55">
        <f t="shared" si="713"/>
        <v>0</v>
      </c>
      <c r="BW260" s="56">
        <v>0</v>
      </c>
      <c r="BX260" s="6">
        <v>0</v>
      </c>
      <c r="BY260" s="55">
        <f t="shared" si="714"/>
        <v>0</v>
      </c>
      <c r="BZ260" s="56">
        <v>0</v>
      </c>
      <c r="CA260" s="6">
        <v>0</v>
      </c>
      <c r="CB260" s="55">
        <f t="shared" si="715"/>
        <v>0</v>
      </c>
      <c r="CC260" s="56">
        <v>0</v>
      </c>
      <c r="CD260" s="6">
        <v>0</v>
      </c>
      <c r="CE260" s="55">
        <f t="shared" si="716"/>
        <v>0</v>
      </c>
      <c r="CF260" s="56">
        <v>0</v>
      </c>
      <c r="CG260" s="6">
        <v>0</v>
      </c>
      <c r="CH260" s="55">
        <f t="shared" si="717"/>
        <v>0</v>
      </c>
      <c r="CI260" s="56">
        <v>0</v>
      </c>
      <c r="CJ260" s="6">
        <v>0</v>
      </c>
      <c r="CK260" s="55">
        <f t="shared" si="718"/>
        <v>0</v>
      </c>
      <c r="CL260" s="8">
        <f t="shared" si="720"/>
        <v>0</v>
      </c>
      <c r="CM260" s="15">
        <f t="shared" si="721"/>
        <v>0</v>
      </c>
    </row>
    <row r="261" spans="1:91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722"/>
        <v>0</v>
      </c>
      <c r="F261" s="56">
        <v>0</v>
      </c>
      <c r="G261" s="6">
        <v>0</v>
      </c>
      <c r="H261" s="55">
        <f t="shared" si="691"/>
        <v>0</v>
      </c>
      <c r="I261" s="56">
        <v>0</v>
      </c>
      <c r="J261" s="6">
        <v>0</v>
      </c>
      <c r="K261" s="55">
        <f t="shared" si="692"/>
        <v>0</v>
      </c>
      <c r="L261" s="56">
        <v>0</v>
      </c>
      <c r="M261" s="6">
        <v>0</v>
      </c>
      <c r="N261" s="55">
        <f t="shared" si="693"/>
        <v>0</v>
      </c>
      <c r="O261" s="56">
        <v>0</v>
      </c>
      <c r="P261" s="6">
        <v>0</v>
      </c>
      <c r="Q261" s="55">
        <f t="shared" si="694"/>
        <v>0</v>
      </c>
      <c r="R261" s="56">
        <v>0</v>
      </c>
      <c r="S261" s="6">
        <v>0</v>
      </c>
      <c r="T261" s="55">
        <f t="shared" si="695"/>
        <v>0</v>
      </c>
      <c r="U261" s="56">
        <v>0</v>
      </c>
      <c r="V261" s="6">
        <v>0</v>
      </c>
      <c r="W261" s="55">
        <f t="shared" si="696"/>
        <v>0</v>
      </c>
      <c r="X261" s="56">
        <v>0</v>
      </c>
      <c r="Y261" s="6">
        <v>0</v>
      </c>
      <c r="Z261" s="55">
        <f t="shared" si="697"/>
        <v>0</v>
      </c>
      <c r="AA261" s="56">
        <v>0</v>
      </c>
      <c r="AB261" s="6">
        <v>0</v>
      </c>
      <c r="AC261" s="55">
        <f t="shared" si="698"/>
        <v>0</v>
      </c>
      <c r="AD261" s="56">
        <v>0</v>
      </c>
      <c r="AE261" s="6">
        <v>0</v>
      </c>
      <c r="AF261" s="55">
        <f t="shared" si="699"/>
        <v>0</v>
      </c>
      <c r="AG261" s="56">
        <v>0</v>
      </c>
      <c r="AH261" s="6">
        <v>0</v>
      </c>
      <c r="AI261" s="55">
        <f t="shared" si="700"/>
        <v>0</v>
      </c>
      <c r="AJ261" s="56">
        <v>0</v>
      </c>
      <c r="AK261" s="6">
        <v>0</v>
      </c>
      <c r="AL261" s="55">
        <f t="shared" si="701"/>
        <v>0</v>
      </c>
      <c r="AM261" s="56">
        <v>0</v>
      </c>
      <c r="AN261" s="6">
        <v>0</v>
      </c>
      <c r="AO261" s="55">
        <f t="shared" si="702"/>
        <v>0</v>
      </c>
      <c r="AP261" s="56">
        <v>0</v>
      </c>
      <c r="AQ261" s="6">
        <v>0</v>
      </c>
      <c r="AR261" s="55">
        <f t="shared" si="703"/>
        <v>0</v>
      </c>
      <c r="AS261" s="56">
        <v>0</v>
      </c>
      <c r="AT261" s="6">
        <v>0</v>
      </c>
      <c r="AU261" s="55">
        <f t="shared" si="704"/>
        <v>0</v>
      </c>
      <c r="AV261" s="56">
        <v>0</v>
      </c>
      <c r="AW261" s="6">
        <v>0</v>
      </c>
      <c r="AX261" s="55">
        <f t="shared" si="705"/>
        <v>0</v>
      </c>
      <c r="AY261" s="56">
        <v>0</v>
      </c>
      <c r="AZ261" s="6">
        <v>0</v>
      </c>
      <c r="BA261" s="55">
        <f t="shared" si="706"/>
        <v>0</v>
      </c>
      <c r="BB261" s="56">
        <v>0</v>
      </c>
      <c r="BC261" s="6">
        <v>0</v>
      </c>
      <c r="BD261" s="55">
        <f t="shared" si="707"/>
        <v>0</v>
      </c>
      <c r="BE261" s="56">
        <v>0</v>
      </c>
      <c r="BF261" s="6">
        <v>0</v>
      </c>
      <c r="BG261" s="55">
        <f t="shared" si="708"/>
        <v>0</v>
      </c>
      <c r="BH261" s="56">
        <v>0</v>
      </c>
      <c r="BI261" s="6">
        <v>0</v>
      </c>
      <c r="BJ261" s="55">
        <f t="shared" si="709"/>
        <v>0</v>
      </c>
      <c r="BK261" s="56">
        <v>0</v>
      </c>
      <c r="BL261" s="6">
        <v>0</v>
      </c>
      <c r="BM261" s="55">
        <f t="shared" si="710"/>
        <v>0</v>
      </c>
      <c r="BN261" s="56">
        <v>0</v>
      </c>
      <c r="BO261" s="6">
        <v>0</v>
      </c>
      <c r="BP261" s="55">
        <f t="shared" si="711"/>
        <v>0</v>
      </c>
      <c r="BQ261" s="56">
        <v>0</v>
      </c>
      <c r="BR261" s="6">
        <v>0</v>
      </c>
      <c r="BS261" s="55">
        <f t="shared" si="712"/>
        <v>0</v>
      </c>
      <c r="BT261" s="56">
        <v>0</v>
      </c>
      <c r="BU261" s="6">
        <v>0</v>
      </c>
      <c r="BV261" s="55">
        <f t="shared" si="713"/>
        <v>0</v>
      </c>
      <c r="BW261" s="56">
        <v>0</v>
      </c>
      <c r="BX261" s="6">
        <v>0</v>
      </c>
      <c r="BY261" s="55">
        <f t="shared" si="714"/>
        <v>0</v>
      </c>
      <c r="BZ261" s="56">
        <v>0</v>
      </c>
      <c r="CA261" s="6">
        <v>0</v>
      </c>
      <c r="CB261" s="55">
        <f t="shared" si="715"/>
        <v>0</v>
      </c>
      <c r="CC261" s="56">
        <v>0</v>
      </c>
      <c r="CD261" s="6">
        <v>0</v>
      </c>
      <c r="CE261" s="55">
        <f t="shared" si="716"/>
        <v>0</v>
      </c>
      <c r="CF261" s="56">
        <v>0</v>
      </c>
      <c r="CG261" s="6">
        <v>0</v>
      </c>
      <c r="CH261" s="55">
        <f t="shared" si="717"/>
        <v>0</v>
      </c>
      <c r="CI261" s="56">
        <v>0</v>
      </c>
      <c r="CJ261" s="6">
        <v>0</v>
      </c>
      <c r="CK261" s="55">
        <f t="shared" si="718"/>
        <v>0</v>
      </c>
      <c r="CL261" s="8">
        <f t="shared" si="720"/>
        <v>0</v>
      </c>
      <c r="CM261" s="15">
        <f t="shared" si="721"/>
        <v>0</v>
      </c>
    </row>
    <row r="262" spans="1:91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722"/>
        <v>0</v>
      </c>
      <c r="F262" s="56">
        <v>0</v>
      </c>
      <c r="G262" s="6">
        <v>0</v>
      </c>
      <c r="H262" s="55">
        <f t="shared" si="691"/>
        <v>0</v>
      </c>
      <c r="I262" s="56">
        <v>0</v>
      </c>
      <c r="J262" s="6">
        <v>0</v>
      </c>
      <c r="K262" s="55">
        <f t="shared" si="692"/>
        <v>0</v>
      </c>
      <c r="L262" s="56">
        <v>0</v>
      </c>
      <c r="M262" s="6">
        <v>0</v>
      </c>
      <c r="N262" s="55">
        <f t="shared" si="693"/>
        <v>0</v>
      </c>
      <c r="O262" s="56">
        <v>0</v>
      </c>
      <c r="P262" s="6">
        <v>0</v>
      </c>
      <c r="Q262" s="55">
        <f t="shared" si="694"/>
        <v>0</v>
      </c>
      <c r="R262" s="56">
        <v>0</v>
      </c>
      <c r="S262" s="6">
        <v>0</v>
      </c>
      <c r="T262" s="55">
        <f t="shared" si="695"/>
        <v>0</v>
      </c>
      <c r="U262" s="56">
        <v>0</v>
      </c>
      <c r="V262" s="6">
        <v>0</v>
      </c>
      <c r="W262" s="55">
        <f t="shared" si="696"/>
        <v>0</v>
      </c>
      <c r="X262" s="56">
        <v>0</v>
      </c>
      <c r="Y262" s="6">
        <v>0</v>
      </c>
      <c r="Z262" s="55">
        <f t="shared" si="697"/>
        <v>0</v>
      </c>
      <c r="AA262" s="56">
        <v>0</v>
      </c>
      <c r="AB262" s="6">
        <v>0</v>
      </c>
      <c r="AC262" s="55">
        <f t="shared" si="698"/>
        <v>0</v>
      </c>
      <c r="AD262" s="56">
        <v>0</v>
      </c>
      <c r="AE262" s="6">
        <v>0</v>
      </c>
      <c r="AF262" s="55">
        <f t="shared" si="699"/>
        <v>0</v>
      </c>
      <c r="AG262" s="56">
        <v>0</v>
      </c>
      <c r="AH262" s="6">
        <v>0</v>
      </c>
      <c r="AI262" s="55">
        <f t="shared" si="700"/>
        <v>0</v>
      </c>
      <c r="AJ262" s="56">
        <v>0</v>
      </c>
      <c r="AK262" s="6">
        <v>0</v>
      </c>
      <c r="AL262" s="55">
        <f t="shared" si="701"/>
        <v>0</v>
      </c>
      <c r="AM262" s="56">
        <v>0</v>
      </c>
      <c r="AN262" s="6">
        <v>0</v>
      </c>
      <c r="AO262" s="55">
        <f t="shared" si="702"/>
        <v>0</v>
      </c>
      <c r="AP262" s="56">
        <v>0</v>
      </c>
      <c r="AQ262" s="6">
        <v>0</v>
      </c>
      <c r="AR262" s="55">
        <f t="shared" si="703"/>
        <v>0</v>
      </c>
      <c r="AS262" s="56">
        <v>0</v>
      </c>
      <c r="AT262" s="6">
        <v>0</v>
      </c>
      <c r="AU262" s="55">
        <f t="shared" si="704"/>
        <v>0</v>
      </c>
      <c r="AV262" s="56">
        <v>0</v>
      </c>
      <c r="AW262" s="6">
        <v>0</v>
      </c>
      <c r="AX262" s="55">
        <f t="shared" si="705"/>
        <v>0</v>
      </c>
      <c r="AY262" s="56">
        <v>0</v>
      </c>
      <c r="AZ262" s="6">
        <v>0</v>
      </c>
      <c r="BA262" s="55">
        <f t="shared" si="706"/>
        <v>0</v>
      </c>
      <c r="BB262" s="56">
        <v>0</v>
      </c>
      <c r="BC262" s="6">
        <v>0</v>
      </c>
      <c r="BD262" s="55">
        <f t="shared" si="707"/>
        <v>0</v>
      </c>
      <c r="BE262" s="56">
        <v>0</v>
      </c>
      <c r="BF262" s="6">
        <v>0</v>
      </c>
      <c r="BG262" s="55">
        <f t="shared" si="708"/>
        <v>0</v>
      </c>
      <c r="BH262" s="56">
        <v>0</v>
      </c>
      <c r="BI262" s="6">
        <v>0</v>
      </c>
      <c r="BJ262" s="55">
        <f t="shared" si="709"/>
        <v>0</v>
      </c>
      <c r="BK262" s="56">
        <v>0</v>
      </c>
      <c r="BL262" s="6">
        <v>0</v>
      </c>
      <c r="BM262" s="55">
        <f t="shared" si="710"/>
        <v>0</v>
      </c>
      <c r="BN262" s="56">
        <v>0</v>
      </c>
      <c r="BO262" s="6">
        <v>0</v>
      </c>
      <c r="BP262" s="55">
        <f t="shared" si="711"/>
        <v>0</v>
      </c>
      <c r="BQ262" s="56">
        <v>0</v>
      </c>
      <c r="BR262" s="6">
        <v>0</v>
      </c>
      <c r="BS262" s="55">
        <f t="shared" si="712"/>
        <v>0</v>
      </c>
      <c r="BT262" s="56">
        <v>0</v>
      </c>
      <c r="BU262" s="6">
        <v>0</v>
      </c>
      <c r="BV262" s="55">
        <f t="shared" si="713"/>
        <v>0</v>
      </c>
      <c r="BW262" s="56">
        <v>0</v>
      </c>
      <c r="BX262" s="6">
        <v>0</v>
      </c>
      <c r="BY262" s="55">
        <f t="shared" si="714"/>
        <v>0</v>
      </c>
      <c r="BZ262" s="56">
        <v>0</v>
      </c>
      <c r="CA262" s="6">
        <v>0</v>
      </c>
      <c r="CB262" s="55">
        <f t="shared" si="715"/>
        <v>0</v>
      </c>
      <c r="CC262" s="56">
        <v>0</v>
      </c>
      <c r="CD262" s="6">
        <v>0</v>
      </c>
      <c r="CE262" s="55">
        <f t="shared" si="716"/>
        <v>0</v>
      </c>
      <c r="CF262" s="56">
        <v>0</v>
      </c>
      <c r="CG262" s="6">
        <v>0</v>
      </c>
      <c r="CH262" s="55">
        <f t="shared" si="717"/>
        <v>0</v>
      </c>
      <c r="CI262" s="56">
        <v>0</v>
      </c>
      <c r="CJ262" s="6">
        <v>0</v>
      </c>
      <c r="CK262" s="55">
        <f t="shared" si="718"/>
        <v>0</v>
      </c>
      <c r="CL262" s="8">
        <f t="shared" si="720"/>
        <v>0</v>
      </c>
      <c r="CM262" s="15">
        <f t="shared" si="721"/>
        <v>0</v>
      </c>
    </row>
    <row r="263" spans="1:91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722"/>
        <v>0</v>
      </c>
      <c r="F263" s="56">
        <v>0</v>
      </c>
      <c r="G263" s="6">
        <v>0</v>
      </c>
      <c r="H263" s="55">
        <f t="shared" si="691"/>
        <v>0</v>
      </c>
      <c r="I263" s="56">
        <v>0</v>
      </c>
      <c r="J263" s="6">
        <v>0</v>
      </c>
      <c r="K263" s="55">
        <f t="shared" si="692"/>
        <v>0</v>
      </c>
      <c r="L263" s="56">
        <v>0</v>
      </c>
      <c r="M263" s="6">
        <v>0</v>
      </c>
      <c r="N263" s="55">
        <f t="shared" si="693"/>
        <v>0</v>
      </c>
      <c r="O263" s="56">
        <v>0</v>
      </c>
      <c r="P263" s="6">
        <v>0</v>
      </c>
      <c r="Q263" s="55">
        <f t="shared" si="694"/>
        <v>0</v>
      </c>
      <c r="R263" s="56">
        <v>0</v>
      </c>
      <c r="S263" s="6">
        <v>0</v>
      </c>
      <c r="T263" s="55">
        <f t="shared" si="695"/>
        <v>0</v>
      </c>
      <c r="U263" s="56">
        <v>0</v>
      </c>
      <c r="V263" s="6">
        <v>0</v>
      </c>
      <c r="W263" s="55">
        <f t="shared" si="696"/>
        <v>0</v>
      </c>
      <c r="X263" s="56">
        <v>0</v>
      </c>
      <c r="Y263" s="6">
        <v>0</v>
      </c>
      <c r="Z263" s="55">
        <f t="shared" si="697"/>
        <v>0</v>
      </c>
      <c r="AA263" s="56">
        <v>0</v>
      </c>
      <c r="AB263" s="6">
        <v>0</v>
      </c>
      <c r="AC263" s="55">
        <f t="shared" si="698"/>
        <v>0</v>
      </c>
      <c r="AD263" s="56">
        <v>0</v>
      </c>
      <c r="AE263" s="6">
        <v>0</v>
      </c>
      <c r="AF263" s="55">
        <f t="shared" si="699"/>
        <v>0</v>
      </c>
      <c r="AG263" s="56">
        <v>0</v>
      </c>
      <c r="AH263" s="6">
        <v>0</v>
      </c>
      <c r="AI263" s="55">
        <f t="shared" si="700"/>
        <v>0</v>
      </c>
      <c r="AJ263" s="56">
        <v>0</v>
      </c>
      <c r="AK263" s="6">
        <v>0</v>
      </c>
      <c r="AL263" s="55">
        <f t="shared" si="701"/>
        <v>0</v>
      </c>
      <c r="AM263" s="56">
        <v>0</v>
      </c>
      <c r="AN263" s="6">
        <v>0</v>
      </c>
      <c r="AO263" s="55">
        <f t="shared" si="702"/>
        <v>0</v>
      </c>
      <c r="AP263" s="56">
        <v>0</v>
      </c>
      <c r="AQ263" s="6">
        <v>0</v>
      </c>
      <c r="AR263" s="55">
        <f t="shared" si="703"/>
        <v>0</v>
      </c>
      <c r="AS263" s="56">
        <v>0</v>
      </c>
      <c r="AT263" s="6">
        <v>0</v>
      </c>
      <c r="AU263" s="55">
        <f t="shared" si="704"/>
        <v>0</v>
      </c>
      <c r="AV263" s="56">
        <v>0</v>
      </c>
      <c r="AW263" s="6">
        <v>0</v>
      </c>
      <c r="AX263" s="55">
        <f t="shared" si="705"/>
        <v>0</v>
      </c>
      <c r="AY263" s="56">
        <v>0</v>
      </c>
      <c r="AZ263" s="6">
        <v>0</v>
      </c>
      <c r="BA263" s="55">
        <f t="shared" si="706"/>
        <v>0</v>
      </c>
      <c r="BB263" s="56">
        <v>0</v>
      </c>
      <c r="BC263" s="6">
        <v>0</v>
      </c>
      <c r="BD263" s="55">
        <f t="shared" si="707"/>
        <v>0</v>
      </c>
      <c r="BE263" s="56">
        <v>0</v>
      </c>
      <c r="BF263" s="6">
        <v>0</v>
      </c>
      <c r="BG263" s="55">
        <f t="shared" si="708"/>
        <v>0</v>
      </c>
      <c r="BH263" s="56">
        <v>0</v>
      </c>
      <c r="BI263" s="6">
        <v>0</v>
      </c>
      <c r="BJ263" s="55">
        <f t="shared" si="709"/>
        <v>0</v>
      </c>
      <c r="BK263" s="56">
        <v>0</v>
      </c>
      <c r="BL263" s="6">
        <v>0</v>
      </c>
      <c r="BM263" s="55">
        <f t="shared" si="710"/>
        <v>0</v>
      </c>
      <c r="BN263" s="56">
        <v>0</v>
      </c>
      <c r="BO263" s="6">
        <v>0</v>
      </c>
      <c r="BP263" s="55">
        <f t="shared" si="711"/>
        <v>0</v>
      </c>
      <c r="BQ263" s="56">
        <v>0</v>
      </c>
      <c r="BR263" s="6">
        <v>0</v>
      </c>
      <c r="BS263" s="55">
        <f t="shared" si="712"/>
        <v>0</v>
      </c>
      <c r="BT263" s="56">
        <v>0</v>
      </c>
      <c r="BU263" s="6">
        <v>0</v>
      </c>
      <c r="BV263" s="55">
        <f t="shared" si="713"/>
        <v>0</v>
      </c>
      <c r="BW263" s="56">
        <v>0</v>
      </c>
      <c r="BX263" s="6">
        <v>0</v>
      </c>
      <c r="BY263" s="55">
        <f t="shared" si="714"/>
        <v>0</v>
      </c>
      <c r="BZ263" s="56">
        <v>0</v>
      </c>
      <c r="CA263" s="6">
        <v>0</v>
      </c>
      <c r="CB263" s="55">
        <f t="shared" si="715"/>
        <v>0</v>
      </c>
      <c r="CC263" s="56">
        <v>0</v>
      </c>
      <c r="CD263" s="6">
        <v>0</v>
      </c>
      <c r="CE263" s="55">
        <f t="shared" si="716"/>
        <v>0</v>
      </c>
      <c r="CF263" s="56">
        <v>0</v>
      </c>
      <c r="CG263" s="6">
        <v>0</v>
      </c>
      <c r="CH263" s="55">
        <f t="shared" si="717"/>
        <v>0</v>
      </c>
      <c r="CI263" s="56">
        <v>0</v>
      </c>
      <c r="CJ263" s="6">
        <v>0</v>
      </c>
      <c r="CK263" s="55">
        <f t="shared" si="718"/>
        <v>0</v>
      </c>
      <c r="CL263" s="8">
        <f t="shared" si="720"/>
        <v>0</v>
      </c>
      <c r="CM263" s="15">
        <f t="shared" si="721"/>
        <v>0</v>
      </c>
    </row>
    <row r="264" spans="1:91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722"/>
        <v>0</v>
      </c>
      <c r="F264" s="56">
        <v>0</v>
      </c>
      <c r="G264" s="6">
        <v>0</v>
      </c>
      <c r="H264" s="55">
        <f t="shared" si="691"/>
        <v>0</v>
      </c>
      <c r="I264" s="56">
        <v>0</v>
      </c>
      <c r="J264" s="6">
        <v>0</v>
      </c>
      <c r="K264" s="55">
        <f t="shared" si="692"/>
        <v>0</v>
      </c>
      <c r="L264" s="56">
        <v>0</v>
      </c>
      <c r="M264" s="6">
        <v>0</v>
      </c>
      <c r="N264" s="55">
        <f t="shared" si="693"/>
        <v>0</v>
      </c>
      <c r="O264" s="56">
        <v>0</v>
      </c>
      <c r="P264" s="6">
        <v>0</v>
      </c>
      <c r="Q264" s="55">
        <f t="shared" si="694"/>
        <v>0</v>
      </c>
      <c r="R264" s="56">
        <v>0</v>
      </c>
      <c r="S264" s="6">
        <v>0</v>
      </c>
      <c r="T264" s="55">
        <f t="shared" si="695"/>
        <v>0</v>
      </c>
      <c r="U264" s="56">
        <v>0</v>
      </c>
      <c r="V264" s="6">
        <v>0</v>
      </c>
      <c r="W264" s="55">
        <f t="shared" si="696"/>
        <v>0</v>
      </c>
      <c r="X264" s="56">
        <v>0</v>
      </c>
      <c r="Y264" s="6">
        <v>0</v>
      </c>
      <c r="Z264" s="55">
        <f t="shared" si="697"/>
        <v>0</v>
      </c>
      <c r="AA264" s="56">
        <v>0</v>
      </c>
      <c r="AB264" s="6">
        <v>0</v>
      </c>
      <c r="AC264" s="55">
        <f t="shared" si="698"/>
        <v>0</v>
      </c>
      <c r="AD264" s="56">
        <v>0</v>
      </c>
      <c r="AE264" s="6">
        <v>0</v>
      </c>
      <c r="AF264" s="55">
        <f t="shared" si="699"/>
        <v>0</v>
      </c>
      <c r="AG264" s="56">
        <v>0</v>
      </c>
      <c r="AH264" s="6">
        <v>0</v>
      </c>
      <c r="AI264" s="55">
        <f t="shared" si="700"/>
        <v>0</v>
      </c>
      <c r="AJ264" s="56">
        <v>0</v>
      </c>
      <c r="AK264" s="6">
        <v>0</v>
      </c>
      <c r="AL264" s="55">
        <f t="shared" si="701"/>
        <v>0</v>
      </c>
      <c r="AM264" s="56">
        <v>0</v>
      </c>
      <c r="AN264" s="6">
        <v>0</v>
      </c>
      <c r="AO264" s="55">
        <f t="shared" si="702"/>
        <v>0</v>
      </c>
      <c r="AP264" s="56">
        <v>0</v>
      </c>
      <c r="AQ264" s="6">
        <v>0</v>
      </c>
      <c r="AR264" s="55">
        <f t="shared" si="703"/>
        <v>0</v>
      </c>
      <c r="AS264" s="56">
        <v>0</v>
      </c>
      <c r="AT264" s="6">
        <v>0</v>
      </c>
      <c r="AU264" s="55">
        <f t="shared" si="704"/>
        <v>0</v>
      </c>
      <c r="AV264" s="56">
        <v>0</v>
      </c>
      <c r="AW264" s="6">
        <v>0</v>
      </c>
      <c r="AX264" s="55">
        <f t="shared" si="705"/>
        <v>0</v>
      </c>
      <c r="AY264" s="56">
        <v>0</v>
      </c>
      <c r="AZ264" s="6">
        <v>0</v>
      </c>
      <c r="BA264" s="55">
        <f t="shared" si="706"/>
        <v>0</v>
      </c>
      <c r="BB264" s="56">
        <v>0</v>
      </c>
      <c r="BC264" s="6">
        <v>0</v>
      </c>
      <c r="BD264" s="55">
        <f t="shared" si="707"/>
        <v>0</v>
      </c>
      <c r="BE264" s="56">
        <v>0</v>
      </c>
      <c r="BF264" s="6">
        <v>0</v>
      </c>
      <c r="BG264" s="55">
        <f t="shared" si="708"/>
        <v>0</v>
      </c>
      <c r="BH264" s="56">
        <v>0</v>
      </c>
      <c r="BI264" s="6">
        <v>0</v>
      </c>
      <c r="BJ264" s="55">
        <f t="shared" si="709"/>
        <v>0</v>
      </c>
      <c r="BK264" s="56">
        <v>0</v>
      </c>
      <c r="BL264" s="6">
        <v>0</v>
      </c>
      <c r="BM264" s="55">
        <f t="shared" si="710"/>
        <v>0</v>
      </c>
      <c r="BN264" s="56">
        <v>0</v>
      </c>
      <c r="BO264" s="6">
        <v>0</v>
      </c>
      <c r="BP264" s="55">
        <f t="shared" si="711"/>
        <v>0</v>
      </c>
      <c r="BQ264" s="56">
        <v>0</v>
      </c>
      <c r="BR264" s="6">
        <v>0</v>
      </c>
      <c r="BS264" s="55">
        <f t="shared" si="712"/>
        <v>0</v>
      </c>
      <c r="BT264" s="56">
        <v>0</v>
      </c>
      <c r="BU264" s="6">
        <v>0</v>
      </c>
      <c r="BV264" s="55">
        <f t="shared" si="713"/>
        <v>0</v>
      </c>
      <c r="BW264" s="56">
        <v>0</v>
      </c>
      <c r="BX264" s="6">
        <v>0</v>
      </c>
      <c r="BY264" s="55">
        <f t="shared" si="714"/>
        <v>0</v>
      </c>
      <c r="BZ264" s="56">
        <v>0</v>
      </c>
      <c r="CA264" s="6">
        <v>0</v>
      </c>
      <c r="CB264" s="55">
        <f t="shared" si="715"/>
        <v>0</v>
      </c>
      <c r="CC264" s="56">
        <v>0</v>
      </c>
      <c r="CD264" s="6">
        <v>0</v>
      </c>
      <c r="CE264" s="55">
        <f t="shared" si="716"/>
        <v>0</v>
      </c>
      <c r="CF264" s="56">
        <v>0</v>
      </c>
      <c r="CG264" s="6">
        <v>0</v>
      </c>
      <c r="CH264" s="55">
        <f t="shared" si="717"/>
        <v>0</v>
      </c>
      <c r="CI264" s="56">
        <v>0</v>
      </c>
      <c r="CJ264" s="6">
        <v>0</v>
      </c>
      <c r="CK264" s="55">
        <f t="shared" si="718"/>
        <v>0</v>
      </c>
      <c r="CL264" s="8">
        <f t="shared" si="720"/>
        <v>0</v>
      </c>
      <c r="CM264" s="15">
        <f t="shared" si="721"/>
        <v>0</v>
      </c>
    </row>
    <row r="265" spans="1:91" ht="15" thickBot="1" x14ac:dyDescent="0.35">
      <c r="A265" s="71"/>
      <c r="B265" s="73" t="s">
        <v>17</v>
      </c>
      <c r="C265" s="74">
        <f t="shared" ref="C265:D265" si="723">SUM(C253:C264)</f>
        <v>0</v>
      </c>
      <c r="D265" s="75">
        <f t="shared" si="723"/>
        <v>0</v>
      </c>
      <c r="E265" s="58"/>
      <c r="F265" s="74">
        <f t="shared" ref="F265:G265" si="724">SUM(F253:F264)</f>
        <v>995.96087999999997</v>
      </c>
      <c r="G265" s="75">
        <f t="shared" si="724"/>
        <v>5519.8960000000006</v>
      </c>
      <c r="H265" s="58"/>
      <c r="I265" s="74">
        <f t="shared" ref="I265:J265" si="725">SUM(I253:I264)</f>
        <v>0</v>
      </c>
      <c r="J265" s="75">
        <f t="shared" si="725"/>
        <v>0</v>
      </c>
      <c r="K265" s="58"/>
      <c r="L265" s="74">
        <f t="shared" ref="L265:M265" si="726">SUM(L253:L264)</f>
        <v>0</v>
      </c>
      <c r="M265" s="75">
        <f t="shared" si="726"/>
        <v>0</v>
      </c>
      <c r="N265" s="58"/>
      <c r="O265" s="74">
        <f t="shared" ref="O265:P265" si="727">SUM(O253:O264)</f>
        <v>0</v>
      </c>
      <c r="P265" s="75">
        <f t="shared" si="727"/>
        <v>0</v>
      </c>
      <c r="Q265" s="58"/>
      <c r="R265" s="74">
        <f t="shared" ref="R265:S265" si="728">SUM(R253:R264)</f>
        <v>0</v>
      </c>
      <c r="S265" s="75">
        <f t="shared" si="728"/>
        <v>0</v>
      </c>
      <c r="T265" s="58"/>
      <c r="U265" s="74">
        <f t="shared" ref="U265:V265" si="729">SUM(U253:U264)</f>
        <v>456.38499999999999</v>
      </c>
      <c r="V265" s="75">
        <f t="shared" si="729"/>
        <v>3322.9880000000003</v>
      </c>
      <c r="W265" s="58"/>
      <c r="X265" s="74">
        <f t="shared" ref="X265:Y265" si="730">SUM(X253:X264)</f>
        <v>0</v>
      </c>
      <c r="Y265" s="75">
        <f t="shared" si="730"/>
        <v>0</v>
      </c>
      <c r="Z265" s="58"/>
      <c r="AA265" s="74">
        <f t="shared" ref="AA265:AB265" si="731">SUM(AA253:AA264)</f>
        <v>0</v>
      </c>
      <c r="AB265" s="75">
        <f t="shared" si="731"/>
        <v>0</v>
      </c>
      <c r="AC265" s="58"/>
      <c r="AD265" s="74">
        <f t="shared" ref="AD265:AE265" si="732">SUM(AD253:AD264)</f>
        <v>0</v>
      </c>
      <c r="AE265" s="75">
        <f t="shared" si="732"/>
        <v>0</v>
      </c>
      <c r="AF265" s="58"/>
      <c r="AG265" s="74">
        <f t="shared" ref="AG265:AH265" si="733">SUM(AG253:AG264)</f>
        <v>0</v>
      </c>
      <c r="AH265" s="75">
        <f t="shared" si="733"/>
        <v>0</v>
      </c>
      <c r="AI265" s="58"/>
      <c r="AJ265" s="74">
        <f t="shared" ref="AJ265:AK265" si="734">SUM(AJ253:AJ264)</f>
        <v>0</v>
      </c>
      <c r="AK265" s="75">
        <f t="shared" si="734"/>
        <v>0</v>
      </c>
      <c r="AL265" s="58"/>
      <c r="AM265" s="74">
        <f t="shared" ref="AM265:AN265" si="735">SUM(AM253:AM264)</f>
        <v>0</v>
      </c>
      <c r="AN265" s="75">
        <f t="shared" si="735"/>
        <v>0</v>
      </c>
      <c r="AO265" s="58"/>
      <c r="AP265" s="74">
        <f t="shared" ref="AP265:AQ265" si="736">SUM(AP253:AP264)</f>
        <v>0</v>
      </c>
      <c r="AQ265" s="75">
        <f t="shared" si="736"/>
        <v>0</v>
      </c>
      <c r="AR265" s="58"/>
      <c r="AS265" s="74">
        <f t="shared" ref="AS265:AT265" si="737">SUM(AS253:AS264)</f>
        <v>228.38</v>
      </c>
      <c r="AT265" s="75">
        <f t="shared" si="737"/>
        <v>1895.5540000000001</v>
      </c>
      <c r="AU265" s="58"/>
      <c r="AV265" s="74">
        <f t="shared" ref="AV265:AW265" si="738">SUM(AV253:AV264)</f>
        <v>0</v>
      </c>
      <c r="AW265" s="75">
        <f t="shared" si="738"/>
        <v>0</v>
      </c>
      <c r="AX265" s="58"/>
      <c r="AY265" s="74">
        <f t="shared" ref="AY265:AZ265" si="739">SUM(AY253:AY264)</f>
        <v>0</v>
      </c>
      <c r="AZ265" s="75">
        <f t="shared" si="739"/>
        <v>0</v>
      </c>
      <c r="BA265" s="58"/>
      <c r="BB265" s="74">
        <f t="shared" ref="BB265:BC265" si="740">SUM(BB253:BB264)</f>
        <v>120</v>
      </c>
      <c r="BC265" s="75">
        <f t="shared" si="740"/>
        <v>912.47</v>
      </c>
      <c r="BD265" s="58"/>
      <c r="BE265" s="74">
        <f t="shared" ref="BE265:BF265" si="741">SUM(BE253:BE264)</f>
        <v>427.09000000000003</v>
      </c>
      <c r="BF265" s="75">
        <f t="shared" si="741"/>
        <v>3107.473</v>
      </c>
      <c r="BG265" s="58"/>
      <c r="BH265" s="74">
        <f t="shared" ref="BH265:BI265" si="742">SUM(BH253:BH264)</f>
        <v>0</v>
      </c>
      <c r="BI265" s="75">
        <f t="shared" si="742"/>
        <v>0</v>
      </c>
      <c r="BJ265" s="58"/>
      <c r="BK265" s="74">
        <f t="shared" ref="BK265:BL265" si="743">SUM(BK253:BK264)</f>
        <v>0</v>
      </c>
      <c r="BL265" s="75">
        <f t="shared" si="743"/>
        <v>0</v>
      </c>
      <c r="BM265" s="58"/>
      <c r="BN265" s="74">
        <f t="shared" ref="BN265:BO265" si="744">SUM(BN253:BN264)</f>
        <v>0</v>
      </c>
      <c r="BO265" s="75">
        <f t="shared" si="744"/>
        <v>0</v>
      </c>
      <c r="BP265" s="58"/>
      <c r="BQ265" s="74">
        <f t="shared" ref="BQ265:BR265" si="745">SUM(BQ253:BQ264)</f>
        <v>0</v>
      </c>
      <c r="BR265" s="75">
        <f t="shared" si="745"/>
        <v>0</v>
      </c>
      <c r="BS265" s="58"/>
      <c r="BT265" s="74">
        <f t="shared" ref="BT265:BU265" si="746">SUM(BT253:BT264)</f>
        <v>0</v>
      </c>
      <c r="BU265" s="75">
        <f t="shared" si="746"/>
        <v>0</v>
      </c>
      <c r="BV265" s="58"/>
      <c r="BW265" s="74">
        <f t="shared" ref="BW265:BX265" si="747">SUM(BW253:BW264)</f>
        <v>0</v>
      </c>
      <c r="BX265" s="75">
        <f t="shared" si="747"/>
        <v>0</v>
      </c>
      <c r="BY265" s="58"/>
      <c r="BZ265" s="74">
        <f t="shared" ref="BZ265:CA265" si="748">SUM(BZ253:BZ264)</f>
        <v>0</v>
      </c>
      <c r="CA265" s="75">
        <f t="shared" si="748"/>
        <v>0</v>
      </c>
      <c r="CB265" s="58"/>
      <c r="CC265" s="74">
        <f t="shared" ref="CC265:CD265" si="749">SUM(CC253:CC264)</f>
        <v>0</v>
      </c>
      <c r="CD265" s="75">
        <f t="shared" si="749"/>
        <v>0</v>
      </c>
      <c r="CE265" s="58"/>
      <c r="CF265" s="74">
        <f t="shared" ref="CF265:CG265" si="750">SUM(CF253:CF264)</f>
        <v>0</v>
      </c>
      <c r="CG265" s="75">
        <f t="shared" si="750"/>
        <v>0</v>
      </c>
      <c r="CH265" s="58"/>
      <c r="CI265" s="74">
        <f t="shared" ref="CI265:CJ265" si="751">SUM(CI253:CI264)</f>
        <v>0</v>
      </c>
      <c r="CJ265" s="75">
        <f t="shared" si="751"/>
        <v>0</v>
      </c>
      <c r="CK265" s="58"/>
      <c r="CL265" s="45">
        <f t="shared" si="720"/>
        <v>2227.8158800000001</v>
      </c>
      <c r="CM265" s="46">
        <f t="shared" si="721"/>
        <v>14758.381000000001</v>
      </c>
    </row>
  </sheetData>
  <mergeCells count="31">
    <mergeCell ref="CC4:CE4"/>
    <mergeCell ref="BH4:BJ4"/>
    <mergeCell ref="BK4:BM4"/>
    <mergeCell ref="AD4:AF4"/>
    <mergeCell ref="BN4:BP4"/>
    <mergeCell ref="BZ4:CB4"/>
    <mergeCell ref="F4:H4"/>
    <mergeCell ref="AM4:AO4"/>
    <mergeCell ref="AS4:AU4"/>
    <mergeCell ref="L4:N4"/>
    <mergeCell ref="O4:Q4"/>
    <mergeCell ref="AA4:AC4"/>
    <mergeCell ref="AG4:AI4"/>
    <mergeCell ref="R4:T4"/>
    <mergeCell ref="I4:K4"/>
    <mergeCell ref="C2:K2"/>
    <mergeCell ref="A4:B4"/>
    <mergeCell ref="C4:E4"/>
    <mergeCell ref="CI4:CK4"/>
    <mergeCell ref="X4:Z4"/>
    <mergeCell ref="AJ4:AL4"/>
    <mergeCell ref="AV4:AX4"/>
    <mergeCell ref="AY4:BA4"/>
    <mergeCell ref="CF4:CH4"/>
    <mergeCell ref="BT4:BV4"/>
    <mergeCell ref="AP4:AR4"/>
    <mergeCell ref="BB4:BD4"/>
    <mergeCell ref="BW4:BY4"/>
    <mergeCell ref="U4:W4"/>
    <mergeCell ref="BE4:BG4"/>
    <mergeCell ref="BQ4:B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2306.30 Imports</vt:lpstr>
      <vt:lpstr>2306.30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2023-05-10T06:20:02Z</dcterms:modified>
</cp:coreProperties>
</file>