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F2AFB0B-3FA9-4A11-8450-6F32A9F2A6B7}" xr6:coauthVersionLast="47" xr6:coauthVersionMax="47" xr10:uidLastSave="{00000000-0000-0000-0000-000000000000}"/>
  <bookViews>
    <workbookView xWindow="6084" yWindow="60" windowWidth="9372" windowHeight="12240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52" i="1" l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65" i="1"/>
  <c r="DA265" i="1"/>
  <c r="DC264" i="1"/>
  <c r="DC263" i="1"/>
  <c r="DC262" i="1"/>
  <c r="DC261" i="1"/>
  <c r="DC260" i="1"/>
  <c r="DC259" i="1"/>
  <c r="DC258" i="1"/>
  <c r="DC257" i="1"/>
  <c r="DC256" i="1"/>
  <c r="DC255" i="1"/>
  <c r="DC254" i="1"/>
  <c r="DC253" i="1"/>
  <c r="EQ253" i="1"/>
  <c r="ER264" i="1"/>
  <c r="EQ264" i="1"/>
  <c r="ER263" i="1"/>
  <c r="EQ263" i="1"/>
  <c r="ER262" i="1"/>
  <c r="EQ262" i="1"/>
  <c r="ER261" i="1"/>
  <c r="EQ261" i="1"/>
  <c r="ER260" i="1"/>
  <c r="EQ260" i="1"/>
  <c r="ER259" i="1"/>
  <c r="EQ259" i="1"/>
  <c r="ER258" i="1"/>
  <c r="EQ258" i="1"/>
  <c r="ER257" i="1"/>
  <c r="EQ257" i="1"/>
  <c r="ER256" i="1"/>
  <c r="EQ256" i="1"/>
  <c r="ER255" i="1"/>
  <c r="EQ255" i="1"/>
  <c r="ER254" i="1"/>
  <c r="EQ254" i="1"/>
  <c r="ER253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R251" i="1"/>
  <c r="EQ251" i="1"/>
  <c r="ER250" i="1"/>
  <c r="EQ250" i="1"/>
  <c r="ER249" i="1"/>
  <c r="EQ249" i="1"/>
  <c r="ER248" i="1"/>
  <c r="EQ248" i="1"/>
  <c r="ER247" i="1"/>
  <c r="EQ247" i="1"/>
  <c r="ER246" i="1"/>
  <c r="EQ246" i="1"/>
  <c r="ER245" i="1"/>
  <c r="EQ245" i="1"/>
  <c r="ER244" i="1"/>
  <c r="EQ244" i="1"/>
  <c r="ER243" i="1"/>
  <c r="EQ243" i="1"/>
  <c r="ER242" i="1"/>
  <c r="EQ242" i="1"/>
  <c r="ER241" i="1"/>
  <c r="EQ241" i="1"/>
  <c r="ER240" i="1"/>
  <c r="EQ240" i="1"/>
  <c r="ER238" i="1"/>
  <c r="ER237" i="1"/>
  <c r="EQ237" i="1"/>
  <c r="ER236" i="1"/>
  <c r="EQ236" i="1"/>
  <c r="ER235" i="1"/>
  <c r="EQ235" i="1"/>
  <c r="ER234" i="1"/>
  <c r="EQ234" i="1"/>
  <c r="ER233" i="1"/>
  <c r="EQ233" i="1"/>
  <c r="ER232" i="1"/>
  <c r="EQ232" i="1"/>
  <c r="ER231" i="1"/>
  <c r="EQ231" i="1"/>
  <c r="ER230" i="1"/>
  <c r="EQ230" i="1"/>
  <c r="ER229" i="1"/>
  <c r="EQ229" i="1"/>
  <c r="ER228" i="1"/>
  <c r="EQ228" i="1"/>
  <c r="ER227" i="1"/>
  <c r="EQ227" i="1"/>
  <c r="EQ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Q265" i="1" l="1"/>
  <c r="ER265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Q252" i="1" l="1"/>
  <c r="ER25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O239" i="1"/>
  <c r="EN239" i="1"/>
  <c r="EL239" i="1"/>
  <c r="EK239" i="1"/>
  <c r="EI239" i="1"/>
  <c r="EH239" i="1"/>
  <c r="EF239" i="1"/>
  <c r="EE239" i="1"/>
  <c r="EC239" i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P238" i="1"/>
  <c r="EM238" i="1"/>
  <c r="EJ238" i="1"/>
  <c r="EG238" i="1"/>
  <c r="ED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P237" i="1"/>
  <c r="EM237" i="1"/>
  <c r="EJ237" i="1"/>
  <c r="EG237" i="1"/>
  <c r="ED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P236" i="1"/>
  <c r="EM236" i="1"/>
  <c r="EJ236" i="1"/>
  <c r="EG236" i="1"/>
  <c r="ED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P235" i="1"/>
  <c r="EM235" i="1"/>
  <c r="EJ235" i="1"/>
  <c r="EG235" i="1"/>
  <c r="ED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P234" i="1"/>
  <c r="EM234" i="1"/>
  <c r="EJ234" i="1"/>
  <c r="EG234" i="1"/>
  <c r="ED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P233" i="1"/>
  <c r="EM233" i="1"/>
  <c r="EJ233" i="1"/>
  <c r="EG233" i="1"/>
  <c r="ED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P232" i="1"/>
  <c r="EM232" i="1"/>
  <c r="EJ232" i="1"/>
  <c r="EG232" i="1"/>
  <c r="ED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P231" i="1"/>
  <c r="EM231" i="1"/>
  <c r="EJ231" i="1"/>
  <c r="EG231" i="1"/>
  <c r="ED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P230" i="1"/>
  <c r="EM230" i="1"/>
  <c r="EJ230" i="1"/>
  <c r="EG230" i="1"/>
  <c r="ED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P229" i="1"/>
  <c r="EM229" i="1"/>
  <c r="EJ229" i="1"/>
  <c r="EG229" i="1"/>
  <c r="ED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P228" i="1"/>
  <c r="EM228" i="1"/>
  <c r="EJ228" i="1"/>
  <c r="EG228" i="1"/>
  <c r="ED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P227" i="1"/>
  <c r="EM227" i="1"/>
  <c r="EJ227" i="1"/>
  <c r="EG227" i="1"/>
  <c r="ED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Q239" i="1" l="1"/>
  <c r="ER239" i="1"/>
  <c r="EP225" i="1"/>
  <c r="EM225" i="1"/>
  <c r="EJ225" i="1"/>
  <c r="EG225" i="1"/>
  <c r="ED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P224" i="1"/>
  <c r="EM224" i="1"/>
  <c r="EJ224" i="1"/>
  <c r="EG224" i="1"/>
  <c r="ED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P223" i="1"/>
  <c r="EM223" i="1"/>
  <c r="EJ223" i="1"/>
  <c r="EG223" i="1"/>
  <c r="ED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P222" i="1"/>
  <c r="EM222" i="1"/>
  <c r="EJ222" i="1"/>
  <c r="EG222" i="1"/>
  <c r="ED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P221" i="1"/>
  <c r="EM221" i="1"/>
  <c r="EJ221" i="1"/>
  <c r="EG221" i="1"/>
  <c r="ED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P220" i="1"/>
  <c r="EM220" i="1"/>
  <c r="EJ220" i="1"/>
  <c r="EG220" i="1"/>
  <c r="ED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P219" i="1"/>
  <c r="EM219" i="1"/>
  <c r="EJ219" i="1"/>
  <c r="EG219" i="1"/>
  <c r="ED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P218" i="1"/>
  <c r="EM218" i="1"/>
  <c r="EJ218" i="1"/>
  <c r="EG218" i="1"/>
  <c r="ED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R225" i="1" l="1"/>
  <c r="EQ225" i="1"/>
  <c r="ER224" i="1"/>
  <c r="EQ224" i="1"/>
  <c r="ER223" i="1"/>
  <c r="EQ223" i="1"/>
  <c r="ER222" i="1"/>
  <c r="EQ222" i="1"/>
  <c r="ER221" i="1"/>
  <c r="EQ221" i="1"/>
  <c r="ER220" i="1"/>
  <c r="EQ220" i="1"/>
  <c r="ER219" i="1"/>
  <c r="EQ219" i="1"/>
  <c r="ER218" i="1"/>
  <c r="EQ218" i="1"/>
  <c r="ER217" i="1"/>
  <c r="EQ217" i="1"/>
  <c r="ER216" i="1"/>
  <c r="EQ216" i="1"/>
  <c r="ER215" i="1"/>
  <c r="EQ215" i="1"/>
  <c r="ER214" i="1"/>
  <c r="EQ214" i="1"/>
  <c r="EO226" i="1"/>
  <c r="EN226" i="1"/>
  <c r="EL226" i="1"/>
  <c r="EK226" i="1"/>
  <c r="EI226" i="1"/>
  <c r="EH226" i="1"/>
  <c r="EF226" i="1"/>
  <c r="EE226" i="1"/>
  <c r="EC226" i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M217" i="1"/>
  <c r="EJ217" i="1"/>
  <c r="DO217" i="1"/>
  <c r="CN217" i="1"/>
  <c r="CK217" i="1"/>
  <c r="BY217" i="1"/>
  <c r="BV217" i="1"/>
  <c r="BS217" i="1"/>
  <c r="AF217" i="1"/>
  <c r="W217" i="1"/>
  <c r="EM216" i="1"/>
  <c r="EG216" i="1"/>
  <c r="DO216" i="1"/>
  <c r="CN216" i="1"/>
  <c r="CK216" i="1"/>
  <c r="BY216" i="1"/>
  <c r="BS216" i="1"/>
  <c r="AL216" i="1"/>
  <c r="W216" i="1"/>
  <c r="EM215" i="1"/>
  <c r="EJ215" i="1"/>
  <c r="EG215" i="1"/>
  <c r="DO215" i="1"/>
  <c r="CK215" i="1"/>
  <c r="BY215" i="1"/>
  <c r="EM214" i="1"/>
  <c r="DO214" i="1"/>
  <c r="CN214" i="1"/>
  <c r="CK214" i="1"/>
  <c r="BY214" i="1"/>
  <c r="BS214" i="1"/>
  <c r="W214" i="1"/>
  <c r="D226" i="1"/>
  <c r="C226" i="1"/>
  <c r="EQ226" i="1" l="1"/>
  <c r="ER226" i="1"/>
  <c r="W211" i="1"/>
  <c r="ER212" i="1" l="1"/>
  <c r="EQ212" i="1"/>
  <c r="ER211" i="1"/>
  <c r="EQ211" i="1"/>
  <c r="ER210" i="1"/>
  <c r="EQ210" i="1"/>
  <c r="ER209" i="1"/>
  <c r="EQ209" i="1"/>
  <c r="ER208" i="1"/>
  <c r="EQ208" i="1"/>
  <c r="ER207" i="1"/>
  <c r="EQ207" i="1"/>
  <c r="ER206" i="1"/>
  <c r="EQ206" i="1"/>
  <c r="ER205" i="1"/>
  <c r="EQ205" i="1"/>
  <c r="ER204" i="1"/>
  <c r="EQ204" i="1"/>
  <c r="ER203" i="1"/>
  <c r="EQ203" i="1"/>
  <c r="ER202" i="1"/>
  <c r="EQ202" i="1"/>
  <c r="ER201" i="1"/>
  <c r="EQ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O213" i="1"/>
  <c r="EN213" i="1"/>
  <c r="EL213" i="1"/>
  <c r="EK213" i="1"/>
  <c r="EI213" i="1"/>
  <c r="EH213" i="1"/>
  <c r="EF213" i="1"/>
  <c r="EE213" i="1"/>
  <c r="EC213" i="1"/>
  <c r="EB213" i="1"/>
  <c r="DW213" i="1"/>
  <c r="DV213" i="1"/>
  <c r="DT213" i="1"/>
  <c r="DS213" i="1"/>
  <c r="DQ213" i="1"/>
  <c r="DP213" i="1"/>
  <c r="AK213" i="1"/>
  <c r="AJ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P212" i="1"/>
  <c r="DO212" i="1"/>
  <c r="CK212" i="1"/>
  <c r="BY212" i="1"/>
  <c r="BS212" i="1"/>
  <c r="W212" i="1"/>
  <c r="EP211" i="1"/>
  <c r="EJ211" i="1"/>
  <c r="AL211" i="1"/>
  <c r="DO211" i="1"/>
  <c r="CK211" i="1"/>
  <c r="BY211" i="1"/>
  <c r="BS211" i="1"/>
  <c r="K211" i="1"/>
  <c r="EP210" i="1"/>
  <c r="EJ210" i="1"/>
  <c r="EG210" i="1"/>
  <c r="AL210" i="1"/>
  <c r="CK210" i="1"/>
  <c r="CE210" i="1"/>
  <c r="BY210" i="1"/>
  <c r="BS210" i="1"/>
  <c r="W210" i="1"/>
  <c r="EP209" i="1"/>
  <c r="CK209" i="1"/>
  <c r="BY209" i="1"/>
  <c r="BS209" i="1"/>
  <c r="W209" i="1"/>
  <c r="EP208" i="1"/>
  <c r="DO208" i="1"/>
  <c r="CK208" i="1"/>
  <c r="BY208" i="1"/>
  <c r="BS208" i="1"/>
  <c r="W208" i="1"/>
  <c r="EP207" i="1"/>
  <c r="EJ207" i="1"/>
  <c r="CK207" i="1"/>
  <c r="BY207" i="1"/>
  <c r="BS207" i="1"/>
  <c r="W207" i="1"/>
  <c r="EP206" i="1"/>
  <c r="CK206" i="1"/>
  <c r="BY206" i="1"/>
  <c r="BS206" i="1"/>
  <c r="W206" i="1"/>
  <c r="EM205" i="1"/>
  <c r="DO205" i="1"/>
  <c r="CK205" i="1"/>
  <c r="BY205" i="1"/>
  <c r="BS205" i="1"/>
  <c r="W205" i="1"/>
  <c r="K205" i="1"/>
  <c r="EP204" i="1"/>
  <c r="EM204" i="1"/>
  <c r="DO204" i="1"/>
  <c r="CK204" i="1"/>
  <c r="BY204" i="1"/>
  <c r="BS204" i="1"/>
  <c r="W204" i="1"/>
  <c r="K204" i="1"/>
  <c r="EP203" i="1"/>
  <c r="EM203" i="1"/>
  <c r="EG203" i="1"/>
  <c r="DO203" i="1"/>
  <c r="CK203" i="1"/>
  <c r="BY203" i="1"/>
  <c r="BS203" i="1"/>
  <c r="W203" i="1"/>
  <c r="EP202" i="1"/>
  <c r="EM202" i="1"/>
  <c r="EG202" i="1"/>
  <c r="DO202" i="1"/>
  <c r="CN202" i="1"/>
  <c r="CK202" i="1"/>
  <c r="BY202" i="1"/>
  <c r="BS202" i="1"/>
  <c r="W202" i="1"/>
  <c r="EP201" i="1"/>
  <c r="EM201" i="1"/>
  <c r="DO201" i="1"/>
  <c r="CN201" i="1"/>
  <c r="CK201" i="1"/>
  <c r="BY201" i="1"/>
  <c r="BS201" i="1"/>
  <c r="W201" i="1"/>
  <c r="EQ213" i="1" l="1"/>
  <c r="ER213" i="1"/>
  <c r="ER199" i="1"/>
  <c r="EQ199" i="1"/>
  <c r="ER198" i="1"/>
  <c r="EQ198" i="1"/>
  <c r="ER197" i="1"/>
  <c r="EQ197" i="1"/>
  <c r="ER195" i="1"/>
  <c r="EQ195" i="1"/>
  <c r="ER194" i="1"/>
  <c r="EQ194" i="1"/>
  <c r="ER193" i="1"/>
  <c r="EQ193" i="1"/>
  <c r="ER192" i="1"/>
  <c r="EQ192" i="1"/>
  <c r="ER191" i="1"/>
  <c r="EQ191" i="1"/>
  <c r="ER190" i="1"/>
  <c r="EQ190" i="1"/>
  <c r="ER189" i="1"/>
  <c r="EQ189" i="1"/>
  <c r="ER188" i="1"/>
  <c r="EQ188" i="1"/>
  <c r="ER196" i="1"/>
  <c r="EQ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P199" i="1" l="1"/>
  <c r="EP198" i="1"/>
  <c r="EP197" i="1"/>
  <c r="EP196" i="1"/>
  <c r="EP195" i="1"/>
  <c r="EP194" i="1"/>
  <c r="EP193" i="1"/>
  <c r="EP192" i="1"/>
  <c r="EP191" i="1"/>
  <c r="EP190" i="1"/>
  <c r="EP189" i="1"/>
  <c r="EP188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6" i="1"/>
  <c r="EJ195" i="1"/>
  <c r="EJ192" i="1"/>
  <c r="EJ191" i="1"/>
  <c r="EG192" i="1"/>
  <c r="EG189" i="1"/>
  <c r="EG188" i="1"/>
  <c r="AL191" i="1"/>
  <c r="AL188" i="1"/>
  <c r="DO199" i="1"/>
  <c r="DO198" i="1"/>
  <c r="DO197" i="1"/>
  <c r="DO196" i="1"/>
  <c r="DO194" i="1"/>
  <c r="DO192" i="1"/>
  <c r="DO190" i="1"/>
  <c r="DO189" i="1"/>
  <c r="DO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O200" i="1" l="1"/>
  <c r="EN200" i="1"/>
  <c r="EL200" i="1"/>
  <c r="EK200" i="1"/>
  <c r="EI200" i="1"/>
  <c r="EH200" i="1"/>
  <c r="EF200" i="1"/>
  <c r="EE200" i="1"/>
  <c r="EC200" i="1"/>
  <c r="EB200" i="1"/>
  <c r="DW200" i="1"/>
  <c r="DV200" i="1"/>
  <c r="DT200" i="1"/>
  <c r="DS200" i="1"/>
  <c r="DQ200" i="1"/>
  <c r="DP200" i="1"/>
  <c r="AK200" i="1"/>
  <c r="AJ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Q200" i="1" l="1"/>
  <c r="ER200" i="1"/>
  <c r="EQ176" i="1"/>
  <c r="ER176" i="1"/>
  <c r="EQ177" i="1"/>
  <c r="ER177" i="1"/>
  <c r="EQ178" i="1"/>
  <c r="ER178" i="1"/>
  <c r="EQ179" i="1"/>
  <c r="ER179" i="1"/>
  <c r="EQ180" i="1"/>
  <c r="ER180" i="1"/>
  <c r="EQ181" i="1"/>
  <c r="ER181" i="1"/>
  <c r="EQ182" i="1"/>
  <c r="ER182" i="1"/>
  <c r="EQ183" i="1"/>
  <c r="ER183" i="1"/>
  <c r="EQ184" i="1"/>
  <c r="ER184" i="1"/>
  <c r="EQ185" i="1"/>
  <c r="ER185" i="1"/>
  <c r="EQ186" i="1"/>
  <c r="ER186" i="1"/>
  <c r="ER175" i="1"/>
  <c r="EQ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O177" i="1" l="1"/>
  <c r="BY177" i="1"/>
  <c r="BS177" i="1"/>
  <c r="EP186" i="1" l="1"/>
  <c r="EP185" i="1"/>
  <c r="EP184" i="1"/>
  <c r="EP183" i="1"/>
  <c r="EP182" i="1"/>
  <c r="EP181" i="1"/>
  <c r="EP180" i="1"/>
  <c r="EP179" i="1"/>
  <c r="EP178" i="1"/>
  <c r="EP176" i="1"/>
  <c r="EP175" i="1"/>
  <c r="EM186" i="1"/>
  <c r="EM185" i="1"/>
  <c r="EM184" i="1"/>
  <c r="EM183" i="1"/>
  <c r="EM182" i="1"/>
  <c r="EM181" i="1"/>
  <c r="EM180" i="1"/>
  <c r="EM179" i="1"/>
  <c r="EM176" i="1"/>
  <c r="EM175" i="1"/>
  <c r="EJ185" i="1"/>
  <c r="EJ181" i="1"/>
  <c r="EJ180" i="1"/>
  <c r="EJ179" i="1"/>
  <c r="EJ177" i="1"/>
  <c r="EJ176" i="1"/>
  <c r="EJ175" i="1"/>
  <c r="EG179" i="1"/>
  <c r="EG178" i="1"/>
  <c r="AL186" i="1"/>
  <c r="DO186" i="1"/>
  <c r="DO185" i="1"/>
  <c r="DO184" i="1"/>
  <c r="DO182" i="1"/>
  <c r="DO181" i="1"/>
  <c r="DO180" i="1"/>
  <c r="DO178" i="1"/>
  <c r="DO175" i="1"/>
  <c r="DL183" i="1"/>
  <c r="DL182" i="1"/>
  <c r="DF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O187" i="1"/>
  <c r="EN187" i="1"/>
  <c r="EL187" i="1"/>
  <c r="EK187" i="1"/>
  <c r="EI187" i="1"/>
  <c r="EH187" i="1"/>
  <c r="EF187" i="1"/>
  <c r="EE187" i="1"/>
  <c r="EC187" i="1"/>
  <c r="EB187" i="1"/>
  <c r="DW187" i="1"/>
  <c r="DV187" i="1"/>
  <c r="DT187" i="1"/>
  <c r="DS187" i="1"/>
  <c r="DQ187" i="1"/>
  <c r="DP187" i="1"/>
  <c r="AK187" i="1"/>
  <c r="AJ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R187" i="1" l="1"/>
  <c r="EQ187" i="1"/>
  <c r="EQ163" i="1"/>
  <c r="ER163" i="1"/>
  <c r="EQ164" i="1"/>
  <c r="ER164" i="1"/>
  <c r="EQ165" i="1"/>
  <c r="ER165" i="1"/>
  <c r="EQ166" i="1"/>
  <c r="ER166" i="1"/>
  <c r="EQ167" i="1"/>
  <c r="ER167" i="1"/>
  <c r="EQ168" i="1"/>
  <c r="ER168" i="1"/>
  <c r="EQ169" i="1"/>
  <c r="ER169" i="1"/>
  <c r="EQ170" i="1"/>
  <c r="ER170" i="1"/>
  <c r="EQ171" i="1"/>
  <c r="ER171" i="1"/>
  <c r="EQ172" i="1"/>
  <c r="ER172" i="1"/>
  <c r="EQ173" i="1"/>
  <c r="ER173" i="1"/>
  <c r="ER162" i="1"/>
  <c r="EQ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74" i="1" l="1"/>
  <c r="DG174" i="1"/>
  <c r="DI169" i="1"/>
  <c r="DI168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73" i="1" l="1"/>
  <c r="EP172" i="1"/>
  <c r="EP171" i="1"/>
  <c r="EP170" i="1"/>
  <c r="EP169" i="1"/>
  <c r="EP168" i="1"/>
  <c r="EP163" i="1"/>
  <c r="EM173" i="1"/>
  <c r="EM172" i="1"/>
  <c r="EM171" i="1"/>
  <c r="EM168" i="1"/>
  <c r="EM167" i="1"/>
  <c r="EM166" i="1"/>
  <c r="EM165" i="1"/>
  <c r="EM164" i="1"/>
  <c r="EM163" i="1"/>
  <c r="EM162" i="1"/>
  <c r="EJ172" i="1"/>
  <c r="EG163" i="1"/>
  <c r="EG162" i="1"/>
  <c r="DO173" i="1"/>
  <c r="DO172" i="1"/>
  <c r="DO170" i="1"/>
  <c r="DO168" i="1"/>
  <c r="DO164" i="1"/>
  <c r="DF169" i="1"/>
  <c r="DF167" i="1"/>
  <c r="DF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O174" i="1"/>
  <c r="EN174" i="1"/>
  <c r="EL174" i="1"/>
  <c r="EK174" i="1"/>
  <c r="EI174" i="1"/>
  <c r="EH174" i="1"/>
  <c r="EF174" i="1"/>
  <c r="EE174" i="1"/>
  <c r="EC174" i="1"/>
  <c r="EB174" i="1"/>
  <c r="DW174" i="1"/>
  <c r="DV174" i="1"/>
  <c r="DT174" i="1"/>
  <c r="DS174" i="1"/>
  <c r="DQ174" i="1"/>
  <c r="DP174" i="1"/>
  <c r="AK174" i="1"/>
  <c r="AJ174" i="1"/>
  <c r="DN174" i="1"/>
  <c r="DM174" i="1"/>
  <c r="DK174" i="1"/>
  <c r="DJ174" i="1"/>
  <c r="DE174" i="1"/>
  <c r="DD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R174" i="1" l="1"/>
  <c r="EQ174" i="1"/>
  <c r="EQ150" i="1"/>
  <c r="ER150" i="1"/>
  <c r="EQ151" i="1"/>
  <c r="ER151" i="1"/>
  <c r="EQ152" i="1"/>
  <c r="ER152" i="1"/>
  <c r="EQ153" i="1"/>
  <c r="ER153" i="1"/>
  <c r="EQ154" i="1"/>
  <c r="ER154" i="1"/>
  <c r="EQ155" i="1"/>
  <c r="ER155" i="1"/>
  <c r="EQ156" i="1"/>
  <c r="ER156" i="1"/>
  <c r="EQ157" i="1"/>
  <c r="ER157" i="1"/>
  <c r="EQ158" i="1"/>
  <c r="ER158" i="1"/>
  <c r="EQ159" i="1"/>
  <c r="ER159" i="1"/>
  <c r="EQ160" i="1"/>
  <c r="ER160" i="1"/>
  <c r="ER149" i="1"/>
  <c r="EQ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K161" i="1"/>
  <c r="DJ161" i="1"/>
  <c r="DL158" i="1"/>
  <c r="DL151" i="1"/>
  <c r="EP156" i="1" l="1"/>
  <c r="EP154" i="1"/>
  <c r="EP153" i="1"/>
  <c r="EP152" i="1"/>
  <c r="EP151" i="1"/>
  <c r="EM160" i="1"/>
  <c r="EM154" i="1"/>
  <c r="EM153" i="1"/>
  <c r="EM152" i="1"/>
  <c r="EM151" i="1"/>
  <c r="EM150" i="1"/>
  <c r="EM149" i="1"/>
  <c r="EJ157" i="1"/>
  <c r="EJ155" i="1"/>
  <c r="EJ151" i="1"/>
  <c r="EG159" i="1"/>
  <c r="EG158" i="1"/>
  <c r="EG156" i="1"/>
  <c r="EG155" i="1"/>
  <c r="EG152" i="1"/>
  <c r="EG150" i="1"/>
  <c r="EG149" i="1"/>
  <c r="DO158" i="1"/>
  <c r="DO157" i="1"/>
  <c r="DO156" i="1"/>
  <c r="DO155" i="1"/>
  <c r="DO154" i="1"/>
  <c r="DO153" i="1"/>
  <c r="DO152" i="1"/>
  <c r="DF159" i="1"/>
  <c r="DF158" i="1"/>
  <c r="DF156" i="1"/>
  <c r="DF149" i="1"/>
  <c r="CB154" i="1"/>
  <c r="CB153" i="1"/>
  <c r="CB152" i="1"/>
  <c r="CB151" i="1"/>
  <c r="CB150" i="1"/>
  <c r="BG149" i="1"/>
  <c r="EO161" i="1"/>
  <c r="EN161" i="1"/>
  <c r="EL161" i="1"/>
  <c r="EK161" i="1"/>
  <c r="EI161" i="1"/>
  <c r="EH161" i="1"/>
  <c r="EF161" i="1"/>
  <c r="EE161" i="1"/>
  <c r="EC161" i="1"/>
  <c r="EB161" i="1"/>
  <c r="DW161" i="1"/>
  <c r="DV161" i="1"/>
  <c r="DT161" i="1"/>
  <c r="DS161" i="1"/>
  <c r="DQ161" i="1"/>
  <c r="DP161" i="1"/>
  <c r="DN161" i="1"/>
  <c r="DM161" i="1"/>
  <c r="DE161" i="1"/>
  <c r="DD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R161" i="1" l="1"/>
  <c r="EQ161" i="1"/>
  <c r="EQ137" i="1"/>
  <c r="ER137" i="1"/>
  <c r="EQ138" i="1"/>
  <c r="ER138" i="1"/>
  <c r="EQ139" i="1"/>
  <c r="ER139" i="1"/>
  <c r="EQ140" i="1"/>
  <c r="ER140" i="1"/>
  <c r="EQ141" i="1"/>
  <c r="ER141" i="1"/>
  <c r="EQ142" i="1"/>
  <c r="ER142" i="1"/>
  <c r="EQ143" i="1"/>
  <c r="ER143" i="1"/>
  <c r="EQ144" i="1"/>
  <c r="ER144" i="1"/>
  <c r="EQ145" i="1"/>
  <c r="ER145" i="1"/>
  <c r="EQ146" i="1"/>
  <c r="ER146" i="1"/>
  <c r="EQ147" i="1"/>
  <c r="ER147" i="1"/>
  <c r="ER136" i="1"/>
  <c r="EQ136" i="1"/>
  <c r="EC148" i="1"/>
  <c r="EB148" i="1"/>
  <c r="ED144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CB139" i="1" l="1"/>
  <c r="EP145" i="1" l="1"/>
  <c r="EP144" i="1"/>
  <c r="EP142" i="1"/>
  <c r="EP141" i="1"/>
  <c r="EP140" i="1"/>
  <c r="EP139" i="1"/>
  <c r="EM147" i="1"/>
  <c r="EM141" i="1"/>
  <c r="EM140" i="1"/>
  <c r="EM139" i="1"/>
  <c r="EM136" i="1"/>
  <c r="EJ145" i="1"/>
  <c r="EJ144" i="1"/>
  <c r="EJ142" i="1"/>
  <c r="EJ140" i="1"/>
  <c r="EG147" i="1"/>
  <c r="EG145" i="1"/>
  <c r="EG142" i="1"/>
  <c r="EG138" i="1"/>
  <c r="EG137" i="1"/>
  <c r="DF146" i="1"/>
  <c r="DF142" i="1"/>
  <c r="DF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O148" i="1"/>
  <c r="EN148" i="1"/>
  <c r="EL148" i="1"/>
  <c r="EK148" i="1"/>
  <c r="EI148" i="1"/>
  <c r="EH148" i="1"/>
  <c r="EF148" i="1"/>
  <c r="EE148" i="1"/>
  <c r="DW148" i="1"/>
  <c r="DV148" i="1"/>
  <c r="DT148" i="1"/>
  <c r="DS148" i="1"/>
  <c r="DQ148" i="1"/>
  <c r="DP148" i="1"/>
  <c r="DN148" i="1"/>
  <c r="DM148" i="1"/>
  <c r="DE148" i="1"/>
  <c r="DD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Q148" i="1" l="1"/>
  <c r="ER148" i="1"/>
  <c r="CK132" i="1"/>
  <c r="ER134" i="1" l="1"/>
  <c r="EQ134" i="1"/>
  <c r="ER133" i="1"/>
  <c r="EQ133" i="1"/>
  <c r="ER131" i="1"/>
  <c r="EQ131" i="1"/>
  <c r="ER130" i="1"/>
  <c r="EQ130" i="1"/>
  <c r="ER129" i="1"/>
  <c r="EQ129" i="1"/>
  <c r="ER128" i="1"/>
  <c r="EQ128" i="1"/>
  <c r="ER127" i="1"/>
  <c r="EQ127" i="1"/>
  <c r="ER126" i="1"/>
  <c r="EQ126" i="1"/>
  <c r="ER125" i="1"/>
  <c r="EQ125" i="1"/>
  <c r="ER124" i="1"/>
  <c r="EQ124" i="1"/>
  <c r="ER123" i="1"/>
  <c r="EQ123" i="1"/>
  <c r="W132" i="1" l="1"/>
  <c r="ER132" i="1"/>
  <c r="EQ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P129" i="1" l="1"/>
  <c r="CK129" i="1"/>
  <c r="BY129" i="1"/>
  <c r="EO135" i="1" l="1"/>
  <c r="EN135" i="1"/>
  <c r="EL135" i="1"/>
  <c r="EK135" i="1"/>
  <c r="EI135" i="1"/>
  <c r="EH135" i="1"/>
  <c r="EF135" i="1"/>
  <c r="EE135" i="1"/>
  <c r="DW135" i="1"/>
  <c r="DV135" i="1"/>
  <c r="DT135" i="1"/>
  <c r="DS135" i="1"/>
  <c r="DQ135" i="1"/>
  <c r="DP135" i="1"/>
  <c r="DN135" i="1"/>
  <c r="DM135" i="1"/>
  <c r="DE135" i="1"/>
  <c r="DD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M134" i="1"/>
  <c r="EG134" i="1"/>
  <c r="CK134" i="1"/>
  <c r="CB134" i="1"/>
  <c r="BY134" i="1"/>
  <c r="BM134" i="1"/>
  <c r="DF133" i="1"/>
  <c r="CK133" i="1"/>
  <c r="BY133" i="1"/>
  <c r="EG131" i="1"/>
  <c r="CK131" i="1"/>
  <c r="CB131" i="1"/>
  <c r="BY131" i="1"/>
  <c r="BM131" i="1"/>
  <c r="DF130" i="1"/>
  <c r="CK130" i="1"/>
  <c r="BY130" i="1"/>
  <c r="AC130" i="1"/>
  <c r="ER135" i="1" l="1"/>
  <c r="EQ135" i="1"/>
  <c r="DO95" i="1"/>
  <c r="ER121" i="1"/>
  <c r="EQ121" i="1"/>
  <c r="ER120" i="1"/>
  <c r="EQ120" i="1"/>
  <c r="ER119" i="1"/>
  <c r="EQ119" i="1"/>
  <c r="ER118" i="1"/>
  <c r="EQ118" i="1"/>
  <c r="ER117" i="1"/>
  <c r="EQ117" i="1"/>
  <c r="ER116" i="1"/>
  <c r="EQ116" i="1"/>
  <c r="ER115" i="1"/>
  <c r="EQ115" i="1"/>
  <c r="ER114" i="1"/>
  <c r="EQ114" i="1"/>
  <c r="ER113" i="1"/>
  <c r="EQ113" i="1"/>
  <c r="ER112" i="1"/>
  <c r="EQ112" i="1"/>
  <c r="ER111" i="1"/>
  <c r="EQ111" i="1"/>
  <c r="ER110" i="1"/>
  <c r="EQ110" i="1"/>
  <c r="ER108" i="1"/>
  <c r="EQ108" i="1"/>
  <c r="ER107" i="1"/>
  <c r="EQ107" i="1"/>
  <c r="ER106" i="1"/>
  <c r="EQ106" i="1"/>
  <c r="ER105" i="1"/>
  <c r="EQ105" i="1"/>
  <c r="ER104" i="1"/>
  <c r="EQ104" i="1"/>
  <c r="ER103" i="1"/>
  <c r="EQ103" i="1"/>
  <c r="ER102" i="1"/>
  <c r="EQ102" i="1"/>
  <c r="ER101" i="1"/>
  <c r="EQ101" i="1"/>
  <c r="ER100" i="1"/>
  <c r="EQ100" i="1"/>
  <c r="ER99" i="1"/>
  <c r="EQ99" i="1"/>
  <c r="ER98" i="1"/>
  <c r="EQ98" i="1"/>
  <c r="ER97" i="1"/>
  <c r="EQ97" i="1"/>
  <c r="ER95" i="1"/>
  <c r="EQ95" i="1"/>
  <c r="ER94" i="1"/>
  <c r="EQ94" i="1"/>
  <c r="ER93" i="1"/>
  <c r="EQ93" i="1"/>
  <c r="ER92" i="1"/>
  <c r="EQ92" i="1"/>
  <c r="ER91" i="1"/>
  <c r="EQ91" i="1"/>
  <c r="ER90" i="1"/>
  <c r="EQ90" i="1"/>
  <c r="ER89" i="1"/>
  <c r="EQ89" i="1"/>
  <c r="ER88" i="1"/>
  <c r="EQ88" i="1"/>
  <c r="ER87" i="1"/>
  <c r="EQ87" i="1"/>
  <c r="ER86" i="1"/>
  <c r="EQ86" i="1"/>
  <c r="ER85" i="1"/>
  <c r="EQ85" i="1"/>
  <c r="ER84" i="1"/>
  <c r="EQ84" i="1"/>
  <c r="ER82" i="1"/>
  <c r="EQ82" i="1"/>
  <c r="ER81" i="1"/>
  <c r="EQ81" i="1"/>
  <c r="ER80" i="1"/>
  <c r="EQ80" i="1"/>
  <c r="ER79" i="1"/>
  <c r="EQ79" i="1"/>
  <c r="ER78" i="1"/>
  <c r="EQ78" i="1"/>
  <c r="ER77" i="1"/>
  <c r="EQ77" i="1"/>
  <c r="ER76" i="1"/>
  <c r="EQ76" i="1"/>
  <c r="ER75" i="1"/>
  <c r="EQ75" i="1"/>
  <c r="ER74" i="1"/>
  <c r="EQ74" i="1"/>
  <c r="ER73" i="1"/>
  <c r="EQ73" i="1"/>
  <c r="ER72" i="1"/>
  <c r="EQ72" i="1"/>
  <c r="ER71" i="1"/>
  <c r="EQ71" i="1"/>
  <c r="ER69" i="1"/>
  <c r="EQ69" i="1"/>
  <c r="ER68" i="1"/>
  <c r="EQ68" i="1"/>
  <c r="ER67" i="1"/>
  <c r="EQ67" i="1"/>
  <c r="ER66" i="1"/>
  <c r="EQ66" i="1"/>
  <c r="ER65" i="1"/>
  <c r="EQ65" i="1"/>
  <c r="ER64" i="1"/>
  <c r="EQ64" i="1"/>
  <c r="ER63" i="1"/>
  <c r="EQ63" i="1"/>
  <c r="ER62" i="1"/>
  <c r="EQ62" i="1"/>
  <c r="ER61" i="1"/>
  <c r="EQ61" i="1"/>
  <c r="ER60" i="1"/>
  <c r="EQ60" i="1"/>
  <c r="ER59" i="1"/>
  <c r="EQ59" i="1"/>
  <c r="ER58" i="1"/>
  <c r="EQ58" i="1"/>
  <c r="ER56" i="1"/>
  <c r="EQ56" i="1"/>
  <c r="ER55" i="1"/>
  <c r="EQ55" i="1"/>
  <c r="ER54" i="1"/>
  <c r="EQ54" i="1"/>
  <c r="ER53" i="1"/>
  <c r="EQ53" i="1"/>
  <c r="ER52" i="1"/>
  <c r="EQ52" i="1"/>
  <c r="ER51" i="1"/>
  <c r="EQ51" i="1"/>
  <c r="ER50" i="1"/>
  <c r="EQ50" i="1"/>
  <c r="ER49" i="1"/>
  <c r="EQ49" i="1"/>
  <c r="ER48" i="1"/>
  <c r="EQ48" i="1"/>
  <c r="ER47" i="1"/>
  <c r="EQ47" i="1"/>
  <c r="ER46" i="1"/>
  <c r="EQ46" i="1"/>
  <c r="ER45" i="1"/>
  <c r="EQ45" i="1"/>
  <c r="ER43" i="1"/>
  <c r="EQ43" i="1"/>
  <c r="ER42" i="1"/>
  <c r="EQ42" i="1"/>
  <c r="ER41" i="1"/>
  <c r="EQ41" i="1"/>
  <c r="ER40" i="1"/>
  <c r="EQ40" i="1"/>
  <c r="ER39" i="1"/>
  <c r="EQ39" i="1"/>
  <c r="ER38" i="1"/>
  <c r="EQ38" i="1"/>
  <c r="ER37" i="1"/>
  <c r="EQ37" i="1"/>
  <c r="ER36" i="1"/>
  <c r="EQ36" i="1"/>
  <c r="ER35" i="1"/>
  <c r="EQ35" i="1"/>
  <c r="ER34" i="1"/>
  <c r="EQ34" i="1"/>
  <c r="ER33" i="1"/>
  <c r="EQ33" i="1"/>
  <c r="ER32" i="1"/>
  <c r="EQ32" i="1"/>
  <c r="EP100" i="1"/>
  <c r="CY122" i="1" l="1"/>
  <c r="CX122" i="1"/>
  <c r="CV83" i="1"/>
  <c r="CU83" i="1"/>
  <c r="CY83" i="1"/>
  <c r="CX83" i="1"/>
  <c r="DE83" i="1"/>
  <c r="DD83" i="1"/>
  <c r="DW83" i="1"/>
  <c r="DV83" i="1"/>
  <c r="DT83" i="1"/>
  <c r="DS83" i="1"/>
  <c r="DQ83" i="1"/>
  <c r="DP83" i="1"/>
  <c r="EP78" i="1"/>
  <c r="BD62" i="1"/>
  <c r="DT70" i="1"/>
  <c r="DS70" i="1"/>
  <c r="DQ70" i="1"/>
  <c r="DP70" i="1"/>
  <c r="DE70" i="1"/>
  <c r="DD70" i="1"/>
  <c r="CV70" i="1"/>
  <c r="CU70" i="1"/>
  <c r="BM60" i="1"/>
  <c r="DT44" i="1"/>
  <c r="DS44" i="1"/>
  <c r="DQ44" i="1"/>
  <c r="DP44" i="1"/>
  <c r="DW122" i="1"/>
  <c r="DV122" i="1"/>
  <c r="DT122" i="1"/>
  <c r="DS122" i="1"/>
  <c r="DQ122" i="1"/>
  <c r="DP122" i="1"/>
  <c r="DT109" i="1"/>
  <c r="DS109" i="1"/>
  <c r="DQ109" i="1"/>
  <c r="DP109" i="1"/>
  <c r="DT96" i="1"/>
  <c r="DS96" i="1"/>
  <c r="DQ96" i="1"/>
  <c r="DP96" i="1"/>
  <c r="CY109" i="1"/>
  <c r="CX109" i="1"/>
  <c r="CV109" i="1"/>
  <c r="CU109" i="1"/>
  <c r="DE57" i="1"/>
  <c r="DD57" i="1"/>
  <c r="CY57" i="1"/>
  <c r="CX57" i="1"/>
  <c r="CV57" i="1"/>
  <c r="CU57" i="1"/>
  <c r="CV44" i="1"/>
  <c r="CU44" i="1"/>
  <c r="CV31" i="1"/>
  <c r="CU31" i="1"/>
  <c r="CV18" i="1"/>
  <c r="CU18" i="1"/>
  <c r="DT31" i="1"/>
  <c r="DS31" i="1"/>
  <c r="DQ31" i="1"/>
  <c r="DP31" i="1"/>
  <c r="DW18" i="1"/>
  <c r="DV18" i="1"/>
  <c r="DT18" i="1"/>
  <c r="DS18" i="1"/>
  <c r="DQ18" i="1"/>
  <c r="DP18" i="1"/>
  <c r="EI18" i="1"/>
  <c r="EH18" i="1"/>
  <c r="EI31" i="1"/>
  <c r="EH31" i="1"/>
  <c r="EI44" i="1"/>
  <c r="EH44" i="1"/>
  <c r="EF44" i="1"/>
  <c r="EE44" i="1"/>
  <c r="DW44" i="1"/>
  <c r="DV44" i="1"/>
  <c r="EI57" i="1"/>
  <c r="EH57" i="1"/>
  <c r="EI70" i="1"/>
  <c r="EH70" i="1"/>
  <c r="DW70" i="1"/>
  <c r="DV70" i="1"/>
  <c r="DW96" i="1"/>
  <c r="DV96" i="1"/>
  <c r="DW109" i="1"/>
  <c r="DV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I109" i="1"/>
  <c r="EH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E44" i="1"/>
  <c r="DD44" i="1"/>
  <c r="CY44" i="1"/>
  <c r="CX44" i="1"/>
  <c r="DE31" i="1"/>
  <c r="DD31" i="1"/>
  <c r="CY31" i="1"/>
  <c r="CX31" i="1"/>
  <c r="DE18" i="1"/>
  <c r="DD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P128" i="1" l="1"/>
  <c r="EG128" i="1"/>
  <c r="CK128" i="1"/>
  <c r="BY128" i="1"/>
  <c r="EP127" i="1"/>
  <c r="DO127" i="1"/>
  <c r="CK127" i="1"/>
  <c r="CB127" i="1"/>
  <c r="BY127" i="1"/>
  <c r="BM127" i="1"/>
  <c r="EP126" i="1"/>
  <c r="EM126" i="1"/>
  <c r="DO126" i="1"/>
  <c r="DF126" i="1"/>
  <c r="CK126" i="1"/>
  <c r="BY126" i="1"/>
  <c r="EM125" i="1"/>
  <c r="CK125" i="1"/>
  <c r="BY125" i="1"/>
  <c r="EP124" i="1"/>
  <c r="EM124" i="1"/>
  <c r="EG124" i="1"/>
  <c r="CK124" i="1"/>
  <c r="BY124" i="1"/>
  <c r="EM123" i="1"/>
  <c r="EG123" i="1"/>
  <c r="DF123" i="1"/>
  <c r="CK123" i="1"/>
  <c r="BY123" i="1"/>
  <c r="BA123" i="1"/>
  <c r="EL122" i="1"/>
  <c r="EK122" i="1"/>
  <c r="EP115" i="1"/>
  <c r="EP114" i="1"/>
  <c r="EP113" i="1"/>
  <c r="EP112" i="1"/>
  <c r="EM121" i="1"/>
  <c r="EM120" i="1"/>
  <c r="EM119" i="1"/>
  <c r="EM117" i="1"/>
  <c r="EM116" i="1"/>
  <c r="EM115" i="1"/>
  <c r="EM114" i="1"/>
  <c r="EM113" i="1"/>
  <c r="EM112" i="1"/>
  <c r="EM111" i="1"/>
  <c r="EM110" i="1"/>
  <c r="EI122" i="1"/>
  <c r="EH122" i="1"/>
  <c r="EJ113" i="1"/>
  <c r="EF122" i="1"/>
  <c r="EE122" i="1"/>
  <c r="EG121" i="1"/>
  <c r="EG120" i="1"/>
  <c r="EG118" i="1"/>
  <c r="EG115" i="1"/>
  <c r="EG111" i="1"/>
  <c r="DN122" i="1"/>
  <c r="DM122" i="1"/>
  <c r="DO118" i="1"/>
  <c r="DO117" i="1"/>
  <c r="DO116" i="1"/>
  <c r="DO112" i="1"/>
  <c r="DE122" i="1"/>
  <c r="DD122" i="1"/>
  <c r="DF117" i="1"/>
  <c r="DF114" i="1"/>
  <c r="DF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P108" i="1"/>
  <c r="EL109" i="1"/>
  <c r="EK109" i="1"/>
  <c r="EM108" i="1"/>
  <c r="EM107" i="1"/>
  <c r="EM106" i="1"/>
  <c r="EM105" i="1"/>
  <c r="EM103" i="1"/>
  <c r="EM101" i="1"/>
  <c r="EM100" i="1"/>
  <c r="EM99" i="1"/>
  <c r="EM98" i="1"/>
  <c r="EM97" i="1"/>
  <c r="EF109" i="1"/>
  <c r="EE109" i="1"/>
  <c r="EG107" i="1"/>
  <c r="EG106" i="1"/>
  <c r="EG104" i="1"/>
  <c r="EG102" i="1"/>
  <c r="EG99" i="1"/>
  <c r="EG98" i="1"/>
  <c r="EG97" i="1"/>
  <c r="DN109" i="1"/>
  <c r="DM109" i="1"/>
  <c r="DO106" i="1"/>
  <c r="DO105" i="1"/>
  <c r="DO103" i="1"/>
  <c r="DO101" i="1"/>
  <c r="DO100" i="1"/>
  <c r="DO99" i="1"/>
  <c r="DO98" i="1"/>
  <c r="DO97" i="1"/>
  <c r="DE109" i="1"/>
  <c r="DD109" i="1"/>
  <c r="DF107" i="1"/>
  <c r="DF103" i="1"/>
  <c r="DF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P87" i="1"/>
  <c r="EP86" i="1"/>
  <c r="EP84" i="1"/>
  <c r="EL96" i="1"/>
  <c r="EK96" i="1"/>
  <c r="EM94" i="1"/>
  <c r="EM93" i="1"/>
  <c r="EM92" i="1"/>
  <c r="EM91" i="1"/>
  <c r="EM90" i="1"/>
  <c r="EM88" i="1"/>
  <c r="EM87" i="1"/>
  <c r="EM86" i="1"/>
  <c r="EM85" i="1"/>
  <c r="EI96" i="1"/>
  <c r="EH96" i="1"/>
  <c r="EF96" i="1" l="1"/>
  <c r="EE96" i="1"/>
  <c r="EG95" i="1"/>
  <c r="EG93" i="1"/>
  <c r="EG92" i="1"/>
  <c r="EG91" i="1"/>
  <c r="EG88" i="1"/>
  <c r="EG87" i="1"/>
  <c r="EG86" i="1"/>
  <c r="EG85" i="1"/>
  <c r="EG84" i="1"/>
  <c r="DN96" i="1"/>
  <c r="DM96" i="1"/>
  <c r="DO94" i="1"/>
  <c r="DO92" i="1"/>
  <c r="DO87" i="1"/>
  <c r="DO86" i="1"/>
  <c r="DO85" i="1"/>
  <c r="DE96" i="1"/>
  <c r="DD96" i="1"/>
  <c r="DF93" i="1"/>
  <c r="DF92" i="1"/>
  <c r="DF88" i="1"/>
  <c r="DF87" i="1"/>
  <c r="DF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P82" i="1"/>
  <c r="EP81" i="1"/>
  <c r="EP80" i="1"/>
  <c r="EP79" i="1"/>
  <c r="EL83" i="1"/>
  <c r="EK83" i="1"/>
  <c r="EM82" i="1"/>
  <c r="EM81" i="1"/>
  <c r="EM78" i="1"/>
  <c r="EM77" i="1"/>
  <c r="EM76" i="1"/>
  <c r="EM75" i="1"/>
  <c r="EM74" i="1"/>
  <c r="EM73" i="1"/>
  <c r="EM72" i="1"/>
  <c r="EM71" i="1"/>
  <c r="EI83" i="1"/>
  <c r="EH83" i="1"/>
  <c r="EF83" i="1"/>
  <c r="EE83" i="1"/>
  <c r="EG73" i="1"/>
  <c r="DN83" i="1"/>
  <c r="DM83" i="1"/>
  <c r="DO81" i="1"/>
  <c r="DO78" i="1"/>
  <c r="DO77" i="1"/>
  <c r="DO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P63" i="1"/>
  <c r="EP62" i="1"/>
  <c r="EP61" i="1"/>
  <c r="EP60" i="1"/>
  <c r="EP59" i="1"/>
  <c r="EP58" i="1"/>
  <c r="EL70" i="1"/>
  <c r="EK70" i="1"/>
  <c r="EM67" i="1"/>
  <c r="EM66" i="1"/>
  <c r="EM65" i="1"/>
  <c r="EM64" i="1"/>
  <c r="EM63" i="1"/>
  <c r="EM62" i="1"/>
  <c r="EM61" i="1"/>
  <c r="EM60" i="1"/>
  <c r="EM59" i="1"/>
  <c r="EM58" i="1"/>
  <c r="EF70" i="1"/>
  <c r="EE70" i="1"/>
  <c r="EG64" i="1"/>
  <c r="DN70" i="1"/>
  <c r="DM70" i="1"/>
  <c r="DO67" i="1"/>
  <c r="DO66" i="1"/>
  <c r="DO63" i="1"/>
  <c r="DO60" i="1"/>
  <c r="DO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L57" i="1"/>
  <c r="EK57" i="1"/>
  <c r="EP56" i="1"/>
  <c r="EP55" i="1"/>
  <c r="EP54" i="1"/>
  <c r="EP52" i="1"/>
  <c r="EP51" i="1"/>
  <c r="EP50" i="1"/>
  <c r="EP49" i="1"/>
  <c r="EP48" i="1"/>
  <c r="EP47" i="1"/>
  <c r="EP46" i="1"/>
  <c r="EP45" i="1"/>
  <c r="EM56" i="1"/>
  <c r="EM55" i="1"/>
  <c r="EM54" i="1"/>
  <c r="EM53" i="1"/>
  <c r="EM52" i="1"/>
  <c r="EM51" i="1"/>
  <c r="EM50" i="1"/>
  <c r="EM49" i="1"/>
  <c r="EM48" i="1"/>
  <c r="EM47" i="1"/>
  <c r="EF57" i="1"/>
  <c r="EE57" i="1"/>
  <c r="DW57" i="1"/>
  <c r="DV57" i="1"/>
  <c r="DX53" i="1"/>
  <c r="DX52" i="1"/>
  <c r="DX47" i="1"/>
  <c r="DT57" i="1"/>
  <c r="DS57" i="1"/>
  <c r="DU56" i="1"/>
  <c r="DU55" i="1"/>
  <c r="DQ57" i="1"/>
  <c r="DP57" i="1"/>
  <c r="DN57" i="1"/>
  <c r="DM57" i="1"/>
  <c r="DO55" i="1"/>
  <c r="DO54" i="1"/>
  <c r="DO52" i="1"/>
  <c r="DO48" i="1"/>
  <c r="DO47" i="1"/>
  <c r="DO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P43" i="1"/>
  <c r="EP42" i="1"/>
  <c r="EP41" i="1"/>
  <c r="EP40" i="1"/>
  <c r="EP39" i="1"/>
  <c r="EP34" i="1"/>
  <c r="EP33" i="1"/>
  <c r="EP32" i="1"/>
  <c r="EL44" i="1"/>
  <c r="EK44" i="1"/>
  <c r="EM37" i="1"/>
  <c r="DN44" i="1"/>
  <c r="DM44" i="1"/>
  <c r="DO42" i="1"/>
  <c r="DO41" i="1"/>
  <c r="DO40" i="1"/>
  <c r="DO39" i="1"/>
  <c r="DO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Q20" i="1"/>
  <c r="ER20" i="1"/>
  <c r="EQ21" i="1"/>
  <c r="ER21" i="1"/>
  <c r="EQ22" i="1"/>
  <c r="ER22" i="1"/>
  <c r="EQ23" i="1"/>
  <c r="ER23" i="1"/>
  <c r="EQ24" i="1"/>
  <c r="ER24" i="1"/>
  <c r="EQ25" i="1"/>
  <c r="ER25" i="1"/>
  <c r="EQ26" i="1"/>
  <c r="ER26" i="1"/>
  <c r="EQ27" i="1"/>
  <c r="ER27" i="1"/>
  <c r="EQ28" i="1"/>
  <c r="ER28" i="1"/>
  <c r="EQ29" i="1"/>
  <c r="ER29" i="1"/>
  <c r="EQ30" i="1"/>
  <c r="ER30" i="1"/>
  <c r="ER19" i="1"/>
  <c r="EQ19" i="1"/>
  <c r="EP30" i="1"/>
  <c r="EP29" i="1"/>
  <c r="EP28" i="1"/>
  <c r="EP27" i="1"/>
  <c r="EP22" i="1"/>
  <c r="EP21" i="1"/>
  <c r="EP20" i="1"/>
  <c r="EL31" i="1"/>
  <c r="EK31" i="1"/>
  <c r="EM28" i="1"/>
  <c r="EM20" i="1"/>
  <c r="EM19" i="1"/>
  <c r="EF31" i="1"/>
  <c r="EE31" i="1"/>
  <c r="EG20" i="1"/>
  <c r="DW31" i="1"/>
  <c r="DV31" i="1"/>
  <c r="DX27" i="1"/>
  <c r="DN31" i="1"/>
  <c r="DM31" i="1"/>
  <c r="DO28" i="1"/>
  <c r="DO27" i="1"/>
  <c r="DO25" i="1"/>
  <c r="DO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Q7" i="1"/>
  <c r="ER7" i="1"/>
  <c r="EQ8" i="1"/>
  <c r="ER8" i="1"/>
  <c r="EQ9" i="1"/>
  <c r="ER9" i="1"/>
  <c r="EQ10" i="1"/>
  <c r="ER10" i="1"/>
  <c r="EQ11" i="1"/>
  <c r="ER11" i="1"/>
  <c r="EQ12" i="1"/>
  <c r="ER12" i="1"/>
  <c r="EQ13" i="1"/>
  <c r="ER13" i="1"/>
  <c r="EQ14" i="1"/>
  <c r="ER14" i="1"/>
  <c r="EQ15" i="1"/>
  <c r="ER15" i="1"/>
  <c r="EQ16" i="1"/>
  <c r="ER16" i="1"/>
  <c r="EQ17" i="1"/>
  <c r="ER17" i="1"/>
  <c r="ER6" i="1"/>
  <c r="EQ6" i="1"/>
  <c r="EL18" i="1"/>
  <c r="EK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F18" i="1"/>
  <c r="EE18" i="1"/>
  <c r="EG16" i="1"/>
  <c r="EP17" i="1"/>
  <c r="EP16" i="1"/>
  <c r="EP14" i="1"/>
  <c r="EP13" i="1"/>
  <c r="EP12" i="1"/>
  <c r="EP11" i="1"/>
  <c r="DN18" i="1"/>
  <c r="DM18" i="1"/>
  <c r="DO12" i="1"/>
  <c r="DO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O122" i="1" l="1"/>
  <c r="EN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P117" i="1"/>
  <c r="CK117" i="1"/>
  <c r="BY117" i="1"/>
  <c r="CK116" i="1"/>
  <c r="CB116" i="1"/>
  <c r="BY116" i="1"/>
  <c r="EO109" i="1"/>
  <c r="EN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O96" i="1"/>
  <c r="EN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O83" i="1"/>
  <c r="EN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O70" i="1"/>
  <c r="EN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O57" i="1"/>
  <c r="EN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O44" i="1"/>
  <c r="EN44" i="1"/>
  <c r="CJ44" i="1"/>
  <c r="CI44" i="1"/>
  <c r="CA44" i="1"/>
  <c r="BZ44" i="1"/>
  <c r="BX44" i="1"/>
  <c r="BW44" i="1"/>
  <c r="AT44" i="1"/>
  <c r="AS44" i="1"/>
  <c r="AB44" i="1"/>
  <c r="AA44" i="1"/>
  <c r="EO31" i="1"/>
  <c r="EN31" i="1"/>
  <c r="CJ31" i="1"/>
  <c r="CI31" i="1"/>
  <c r="CA31" i="1"/>
  <c r="BZ31" i="1"/>
  <c r="BX31" i="1"/>
  <c r="BW31" i="1"/>
  <c r="AT31" i="1"/>
  <c r="AS31" i="1"/>
  <c r="AB31" i="1"/>
  <c r="AA31" i="1"/>
  <c r="EO18" i="1"/>
  <c r="EN18" i="1"/>
  <c r="CJ18" i="1"/>
  <c r="CI18" i="1"/>
  <c r="CA18" i="1"/>
  <c r="BZ18" i="1"/>
  <c r="BX18" i="1"/>
  <c r="BW18" i="1"/>
  <c r="AT18" i="1"/>
  <c r="AS18" i="1"/>
  <c r="AB18" i="1"/>
  <c r="AA18" i="1"/>
  <c r="ER31" i="1" l="1"/>
  <c r="ER70" i="1"/>
  <c r="ER96" i="1"/>
  <c r="EQ44" i="1"/>
  <c r="EQ57" i="1"/>
  <c r="EQ83" i="1"/>
  <c r="EQ109" i="1"/>
  <c r="EQ122" i="1"/>
  <c r="ER44" i="1"/>
  <c r="ER57" i="1"/>
  <c r="ER83" i="1"/>
  <c r="ER109" i="1"/>
  <c r="ER122" i="1"/>
  <c r="EQ70" i="1"/>
  <c r="EQ96" i="1"/>
  <c r="EQ18" i="1"/>
  <c r="EQ31" i="1"/>
  <c r="ER18" i="1"/>
</calcChain>
</file>

<file path=xl/sharedStrings.xml><?xml version="1.0" encoding="utf-8"?>
<sst xmlns="http://schemas.openxmlformats.org/spreadsheetml/2006/main" count="461" uniqueCount="72">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</sst>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08" width="9.109375" style="8" customWidth="1"/>
    <col min="109" max="109" width="10.33203125" style="3" bestFit="1" customWidth="1"/>
    <col min="110" max="110" width="9.88671875" style="3" bestFit="1" customWidth="1"/>
    <col min="111" max="116" width="9.88671875" style="3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9.44140625" style="3" bestFit="1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11" style="3" customWidth="1"/>
    <col min="138" max="138" width="9.109375" style="8" customWidth="1"/>
    <col min="139" max="139" width="10.33203125" style="3" bestFit="1" customWidth="1"/>
    <col min="140" max="140" width="9.44140625" style="3" bestFit="1" customWidth="1"/>
    <col min="141" max="141" width="9.88671875" style="8" bestFit="1" customWidth="1"/>
    <col min="142" max="142" width="10.33203125" style="3" bestFit="1" customWidth="1"/>
    <col min="143" max="143" width="9.44140625" style="3" bestFit="1" customWidth="1"/>
    <col min="144" max="144" width="10.5546875" style="8" bestFit="1" customWidth="1"/>
    <col min="145" max="145" width="10.33203125" style="3" bestFit="1" customWidth="1"/>
    <col min="146" max="146" width="9.44140625" style="3" bestFit="1" customWidth="1"/>
    <col min="147" max="147" width="13.109375" style="8" customWidth="1"/>
    <col min="148" max="148" width="13.109375" style="3" customWidth="1"/>
    <col min="149" max="149" width="9.109375" style="3"/>
    <col min="150" max="150" width="1.6640625" style="3" customWidth="1"/>
    <col min="151" max="153" width="9.109375" style="3"/>
    <col min="154" max="154" width="1.6640625" style="3" customWidth="1"/>
    <col min="155" max="157" width="9.109375" style="3"/>
    <col min="158" max="158" width="1.6640625" style="3" customWidth="1"/>
    <col min="159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5" width="12.109375" style="3" customWidth="1"/>
    <col min="176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9" width="9.109375" style="3"/>
    <col min="190" max="190" width="1.6640625" style="3" customWidth="1"/>
    <col min="191" max="16384" width="9.109375" style="3"/>
  </cols>
  <sheetData>
    <row r="1" spans="1:272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M1" s="13"/>
      <c r="DP1" s="13"/>
      <c r="DS1" s="13"/>
      <c r="DV1" s="13"/>
      <c r="DY1" s="13"/>
      <c r="EB1" s="13"/>
      <c r="EE1" s="13"/>
      <c r="EH1" s="13"/>
      <c r="EK1" s="13"/>
      <c r="EN1" s="13"/>
      <c r="EQ1" s="13"/>
    </row>
    <row r="2" spans="1:272" s="19" customFormat="1" ht="21" customHeight="1" x14ac:dyDescent="0.4">
      <c r="B2" s="15" t="s">
        <v>18</v>
      </c>
      <c r="C2" s="84" t="s">
        <v>49</v>
      </c>
      <c r="D2" s="84"/>
      <c r="E2" s="84"/>
      <c r="F2" s="84"/>
      <c r="G2" s="84"/>
      <c r="H2" s="84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D2" s="18"/>
      <c r="DM2" s="18"/>
      <c r="DP2" s="18"/>
      <c r="DS2" s="18"/>
      <c r="DV2" s="18"/>
      <c r="DY2" s="18"/>
      <c r="EB2" s="18"/>
      <c r="EE2" s="18"/>
      <c r="EH2" s="18"/>
      <c r="EK2" s="18"/>
      <c r="EN2" s="18"/>
      <c r="EQ2" s="18"/>
    </row>
    <row r="3" spans="1:272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D3" s="18"/>
      <c r="DM3" s="18"/>
      <c r="DP3" s="18"/>
      <c r="DS3" s="18"/>
      <c r="DV3" s="18"/>
      <c r="DY3" s="18"/>
      <c r="EB3" s="18"/>
      <c r="EE3" s="18"/>
      <c r="EH3" s="18"/>
      <c r="EK3" s="18"/>
      <c r="EN3" s="18"/>
      <c r="EQ3" s="18"/>
    </row>
    <row r="4" spans="1:272" s="7" customFormat="1" ht="45" customHeight="1" x14ac:dyDescent="0.3">
      <c r="A4" s="85" t="s">
        <v>0</v>
      </c>
      <c r="B4" s="86"/>
      <c r="C4" s="81" t="s">
        <v>24</v>
      </c>
      <c r="D4" s="87"/>
      <c r="E4" s="88"/>
      <c r="F4" s="81" t="s">
        <v>27</v>
      </c>
      <c r="G4" s="87"/>
      <c r="H4" s="88"/>
      <c r="I4" s="81" t="s">
        <v>59</v>
      </c>
      <c r="J4" s="87"/>
      <c r="K4" s="88"/>
      <c r="L4" s="81" t="s">
        <v>44</v>
      </c>
      <c r="M4" s="87"/>
      <c r="N4" s="88"/>
      <c r="O4" s="81" t="s">
        <v>45</v>
      </c>
      <c r="P4" s="87"/>
      <c r="Q4" s="88"/>
      <c r="R4" s="92" t="s">
        <v>54</v>
      </c>
      <c r="S4" s="93"/>
      <c r="T4" s="94"/>
      <c r="U4" s="89" t="s">
        <v>50</v>
      </c>
      <c r="V4" s="90"/>
      <c r="W4" s="91"/>
      <c r="X4" s="81" t="s">
        <v>56</v>
      </c>
      <c r="Y4" s="87"/>
      <c r="Z4" s="88"/>
      <c r="AA4" s="89" t="s">
        <v>34</v>
      </c>
      <c r="AB4" s="90"/>
      <c r="AC4" s="91"/>
      <c r="AD4" s="81" t="s">
        <v>46</v>
      </c>
      <c r="AE4" s="82"/>
      <c r="AF4" s="83"/>
      <c r="AG4" s="81" t="s">
        <v>67</v>
      </c>
      <c r="AH4" s="82"/>
      <c r="AI4" s="83"/>
      <c r="AJ4" s="92" t="s">
        <v>68</v>
      </c>
      <c r="AK4" s="95"/>
      <c r="AL4" s="96"/>
      <c r="AM4" s="81" t="s">
        <v>47</v>
      </c>
      <c r="AN4" s="82"/>
      <c r="AO4" s="83"/>
      <c r="AP4" s="89" t="s">
        <v>61</v>
      </c>
      <c r="AQ4" s="90"/>
      <c r="AR4" s="91"/>
      <c r="AS4" s="89" t="s">
        <v>28</v>
      </c>
      <c r="AT4" s="90"/>
      <c r="AU4" s="91"/>
      <c r="AV4" s="89" t="s">
        <v>55</v>
      </c>
      <c r="AW4" s="90"/>
      <c r="AX4" s="91"/>
      <c r="AY4" s="81" t="s">
        <v>35</v>
      </c>
      <c r="AZ4" s="82"/>
      <c r="BA4" s="83"/>
      <c r="BB4" s="81" t="s">
        <v>38</v>
      </c>
      <c r="BC4" s="82"/>
      <c r="BD4" s="83"/>
      <c r="BE4" s="81" t="s">
        <v>43</v>
      </c>
      <c r="BF4" s="82"/>
      <c r="BG4" s="83"/>
      <c r="BH4" s="89" t="s">
        <v>70</v>
      </c>
      <c r="BI4" s="90"/>
      <c r="BJ4" s="91"/>
      <c r="BK4" s="89" t="s">
        <v>32</v>
      </c>
      <c r="BL4" s="90"/>
      <c r="BM4" s="91"/>
      <c r="BN4" s="89" t="s">
        <v>57</v>
      </c>
      <c r="BO4" s="90"/>
      <c r="BP4" s="91"/>
      <c r="BQ4" s="89" t="s">
        <v>51</v>
      </c>
      <c r="BR4" s="90"/>
      <c r="BS4" s="91"/>
      <c r="BT4" s="89" t="s">
        <v>63</v>
      </c>
      <c r="BU4" s="90"/>
      <c r="BV4" s="91"/>
      <c r="BW4" s="89" t="s">
        <v>29</v>
      </c>
      <c r="BX4" s="90"/>
      <c r="BY4" s="91"/>
      <c r="BZ4" s="89" t="s">
        <v>23</v>
      </c>
      <c r="CA4" s="90"/>
      <c r="CB4" s="91"/>
      <c r="CC4" s="81" t="s">
        <v>62</v>
      </c>
      <c r="CD4" s="82"/>
      <c r="CE4" s="83"/>
      <c r="CF4" s="81" t="s">
        <v>41</v>
      </c>
      <c r="CG4" s="82"/>
      <c r="CH4" s="83"/>
      <c r="CI4" s="89" t="s">
        <v>25</v>
      </c>
      <c r="CJ4" s="90"/>
      <c r="CK4" s="91"/>
      <c r="CL4" s="81" t="s">
        <v>60</v>
      </c>
      <c r="CM4" s="82"/>
      <c r="CN4" s="83"/>
      <c r="CO4" s="81" t="s">
        <v>65</v>
      </c>
      <c r="CP4" s="97"/>
      <c r="CQ4" s="98"/>
      <c r="CR4" s="81" t="s">
        <v>66</v>
      </c>
      <c r="CS4" s="97"/>
      <c r="CT4" s="98"/>
      <c r="CU4" s="81" t="s">
        <v>48</v>
      </c>
      <c r="CV4" s="97"/>
      <c r="CW4" s="98"/>
      <c r="CX4" s="81" t="s">
        <v>39</v>
      </c>
      <c r="CY4" s="82"/>
      <c r="CZ4" s="83"/>
      <c r="DA4" s="81" t="s">
        <v>71</v>
      </c>
      <c r="DB4" s="82"/>
      <c r="DC4" s="83"/>
      <c r="DD4" s="81" t="s">
        <v>42</v>
      </c>
      <c r="DE4" s="82"/>
      <c r="DF4" s="83"/>
      <c r="DG4" s="92" t="s">
        <v>58</v>
      </c>
      <c r="DH4" s="95"/>
      <c r="DI4" s="96"/>
      <c r="DJ4" s="82" t="s">
        <v>53</v>
      </c>
      <c r="DK4" s="95"/>
      <c r="DL4" s="96"/>
      <c r="DM4" s="81" t="s">
        <v>30</v>
      </c>
      <c r="DN4" s="82"/>
      <c r="DO4" s="83"/>
      <c r="DP4" s="81" t="s">
        <v>36</v>
      </c>
      <c r="DQ4" s="82"/>
      <c r="DR4" s="83"/>
      <c r="DS4" s="81" t="s">
        <v>37</v>
      </c>
      <c r="DT4" s="82"/>
      <c r="DU4" s="83"/>
      <c r="DV4" s="81" t="s">
        <v>33</v>
      </c>
      <c r="DW4" s="82"/>
      <c r="DX4" s="83"/>
      <c r="DY4" s="89" t="s">
        <v>69</v>
      </c>
      <c r="DZ4" s="90"/>
      <c r="EA4" s="91"/>
      <c r="EB4" s="89" t="s">
        <v>52</v>
      </c>
      <c r="EC4" s="90"/>
      <c r="ED4" s="91"/>
      <c r="EE4" s="89" t="s">
        <v>19</v>
      </c>
      <c r="EF4" s="90"/>
      <c r="EG4" s="91"/>
      <c r="EH4" s="81" t="s">
        <v>40</v>
      </c>
      <c r="EI4" s="82"/>
      <c r="EJ4" s="83"/>
      <c r="EK4" s="89" t="s">
        <v>26</v>
      </c>
      <c r="EL4" s="90"/>
      <c r="EM4" s="91"/>
      <c r="EN4" s="89" t="s">
        <v>31</v>
      </c>
      <c r="EO4" s="90"/>
      <c r="EP4" s="91"/>
      <c r="EQ4" s="33" t="s">
        <v>20</v>
      </c>
      <c r="ER4" s="34" t="s">
        <v>20</v>
      </c>
      <c r="ES4" s="6"/>
      <c r="EU4" s="6"/>
      <c r="EV4" s="6"/>
      <c r="EW4" s="6"/>
      <c r="EY4" s="6"/>
      <c r="EZ4" s="6"/>
      <c r="FA4" s="6"/>
      <c r="FC4" s="6"/>
      <c r="FD4" s="6"/>
      <c r="FE4" s="6"/>
      <c r="FG4" s="6"/>
      <c r="FH4" s="6"/>
      <c r="FI4" s="6"/>
      <c r="FK4" s="6"/>
      <c r="FL4" s="6"/>
      <c r="FM4" s="6"/>
      <c r="FO4" s="6"/>
      <c r="FP4" s="6"/>
      <c r="FQ4" s="6"/>
      <c r="FS4" s="6"/>
      <c r="FT4" s="6"/>
      <c r="FU4" s="6"/>
      <c r="FW4" s="6"/>
      <c r="FX4" s="6"/>
      <c r="FY4" s="6"/>
      <c r="GA4" s="6"/>
      <c r="GB4" s="6"/>
      <c r="GC4" s="6"/>
      <c r="GE4" s="6"/>
      <c r="GF4" s="6"/>
      <c r="GG4" s="6"/>
      <c r="GI4" s="6"/>
      <c r="GJ4" s="6"/>
      <c r="GK4" s="6"/>
    </row>
    <row r="5" spans="1:272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24" t="s">
        <v>2</v>
      </c>
      <c r="DH5" s="23" t="s">
        <v>3</v>
      </c>
      <c r="DI5" s="35" t="s">
        <v>4</v>
      </c>
      <c r="DJ5" s="46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</v>
      </c>
      <c r="EO5" s="23" t="s">
        <v>3</v>
      </c>
      <c r="EP5" s="35" t="s">
        <v>4</v>
      </c>
      <c r="EQ5" s="24" t="s">
        <v>21</v>
      </c>
      <c r="ER5" s="25" t="s">
        <v>22</v>
      </c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f t="shared" ref="DC6:DC17" si="3">IF(DA6=0,0,DB6/DA6*1000)</f>
        <v>0</v>
      </c>
      <c r="DD6" s="36">
        <v>0</v>
      </c>
      <c r="DE6" s="9">
        <v>0</v>
      </c>
      <c r="DF6" s="37">
        <v>0</v>
      </c>
      <c r="DG6" s="36">
        <v>0</v>
      </c>
      <c r="DH6" s="9">
        <v>0</v>
      </c>
      <c r="DI6" s="37">
        <v>0</v>
      </c>
      <c r="DJ6" s="47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v>0</v>
      </c>
      <c r="DY6" s="36">
        <v>0</v>
      </c>
      <c r="DZ6" s="9">
        <v>0</v>
      </c>
      <c r="EA6" s="37">
        <f t="shared" ref="EA6:EA17" si="4">IF(DY6=0,0,DZ6/DY6*1000)</f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0</v>
      </c>
      <c r="EI6" s="9">
        <v>0</v>
      </c>
      <c r="EJ6" s="37">
        <v>0</v>
      </c>
      <c r="EK6" s="36">
        <v>331</v>
      </c>
      <c r="EL6" s="9">
        <v>161</v>
      </c>
      <c r="EM6" s="37">
        <f t="shared" ref="EM6:EM17" si="5">EL6/EK6*1000</f>
        <v>486.40483383685802</v>
      </c>
      <c r="EN6" s="36">
        <v>0</v>
      </c>
      <c r="EO6" s="9">
        <v>0</v>
      </c>
      <c r="EP6" s="37">
        <v>0</v>
      </c>
      <c r="EQ6" s="5">
        <f t="shared" ref="EQ6:EQ18" si="6">SUM(C6,F6,AA6,AS6,BK6,BW6,BZ6,CI6,DM6,EE6,EK6,EN6)</f>
        <v>2947</v>
      </c>
      <c r="ER6" s="11">
        <f t="shared" ref="ER6:ER18" si="7">SUM(D6,G6,AB6,AT6,BL6,BX6,CA6,CJ6,DN6,EF6,EL6,EO6)</f>
        <v>1221</v>
      </c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8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f t="shared" si="3"/>
        <v>0</v>
      </c>
      <c r="DD7" s="36">
        <v>0</v>
      </c>
      <c r="DE7" s="9">
        <v>0</v>
      </c>
      <c r="DF7" s="37">
        <v>0</v>
      </c>
      <c r="DG7" s="36">
        <v>0</v>
      </c>
      <c r="DH7" s="9">
        <v>0</v>
      </c>
      <c r="DI7" s="37">
        <v>0</v>
      </c>
      <c r="DJ7" s="47">
        <v>0</v>
      </c>
      <c r="DK7" s="9">
        <v>0</v>
      </c>
      <c r="DL7" s="37">
        <v>0</v>
      </c>
      <c r="DM7" s="36">
        <v>32</v>
      </c>
      <c r="DN7" s="9">
        <v>17</v>
      </c>
      <c r="DO7" s="37">
        <f t="shared" ref="DO7:DO12" si="9">DN7/DM7*1000</f>
        <v>531.25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6">
        <v>0</v>
      </c>
      <c r="DW7" s="9">
        <v>0</v>
      </c>
      <c r="DX7" s="37">
        <v>0</v>
      </c>
      <c r="DY7" s="38">
        <v>0</v>
      </c>
      <c r="DZ7" s="10">
        <v>0</v>
      </c>
      <c r="EA7" s="37">
        <f t="shared" si="4"/>
        <v>0</v>
      </c>
      <c r="EB7" s="38">
        <v>0</v>
      </c>
      <c r="EC7" s="10">
        <v>0</v>
      </c>
      <c r="ED7" s="37">
        <v>0</v>
      </c>
      <c r="EE7" s="38">
        <v>0</v>
      </c>
      <c r="EF7" s="10">
        <v>0</v>
      </c>
      <c r="EG7" s="37">
        <v>0</v>
      </c>
      <c r="EH7" s="36">
        <v>0</v>
      </c>
      <c r="EI7" s="9">
        <v>0</v>
      </c>
      <c r="EJ7" s="37">
        <v>0</v>
      </c>
      <c r="EK7" s="36">
        <v>423</v>
      </c>
      <c r="EL7" s="9">
        <v>147</v>
      </c>
      <c r="EM7" s="37">
        <f t="shared" si="5"/>
        <v>347.51773049645391</v>
      </c>
      <c r="EN7" s="36">
        <v>0</v>
      </c>
      <c r="EO7" s="9">
        <v>0</v>
      </c>
      <c r="EP7" s="37">
        <v>0</v>
      </c>
      <c r="EQ7" s="5">
        <f t="shared" si="6"/>
        <v>3064</v>
      </c>
      <c r="ER7" s="11">
        <f t="shared" si="7"/>
        <v>1471</v>
      </c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10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f t="shared" si="3"/>
        <v>0</v>
      </c>
      <c r="DD8" s="36">
        <v>0</v>
      </c>
      <c r="DE8" s="9">
        <v>0</v>
      </c>
      <c r="DF8" s="37">
        <v>0</v>
      </c>
      <c r="DG8" s="36">
        <v>0</v>
      </c>
      <c r="DH8" s="9">
        <v>0</v>
      </c>
      <c r="DI8" s="37">
        <v>0</v>
      </c>
      <c r="DJ8" s="47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v>0</v>
      </c>
      <c r="DY8" s="36">
        <v>0</v>
      </c>
      <c r="DZ8" s="9">
        <v>0</v>
      </c>
      <c r="EA8" s="37">
        <f t="shared" si="4"/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0</v>
      </c>
      <c r="EI8" s="9">
        <v>0</v>
      </c>
      <c r="EJ8" s="37">
        <v>0</v>
      </c>
      <c r="EK8" s="36">
        <v>618</v>
      </c>
      <c r="EL8" s="9">
        <v>242</v>
      </c>
      <c r="EM8" s="37">
        <f t="shared" si="5"/>
        <v>391.58576051779937</v>
      </c>
      <c r="EN8" s="36">
        <v>0</v>
      </c>
      <c r="EO8" s="9">
        <v>0</v>
      </c>
      <c r="EP8" s="37">
        <v>0</v>
      </c>
      <c r="EQ8" s="5">
        <f t="shared" si="6"/>
        <v>3980</v>
      </c>
      <c r="ER8" s="11">
        <f t="shared" si="7"/>
        <v>2037</v>
      </c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f t="shared" si="3"/>
        <v>0</v>
      </c>
      <c r="DD9" s="36">
        <v>0</v>
      </c>
      <c r="DE9" s="9">
        <v>0</v>
      </c>
      <c r="DF9" s="37">
        <v>0</v>
      </c>
      <c r="DG9" s="36">
        <v>0</v>
      </c>
      <c r="DH9" s="9">
        <v>0</v>
      </c>
      <c r="DI9" s="37">
        <v>0</v>
      </c>
      <c r="DJ9" s="47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v>0</v>
      </c>
      <c r="DY9" s="36">
        <v>0</v>
      </c>
      <c r="DZ9" s="9">
        <v>0</v>
      </c>
      <c r="EA9" s="37">
        <f t="shared" si="4"/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0</v>
      </c>
      <c r="EI9" s="9">
        <v>0</v>
      </c>
      <c r="EJ9" s="37">
        <v>0</v>
      </c>
      <c r="EK9" s="36">
        <v>827</v>
      </c>
      <c r="EL9" s="9">
        <v>408</v>
      </c>
      <c r="EM9" s="37">
        <f t="shared" si="5"/>
        <v>493.34945586457076</v>
      </c>
      <c r="EN9" s="36">
        <v>0</v>
      </c>
      <c r="EO9" s="9">
        <v>0</v>
      </c>
      <c r="EP9" s="37">
        <v>0</v>
      </c>
      <c r="EQ9" s="5">
        <f t="shared" si="6"/>
        <v>3858</v>
      </c>
      <c r="ER9" s="11">
        <f t="shared" si="7"/>
        <v>2044</v>
      </c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10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f t="shared" si="3"/>
        <v>0</v>
      </c>
      <c r="DD10" s="36">
        <v>0</v>
      </c>
      <c r="DE10" s="9">
        <v>0</v>
      </c>
      <c r="DF10" s="37">
        <v>0</v>
      </c>
      <c r="DG10" s="36">
        <v>0</v>
      </c>
      <c r="DH10" s="9">
        <v>0</v>
      </c>
      <c r="DI10" s="37">
        <v>0</v>
      </c>
      <c r="DJ10" s="47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v>0</v>
      </c>
      <c r="DY10" s="36">
        <v>0</v>
      </c>
      <c r="DZ10" s="9">
        <v>0</v>
      </c>
      <c r="EA10" s="37">
        <f t="shared" si="4"/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0</v>
      </c>
      <c r="EI10" s="9">
        <v>0</v>
      </c>
      <c r="EJ10" s="37">
        <v>0</v>
      </c>
      <c r="EK10" s="36">
        <v>817</v>
      </c>
      <c r="EL10" s="9">
        <v>341</v>
      </c>
      <c r="EM10" s="37">
        <f t="shared" si="5"/>
        <v>417.38066095471237</v>
      </c>
      <c r="EN10" s="36">
        <v>0</v>
      </c>
      <c r="EO10" s="9">
        <v>0</v>
      </c>
      <c r="EP10" s="37">
        <v>0</v>
      </c>
      <c r="EQ10" s="5">
        <f t="shared" si="6"/>
        <v>3811</v>
      </c>
      <c r="ER10" s="11">
        <f t="shared" si="7"/>
        <v>2444</v>
      </c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f t="shared" si="3"/>
        <v>0</v>
      </c>
      <c r="DD11" s="36">
        <v>0</v>
      </c>
      <c r="DE11" s="9">
        <v>0</v>
      </c>
      <c r="DF11" s="37">
        <v>0</v>
      </c>
      <c r="DG11" s="36">
        <v>0</v>
      </c>
      <c r="DH11" s="9">
        <v>0</v>
      </c>
      <c r="DI11" s="37">
        <v>0</v>
      </c>
      <c r="DJ11" s="47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v>0</v>
      </c>
      <c r="DY11" s="36">
        <v>0</v>
      </c>
      <c r="DZ11" s="9">
        <v>0</v>
      </c>
      <c r="EA11" s="37">
        <f t="shared" si="4"/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0</v>
      </c>
      <c r="EI11" s="9">
        <v>0</v>
      </c>
      <c r="EJ11" s="37">
        <v>0</v>
      </c>
      <c r="EK11" s="36">
        <v>427</v>
      </c>
      <c r="EL11" s="9">
        <v>189</v>
      </c>
      <c r="EM11" s="37">
        <f t="shared" si="5"/>
        <v>442.6229508196721</v>
      </c>
      <c r="EN11" s="36">
        <v>84</v>
      </c>
      <c r="EO11" s="9">
        <v>47</v>
      </c>
      <c r="EP11" s="37">
        <f t="shared" ref="EP11:EP17" si="11">EO11/EN11*1000</f>
        <v>559.52380952380952</v>
      </c>
      <c r="EQ11" s="5">
        <f t="shared" si="6"/>
        <v>4030</v>
      </c>
      <c r="ER11" s="11">
        <f t="shared" si="7"/>
        <v>2181</v>
      </c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2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8"/>
        <v>480</v>
      </c>
      <c r="BZ12" s="36">
        <v>306</v>
      </c>
      <c r="CA12" s="9">
        <v>154</v>
      </c>
      <c r="CB12" s="37">
        <f t="shared" si="10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f t="shared" si="3"/>
        <v>0</v>
      </c>
      <c r="DD12" s="36">
        <v>0</v>
      </c>
      <c r="DE12" s="9">
        <v>0</v>
      </c>
      <c r="DF12" s="37">
        <v>0</v>
      </c>
      <c r="DG12" s="36">
        <v>0</v>
      </c>
      <c r="DH12" s="9">
        <v>0</v>
      </c>
      <c r="DI12" s="37">
        <v>0</v>
      </c>
      <c r="DJ12" s="47">
        <v>0</v>
      </c>
      <c r="DK12" s="9">
        <v>0</v>
      </c>
      <c r="DL12" s="37">
        <v>0</v>
      </c>
      <c r="DM12" s="36">
        <v>29</v>
      </c>
      <c r="DN12" s="9">
        <v>17</v>
      </c>
      <c r="DO12" s="37">
        <f t="shared" si="9"/>
        <v>586.20689655172407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v>0</v>
      </c>
      <c r="DY12" s="36">
        <v>0</v>
      </c>
      <c r="DZ12" s="9">
        <v>0</v>
      </c>
      <c r="EA12" s="37">
        <f t="shared" si="4"/>
        <v>0</v>
      </c>
      <c r="EB12" s="36">
        <v>0</v>
      </c>
      <c r="EC12" s="9">
        <v>0</v>
      </c>
      <c r="ED12" s="37">
        <v>0</v>
      </c>
      <c r="EE12" s="36">
        <v>0</v>
      </c>
      <c r="EF12" s="9">
        <v>31</v>
      </c>
      <c r="EG12" s="37">
        <v>0</v>
      </c>
      <c r="EH12" s="36">
        <v>0</v>
      </c>
      <c r="EI12" s="9">
        <v>0</v>
      </c>
      <c r="EJ12" s="37">
        <v>0</v>
      </c>
      <c r="EK12" s="36">
        <v>466</v>
      </c>
      <c r="EL12" s="9">
        <v>182</v>
      </c>
      <c r="EM12" s="37">
        <f t="shared" si="5"/>
        <v>390.55793991416311</v>
      </c>
      <c r="EN12" s="36">
        <v>90</v>
      </c>
      <c r="EO12" s="9">
        <v>46</v>
      </c>
      <c r="EP12" s="37">
        <f t="shared" si="11"/>
        <v>511.11111111111109</v>
      </c>
      <c r="EQ12" s="5">
        <f t="shared" si="6"/>
        <v>3842</v>
      </c>
      <c r="ER12" s="11">
        <f t="shared" si="7"/>
        <v>2389</v>
      </c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2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8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f t="shared" si="3"/>
        <v>0</v>
      </c>
      <c r="DD13" s="36">
        <v>0</v>
      </c>
      <c r="DE13" s="9">
        <v>0</v>
      </c>
      <c r="DF13" s="37">
        <v>0</v>
      </c>
      <c r="DG13" s="36">
        <v>0</v>
      </c>
      <c r="DH13" s="9">
        <v>0</v>
      </c>
      <c r="DI13" s="37">
        <v>0</v>
      </c>
      <c r="DJ13" s="47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6">
        <v>0</v>
      </c>
      <c r="DW13" s="9">
        <v>0</v>
      </c>
      <c r="DX13" s="37">
        <v>0</v>
      </c>
      <c r="DY13" s="38">
        <v>0</v>
      </c>
      <c r="DZ13" s="10">
        <v>0</v>
      </c>
      <c r="EA13" s="37">
        <f t="shared" si="4"/>
        <v>0</v>
      </c>
      <c r="EB13" s="38">
        <v>0</v>
      </c>
      <c r="EC13" s="10">
        <v>0</v>
      </c>
      <c r="ED13" s="37">
        <v>0</v>
      </c>
      <c r="EE13" s="38">
        <v>0</v>
      </c>
      <c r="EF13" s="10">
        <v>0</v>
      </c>
      <c r="EG13" s="37">
        <v>0</v>
      </c>
      <c r="EH13" s="36">
        <v>0</v>
      </c>
      <c r="EI13" s="9">
        <v>0</v>
      </c>
      <c r="EJ13" s="37">
        <v>0</v>
      </c>
      <c r="EK13" s="36">
        <v>490</v>
      </c>
      <c r="EL13" s="9">
        <v>208</v>
      </c>
      <c r="EM13" s="37">
        <f t="shared" si="5"/>
        <v>424.48979591836735</v>
      </c>
      <c r="EN13" s="38">
        <v>798</v>
      </c>
      <c r="EO13" s="10">
        <v>423</v>
      </c>
      <c r="EP13" s="37">
        <f t="shared" si="11"/>
        <v>530.07518796992485</v>
      </c>
      <c r="EQ13" s="5">
        <f t="shared" si="6"/>
        <v>4107</v>
      </c>
      <c r="ER13" s="11">
        <f t="shared" si="7"/>
        <v>2505</v>
      </c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2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8"/>
        <v>470.58823529411762</v>
      </c>
      <c r="BZ14" s="36">
        <v>108</v>
      </c>
      <c r="CA14" s="9">
        <v>58</v>
      </c>
      <c r="CB14" s="37">
        <f t="shared" si="10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f t="shared" si="3"/>
        <v>0</v>
      </c>
      <c r="DD14" s="36">
        <v>0</v>
      </c>
      <c r="DE14" s="9">
        <v>0</v>
      </c>
      <c r="DF14" s="37">
        <v>0</v>
      </c>
      <c r="DG14" s="36">
        <v>0</v>
      </c>
      <c r="DH14" s="9">
        <v>0</v>
      </c>
      <c r="DI14" s="37">
        <v>0</v>
      </c>
      <c r="DJ14" s="47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6">
        <v>0</v>
      </c>
      <c r="DW14" s="9">
        <v>0</v>
      </c>
      <c r="DX14" s="37">
        <v>0</v>
      </c>
      <c r="DY14" s="38">
        <v>0</v>
      </c>
      <c r="DZ14" s="10">
        <v>0</v>
      </c>
      <c r="EA14" s="37">
        <f t="shared" si="4"/>
        <v>0</v>
      </c>
      <c r="EB14" s="38">
        <v>0</v>
      </c>
      <c r="EC14" s="10">
        <v>0</v>
      </c>
      <c r="ED14" s="37">
        <v>0</v>
      </c>
      <c r="EE14" s="38">
        <v>0</v>
      </c>
      <c r="EF14" s="10">
        <v>0</v>
      </c>
      <c r="EG14" s="37">
        <v>0</v>
      </c>
      <c r="EH14" s="36">
        <v>0</v>
      </c>
      <c r="EI14" s="9">
        <v>0</v>
      </c>
      <c r="EJ14" s="37">
        <v>0</v>
      </c>
      <c r="EK14" s="36">
        <v>404</v>
      </c>
      <c r="EL14" s="9">
        <v>181</v>
      </c>
      <c r="EM14" s="37">
        <f t="shared" si="5"/>
        <v>448.01980198019805</v>
      </c>
      <c r="EN14" s="38">
        <v>357</v>
      </c>
      <c r="EO14" s="10">
        <v>184</v>
      </c>
      <c r="EP14" s="37">
        <f t="shared" si="11"/>
        <v>515.40616246498598</v>
      </c>
      <c r="EQ14" s="5">
        <f t="shared" si="6"/>
        <v>3229</v>
      </c>
      <c r="ER14" s="11">
        <f t="shared" si="7"/>
        <v>2004</v>
      </c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2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8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f t="shared" si="3"/>
        <v>0</v>
      </c>
      <c r="DD15" s="36">
        <v>0</v>
      </c>
      <c r="DE15" s="9">
        <v>0</v>
      </c>
      <c r="DF15" s="37">
        <v>0</v>
      </c>
      <c r="DG15" s="36">
        <v>0</v>
      </c>
      <c r="DH15" s="9">
        <v>0</v>
      </c>
      <c r="DI15" s="37">
        <v>0</v>
      </c>
      <c r="DJ15" s="47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6">
        <v>0</v>
      </c>
      <c r="DW15" s="9">
        <v>0</v>
      </c>
      <c r="DX15" s="37">
        <v>0</v>
      </c>
      <c r="DY15" s="38">
        <v>0</v>
      </c>
      <c r="DZ15" s="10">
        <v>0</v>
      </c>
      <c r="EA15" s="37">
        <f t="shared" si="4"/>
        <v>0</v>
      </c>
      <c r="EB15" s="38">
        <v>0</v>
      </c>
      <c r="EC15" s="10">
        <v>0</v>
      </c>
      <c r="ED15" s="37">
        <v>0</v>
      </c>
      <c r="EE15" s="36">
        <v>0</v>
      </c>
      <c r="EF15" s="9">
        <v>42</v>
      </c>
      <c r="EG15" s="37">
        <v>0</v>
      </c>
      <c r="EH15" s="36">
        <v>0</v>
      </c>
      <c r="EI15" s="9">
        <v>0</v>
      </c>
      <c r="EJ15" s="37">
        <v>0</v>
      </c>
      <c r="EK15" s="36">
        <v>152</v>
      </c>
      <c r="EL15" s="9">
        <v>58</v>
      </c>
      <c r="EM15" s="37">
        <f t="shared" si="5"/>
        <v>381.5789473684211</v>
      </c>
      <c r="EN15" s="36">
        <v>0</v>
      </c>
      <c r="EO15" s="9">
        <v>0</v>
      </c>
      <c r="EP15" s="37">
        <v>0</v>
      </c>
      <c r="EQ15" s="5">
        <f t="shared" si="6"/>
        <v>2860</v>
      </c>
      <c r="ER15" s="11">
        <f t="shared" si="7"/>
        <v>1814</v>
      </c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f t="shared" si="3"/>
        <v>0</v>
      </c>
      <c r="DD16" s="36">
        <v>0</v>
      </c>
      <c r="DE16" s="9">
        <v>0</v>
      </c>
      <c r="DF16" s="37">
        <v>0</v>
      </c>
      <c r="DG16" s="36">
        <v>0</v>
      </c>
      <c r="DH16" s="9">
        <v>0</v>
      </c>
      <c r="DI16" s="37">
        <v>0</v>
      </c>
      <c r="DJ16" s="47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6">
        <v>0</v>
      </c>
      <c r="DW16" s="9">
        <v>0</v>
      </c>
      <c r="DX16" s="37">
        <v>0</v>
      </c>
      <c r="DY16" s="38">
        <v>0</v>
      </c>
      <c r="DZ16" s="10">
        <v>0</v>
      </c>
      <c r="EA16" s="37">
        <f t="shared" si="4"/>
        <v>0</v>
      </c>
      <c r="EB16" s="38">
        <v>0</v>
      </c>
      <c r="EC16" s="10">
        <v>0</v>
      </c>
      <c r="ED16" s="37">
        <v>0</v>
      </c>
      <c r="EE16" s="36">
        <v>1</v>
      </c>
      <c r="EF16" s="9">
        <v>50</v>
      </c>
      <c r="EG16" s="37">
        <f t="shared" ref="EG16" si="13">EF16/EE16*1000</f>
        <v>50000</v>
      </c>
      <c r="EH16" s="36">
        <v>0</v>
      </c>
      <c r="EI16" s="9">
        <v>0</v>
      </c>
      <c r="EJ16" s="37">
        <v>0</v>
      </c>
      <c r="EK16" s="36">
        <v>233</v>
      </c>
      <c r="EL16" s="9">
        <v>72</v>
      </c>
      <c r="EM16" s="37">
        <f t="shared" si="5"/>
        <v>309.01287553648069</v>
      </c>
      <c r="EN16" s="36">
        <v>323</v>
      </c>
      <c r="EO16" s="9">
        <v>82</v>
      </c>
      <c r="EP16" s="37">
        <f t="shared" si="11"/>
        <v>253.86996904024767</v>
      </c>
      <c r="EQ16" s="5">
        <f t="shared" si="6"/>
        <v>2939</v>
      </c>
      <c r="ER16" s="11">
        <f t="shared" si="7"/>
        <v>1119</v>
      </c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2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8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f t="shared" si="3"/>
        <v>0</v>
      </c>
      <c r="DD17" s="36">
        <v>0</v>
      </c>
      <c r="DE17" s="9">
        <v>0</v>
      </c>
      <c r="DF17" s="37">
        <v>0</v>
      </c>
      <c r="DG17" s="36">
        <v>0</v>
      </c>
      <c r="DH17" s="9">
        <v>0</v>
      </c>
      <c r="DI17" s="37">
        <v>0</v>
      </c>
      <c r="DJ17" s="47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v>0</v>
      </c>
      <c r="DY17" s="36">
        <v>0</v>
      </c>
      <c r="DZ17" s="9">
        <v>0</v>
      </c>
      <c r="EA17" s="37">
        <f t="shared" si="4"/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0</v>
      </c>
      <c r="EI17" s="9">
        <v>0</v>
      </c>
      <c r="EJ17" s="37">
        <v>0</v>
      </c>
      <c r="EK17" s="36">
        <v>74</v>
      </c>
      <c r="EL17" s="9">
        <v>29</v>
      </c>
      <c r="EM17" s="37">
        <f t="shared" si="5"/>
        <v>391.89189189189187</v>
      </c>
      <c r="EN17" s="36">
        <v>69</v>
      </c>
      <c r="EO17" s="9">
        <v>16</v>
      </c>
      <c r="EP17" s="37">
        <f t="shared" si="11"/>
        <v>231.8840579710145</v>
      </c>
      <c r="EQ17" s="5">
        <f t="shared" si="6"/>
        <v>2625</v>
      </c>
      <c r="ER17" s="11">
        <f t="shared" si="7"/>
        <v>1160</v>
      </c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55"/>
      <c r="B18" s="56" t="s">
        <v>17</v>
      </c>
      <c r="C18" s="39">
        <f t="shared" ref="C18" si="14">SUM(C6:C17)</f>
        <v>0</v>
      </c>
      <c r="D18" s="30">
        <f t="shared" ref="D18" si="15">SUM(D6:D17)</f>
        <v>0</v>
      </c>
      <c r="E18" s="40"/>
      <c r="F18" s="39">
        <f t="shared" ref="F18:G18" si="16">SUM(F6:F17)</f>
        <v>0</v>
      </c>
      <c r="G18" s="30">
        <f t="shared" si="16"/>
        <v>0</v>
      </c>
      <c r="H18" s="40"/>
      <c r="I18" s="39">
        <f t="shared" ref="I18:J18" si="17">SUM(I6:I17)</f>
        <v>0</v>
      </c>
      <c r="J18" s="30">
        <f t="shared" si="17"/>
        <v>0</v>
      </c>
      <c r="K18" s="40"/>
      <c r="L18" s="39">
        <f t="shared" ref="L18:M18" si="18">SUM(L6:L17)</f>
        <v>0</v>
      </c>
      <c r="M18" s="30">
        <f t="shared" si="18"/>
        <v>0</v>
      </c>
      <c r="N18" s="40"/>
      <c r="O18" s="39">
        <f t="shared" ref="O18:P18" si="19">SUM(O6:O17)</f>
        <v>0</v>
      </c>
      <c r="P18" s="30">
        <f t="shared" si="19"/>
        <v>0</v>
      </c>
      <c r="Q18" s="40"/>
      <c r="R18" s="39">
        <f t="shared" ref="R18:S18" si="20">SUM(R6:R17)</f>
        <v>0</v>
      </c>
      <c r="S18" s="30">
        <f t="shared" si="20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1">SUM(X6:X17)</f>
        <v>0</v>
      </c>
      <c r="Y18" s="30">
        <f t="shared" si="21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2">SUM(AD6:AD17)</f>
        <v>0</v>
      </c>
      <c r="AE18" s="30">
        <f t="shared" si="22"/>
        <v>0</v>
      </c>
      <c r="AF18" s="40"/>
      <c r="AG18" s="39">
        <f t="shared" ref="AG18:AH18" si="23">SUM(AG6:AG17)</f>
        <v>0</v>
      </c>
      <c r="AH18" s="30">
        <f t="shared" si="23"/>
        <v>0</v>
      </c>
      <c r="AI18" s="40"/>
      <c r="AJ18" s="39">
        <f t="shared" ref="AJ18:AK18" si="24">SUM(AJ6:AJ17)</f>
        <v>0</v>
      </c>
      <c r="AK18" s="30">
        <f t="shared" si="24"/>
        <v>0</v>
      </c>
      <c r="AL18" s="40"/>
      <c r="AM18" s="39">
        <f t="shared" ref="AM18:AN18" si="25">SUM(AM6:AM17)</f>
        <v>0</v>
      </c>
      <c r="AN18" s="30">
        <f t="shared" si="25"/>
        <v>0</v>
      </c>
      <c r="AO18" s="40"/>
      <c r="AP18" s="39">
        <f t="shared" ref="AP18:AQ18" si="26">SUM(AP6:AP17)</f>
        <v>0</v>
      </c>
      <c r="AQ18" s="30">
        <f t="shared" si="26"/>
        <v>0</v>
      </c>
      <c r="AR18" s="40"/>
      <c r="AS18" s="39">
        <f t="shared" ref="AS18:AT18" si="27">SUM(AS6:AS17)</f>
        <v>145</v>
      </c>
      <c r="AT18" s="30">
        <f t="shared" si="27"/>
        <v>1598</v>
      </c>
      <c r="AU18" s="40"/>
      <c r="AV18" s="39">
        <f t="shared" ref="AV18:AW18" si="28">SUM(AV6:AV17)</f>
        <v>0</v>
      </c>
      <c r="AW18" s="30">
        <f t="shared" si="28"/>
        <v>0</v>
      </c>
      <c r="AX18" s="40"/>
      <c r="AY18" s="39">
        <f t="shared" ref="AY18:AZ18" si="29">SUM(AY6:AY17)</f>
        <v>0</v>
      </c>
      <c r="AZ18" s="30">
        <f t="shared" si="29"/>
        <v>0</v>
      </c>
      <c r="BA18" s="40"/>
      <c r="BB18" s="39">
        <f t="shared" ref="BB18:BC18" si="30">SUM(BB6:BB17)</f>
        <v>0</v>
      </c>
      <c r="BC18" s="30">
        <f t="shared" si="30"/>
        <v>0</v>
      </c>
      <c r="BD18" s="40"/>
      <c r="BE18" s="39">
        <f t="shared" ref="BE18:BF18" si="31">SUM(BE6:BE17)</f>
        <v>0</v>
      </c>
      <c r="BF18" s="30">
        <f t="shared" si="31"/>
        <v>0</v>
      </c>
      <c r="BG18" s="40"/>
      <c r="BH18" s="39">
        <f t="shared" ref="BH18:BI18" si="32">SUM(BH6:BH17)</f>
        <v>0</v>
      </c>
      <c r="BI18" s="30">
        <f t="shared" si="32"/>
        <v>0</v>
      </c>
      <c r="BJ18" s="40"/>
      <c r="BK18" s="39">
        <f t="shared" ref="BK18:BL18" si="33">SUM(BK6:BK17)</f>
        <v>0</v>
      </c>
      <c r="BL18" s="30">
        <f t="shared" si="33"/>
        <v>0</v>
      </c>
      <c r="BM18" s="40"/>
      <c r="BN18" s="39">
        <f t="shared" ref="BN18:BO18" si="34">SUM(BN6:BN17)</f>
        <v>0</v>
      </c>
      <c r="BO18" s="30">
        <f t="shared" si="34"/>
        <v>0</v>
      </c>
      <c r="BP18" s="40"/>
      <c r="BQ18" s="39">
        <f t="shared" ref="BQ18:BR18" si="35">SUM(BQ6:BQ17)</f>
        <v>0</v>
      </c>
      <c r="BR18" s="30">
        <f t="shared" si="35"/>
        <v>0</v>
      </c>
      <c r="BS18" s="40"/>
      <c r="BT18" s="39">
        <f t="shared" ref="BT18:BU18" si="36">SUM(BT6:BT17)</f>
        <v>0</v>
      </c>
      <c r="BU18" s="30">
        <f t="shared" si="36"/>
        <v>0</v>
      </c>
      <c r="BV18" s="40"/>
      <c r="BW18" s="39">
        <f t="shared" ref="BW18:BX18" si="37">SUM(BW6:BW17)</f>
        <v>555</v>
      </c>
      <c r="BX18" s="30">
        <f t="shared" si="37"/>
        <v>224</v>
      </c>
      <c r="BY18" s="40"/>
      <c r="BZ18" s="39">
        <f t="shared" ref="BZ18:CA18" si="38">SUM(BZ6:BZ17)</f>
        <v>882</v>
      </c>
      <c r="CA18" s="30">
        <f t="shared" si="38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9">SUM(CI6:CI17)</f>
        <v>32665</v>
      </c>
      <c r="CJ18" s="30">
        <f t="shared" si="39"/>
        <v>16965</v>
      </c>
      <c r="CK18" s="40"/>
      <c r="CL18" s="39">
        <f t="shared" ref="CL18:CM18" si="40">SUM(CL6:CL17)</f>
        <v>0</v>
      </c>
      <c r="CM18" s="30">
        <f t="shared" si="40"/>
        <v>0</v>
      </c>
      <c r="CN18" s="40"/>
      <c r="CO18" s="39">
        <f t="shared" ref="CO18:CP18" si="41">SUM(CO6:CO17)</f>
        <v>0</v>
      </c>
      <c r="CP18" s="30">
        <f t="shared" si="41"/>
        <v>0</v>
      </c>
      <c r="CQ18" s="40"/>
      <c r="CR18" s="39">
        <f t="shared" ref="CR18:CS18" si="42">SUM(CR6:CR17)</f>
        <v>0</v>
      </c>
      <c r="CS18" s="30">
        <f t="shared" si="42"/>
        <v>0</v>
      </c>
      <c r="CT18" s="40"/>
      <c r="CU18" s="39">
        <f t="shared" ref="CU18" si="43">SUM(CU6:CU17)</f>
        <v>0</v>
      </c>
      <c r="CV18" s="30">
        <f t="shared" ref="CV18" si="44">SUM(CV6:CV17)</f>
        <v>0</v>
      </c>
      <c r="CW18" s="40"/>
      <c r="CX18" s="39">
        <f t="shared" ref="CX18:CY18" si="45">SUM(CX6:CX17)</f>
        <v>0</v>
      </c>
      <c r="CY18" s="30">
        <f t="shared" si="45"/>
        <v>0</v>
      </c>
      <c r="CZ18" s="40"/>
      <c r="DA18" s="39">
        <f t="shared" ref="DA18:DB18" si="46">SUM(DA6:DA17)</f>
        <v>0</v>
      </c>
      <c r="DB18" s="30">
        <f t="shared" si="46"/>
        <v>0</v>
      </c>
      <c r="DC18" s="40"/>
      <c r="DD18" s="39">
        <f t="shared" ref="DD18:DE18" si="47">SUM(DD6:DD17)</f>
        <v>0</v>
      </c>
      <c r="DE18" s="30">
        <f t="shared" si="47"/>
        <v>0</v>
      </c>
      <c r="DF18" s="40"/>
      <c r="DG18" s="39">
        <f t="shared" ref="DG18:DH18" si="48">SUM(DG6:DG17)</f>
        <v>0</v>
      </c>
      <c r="DH18" s="30">
        <f t="shared" si="48"/>
        <v>0</v>
      </c>
      <c r="DI18" s="40"/>
      <c r="DJ18" s="48">
        <f t="shared" ref="DJ18:DK18" si="49">SUM(DJ6:DJ17)</f>
        <v>0</v>
      </c>
      <c r="DK18" s="30">
        <f t="shared" si="49"/>
        <v>0</v>
      </c>
      <c r="DL18" s="40"/>
      <c r="DM18" s="39">
        <f t="shared" ref="DM18:DN18" si="50">SUM(DM6:DM17)</f>
        <v>61</v>
      </c>
      <c r="DN18" s="30">
        <f t="shared" si="50"/>
        <v>34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" si="55">SUM(DV6:DV17)</f>
        <v>0</v>
      </c>
      <c r="DW18" s="30">
        <f t="shared" ref="DW18" si="56">SUM(DW6:DW17)</f>
        <v>0</v>
      </c>
      <c r="DX18" s="40"/>
      <c r="DY18" s="39">
        <f t="shared" ref="DY18:DZ18" si="57">SUM(DY6:DY17)</f>
        <v>0</v>
      </c>
      <c r="DZ18" s="30">
        <f t="shared" si="57"/>
        <v>0</v>
      </c>
      <c r="EA18" s="40"/>
      <c r="EB18" s="39">
        <f t="shared" ref="EB18:EC18" si="58">SUM(EB6:EB17)</f>
        <v>0</v>
      </c>
      <c r="EC18" s="30">
        <f t="shared" si="58"/>
        <v>0</v>
      </c>
      <c r="ED18" s="40"/>
      <c r="EE18" s="39">
        <f t="shared" ref="EE18:EF18" si="59">SUM(EE6:EE17)</f>
        <v>1</v>
      </c>
      <c r="EF18" s="30">
        <f t="shared" si="59"/>
        <v>123</v>
      </c>
      <c r="EG18" s="40"/>
      <c r="EH18" s="39">
        <f t="shared" ref="EH18" si="60">SUM(EH6:EH17)</f>
        <v>0</v>
      </c>
      <c r="EI18" s="30">
        <f t="shared" ref="EI18" si="61">SUM(EI6:EI17)</f>
        <v>0</v>
      </c>
      <c r="EJ18" s="40"/>
      <c r="EK18" s="39">
        <f t="shared" ref="EK18:EL18" si="62">SUM(EK6:EK17)</f>
        <v>5262</v>
      </c>
      <c r="EL18" s="30">
        <f t="shared" si="62"/>
        <v>2218</v>
      </c>
      <c r="EM18" s="40"/>
      <c r="EN18" s="39">
        <f t="shared" ref="EN18:EO18" si="63">SUM(EN6:EN17)</f>
        <v>1721</v>
      </c>
      <c r="EO18" s="30">
        <f t="shared" si="63"/>
        <v>798</v>
      </c>
      <c r="EP18" s="40"/>
      <c r="EQ18" s="31">
        <f t="shared" si="6"/>
        <v>41292</v>
      </c>
      <c r="ER18" s="32">
        <f t="shared" si="7"/>
        <v>22389</v>
      </c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4"/>
      <c r="GU18" s="4"/>
      <c r="GZ18" s="4"/>
      <c r="HE18" s="4"/>
      <c r="HJ18" s="4"/>
      <c r="HO18" s="4"/>
      <c r="HT18" s="4"/>
      <c r="HY18" s="4"/>
      <c r="ID18" s="4"/>
      <c r="II18" s="4"/>
      <c r="IN18" s="4"/>
      <c r="IS18" s="4"/>
      <c r="IX18" s="4"/>
      <c r="JC18" s="4"/>
      <c r="JH18" s="4"/>
    </row>
    <row r="19" spans="1:268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4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5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6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7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f t="shared" ref="DC19:DC30" si="68">IF(DA19=0,0,DB19/DA19*1000)</f>
        <v>0</v>
      </c>
      <c r="DD19" s="43">
        <v>0</v>
      </c>
      <c r="DE19" s="26">
        <v>0</v>
      </c>
      <c r="DF19" s="42">
        <v>0</v>
      </c>
      <c r="DG19" s="43">
        <v>0</v>
      </c>
      <c r="DH19" s="26">
        <v>0</v>
      </c>
      <c r="DI19" s="42">
        <v>0</v>
      </c>
      <c r="DJ19" s="49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v>0</v>
      </c>
      <c r="DY19" s="43">
        <v>0</v>
      </c>
      <c r="DZ19" s="26">
        <v>0</v>
      </c>
      <c r="EA19" s="42">
        <f t="shared" ref="EA19:EA30" si="69">IF(DY19=0,0,DZ19/DY19*1000)</f>
        <v>0</v>
      </c>
      <c r="EB19" s="43">
        <v>0</v>
      </c>
      <c r="EC19" s="26">
        <v>0</v>
      </c>
      <c r="ED19" s="42">
        <v>0</v>
      </c>
      <c r="EE19" s="43">
        <v>0</v>
      </c>
      <c r="EF19" s="26">
        <v>17</v>
      </c>
      <c r="EG19" s="42">
        <v>0</v>
      </c>
      <c r="EH19" s="43">
        <v>0</v>
      </c>
      <c r="EI19" s="26">
        <v>0</v>
      </c>
      <c r="EJ19" s="42">
        <v>0</v>
      </c>
      <c r="EK19" s="43">
        <v>232</v>
      </c>
      <c r="EL19" s="26">
        <v>80</v>
      </c>
      <c r="EM19" s="42">
        <f t="shared" ref="EM19:EM28" si="70">EL19/EK19*1000</f>
        <v>344.82758620689657</v>
      </c>
      <c r="EN19" s="41">
        <v>0</v>
      </c>
      <c r="EO19" s="27">
        <v>0</v>
      </c>
      <c r="EP19" s="42">
        <v>0</v>
      </c>
      <c r="EQ19" s="28">
        <f t="shared" ref="EQ19:EQ31" si="71">SUM(C19,F19,AA19,AS19,BK19,BW19,BZ19,CI19,DM19,DV19,EE19,EK19,EN19)</f>
        <v>2521</v>
      </c>
      <c r="ER19" s="29">
        <f t="shared" ref="ER19:ER31" si="72">SUM(D19,G19,AB19,AT19,BL19,BX19,CA19,CJ19,DN19,DW19,EF19,EL19,EO19)</f>
        <v>935</v>
      </c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4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5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6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7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f t="shared" si="68"/>
        <v>0</v>
      </c>
      <c r="DD20" s="36">
        <v>0</v>
      </c>
      <c r="DE20" s="9">
        <v>0</v>
      </c>
      <c r="DF20" s="37">
        <v>0</v>
      </c>
      <c r="DG20" s="36">
        <v>0</v>
      </c>
      <c r="DH20" s="9">
        <v>0</v>
      </c>
      <c r="DI20" s="37">
        <v>0</v>
      </c>
      <c r="DJ20" s="47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6">
        <v>0</v>
      </c>
      <c r="DW20" s="9">
        <v>0</v>
      </c>
      <c r="DX20" s="37">
        <v>0</v>
      </c>
      <c r="DY20" s="38">
        <v>0</v>
      </c>
      <c r="DZ20" s="10">
        <v>0</v>
      </c>
      <c r="EA20" s="37">
        <f t="shared" si="69"/>
        <v>0</v>
      </c>
      <c r="EB20" s="38">
        <v>0</v>
      </c>
      <c r="EC20" s="10">
        <v>0</v>
      </c>
      <c r="ED20" s="37">
        <v>0</v>
      </c>
      <c r="EE20" s="36">
        <v>1</v>
      </c>
      <c r="EF20" s="9">
        <v>80</v>
      </c>
      <c r="EG20" s="37">
        <f t="shared" ref="EG20" si="73">EF20/EE20*1000</f>
        <v>80000</v>
      </c>
      <c r="EH20" s="36">
        <v>0</v>
      </c>
      <c r="EI20" s="9">
        <v>0</v>
      </c>
      <c r="EJ20" s="37">
        <v>0</v>
      </c>
      <c r="EK20" s="36">
        <v>494</v>
      </c>
      <c r="EL20" s="9">
        <v>93</v>
      </c>
      <c r="EM20" s="37">
        <f t="shared" si="70"/>
        <v>188.2591093117409</v>
      </c>
      <c r="EN20" s="38">
        <v>438</v>
      </c>
      <c r="EO20" s="10">
        <v>95</v>
      </c>
      <c r="EP20" s="37">
        <f t="shared" ref="EP20:EP30" si="74">EO20/EN20*1000</f>
        <v>216.89497716894977</v>
      </c>
      <c r="EQ20" s="5">
        <f t="shared" si="71"/>
        <v>3216</v>
      </c>
      <c r="ER20" s="11">
        <f t="shared" si="72"/>
        <v>1029</v>
      </c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4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5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7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f t="shared" si="68"/>
        <v>0</v>
      </c>
      <c r="DD21" s="36">
        <v>0</v>
      </c>
      <c r="DE21" s="9">
        <v>0</v>
      </c>
      <c r="DF21" s="37">
        <v>0</v>
      </c>
      <c r="DG21" s="36">
        <v>0</v>
      </c>
      <c r="DH21" s="9">
        <v>0</v>
      </c>
      <c r="DI21" s="37">
        <v>0</v>
      </c>
      <c r="DJ21" s="47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v>0</v>
      </c>
      <c r="DY21" s="36">
        <v>0</v>
      </c>
      <c r="DZ21" s="9">
        <v>0</v>
      </c>
      <c r="EA21" s="37">
        <f t="shared" si="69"/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0</v>
      </c>
      <c r="EL21" s="9">
        <v>0</v>
      </c>
      <c r="EM21" s="37">
        <v>0</v>
      </c>
      <c r="EN21" s="36">
        <v>310</v>
      </c>
      <c r="EO21" s="9">
        <v>66</v>
      </c>
      <c r="EP21" s="37">
        <f t="shared" si="74"/>
        <v>212.90322580645159</v>
      </c>
      <c r="EQ21" s="5">
        <f t="shared" si="71"/>
        <v>2786</v>
      </c>
      <c r="ER21" s="11">
        <f t="shared" si="72"/>
        <v>675</v>
      </c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4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5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7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f t="shared" si="68"/>
        <v>0</v>
      </c>
      <c r="DD22" s="36">
        <v>0</v>
      </c>
      <c r="DE22" s="9">
        <v>0</v>
      </c>
      <c r="DF22" s="37">
        <v>0</v>
      </c>
      <c r="DG22" s="36">
        <v>0</v>
      </c>
      <c r="DH22" s="9">
        <v>0</v>
      </c>
      <c r="DI22" s="37">
        <v>0</v>
      </c>
      <c r="DJ22" s="47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v>0</v>
      </c>
      <c r="DY22" s="36">
        <v>0</v>
      </c>
      <c r="DZ22" s="9">
        <v>0</v>
      </c>
      <c r="EA22" s="37">
        <f t="shared" si="69"/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0</v>
      </c>
      <c r="EL22" s="9">
        <v>0</v>
      </c>
      <c r="EM22" s="37">
        <v>0</v>
      </c>
      <c r="EN22" s="36">
        <v>152</v>
      </c>
      <c r="EO22" s="9">
        <v>33</v>
      </c>
      <c r="EP22" s="37">
        <f t="shared" si="74"/>
        <v>217.10526315789474</v>
      </c>
      <c r="EQ22" s="5">
        <f t="shared" si="71"/>
        <v>1995</v>
      </c>
      <c r="ER22" s="11">
        <f t="shared" si="72"/>
        <v>456</v>
      </c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4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5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7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f t="shared" si="68"/>
        <v>0</v>
      </c>
      <c r="DD23" s="36">
        <v>0</v>
      </c>
      <c r="DE23" s="9">
        <v>0</v>
      </c>
      <c r="DF23" s="37">
        <v>0</v>
      </c>
      <c r="DG23" s="36">
        <v>0</v>
      </c>
      <c r="DH23" s="9">
        <v>0</v>
      </c>
      <c r="DI23" s="37">
        <v>0</v>
      </c>
      <c r="DJ23" s="47">
        <v>0</v>
      </c>
      <c r="DK23" s="9">
        <v>0</v>
      </c>
      <c r="DL23" s="37">
        <v>0</v>
      </c>
      <c r="DM23" s="36">
        <v>65</v>
      </c>
      <c r="DN23" s="9">
        <v>7</v>
      </c>
      <c r="DO23" s="37">
        <f t="shared" ref="DO23:DO28" si="75">DN23/DM23*1000</f>
        <v>107.69230769230769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v>0</v>
      </c>
      <c r="DY23" s="36">
        <v>0</v>
      </c>
      <c r="DZ23" s="9">
        <v>0</v>
      </c>
      <c r="EA23" s="37">
        <f t="shared" si="69"/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36">
        <v>0</v>
      </c>
      <c r="EO23" s="9">
        <v>0</v>
      </c>
      <c r="EP23" s="37">
        <v>0</v>
      </c>
      <c r="EQ23" s="5">
        <f t="shared" si="71"/>
        <v>1484</v>
      </c>
      <c r="ER23" s="11">
        <f t="shared" si="72"/>
        <v>254</v>
      </c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4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5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7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f t="shared" si="68"/>
        <v>0</v>
      </c>
      <c r="DD24" s="36">
        <v>0</v>
      </c>
      <c r="DE24" s="9">
        <v>0</v>
      </c>
      <c r="DF24" s="37">
        <v>0</v>
      </c>
      <c r="DG24" s="36">
        <v>0</v>
      </c>
      <c r="DH24" s="9">
        <v>0</v>
      </c>
      <c r="DI24" s="37">
        <v>0</v>
      </c>
      <c r="DJ24" s="47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v>0</v>
      </c>
      <c r="DY24" s="36">
        <v>0</v>
      </c>
      <c r="DZ24" s="9">
        <v>0</v>
      </c>
      <c r="EA24" s="37">
        <f t="shared" si="69"/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36">
        <v>0</v>
      </c>
      <c r="EO24" s="9">
        <v>0</v>
      </c>
      <c r="EP24" s="37">
        <v>0</v>
      </c>
      <c r="EQ24" s="5">
        <f t="shared" si="71"/>
        <v>2513</v>
      </c>
      <c r="ER24" s="11">
        <f t="shared" si="72"/>
        <v>396</v>
      </c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4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6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5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7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f t="shared" si="68"/>
        <v>0</v>
      </c>
      <c r="DD25" s="36">
        <v>0</v>
      </c>
      <c r="DE25" s="9">
        <v>0</v>
      </c>
      <c r="DF25" s="37">
        <v>0</v>
      </c>
      <c r="DG25" s="36">
        <v>0</v>
      </c>
      <c r="DH25" s="9">
        <v>0</v>
      </c>
      <c r="DI25" s="37">
        <v>0</v>
      </c>
      <c r="DJ25" s="47">
        <v>0</v>
      </c>
      <c r="DK25" s="9">
        <v>0</v>
      </c>
      <c r="DL25" s="37">
        <v>0</v>
      </c>
      <c r="DM25" s="36">
        <v>26</v>
      </c>
      <c r="DN25" s="9">
        <v>2</v>
      </c>
      <c r="DO25" s="37">
        <f t="shared" si="75"/>
        <v>76.923076923076934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v>0</v>
      </c>
      <c r="DY25" s="36">
        <v>0</v>
      </c>
      <c r="DZ25" s="9">
        <v>0</v>
      </c>
      <c r="EA25" s="37">
        <f t="shared" si="69"/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36">
        <v>0</v>
      </c>
      <c r="EO25" s="9">
        <v>0</v>
      </c>
      <c r="EP25" s="37">
        <v>0</v>
      </c>
      <c r="EQ25" s="5">
        <f t="shared" si="71"/>
        <v>4117</v>
      </c>
      <c r="ER25" s="11">
        <f t="shared" si="72"/>
        <v>940</v>
      </c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4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5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7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f t="shared" si="68"/>
        <v>0</v>
      </c>
      <c r="DD26" s="36">
        <v>0</v>
      </c>
      <c r="DE26" s="9">
        <v>0</v>
      </c>
      <c r="DF26" s="37">
        <v>0</v>
      </c>
      <c r="DG26" s="36">
        <v>0</v>
      </c>
      <c r="DH26" s="9">
        <v>0</v>
      </c>
      <c r="DI26" s="37">
        <v>0</v>
      </c>
      <c r="DJ26" s="47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6">
        <v>0</v>
      </c>
      <c r="DW26" s="9">
        <v>0</v>
      </c>
      <c r="DX26" s="37">
        <v>0</v>
      </c>
      <c r="DY26" s="38">
        <v>0</v>
      </c>
      <c r="DZ26" s="10">
        <v>0</v>
      </c>
      <c r="EA26" s="37">
        <f t="shared" si="69"/>
        <v>0</v>
      </c>
      <c r="EB26" s="38">
        <v>0</v>
      </c>
      <c r="EC26" s="10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36">
        <v>0</v>
      </c>
      <c r="EO26" s="9">
        <v>0</v>
      </c>
      <c r="EP26" s="37">
        <v>0</v>
      </c>
      <c r="EQ26" s="5">
        <f t="shared" si="71"/>
        <v>2706</v>
      </c>
      <c r="ER26" s="11">
        <f t="shared" si="72"/>
        <v>830</v>
      </c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4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5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7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f t="shared" si="68"/>
        <v>0</v>
      </c>
      <c r="DD27" s="36">
        <v>0</v>
      </c>
      <c r="DE27" s="9">
        <v>0</v>
      </c>
      <c r="DF27" s="37">
        <v>0</v>
      </c>
      <c r="DG27" s="36">
        <v>0</v>
      </c>
      <c r="DH27" s="9">
        <v>0</v>
      </c>
      <c r="DI27" s="37">
        <v>0</v>
      </c>
      <c r="DJ27" s="47">
        <v>0</v>
      </c>
      <c r="DK27" s="9">
        <v>0</v>
      </c>
      <c r="DL27" s="37">
        <v>0</v>
      </c>
      <c r="DM27" s="36">
        <v>43</v>
      </c>
      <c r="DN27" s="9">
        <v>14</v>
      </c>
      <c r="DO27" s="37">
        <f t="shared" si="75"/>
        <v>325.58139534883725</v>
      </c>
      <c r="DP27" s="36">
        <v>0</v>
      </c>
      <c r="DQ27" s="9">
        <v>0</v>
      </c>
      <c r="DR27" s="37">
        <v>0</v>
      </c>
      <c r="DS27" s="36">
        <v>0</v>
      </c>
      <c r="DT27" s="9">
        <v>0</v>
      </c>
      <c r="DU27" s="37">
        <v>0</v>
      </c>
      <c r="DV27" s="36">
        <v>20</v>
      </c>
      <c r="DW27" s="9">
        <v>67</v>
      </c>
      <c r="DX27" s="37">
        <f t="shared" ref="DX27" si="77">DW27/DV27*1000</f>
        <v>3350</v>
      </c>
      <c r="DY27" s="38">
        <v>0</v>
      </c>
      <c r="DZ27" s="10">
        <v>0</v>
      </c>
      <c r="EA27" s="37">
        <f t="shared" si="69"/>
        <v>0</v>
      </c>
      <c r="EB27" s="38">
        <v>0</v>
      </c>
      <c r="EC27" s="10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0</v>
      </c>
      <c r="EL27" s="9">
        <v>0</v>
      </c>
      <c r="EM27" s="37">
        <v>0</v>
      </c>
      <c r="EN27" s="36">
        <v>74</v>
      </c>
      <c r="EO27" s="9">
        <v>16</v>
      </c>
      <c r="EP27" s="37">
        <f t="shared" si="74"/>
        <v>216.21621621621622</v>
      </c>
      <c r="EQ27" s="5">
        <f t="shared" si="71"/>
        <v>3290</v>
      </c>
      <c r="ER27" s="11">
        <f t="shared" si="72"/>
        <v>1073</v>
      </c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4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5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7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f t="shared" si="68"/>
        <v>0</v>
      </c>
      <c r="DD28" s="36">
        <v>0</v>
      </c>
      <c r="DE28" s="9">
        <v>0</v>
      </c>
      <c r="DF28" s="37">
        <v>0</v>
      </c>
      <c r="DG28" s="36">
        <v>0</v>
      </c>
      <c r="DH28" s="9">
        <v>0</v>
      </c>
      <c r="DI28" s="37">
        <v>0</v>
      </c>
      <c r="DJ28" s="47">
        <v>0</v>
      </c>
      <c r="DK28" s="9">
        <v>0</v>
      </c>
      <c r="DL28" s="37">
        <v>0</v>
      </c>
      <c r="DM28" s="36">
        <v>26</v>
      </c>
      <c r="DN28" s="9">
        <v>4</v>
      </c>
      <c r="DO28" s="37">
        <f t="shared" si="75"/>
        <v>153.84615384615387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6">
        <v>0</v>
      </c>
      <c r="DW28" s="9">
        <v>0</v>
      </c>
      <c r="DX28" s="37">
        <v>0</v>
      </c>
      <c r="DY28" s="38">
        <v>0</v>
      </c>
      <c r="DZ28" s="10">
        <v>0</v>
      </c>
      <c r="EA28" s="37">
        <f t="shared" si="69"/>
        <v>0</v>
      </c>
      <c r="EB28" s="38">
        <v>0</v>
      </c>
      <c r="EC28" s="10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0</v>
      </c>
      <c r="EI28" s="9">
        <v>0</v>
      </c>
      <c r="EJ28" s="37">
        <v>0</v>
      </c>
      <c r="EK28" s="36">
        <v>24</v>
      </c>
      <c r="EL28" s="9">
        <v>5</v>
      </c>
      <c r="EM28" s="37">
        <f t="shared" si="70"/>
        <v>208.33333333333334</v>
      </c>
      <c r="EN28" s="36">
        <v>930</v>
      </c>
      <c r="EO28" s="9">
        <v>283</v>
      </c>
      <c r="EP28" s="37">
        <f t="shared" si="74"/>
        <v>304.30107526881721</v>
      </c>
      <c r="EQ28" s="5">
        <f t="shared" si="71"/>
        <v>3799</v>
      </c>
      <c r="ER28" s="11">
        <f t="shared" si="72"/>
        <v>1457</v>
      </c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4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5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7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f t="shared" si="68"/>
        <v>0</v>
      </c>
      <c r="DD29" s="36">
        <v>0</v>
      </c>
      <c r="DE29" s="9">
        <v>0</v>
      </c>
      <c r="DF29" s="37">
        <v>0</v>
      </c>
      <c r="DG29" s="36">
        <v>0</v>
      </c>
      <c r="DH29" s="9">
        <v>0</v>
      </c>
      <c r="DI29" s="37">
        <v>0</v>
      </c>
      <c r="DJ29" s="47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6">
        <v>0</v>
      </c>
      <c r="DW29" s="9">
        <v>0</v>
      </c>
      <c r="DX29" s="37">
        <v>0</v>
      </c>
      <c r="DY29" s="38">
        <v>0</v>
      </c>
      <c r="DZ29" s="10">
        <v>0</v>
      </c>
      <c r="EA29" s="37">
        <f t="shared" si="69"/>
        <v>0</v>
      </c>
      <c r="EB29" s="38">
        <v>0</v>
      </c>
      <c r="EC29" s="10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0</v>
      </c>
      <c r="EL29" s="9">
        <v>0</v>
      </c>
      <c r="EM29" s="37">
        <v>0</v>
      </c>
      <c r="EN29" s="36">
        <v>1228</v>
      </c>
      <c r="EO29" s="9">
        <v>395</v>
      </c>
      <c r="EP29" s="37">
        <f t="shared" si="74"/>
        <v>321.66123778501628</v>
      </c>
      <c r="EQ29" s="5">
        <f t="shared" si="71"/>
        <v>3938</v>
      </c>
      <c r="ER29" s="11">
        <f t="shared" si="72"/>
        <v>1463</v>
      </c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4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5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7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f t="shared" si="68"/>
        <v>0</v>
      </c>
      <c r="DD30" s="36">
        <v>0</v>
      </c>
      <c r="DE30" s="9">
        <v>0</v>
      </c>
      <c r="DF30" s="37">
        <v>0</v>
      </c>
      <c r="DG30" s="36">
        <v>0</v>
      </c>
      <c r="DH30" s="9">
        <v>0</v>
      </c>
      <c r="DI30" s="37">
        <v>0</v>
      </c>
      <c r="DJ30" s="47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v>0</v>
      </c>
      <c r="DY30" s="36">
        <v>0</v>
      </c>
      <c r="DZ30" s="9">
        <v>0</v>
      </c>
      <c r="EA30" s="37">
        <f t="shared" si="69"/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0</v>
      </c>
      <c r="EJ30" s="37">
        <v>0</v>
      </c>
      <c r="EK30" s="36">
        <v>0</v>
      </c>
      <c r="EL30" s="9">
        <v>1</v>
      </c>
      <c r="EM30" s="37">
        <v>0</v>
      </c>
      <c r="EN30" s="36">
        <v>1278</v>
      </c>
      <c r="EO30" s="9">
        <v>333</v>
      </c>
      <c r="EP30" s="37">
        <f t="shared" si="74"/>
        <v>260.56338028169012</v>
      </c>
      <c r="EQ30" s="5">
        <f t="shared" si="71"/>
        <v>4564</v>
      </c>
      <c r="ER30" s="11">
        <f t="shared" si="72"/>
        <v>1546</v>
      </c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55"/>
      <c r="B31" s="56" t="s">
        <v>17</v>
      </c>
      <c r="C31" s="39">
        <f t="shared" ref="C31" si="78">SUM(C19:C30)</f>
        <v>0</v>
      </c>
      <c r="D31" s="30">
        <f t="shared" ref="D31" si="79">SUM(D19:D30)</f>
        <v>0</v>
      </c>
      <c r="E31" s="40"/>
      <c r="F31" s="39">
        <f t="shared" ref="F31:G31" si="80">SUM(F19:F30)</f>
        <v>0</v>
      </c>
      <c r="G31" s="30">
        <f t="shared" si="80"/>
        <v>0</v>
      </c>
      <c r="H31" s="40"/>
      <c r="I31" s="39">
        <f t="shared" ref="I31:J31" si="81">SUM(I19:I30)</f>
        <v>0</v>
      </c>
      <c r="J31" s="30">
        <f t="shared" si="81"/>
        <v>0</v>
      </c>
      <c r="K31" s="40"/>
      <c r="L31" s="39">
        <f t="shared" ref="L31:M31" si="82">SUM(L19:L30)</f>
        <v>0</v>
      </c>
      <c r="M31" s="30">
        <f t="shared" si="82"/>
        <v>0</v>
      </c>
      <c r="N31" s="40"/>
      <c r="O31" s="39">
        <f t="shared" ref="O31:P31" si="83">SUM(O19:O30)</f>
        <v>0</v>
      </c>
      <c r="P31" s="30">
        <f t="shared" si="83"/>
        <v>0</v>
      </c>
      <c r="Q31" s="40"/>
      <c r="R31" s="39">
        <f t="shared" ref="R31:S31" si="84">SUM(R19:R30)</f>
        <v>0</v>
      </c>
      <c r="S31" s="30">
        <f t="shared" si="84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5">SUM(X19:X30)</f>
        <v>0</v>
      </c>
      <c r="Y31" s="30">
        <f t="shared" si="85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6">SUM(AD19:AD30)</f>
        <v>0</v>
      </c>
      <c r="AE31" s="30">
        <f t="shared" si="86"/>
        <v>0</v>
      </c>
      <c r="AF31" s="40"/>
      <c r="AG31" s="39">
        <f t="shared" ref="AG31:AH31" si="87">SUM(AG19:AG30)</f>
        <v>0</v>
      </c>
      <c r="AH31" s="30">
        <f t="shared" si="87"/>
        <v>0</v>
      </c>
      <c r="AI31" s="40"/>
      <c r="AJ31" s="39">
        <f t="shared" ref="AJ31:AK31" si="88">SUM(AJ19:AJ30)</f>
        <v>0</v>
      </c>
      <c r="AK31" s="30">
        <f t="shared" si="88"/>
        <v>0</v>
      </c>
      <c r="AL31" s="40"/>
      <c r="AM31" s="39">
        <f t="shared" ref="AM31:AN31" si="89">SUM(AM19:AM30)</f>
        <v>0</v>
      </c>
      <c r="AN31" s="30">
        <f t="shared" si="89"/>
        <v>0</v>
      </c>
      <c r="AO31" s="40"/>
      <c r="AP31" s="39">
        <f t="shared" ref="AP31:AQ31" si="90">SUM(AP19:AP30)</f>
        <v>0</v>
      </c>
      <c r="AQ31" s="30">
        <f t="shared" si="90"/>
        <v>0</v>
      </c>
      <c r="AR31" s="40"/>
      <c r="AS31" s="39">
        <f t="shared" ref="AS31:AT31" si="91">SUM(AS19:AS30)</f>
        <v>1</v>
      </c>
      <c r="AT31" s="30">
        <f t="shared" si="91"/>
        <v>4</v>
      </c>
      <c r="AU31" s="40"/>
      <c r="AV31" s="39">
        <f t="shared" ref="AV31:AW31" si="92">SUM(AV19:AV30)</f>
        <v>0</v>
      </c>
      <c r="AW31" s="30">
        <f t="shared" si="92"/>
        <v>0</v>
      </c>
      <c r="AX31" s="40"/>
      <c r="AY31" s="39">
        <f t="shared" ref="AY31:AZ31" si="93">SUM(AY19:AY30)</f>
        <v>0</v>
      </c>
      <c r="AZ31" s="30">
        <f t="shared" si="93"/>
        <v>0</v>
      </c>
      <c r="BA31" s="40"/>
      <c r="BB31" s="39">
        <f t="shared" ref="BB31:BC31" si="94">SUM(BB19:BB30)</f>
        <v>0</v>
      </c>
      <c r="BC31" s="30">
        <f t="shared" si="94"/>
        <v>0</v>
      </c>
      <c r="BD31" s="40"/>
      <c r="BE31" s="39">
        <f t="shared" ref="BE31:BF31" si="95">SUM(BE19:BE30)</f>
        <v>0</v>
      </c>
      <c r="BF31" s="30">
        <f t="shared" si="95"/>
        <v>0</v>
      </c>
      <c r="BG31" s="40"/>
      <c r="BH31" s="39">
        <f t="shared" ref="BH31:BI31" si="96">SUM(BH19:BH30)</f>
        <v>0</v>
      </c>
      <c r="BI31" s="30">
        <f t="shared" si="96"/>
        <v>0</v>
      </c>
      <c r="BJ31" s="40"/>
      <c r="BK31" s="39">
        <f t="shared" ref="BK31:BL31" si="97">SUM(BK19:BK30)</f>
        <v>0</v>
      </c>
      <c r="BL31" s="30">
        <f t="shared" si="97"/>
        <v>0</v>
      </c>
      <c r="BM31" s="40"/>
      <c r="BN31" s="39">
        <f t="shared" ref="BN31:BO31" si="98">SUM(BN19:BN30)</f>
        <v>0</v>
      </c>
      <c r="BO31" s="30">
        <f t="shared" si="98"/>
        <v>0</v>
      </c>
      <c r="BP31" s="40"/>
      <c r="BQ31" s="39">
        <f t="shared" ref="BQ31:BR31" si="99">SUM(BQ19:BQ30)</f>
        <v>0</v>
      </c>
      <c r="BR31" s="30">
        <f t="shared" si="99"/>
        <v>0</v>
      </c>
      <c r="BS31" s="40"/>
      <c r="BT31" s="39">
        <f t="shared" ref="BT31:BU31" si="100">SUM(BT19:BT30)</f>
        <v>0</v>
      </c>
      <c r="BU31" s="30">
        <f t="shared" si="100"/>
        <v>0</v>
      </c>
      <c r="BV31" s="40"/>
      <c r="BW31" s="39">
        <f t="shared" ref="BW31:BX31" si="101">SUM(BW19:BW30)</f>
        <v>100</v>
      </c>
      <c r="BX31" s="30">
        <f t="shared" si="101"/>
        <v>23</v>
      </c>
      <c r="BY31" s="40"/>
      <c r="BZ31" s="39">
        <f t="shared" ref="BZ31:CA31" si="102">SUM(BZ19:BZ30)</f>
        <v>0</v>
      </c>
      <c r="CA31" s="30">
        <f t="shared" si="102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3">SUM(CI19:CI30)</f>
        <v>31487</v>
      </c>
      <c r="CJ31" s="30">
        <f t="shared" si="103"/>
        <v>9436</v>
      </c>
      <c r="CK31" s="40"/>
      <c r="CL31" s="39">
        <f t="shared" ref="CL31:CM31" si="104">SUM(CL19:CL30)</f>
        <v>0</v>
      </c>
      <c r="CM31" s="30">
        <f t="shared" si="104"/>
        <v>0</v>
      </c>
      <c r="CN31" s="40"/>
      <c r="CO31" s="39">
        <f t="shared" ref="CO31:CP31" si="105">SUM(CO19:CO30)</f>
        <v>0</v>
      </c>
      <c r="CP31" s="30">
        <f t="shared" si="105"/>
        <v>0</v>
      </c>
      <c r="CQ31" s="40"/>
      <c r="CR31" s="39">
        <f t="shared" ref="CR31:CS31" si="106">SUM(CR19:CR30)</f>
        <v>0</v>
      </c>
      <c r="CS31" s="30">
        <f t="shared" si="106"/>
        <v>0</v>
      </c>
      <c r="CT31" s="40"/>
      <c r="CU31" s="39">
        <f t="shared" ref="CU31" si="107">SUM(CU19:CU30)</f>
        <v>0</v>
      </c>
      <c r="CV31" s="30">
        <f t="shared" ref="CV31" si="108">SUM(CV19:CV30)</f>
        <v>0</v>
      </c>
      <c r="CW31" s="40"/>
      <c r="CX31" s="39">
        <f t="shared" ref="CX31:CY31" si="109">SUM(CX19:CX30)</f>
        <v>0</v>
      </c>
      <c r="CY31" s="30">
        <f t="shared" si="109"/>
        <v>0</v>
      </c>
      <c r="CZ31" s="40"/>
      <c r="DA31" s="39">
        <f t="shared" ref="DA31:DB31" si="110">SUM(DA19:DA30)</f>
        <v>0</v>
      </c>
      <c r="DB31" s="30">
        <f t="shared" si="110"/>
        <v>0</v>
      </c>
      <c r="DC31" s="40"/>
      <c r="DD31" s="39">
        <f t="shared" ref="DD31:DE31" si="111">SUM(DD19:DD30)</f>
        <v>0</v>
      </c>
      <c r="DE31" s="30">
        <f t="shared" si="111"/>
        <v>0</v>
      </c>
      <c r="DF31" s="40"/>
      <c r="DG31" s="39">
        <f t="shared" ref="DG31:DH31" si="112">SUM(DG19:DG30)</f>
        <v>0</v>
      </c>
      <c r="DH31" s="30">
        <f t="shared" si="112"/>
        <v>0</v>
      </c>
      <c r="DI31" s="40"/>
      <c r="DJ31" s="48">
        <f t="shared" ref="DJ31:DK31" si="113">SUM(DJ19:DJ30)</f>
        <v>0</v>
      </c>
      <c r="DK31" s="30">
        <f t="shared" si="113"/>
        <v>0</v>
      </c>
      <c r="DL31" s="40"/>
      <c r="DM31" s="39">
        <f t="shared" ref="DM31:DN31" si="114">SUM(DM19:DM30)</f>
        <v>160</v>
      </c>
      <c r="DN31" s="30">
        <f t="shared" si="114"/>
        <v>27</v>
      </c>
      <c r="DO31" s="40"/>
      <c r="DP31" s="39">
        <f t="shared" ref="DP31" si="115">SUM(DP19:DP30)</f>
        <v>0</v>
      </c>
      <c r="DQ31" s="30">
        <f t="shared" ref="DQ31" si="116">SUM(DQ19:DQ30)</f>
        <v>0</v>
      </c>
      <c r="DR31" s="40"/>
      <c r="DS31" s="39">
        <f t="shared" ref="DS31" si="117">SUM(DS19:DS30)</f>
        <v>0</v>
      </c>
      <c r="DT31" s="30">
        <f t="shared" ref="DT31" si="118">SUM(DT19:DT30)</f>
        <v>0</v>
      </c>
      <c r="DU31" s="40"/>
      <c r="DV31" s="39">
        <f t="shared" ref="DV31:DW31" si="119">SUM(DV19:DV30)</f>
        <v>20</v>
      </c>
      <c r="DW31" s="30">
        <f t="shared" si="119"/>
        <v>67</v>
      </c>
      <c r="DX31" s="40"/>
      <c r="DY31" s="39">
        <f t="shared" ref="DY31:DZ31" si="120">SUM(DY19:DY30)</f>
        <v>0</v>
      </c>
      <c r="DZ31" s="30">
        <f t="shared" si="120"/>
        <v>0</v>
      </c>
      <c r="EA31" s="40"/>
      <c r="EB31" s="39">
        <f t="shared" ref="EB31:EC31" si="121">SUM(EB19:EB30)</f>
        <v>0</v>
      </c>
      <c r="EC31" s="30">
        <f t="shared" si="121"/>
        <v>0</v>
      </c>
      <c r="ED31" s="40"/>
      <c r="EE31" s="39">
        <f t="shared" ref="EE31:EF31" si="122">SUM(EE19:EE30)</f>
        <v>1</v>
      </c>
      <c r="EF31" s="30">
        <f t="shared" si="122"/>
        <v>97</v>
      </c>
      <c r="EG31" s="40"/>
      <c r="EH31" s="39">
        <f t="shared" ref="EH31" si="123">SUM(EH19:EH30)</f>
        <v>0</v>
      </c>
      <c r="EI31" s="30">
        <f t="shared" ref="EI31" si="124">SUM(EI19:EI30)</f>
        <v>0</v>
      </c>
      <c r="EJ31" s="40"/>
      <c r="EK31" s="39">
        <f t="shared" ref="EK31:EL31" si="125">SUM(EK19:EK30)</f>
        <v>750</v>
      </c>
      <c r="EL31" s="30">
        <f t="shared" si="125"/>
        <v>179</v>
      </c>
      <c r="EM31" s="40"/>
      <c r="EN31" s="39">
        <f t="shared" ref="EN31:EO31" si="126">SUM(EN19:EN30)</f>
        <v>4410</v>
      </c>
      <c r="EO31" s="30">
        <f t="shared" si="126"/>
        <v>1221</v>
      </c>
      <c r="EP31" s="40"/>
      <c r="EQ31" s="31">
        <f t="shared" si="71"/>
        <v>36929</v>
      </c>
      <c r="ER31" s="32">
        <f t="shared" si="72"/>
        <v>11054</v>
      </c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4"/>
      <c r="GU31" s="4"/>
      <c r="GZ31" s="4"/>
      <c r="HE31" s="4"/>
      <c r="HJ31" s="4"/>
      <c r="HO31" s="4"/>
      <c r="HT31" s="4"/>
      <c r="HY31" s="4"/>
      <c r="ID31" s="4"/>
      <c r="II31" s="4"/>
      <c r="IN31" s="4"/>
      <c r="IS31" s="4"/>
      <c r="IX31" s="4"/>
      <c r="JC31" s="4"/>
      <c r="JH31" s="4"/>
    </row>
    <row r="32" spans="1:268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7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8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9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f t="shared" ref="DC32:DC43" si="130">IF(DA32=0,0,DB32/DA32*1000)</f>
        <v>0</v>
      </c>
      <c r="DD32" s="36">
        <v>0</v>
      </c>
      <c r="DE32" s="9">
        <v>0</v>
      </c>
      <c r="DF32" s="37">
        <v>0</v>
      </c>
      <c r="DG32" s="36">
        <v>0</v>
      </c>
      <c r="DH32" s="9">
        <v>0</v>
      </c>
      <c r="DI32" s="37">
        <v>0</v>
      </c>
      <c r="DJ32" s="47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v>0</v>
      </c>
      <c r="DY32" s="36">
        <v>0</v>
      </c>
      <c r="DZ32" s="9">
        <v>0</v>
      </c>
      <c r="EA32" s="37">
        <f t="shared" ref="EA32:EA43" si="131">IF(DY32=0,0,DZ32/DY32*1000)</f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6">
        <v>0</v>
      </c>
      <c r="EL32" s="9">
        <v>0</v>
      </c>
      <c r="EM32" s="37">
        <v>0</v>
      </c>
      <c r="EN32" s="38">
        <v>477</v>
      </c>
      <c r="EO32" s="10">
        <v>129</v>
      </c>
      <c r="EP32" s="37">
        <f t="shared" ref="EP32:EP43" si="132">EO32/EN32*1000</f>
        <v>270.44025157232704</v>
      </c>
      <c r="EQ32" s="5">
        <f t="shared" ref="EQ32:EQ63" si="133">C32+F32+L32+O32+AA32+AD32+AM32+AS32+AY32+BB32+BE32+BK32+BW32+BZ32+CF32+CI32+CU32+CX32+DD32+DM32+DP32+DS32+DV32+EE32+EH32+EK32+EN32</f>
        <v>2635</v>
      </c>
      <c r="ER32" s="11">
        <f t="shared" ref="ER32:ER63" si="134">D32+G32+M32+P32+AB32+AE32+AN32+AT32+AZ32+BC32+BF32+BL32+BX32+CA32+CG32+CJ32+CV32+CY32+DE32+DN32+DQ32+DT32+DW32+EF32+EI32+EL32+EO32</f>
        <v>976</v>
      </c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7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8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9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f t="shared" si="130"/>
        <v>0</v>
      </c>
      <c r="DD33" s="36">
        <v>0</v>
      </c>
      <c r="DE33" s="9">
        <v>0</v>
      </c>
      <c r="DF33" s="37">
        <v>0</v>
      </c>
      <c r="DG33" s="36">
        <v>0</v>
      </c>
      <c r="DH33" s="9">
        <v>0</v>
      </c>
      <c r="DI33" s="37">
        <v>0</v>
      </c>
      <c r="DJ33" s="47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6">
        <v>0</v>
      </c>
      <c r="DW33" s="9">
        <v>0</v>
      </c>
      <c r="DX33" s="37">
        <v>0</v>
      </c>
      <c r="DY33" s="38">
        <v>0</v>
      </c>
      <c r="DZ33" s="10">
        <v>0</v>
      </c>
      <c r="EA33" s="37">
        <f t="shared" si="131"/>
        <v>0</v>
      </c>
      <c r="EB33" s="38">
        <v>0</v>
      </c>
      <c r="EC33" s="10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0</v>
      </c>
      <c r="EL33" s="9">
        <v>0</v>
      </c>
      <c r="EM33" s="37">
        <v>0</v>
      </c>
      <c r="EN33" s="36">
        <v>200</v>
      </c>
      <c r="EO33" s="9">
        <v>44</v>
      </c>
      <c r="EP33" s="37">
        <f t="shared" si="132"/>
        <v>220</v>
      </c>
      <c r="EQ33" s="5">
        <f t="shared" si="133"/>
        <v>2348</v>
      </c>
      <c r="ER33" s="11">
        <f t="shared" si="134"/>
        <v>898</v>
      </c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7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8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9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f t="shared" si="130"/>
        <v>0</v>
      </c>
      <c r="DD34" s="36">
        <v>0</v>
      </c>
      <c r="DE34" s="9">
        <v>0</v>
      </c>
      <c r="DF34" s="37">
        <v>0</v>
      </c>
      <c r="DG34" s="36">
        <v>0</v>
      </c>
      <c r="DH34" s="9">
        <v>0</v>
      </c>
      <c r="DI34" s="37">
        <v>0</v>
      </c>
      <c r="DJ34" s="47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v>0</v>
      </c>
      <c r="DY34" s="36">
        <v>0</v>
      </c>
      <c r="DZ34" s="9">
        <v>0</v>
      </c>
      <c r="EA34" s="37">
        <f t="shared" si="131"/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6">
        <v>0</v>
      </c>
      <c r="EL34" s="9">
        <v>0</v>
      </c>
      <c r="EM34" s="37">
        <v>0</v>
      </c>
      <c r="EN34" s="38">
        <v>97</v>
      </c>
      <c r="EO34" s="10">
        <v>21</v>
      </c>
      <c r="EP34" s="37">
        <f t="shared" si="132"/>
        <v>216.49484536082474</v>
      </c>
      <c r="EQ34" s="5">
        <f t="shared" si="133"/>
        <v>2833</v>
      </c>
      <c r="ER34" s="11">
        <f t="shared" si="134"/>
        <v>972</v>
      </c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7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8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9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f t="shared" si="130"/>
        <v>0</v>
      </c>
      <c r="DD35" s="36">
        <v>0</v>
      </c>
      <c r="DE35" s="9">
        <v>0</v>
      </c>
      <c r="DF35" s="37">
        <v>0</v>
      </c>
      <c r="DG35" s="36">
        <v>0</v>
      </c>
      <c r="DH35" s="9">
        <v>0</v>
      </c>
      <c r="DI35" s="37">
        <v>0</v>
      </c>
      <c r="DJ35" s="47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v>0</v>
      </c>
      <c r="DY35" s="36">
        <v>0</v>
      </c>
      <c r="DZ35" s="9">
        <v>0</v>
      </c>
      <c r="EA35" s="37">
        <f t="shared" si="131"/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36">
        <v>0</v>
      </c>
      <c r="EO35" s="9">
        <v>0</v>
      </c>
      <c r="EP35" s="37">
        <v>0</v>
      </c>
      <c r="EQ35" s="5">
        <f t="shared" si="133"/>
        <v>2101</v>
      </c>
      <c r="ER35" s="11">
        <f t="shared" si="134"/>
        <v>675</v>
      </c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7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8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9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f t="shared" si="130"/>
        <v>0</v>
      </c>
      <c r="DD36" s="36">
        <v>0</v>
      </c>
      <c r="DE36" s="9">
        <v>0</v>
      </c>
      <c r="DF36" s="37">
        <v>0</v>
      </c>
      <c r="DG36" s="36">
        <v>0</v>
      </c>
      <c r="DH36" s="9">
        <v>0</v>
      </c>
      <c r="DI36" s="37">
        <v>0</v>
      </c>
      <c r="DJ36" s="47">
        <v>0</v>
      </c>
      <c r="DK36" s="9">
        <v>0</v>
      </c>
      <c r="DL36" s="37">
        <v>0</v>
      </c>
      <c r="DM36" s="36">
        <v>20</v>
      </c>
      <c r="DN36" s="9">
        <v>5</v>
      </c>
      <c r="DO36" s="37">
        <f t="shared" ref="DO36:DO42" si="135">DN36/DM36*1000</f>
        <v>250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v>0</v>
      </c>
      <c r="DY36" s="36">
        <v>0</v>
      </c>
      <c r="DZ36" s="9">
        <v>0</v>
      </c>
      <c r="EA36" s="37">
        <f t="shared" si="131"/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36">
        <v>0</v>
      </c>
      <c r="EO36" s="9">
        <v>0</v>
      </c>
      <c r="EP36" s="37">
        <v>0</v>
      </c>
      <c r="EQ36" s="5">
        <f t="shared" si="133"/>
        <v>2430</v>
      </c>
      <c r="ER36" s="11">
        <f t="shared" si="134"/>
        <v>697</v>
      </c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7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8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9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f t="shared" si="130"/>
        <v>0</v>
      </c>
      <c r="DD37" s="36">
        <v>0</v>
      </c>
      <c r="DE37" s="9">
        <v>0</v>
      </c>
      <c r="DF37" s="37">
        <v>0</v>
      </c>
      <c r="DG37" s="36">
        <v>0</v>
      </c>
      <c r="DH37" s="9">
        <v>0</v>
      </c>
      <c r="DI37" s="37">
        <v>0</v>
      </c>
      <c r="DJ37" s="47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v>0</v>
      </c>
      <c r="DY37" s="36">
        <v>0</v>
      </c>
      <c r="DZ37" s="9">
        <v>0</v>
      </c>
      <c r="EA37" s="37">
        <f t="shared" si="131"/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0</v>
      </c>
      <c r="EI37" s="9">
        <v>0</v>
      </c>
      <c r="EJ37" s="37">
        <v>0</v>
      </c>
      <c r="EK37" s="36">
        <v>851</v>
      </c>
      <c r="EL37" s="9">
        <v>119</v>
      </c>
      <c r="EM37" s="37">
        <f t="shared" ref="EM37" si="136">EL37/EK37*1000</f>
        <v>139.8354876615746</v>
      </c>
      <c r="EN37" s="36">
        <v>0</v>
      </c>
      <c r="EO37" s="9">
        <v>0</v>
      </c>
      <c r="EP37" s="37">
        <v>0</v>
      </c>
      <c r="EQ37" s="5">
        <f t="shared" si="133"/>
        <v>4485</v>
      </c>
      <c r="ER37" s="11">
        <f t="shared" si="134"/>
        <v>1472</v>
      </c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7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8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9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f t="shared" si="130"/>
        <v>0</v>
      </c>
      <c r="DD38" s="36">
        <v>0</v>
      </c>
      <c r="DE38" s="9">
        <v>0</v>
      </c>
      <c r="DF38" s="37">
        <v>0</v>
      </c>
      <c r="DG38" s="36">
        <v>0</v>
      </c>
      <c r="DH38" s="9">
        <v>0</v>
      </c>
      <c r="DI38" s="37">
        <v>0</v>
      </c>
      <c r="DJ38" s="47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v>0</v>
      </c>
      <c r="DY38" s="36">
        <v>0</v>
      </c>
      <c r="DZ38" s="9">
        <v>0</v>
      </c>
      <c r="EA38" s="37">
        <f t="shared" si="131"/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6">
        <v>0</v>
      </c>
      <c r="EL38" s="9">
        <v>0</v>
      </c>
      <c r="EM38" s="37">
        <v>0</v>
      </c>
      <c r="EN38" s="38">
        <v>0</v>
      </c>
      <c r="EO38" s="10">
        <v>0</v>
      </c>
      <c r="EP38" s="37">
        <v>0</v>
      </c>
      <c r="EQ38" s="5">
        <f t="shared" si="133"/>
        <v>3907</v>
      </c>
      <c r="ER38" s="11">
        <f t="shared" si="134"/>
        <v>1656</v>
      </c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7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8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9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f t="shared" si="130"/>
        <v>0</v>
      </c>
      <c r="DD39" s="36">
        <v>0</v>
      </c>
      <c r="DE39" s="9">
        <v>0</v>
      </c>
      <c r="DF39" s="37">
        <v>0</v>
      </c>
      <c r="DG39" s="36">
        <v>0</v>
      </c>
      <c r="DH39" s="9">
        <v>0</v>
      </c>
      <c r="DI39" s="37">
        <v>0</v>
      </c>
      <c r="DJ39" s="47">
        <v>0</v>
      </c>
      <c r="DK39" s="9">
        <v>0</v>
      </c>
      <c r="DL39" s="37">
        <v>0</v>
      </c>
      <c r="DM39" s="36">
        <v>51</v>
      </c>
      <c r="DN39" s="9">
        <v>17</v>
      </c>
      <c r="DO39" s="37">
        <f t="shared" si="135"/>
        <v>333.33333333333331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6">
        <v>0</v>
      </c>
      <c r="DW39" s="9">
        <v>0</v>
      </c>
      <c r="DX39" s="37">
        <v>0</v>
      </c>
      <c r="DY39" s="38">
        <v>0</v>
      </c>
      <c r="DZ39" s="10">
        <v>0</v>
      </c>
      <c r="EA39" s="37">
        <f t="shared" si="131"/>
        <v>0</v>
      </c>
      <c r="EB39" s="38">
        <v>0</v>
      </c>
      <c r="EC39" s="10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6">
        <v>0</v>
      </c>
      <c r="EL39" s="9">
        <v>0</v>
      </c>
      <c r="EM39" s="37">
        <v>0</v>
      </c>
      <c r="EN39" s="38">
        <v>221</v>
      </c>
      <c r="EO39" s="10">
        <v>53</v>
      </c>
      <c r="EP39" s="37">
        <f t="shared" si="132"/>
        <v>239.81900452488688</v>
      </c>
      <c r="EQ39" s="5">
        <f t="shared" si="133"/>
        <v>4276</v>
      </c>
      <c r="ER39" s="11">
        <f t="shared" si="134"/>
        <v>2224</v>
      </c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7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8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7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9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f t="shared" si="130"/>
        <v>0</v>
      </c>
      <c r="DD40" s="36">
        <v>0</v>
      </c>
      <c r="DE40" s="9">
        <v>0</v>
      </c>
      <c r="DF40" s="37">
        <v>0</v>
      </c>
      <c r="DG40" s="36">
        <v>0</v>
      </c>
      <c r="DH40" s="9">
        <v>0</v>
      </c>
      <c r="DI40" s="37">
        <v>0</v>
      </c>
      <c r="DJ40" s="47">
        <v>0</v>
      </c>
      <c r="DK40" s="9">
        <v>0</v>
      </c>
      <c r="DL40" s="37">
        <v>0</v>
      </c>
      <c r="DM40" s="36">
        <v>107</v>
      </c>
      <c r="DN40" s="9">
        <v>78</v>
      </c>
      <c r="DO40" s="37">
        <f t="shared" si="135"/>
        <v>728.97196261682245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6">
        <v>0</v>
      </c>
      <c r="DW40" s="9">
        <v>0</v>
      </c>
      <c r="DX40" s="37">
        <v>0</v>
      </c>
      <c r="DY40" s="38">
        <v>0</v>
      </c>
      <c r="DZ40" s="10">
        <v>0</v>
      </c>
      <c r="EA40" s="37">
        <f t="shared" si="131"/>
        <v>0</v>
      </c>
      <c r="EB40" s="38">
        <v>0</v>
      </c>
      <c r="EC40" s="10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0</v>
      </c>
      <c r="EL40" s="9">
        <v>0</v>
      </c>
      <c r="EM40" s="37">
        <v>0</v>
      </c>
      <c r="EN40" s="36">
        <v>300</v>
      </c>
      <c r="EO40" s="9">
        <v>76</v>
      </c>
      <c r="EP40" s="37">
        <f t="shared" si="132"/>
        <v>253.33333333333334</v>
      </c>
      <c r="EQ40" s="5">
        <f t="shared" si="133"/>
        <v>3680</v>
      </c>
      <c r="ER40" s="11">
        <f t="shared" si="134"/>
        <v>2231</v>
      </c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7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8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7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9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f t="shared" si="130"/>
        <v>0</v>
      </c>
      <c r="DD41" s="36">
        <v>0</v>
      </c>
      <c r="DE41" s="9">
        <v>0</v>
      </c>
      <c r="DF41" s="37">
        <v>0</v>
      </c>
      <c r="DG41" s="36">
        <v>0</v>
      </c>
      <c r="DH41" s="9">
        <v>0</v>
      </c>
      <c r="DI41" s="37">
        <v>0</v>
      </c>
      <c r="DJ41" s="47">
        <v>0</v>
      </c>
      <c r="DK41" s="9">
        <v>0</v>
      </c>
      <c r="DL41" s="37">
        <v>0</v>
      </c>
      <c r="DM41" s="36">
        <v>30</v>
      </c>
      <c r="DN41" s="9">
        <v>26</v>
      </c>
      <c r="DO41" s="37">
        <f t="shared" si="135"/>
        <v>866.66666666666674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6">
        <v>0</v>
      </c>
      <c r="DW41" s="9">
        <v>0</v>
      </c>
      <c r="DX41" s="37">
        <v>0</v>
      </c>
      <c r="DY41" s="38">
        <v>0</v>
      </c>
      <c r="DZ41" s="10">
        <v>0</v>
      </c>
      <c r="EA41" s="37">
        <f t="shared" si="131"/>
        <v>0</v>
      </c>
      <c r="EB41" s="38">
        <v>0</v>
      </c>
      <c r="EC41" s="10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6">
        <v>0</v>
      </c>
      <c r="EL41" s="9">
        <v>0</v>
      </c>
      <c r="EM41" s="37">
        <v>0</v>
      </c>
      <c r="EN41" s="38">
        <v>323</v>
      </c>
      <c r="EO41" s="10">
        <v>84</v>
      </c>
      <c r="EP41" s="37">
        <f t="shared" si="132"/>
        <v>260.06191950464398</v>
      </c>
      <c r="EQ41" s="5">
        <f t="shared" si="133"/>
        <v>3995</v>
      </c>
      <c r="ER41" s="11">
        <f t="shared" si="134"/>
        <v>2548</v>
      </c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7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8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7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9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f t="shared" si="130"/>
        <v>0</v>
      </c>
      <c r="DD42" s="36">
        <v>0</v>
      </c>
      <c r="DE42" s="9">
        <v>0</v>
      </c>
      <c r="DF42" s="37">
        <v>0</v>
      </c>
      <c r="DG42" s="36">
        <v>0</v>
      </c>
      <c r="DH42" s="9">
        <v>0</v>
      </c>
      <c r="DI42" s="37">
        <v>0</v>
      </c>
      <c r="DJ42" s="47">
        <v>0</v>
      </c>
      <c r="DK42" s="9">
        <v>0</v>
      </c>
      <c r="DL42" s="37">
        <v>0</v>
      </c>
      <c r="DM42" s="36">
        <v>27</v>
      </c>
      <c r="DN42" s="9">
        <v>13</v>
      </c>
      <c r="DO42" s="37">
        <f t="shared" si="135"/>
        <v>481.48148148148147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6">
        <v>0</v>
      </c>
      <c r="DW42" s="9">
        <v>0</v>
      </c>
      <c r="DX42" s="37">
        <v>0</v>
      </c>
      <c r="DY42" s="38">
        <v>0</v>
      </c>
      <c r="DZ42" s="10">
        <v>0</v>
      </c>
      <c r="EA42" s="37">
        <f t="shared" si="131"/>
        <v>0</v>
      </c>
      <c r="EB42" s="38">
        <v>0</v>
      </c>
      <c r="EC42" s="10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0</v>
      </c>
      <c r="EL42" s="9">
        <v>0</v>
      </c>
      <c r="EM42" s="37">
        <v>0</v>
      </c>
      <c r="EN42" s="36">
        <v>351</v>
      </c>
      <c r="EO42" s="9">
        <v>89</v>
      </c>
      <c r="EP42" s="37">
        <f t="shared" si="132"/>
        <v>253.56125356125358</v>
      </c>
      <c r="EQ42" s="5">
        <f t="shared" si="133"/>
        <v>5016</v>
      </c>
      <c r="ER42" s="11">
        <f t="shared" si="134"/>
        <v>2992</v>
      </c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7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8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7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9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f t="shared" si="130"/>
        <v>0</v>
      </c>
      <c r="DD43" s="36">
        <v>0</v>
      </c>
      <c r="DE43" s="9">
        <v>0</v>
      </c>
      <c r="DF43" s="37">
        <v>0</v>
      </c>
      <c r="DG43" s="36">
        <v>0</v>
      </c>
      <c r="DH43" s="9">
        <v>0</v>
      </c>
      <c r="DI43" s="37">
        <v>0</v>
      </c>
      <c r="DJ43" s="47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v>0</v>
      </c>
      <c r="DY43" s="36">
        <v>0</v>
      </c>
      <c r="DZ43" s="9">
        <v>0</v>
      </c>
      <c r="EA43" s="37">
        <f t="shared" si="131"/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0</v>
      </c>
      <c r="EL43" s="9">
        <v>0</v>
      </c>
      <c r="EM43" s="37">
        <v>0</v>
      </c>
      <c r="EN43" s="36">
        <v>220</v>
      </c>
      <c r="EO43" s="9">
        <v>54</v>
      </c>
      <c r="EP43" s="37">
        <f t="shared" si="132"/>
        <v>245.45454545454544</v>
      </c>
      <c r="EQ43" s="5">
        <f t="shared" si="133"/>
        <v>2682</v>
      </c>
      <c r="ER43" s="11">
        <f t="shared" si="134"/>
        <v>1646</v>
      </c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55"/>
      <c r="B44" s="56" t="s">
        <v>17</v>
      </c>
      <c r="C44" s="39">
        <f t="shared" ref="C44" si="138">SUM(C32:C43)</f>
        <v>0</v>
      </c>
      <c r="D44" s="30">
        <f t="shared" ref="D44" si="139">SUM(D32:D43)</f>
        <v>0</v>
      </c>
      <c r="E44" s="40"/>
      <c r="F44" s="39">
        <f t="shared" ref="F44:G44" si="140">SUM(F32:F43)</f>
        <v>0</v>
      </c>
      <c r="G44" s="30">
        <f t="shared" si="140"/>
        <v>0</v>
      </c>
      <c r="H44" s="40"/>
      <c r="I44" s="39">
        <f t="shared" ref="I44:J44" si="141">SUM(I32:I43)</f>
        <v>0</v>
      </c>
      <c r="J44" s="30">
        <f t="shared" si="141"/>
        <v>0</v>
      </c>
      <c r="K44" s="40"/>
      <c r="L44" s="39">
        <f t="shared" ref="L44:M44" si="142">SUM(L32:L43)</f>
        <v>0</v>
      </c>
      <c r="M44" s="30">
        <f t="shared" si="142"/>
        <v>0</v>
      </c>
      <c r="N44" s="40"/>
      <c r="O44" s="39">
        <f t="shared" ref="O44:P44" si="143">SUM(O32:O43)</f>
        <v>0</v>
      </c>
      <c r="P44" s="30">
        <f t="shared" si="143"/>
        <v>0</v>
      </c>
      <c r="Q44" s="40"/>
      <c r="R44" s="39">
        <f t="shared" ref="R44:S44" si="144">SUM(R32:R43)</f>
        <v>0</v>
      </c>
      <c r="S44" s="30">
        <f t="shared" si="144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5">SUM(X32:X43)</f>
        <v>0</v>
      </c>
      <c r="Y44" s="30">
        <f t="shared" si="145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6">SUM(AD32:AD43)</f>
        <v>0</v>
      </c>
      <c r="AE44" s="30">
        <f t="shared" si="146"/>
        <v>0</v>
      </c>
      <c r="AF44" s="40"/>
      <c r="AG44" s="39">
        <f t="shared" ref="AG44:AH44" si="147">SUM(AG32:AG43)</f>
        <v>0</v>
      </c>
      <c r="AH44" s="30">
        <f t="shared" si="147"/>
        <v>0</v>
      </c>
      <c r="AI44" s="40"/>
      <c r="AJ44" s="39">
        <f t="shared" ref="AJ44:AK44" si="148">SUM(AJ32:AJ43)</f>
        <v>0</v>
      </c>
      <c r="AK44" s="30">
        <f t="shared" si="148"/>
        <v>0</v>
      </c>
      <c r="AL44" s="40"/>
      <c r="AM44" s="39">
        <f t="shared" ref="AM44:AN44" si="149">SUM(AM32:AM43)</f>
        <v>0</v>
      </c>
      <c r="AN44" s="30">
        <f t="shared" si="149"/>
        <v>0</v>
      </c>
      <c r="AO44" s="40"/>
      <c r="AP44" s="39">
        <f t="shared" ref="AP44:AQ44" si="150">SUM(AP32:AP43)</f>
        <v>0</v>
      </c>
      <c r="AQ44" s="30">
        <f t="shared" si="150"/>
        <v>0</v>
      </c>
      <c r="AR44" s="40"/>
      <c r="AS44" s="39">
        <f t="shared" ref="AS44:AT44" si="151">SUM(AS32:AS43)</f>
        <v>0</v>
      </c>
      <c r="AT44" s="30">
        <f t="shared" si="151"/>
        <v>12</v>
      </c>
      <c r="AU44" s="40"/>
      <c r="AV44" s="39">
        <f t="shared" ref="AV44:AW44" si="152">SUM(AV32:AV43)</f>
        <v>0</v>
      </c>
      <c r="AW44" s="30">
        <f t="shared" si="152"/>
        <v>0</v>
      </c>
      <c r="AX44" s="40"/>
      <c r="AY44" s="39">
        <f t="shared" ref="AY44:AZ44" si="153">SUM(AY32:AY43)</f>
        <v>0</v>
      </c>
      <c r="AZ44" s="30">
        <f t="shared" si="153"/>
        <v>0</v>
      </c>
      <c r="BA44" s="40"/>
      <c r="BB44" s="39">
        <f t="shared" ref="BB44:BC44" si="154">SUM(BB32:BB43)</f>
        <v>0</v>
      </c>
      <c r="BC44" s="30">
        <f t="shared" si="154"/>
        <v>0</v>
      </c>
      <c r="BD44" s="40"/>
      <c r="BE44" s="39">
        <f t="shared" ref="BE44:BF44" si="155">SUM(BE32:BE43)</f>
        <v>0</v>
      </c>
      <c r="BF44" s="30">
        <f t="shared" si="155"/>
        <v>0</v>
      </c>
      <c r="BG44" s="40"/>
      <c r="BH44" s="39">
        <f t="shared" ref="BH44:BI44" si="156">SUM(BH32:BH43)</f>
        <v>0</v>
      </c>
      <c r="BI44" s="30">
        <f t="shared" si="156"/>
        <v>0</v>
      </c>
      <c r="BJ44" s="40"/>
      <c r="BK44" s="39">
        <f t="shared" ref="BK44:BL44" si="157">SUM(BK32:BK43)</f>
        <v>0</v>
      </c>
      <c r="BL44" s="30">
        <f t="shared" si="157"/>
        <v>8</v>
      </c>
      <c r="BM44" s="40"/>
      <c r="BN44" s="39">
        <f t="shared" ref="BN44:BO44" si="158">SUM(BN32:BN43)</f>
        <v>0</v>
      </c>
      <c r="BO44" s="30">
        <f t="shared" si="158"/>
        <v>0</v>
      </c>
      <c r="BP44" s="40"/>
      <c r="BQ44" s="39">
        <f t="shared" ref="BQ44:BR44" si="159">SUM(BQ32:BQ43)</f>
        <v>0</v>
      </c>
      <c r="BR44" s="30">
        <f t="shared" si="159"/>
        <v>0</v>
      </c>
      <c r="BS44" s="40"/>
      <c r="BT44" s="39">
        <f t="shared" ref="BT44:BU44" si="160">SUM(BT32:BT43)</f>
        <v>0</v>
      </c>
      <c r="BU44" s="30">
        <f t="shared" si="160"/>
        <v>0</v>
      </c>
      <c r="BV44" s="40"/>
      <c r="BW44" s="39">
        <f t="shared" ref="BW44:BX44" si="161">SUM(BW32:BW43)</f>
        <v>998</v>
      </c>
      <c r="BX44" s="30">
        <f t="shared" si="161"/>
        <v>436</v>
      </c>
      <c r="BY44" s="40"/>
      <c r="BZ44" s="39">
        <f t="shared" ref="BZ44:CA44" si="162">SUM(BZ32:BZ43)</f>
        <v>0</v>
      </c>
      <c r="CA44" s="30">
        <f t="shared" si="162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63">SUM(CI32:CI43)</f>
        <v>36115</v>
      </c>
      <c r="CJ44" s="30">
        <f t="shared" si="163"/>
        <v>17723</v>
      </c>
      <c r="CK44" s="40"/>
      <c r="CL44" s="39">
        <f t="shared" ref="CL44:CM44" si="164">SUM(CL32:CL43)</f>
        <v>0</v>
      </c>
      <c r="CM44" s="30">
        <f t="shared" si="164"/>
        <v>0</v>
      </c>
      <c r="CN44" s="40"/>
      <c r="CO44" s="39">
        <f t="shared" ref="CO44:CP44" si="165">SUM(CO32:CO43)</f>
        <v>0</v>
      </c>
      <c r="CP44" s="30">
        <f t="shared" si="165"/>
        <v>0</v>
      </c>
      <c r="CQ44" s="40"/>
      <c r="CR44" s="39">
        <f t="shared" ref="CR44:CS44" si="166">SUM(CR32:CR43)</f>
        <v>0</v>
      </c>
      <c r="CS44" s="30">
        <f t="shared" si="166"/>
        <v>0</v>
      </c>
      <c r="CT44" s="40"/>
      <c r="CU44" s="39">
        <f t="shared" ref="CU44" si="167">SUM(CU32:CU43)</f>
        <v>0</v>
      </c>
      <c r="CV44" s="30">
        <f t="shared" ref="CV44" si="168">SUM(CV32:CV43)</f>
        <v>0</v>
      </c>
      <c r="CW44" s="40"/>
      <c r="CX44" s="39">
        <f t="shared" ref="CX44:CY44" si="169">SUM(CX32:CX43)</f>
        <v>0</v>
      </c>
      <c r="CY44" s="30">
        <f t="shared" si="169"/>
        <v>0</v>
      </c>
      <c r="CZ44" s="40"/>
      <c r="DA44" s="39">
        <f t="shared" ref="DA44:DB44" si="170">SUM(DA32:DA43)</f>
        <v>0</v>
      </c>
      <c r="DB44" s="30">
        <f t="shared" si="170"/>
        <v>0</v>
      </c>
      <c r="DC44" s="40"/>
      <c r="DD44" s="39">
        <f t="shared" ref="DD44:DE44" si="171">SUM(DD32:DD43)</f>
        <v>0</v>
      </c>
      <c r="DE44" s="30">
        <f t="shared" si="171"/>
        <v>0</v>
      </c>
      <c r="DF44" s="40"/>
      <c r="DG44" s="39">
        <f t="shared" ref="DG44:DH44" si="172">SUM(DG32:DG43)</f>
        <v>0</v>
      </c>
      <c r="DH44" s="30">
        <f t="shared" si="172"/>
        <v>0</v>
      </c>
      <c r="DI44" s="40"/>
      <c r="DJ44" s="48">
        <f t="shared" ref="DJ44:DK44" si="173">SUM(DJ32:DJ43)</f>
        <v>0</v>
      </c>
      <c r="DK44" s="30">
        <f t="shared" si="173"/>
        <v>0</v>
      </c>
      <c r="DL44" s="40"/>
      <c r="DM44" s="39">
        <f t="shared" ref="DM44:DN44" si="174">SUM(DM32:DM43)</f>
        <v>235</v>
      </c>
      <c r="DN44" s="30">
        <f t="shared" si="174"/>
        <v>139</v>
      </c>
      <c r="DO44" s="40"/>
      <c r="DP44" s="39">
        <f t="shared" ref="DP44" si="175">SUM(DP32:DP43)</f>
        <v>0</v>
      </c>
      <c r="DQ44" s="30">
        <f t="shared" ref="DQ44" si="176">SUM(DQ32:DQ43)</f>
        <v>0</v>
      </c>
      <c r="DR44" s="40"/>
      <c r="DS44" s="39">
        <f t="shared" ref="DS44" si="177">SUM(DS32:DS43)</f>
        <v>0</v>
      </c>
      <c r="DT44" s="30">
        <f t="shared" ref="DT44" si="178">SUM(DT32:DT43)</f>
        <v>0</v>
      </c>
      <c r="DU44" s="40"/>
      <c r="DV44" s="39">
        <f t="shared" ref="DV44" si="179">SUM(DV32:DV43)</f>
        <v>0</v>
      </c>
      <c r="DW44" s="30">
        <f t="shared" ref="DW44" si="180">SUM(DW32:DW43)</f>
        <v>0</v>
      </c>
      <c r="DX44" s="40"/>
      <c r="DY44" s="39">
        <f t="shared" ref="DY44:DZ44" si="181">SUM(DY32:DY43)</f>
        <v>0</v>
      </c>
      <c r="DZ44" s="30">
        <f t="shared" si="181"/>
        <v>0</v>
      </c>
      <c r="EA44" s="40"/>
      <c r="EB44" s="39">
        <f t="shared" ref="EB44:EC44" si="182">SUM(EB32:EB43)</f>
        <v>0</v>
      </c>
      <c r="EC44" s="30">
        <f t="shared" si="182"/>
        <v>0</v>
      </c>
      <c r="ED44" s="40"/>
      <c r="EE44" s="39">
        <f t="shared" ref="EE44" si="183">SUM(EE32:EE43)</f>
        <v>0</v>
      </c>
      <c r="EF44" s="30">
        <f t="shared" ref="EF44" si="184">SUM(EF32:EF43)</f>
        <v>0</v>
      </c>
      <c r="EG44" s="40"/>
      <c r="EH44" s="39">
        <f t="shared" ref="EH44" si="185">SUM(EH32:EH43)</f>
        <v>0</v>
      </c>
      <c r="EI44" s="30">
        <f t="shared" ref="EI44" si="186">SUM(EI32:EI43)</f>
        <v>0</v>
      </c>
      <c r="EJ44" s="40"/>
      <c r="EK44" s="39">
        <f t="shared" ref="EK44:EL44" si="187">SUM(EK32:EK43)</f>
        <v>851</v>
      </c>
      <c r="EL44" s="30">
        <f t="shared" si="187"/>
        <v>119</v>
      </c>
      <c r="EM44" s="40"/>
      <c r="EN44" s="39">
        <f t="shared" ref="EN44:EO44" si="188">SUM(EN32:EN43)</f>
        <v>2189</v>
      </c>
      <c r="EO44" s="30">
        <f t="shared" si="188"/>
        <v>550</v>
      </c>
      <c r="EP44" s="40"/>
      <c r="EQ44" s="31">
        <f t="shared" si="133"/>
        <v>40388</v>
      </c>
      <c r="ER44" s="32">
        <f t="shared" si="134"/>
        <v>18987</v>
      </c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4"/>
      <c r="GU44" s="4"/>
      <c r="GZ44" s="4"/>
      <c r="HE44" s="4"/>
      <c r="HJ44" s="4"/>
      <c r="HO44" s="4"/>
      <c r="HT44" s="4"/>
      <c r="HY44" s="4"/>
      <c r="ID44" s="4"/>
      <c r="II44" s="4"/>
      <c r="IN44" s="4"/>
      <c r="IS44" s="4"/>
      <c r="IX44" s="4"/>
      <c r="JC44" s="4"/>
      <c r="JH44" s="4"/>
    </row>
    <row r="45" spans="1:268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9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90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91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92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f t="shared" ref="DC45:DC56" si="193">IF(DA45=0,0,DB45/DA45*1000)</f>
        <v>0</v>
      </c>
      <c r="DD45" s="36">
        <v>0</v>
      </c>
      <c r="DE45" s="9">
        <v>0</v>
      </c>
      <c r="DF45" s="37">
        <v>0</v>
      </c>
      <c r="DG45" s="36">
        <v>0</v>
      </c>
      <c r="DH45" s="9">
        <v>0</v>
      </c>
      <c r="DI45" s="37">
        <v>0</v>
      </c>
      <c r="DJ45" s="47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v>0</v>
      </c>
      <c r="DY45" s="36">
        <v>0</v>
      </c>
      <c r="DZ45" s="9">
        <v>0</v>
      </c>
      <c r="EA45" s="37">
        <f t="shared" ref="EA45:EA56" si="194">IF(DY45=0,0,DZ45/DY45*1000)</f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0</v>
      </c>
      <c r="EL45" s="9">
        <v>0</v>
      </c>
      <c r="EM45" s="37">
        <v>0</v>
      </c>
      <c r="EN45" s="36">
        <v>78</v>
      </c>
      <c r="EO45" s="9">
        <v>19</v>
      </c>
      <c r="EP45" s="37">
        <f t="shared" ref="EP45:EP56" si="195">EO45/EN45*1000</f>
        <v>243.58974358974359</v>
      </c>
      <c r="EQ45" s="5">
        <f t="shared" si="133"/>
        <v>3720</v>
      </c>
      <c r="ER45" s="11">
        <f t="shared" si="134"/>
        <v>2502</v>
      </c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9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90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91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92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f t="shared" si="193"/>
        <v>0</v>
      </c>
      <c r="DD46" s="36">
        <v>0</v>
      </c>
      <c r="DE46" s="9">
        <v>0</v>
      </c>
      <c r="DF46" s="37">
        <v>0</v>
      </c>
      <c r="DG46" s="36">
        <v>0</v>
      </c>
      <c r="DH46" s="9">
        <v>0</v>
      </c>
      <c r="DI46" s="37">
        <v>0</v>
      </c>
      <c r="DJ46" s="47">
        <v>0</v>
      </c>
      <c r="DK46" s="9">
        <v>0</v>
      </c>
      <c r="DL46" s="37">
        <v>0</v>
      </c>
      <c r="DM46" s="36">
        <v>55</v>
      </c>
      <c r="DN46" s="9">
        <v>33</v>
      </c>
      <c r="DO46" s="37">
        <f t="shared" ref="DO46:DO55" si="196">DN46/DM46*1000</f>
        <v>600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6">
        <v>0</v>
      </c>
      <c r="DW46" s="9">
        <v>0</v>
      </c>
      <c r="DX46" s="37">
        <v>0</v>
      </c>
      <c r="DY46" s="38">
        <v>0</v>
      </c>
      <c r="DZ46" s="10">
        <v>0</v>
      </c>
      <c r="EA46" s="37">
        <f t="shared" si="194"/>
        <v>0</v>
      </c>
      <c r="EB46" s="38">
        <v>0</v>
      </c>
      <c r="EC46" s="10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0</v>
      </c>
      <c r="EL46" s="9">
        <v>0</v>
      </c>
      <c r="EM46" s="37">
        <v>0</v>
      </c>
      <c r="EN46" s="36">
        <v>196</v>
      </c>
      <c r="EO46" s="9">
        <v>49</v>
      </c>
      <c r="EP46" s="37">
        <f t="shared" si="195"/>
        <v>250</v>
      </c>
      <c r="EQ46" s="5">
        <f t="shared" si="133"/>
        <v>3942</v>
      </c>
      <c r="ER46" s="11">
        <f t="shared" si="134"/>
        <v>2640</v>
      </c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9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90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91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92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f t="shared" si="193"/>
        <v>0</v>
      </c>
      <c r="DD47" s="36">
        <v>0</v>
      </c>
      <c r="DE47" s="9">
        <v>0</v>
      </c>
      <c r="DF47" s="37">
        <v>0</v>
      </c>
      <c r="DG47" s="36">
        <v>0</v>
      </c>
      <c r="DH47" s="9">
        <v>0</v>
      </c>
      <c r="DI47" s="37">
        <v>0</v>
      </c>
      <c r="DJ47" s="47">
        <v>0</v>
      </c>
      <c r="DK47" s="9">
        <v>0</v>
      </c>
      <c r="DL47" s="37">
        <v>0</v>
      </c>
      <c r="DM47" s="36">
        <v>27</v>
      </c>
      <c r="DN47" s="9">
        <v>7</v>
      </c>
      <c r="DO47" s="37">
        <f t="shared" si="196"/>
        <v>259.25925925925924</v>
      </c>
      <c r="DP47" s="36">
        <v>0</v>
      </c>
      <c r="DQ47" s="9">
        <v>0</v>
      </c>
      <c r="DR47" s="37">
        <v>0</v>
      </c>
      <c r="DS47" s="36">
        <v>0</v>
      </c>
      <c r="DT47" s="9">
        <v>0</v>
      </c>
      <c r="DU47" s="37">
        <v>0</v>
      </c>
      <c r="DV47" s="36">
        <v>20</v>
      </c>
      <c r="DW47" s="9">
        <v>80</v>
      </c>
      <c r="DX47" s="37">
        <f t="shared" ref="DX47:DX53" si="197">DW47/DV47*1000</f>
        <v>4000</v>
      </c>
      <c r="DY47" s="36">
        <v>0</v>
      </c>
      <c r="DZ47" s="9">
        <v>0</v>
      </c>
      <c r="EA47" s="37">
        <f t="shared" si="194"/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0</v>
      </c>
      <c r="EI47" s="9">
        <v>0</v>
      </c>
      <c r="EJ47" s="37">
        <v>0</v>
      </c>
      <c r="EK47" s="36">
        <v>173</v>
      </c>
      <c r="EL47" s="9">
        <v>78</v>
      </c>
      <c r="EM47" s="37">
        <f t="shared" ref="EM47:EM56" si="198">EL47/EK47*1000</f>
        <v>450.8670520231214</v>
      </c>
      <c r="EN47" s="38">
        <v>333</v>
      </c>
      <c r="EO47" s="10">
        <v>84</v>
      </c>
      <c r="EP47" s="37">
        <f t="shared" si="195"/>
        <v>252.25225225225222</v>
      </c>
      <c r="EQ47" s="5">
        <f t="shared" si="133"/>
        <v>4819</v>
      </c>
      <c r="ER47" s="11">
        <f t="shared" si="134"/>
        <v>2886</v>
      </c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9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90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91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92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f t="shared" si="193"/>
        <v>0</v>
      </c>
      <c r="DD48" s="36">
        <v>0</v>
      </c>
      <c r="DE48" s="9">
        <v>0</v>
      </c>
      <c r="DF48" s="37">
        <v>0</v>
      </c>
      <c r="DG48" s="36">
        <v>0</v>
      </c>
      <c r="DH48" s="9">
        <v>0</v>
      </c>
      <c r="DI48" s="37">
        <v>0</v>
      </c>
      <c r="DJ48" s="47">
        <v>0</v>
      </c>
      <c r="DK48" s="9">
        <v>0</v>
      </c>
      <c r="DL48" s="37">
        <v>0</v>
      </c>
      <c r="DM48" s="36">
        <v>28</v>
      </c>
      <c r="DN48" s="9">
        <v>6</v>
      </c>
      <c r="DO48" s="37">
        <f t="shared" si="196"/>
        <v>214.28571428571428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v>0</v>
      </c>
      <c r="DY48" s="36">
        <v>0</v>
      </c>
      <c r="DZ48" s="9">
        <v>0</v>
      </c>
      <c r="EA48" s="37">
        <f t="shared" si="194"/>
        <v>0</v>
      </c>
      <c r="EB48" s="36">
        <v>0</v>
      </c>
      <c r="EC48" s="9">
        <v>0</v>
      </c>
      <c r="ED48" s="37">
        <v>0</v>
      </c>
      <c r="EE48" s="36">
        <v>0</v>
      </c>
      <c r="EF48" s="9">
        <v>1</v>
      </c>
      <c r="EG48" s="37">
        <v>0</v>
      </c>
      <c r="EH48" s="36">
        <v>0</v>
      </c>
      <c r="EI48" s="9">
        <v>0</v>
      </c>
      <c r="EJ48" s="37">
        <v>0</v>
      </c>
      <c r="EK48" s="36">
        <v>413</v>
      </c>
      <c r="EL48" s="9">
        <v>182</v>
      </c>
      <c r="EM48" s="37">
        <f t="shared" si="198"/>
        <v>440.67796610169489</v>
      </c>
      <c r="EN48" s="38">
        <v>585</v>
      </c>
      <c r="EO48" s="10">
        <v>133</v>
      </c>
      <c r="EP48" s="37">
        <f t="shared" si="195"/>
        <v>227.35042735042734</v>
      </c>
      <c r="EQ48" s="5">
        <f t="shared" si="133"/>
        <v>6153</v>
      </c>
      <c r="ER48" s="11">
        <f t="shared" si="134"/>
        <v>3739</v>
      </c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9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90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91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92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f t="shared" si="193"/>
        <v>0</v>
      </c>
      <c r="DD49" s="36">
        <v>0</v>
      </c>
      <c r="DE49" s="9">
        <v>0</v>
      </c>
      <c r="DF49" s="37">
        <v>0</v>
      </c>
      <c r="DG49" s="36">
        <v>0</v>
      </c>
      <c r="DH49" s="9">
        <v>0</v>
      </c>
      <c r="DI49" s="37">
        <v>0</v>
      </c>
      <c r="DJ49" s="47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v>0</v>
      </c>
      <c r="DY49" s="36">
        <v>0</v>
      </c>
      <c r="DZ49" s="9">
        <v>0</v>
      </c>
      <c r="EA49" s="37">
        <f t="shared" si="194"/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0</v>
      </c>
      <c r="EI49" s="9">
        <v>0</v>
      </c>
      <c r="EJ49" s="37">
        <v>0</v>
      </c>
      <c r="EK49" s="36">
        <v>581</v>
      </c>
      <c r="EL49" s="9">
        <v>248</v>
      </c>
      <c r="EM49" s="37">
        <f t="shared" si="198"/>
        <v>426.85025817555936</v>
      </c>
      <c r="EN49" s="38">
        <v>957</v>
      </c>
      <c r="EO49" s="10">
        <v>187</v>
      </c>
      <c r="EP49" s="37">
        <f t="shared" si="195"/>
        <v>195.40229885057474</v>
      </c>
      <c r="EQ49" s="5">
        <f t="shared" si="133"/>
        <v>7665</v>
      </c>
      <c r="ER49" s="11">
        <f t="shared" si="134"/>
        <v>5550</v>
      </c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9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90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91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92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f t="shared" si="193"/>
        <v>0</v>
      </c>
      <c r="DD50" s="36">
        <v>0</v>
      </c>
      <c r="DE50" s="9">
        <v>0</v>
      </c>
      <c r="DF50" s="37">
        <v>0</v>
      </c>
      <c r="DG50" s="36">
        <v>0</v>
      </c>
      <c r="DH50" s="9">
        <v>0</v>
      </c>
      <c r="DI50" s="37">
        <v>0</v>
      </c>
      <c r="DJ50" s="47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v>0</v>
      </c>
      <c r="DY50" s="36">
        <v>0</v>
      </c>
      <c r="DZ50" s="9">
        <v>0</v>
      </c>
      <c r="EA50" s="37">
        <f t="shared" si="194"/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0</v>
      </c>
      <c r="EI50" s="9">
        <v>0</v>
      </c>
      <c r="EJ50" s="37">
        <v>0</v>
      </c>
      <c r="EK50" s="36">
        <v>519</v>
      </c>
      <c r="EL50" s="9">
        <v>221</v>
      </c>
      <c r="EM50" s="37">
        <f t="shared" si="198"/>
        <v>425.81888246628131</v>
      </c>
      <c r="EN50" s="36">
        <v>435</v>
      </c>
      <c r="EO50" s="9">
        <v>104</v>
      </c>
      <c r="EP50" s="37">
        <f t="shared" si="195"/>
        <v>239.08045977011494</v>
      </c>
      <c r="EQ50" s="5">
        <f t="shared" si="133"/>
        <v>6088</v>
      </c>
      <c r="ER50" s="11">
        <f t="shared" si="134"/>
        <v>4303</v>
      </c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9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90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91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92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f t="shared" si="193"/>
        <v>0</v>
      </c>
      <c r="DD51" s="36">
        <v>0</v>
      </c>
      <c r="DE51" s="9">
        <v>0</v>
      </c>
      <c r="DF51" s="37">
        <v>0</v>
      </c>
      <c r="DG51" s="36">
        <v>0</v>
      </c>
      <c r="DH51" s="9">
        <v>0</v>
      </c>
      <c r="DI51" s="37">
        <v>0</v>
      </c>
      <c r="DJ51" s="47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v>0</v>
      </c>
      <c r="DY51" s="36">
        <v>0</v>
      </c>
      <c r="DZ51" s="9">
        <v>0</v>
      </c>
      <c r="EA51" s="37">
        <f t="shared" si="194"/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0</v>
      </c>
      <c r="EI51" s="9">
        <v>0</v>
      </c>
      <c r="EJ51" s="37">
        <v>0</v>
      </c>
      <c r="EK51" s="36">
        <v>126</v>
      </c>
      <c r="EL51" s="9">
        <v>35</v>
      </c>
      <c r="EM51" s="37">
        <f t="shared" si="198"/>
        <v>277.77777777777777</v>
      </c>
      <c r="EN51" s="36">
        <v>680</v>
      </c>
      <c r="EO51" s="9">
        <v>194</v>
      </c>
      <c r="EP51" s="37">
        <f t="shared" si="195"/>
        <v>285.29411764705878</v>
      </c>
      <c r="EQ51" s="5">
        <f t="shared" si="133"/>
        <v>6620</v>
      </c>
      <c r="ER51" s="11">
        <f t="shared" si="134"/>
        <v>4879</v>
      </c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9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90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91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92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f t="shared" si="193"/>
        <v>0</v>
      </c>
      <c r="DD52" s="36">
        <v>0</v>
      </c>
      <c r="DE52" s="9">
        <v>0</v>
      </c>
      <c r="DF52" s="37">
        <v>0</v>
      </c>
      <c r="DG52" s="36">
        <v>0</v>
      </c>
      <c r="DH52" s="9">
        <v>0</v>
      </c>
      <c r="DI52" s="37">
        <v>0</v>
      </c>
      <c r="DJ52" s="47">
        <v>0</v>
      </c>
      <c r="DK52" s="9">
        <v>0</v>
      </c>
      <c r="DL52" s="37">
        <v>0</v>
      </c>
      <c r="DM52" s="36">
        <v>21</v>
      </c>
      <c r="DN52" s="9">
        <v>6</v>
      </c>
      <c r="DO52" s="37">
        <f t="shared" si="196"/>
        <v>285.71428571428572</v>
      </c>
      <c r="DP52" s="36">
        <v>0</v>
      </c>
      <c r="DQ52" s="9">
        <v>0</v>
      </c>
      <c r="DR52" s="37">
        <v>0</v>
      </c>
      <c r="DS52" s="36">
        <v>0</v>
      </c>
      <c r="DT52" s="9">
        <v>0</v>
      </c>
      <c r="DU52" s="37">
        <v>0</v>
      </c>
      <c r="DV52" s="36">
        <v>3</v>
      </c>
      <c r="DW52" s="9">
        <v>10</v>
      </c>
      <c r="DX52" s="37">
        <f t="shared" si="197"/>
        <v>3333.3333333333335</v>
      </c>
      <c r="DY52" s="38">
        <v>0</v>
      </c>
      <c r="DZ52" s="10">
        <v>0</v>
      </c>
      <c r="EA52" s="37">
        <f t="shared" si="194"/>
        <v>0</v>
      </c>
      <c r="EB52" s="38">
        <v>0</v>
      </c>
      <c r="EC52" s="10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0</v>
      </c>
      <c r="EI52" s="9">
        <v>0</v>
      </c>
      <c r="EJ52" s="37">
        <v>0</v>
      </c>
      <c r="EK52" s="36">
        <v>196</v>
      </c>
      <c r="EL52" s="9">
        <v>77</v>
      </c>
      <c r="EM52" s="37">
        <f t="shared" si="198"/>
        <v>392.85714285714283</v>
      </c>
      <c r="EN52" s="36">
        <v>312</v>
      </c>
      <c r="EO52" s="9">
        <v>88</v>
      </c>
      <c r="EP52" s="37">
        <f t="shared" si="195"/>
        <v>282.05128205128204</v>
      </c>
      <c r="EQ52" s="5">
        <f t="shared" si="133"/>
        <v>6366</v>
      </c>
      <c r="ER52" s="11">
        <f t="shared" si="134"/>
        <v>6045</v>
      </c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9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90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91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92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f t="shared" si="193"/>
        <v>0</v>
      </c>
      <c r="DD53" s="36">
        <v>0</v>
      </c>
      <c r="DE53" s="9">
        <v>0</v>
      </c>
      <c r="DF53" s="37">
        <v>0</v>
      </c>
      <c r="DG53" s="36">
        <v>0</v>
      </c>
      <c r="DH53" s="9">
        <v>0</v>
      </c>
      <c r="DI53" s="37">
        <v>0</v>
      </c>
      <c r="DJ53" s="47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0</v>
      </c>
      <c r="DT53" s="9">
        <v>0</v>
      </c>
      <c r="DU53" s="37">
        <v>0</v>
      </c>
      <c r="DV53" s="36">
        <v>20</v>
      </c>
      <c r="DW53" s="9">
        <v>84</v>
      </c>
      <c r="DX53" s="37">
        <f t="shared" si="197"/>
        <v>4200</v>
      </c>
      <c r="DY53" s="38">
        <v>0</v>
      </c>
      <c r="DZ53" s="10">
        <v>0</v>
      </c>
      <c r="EA53" s="37">
        <f t="shared" si="194"/>
        <v>0</v>
      </c>
      <c r="EB53" s="38">
        <v>0</v>
      </c>
      <c r="EC53" s="10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0</v>
      </c>
      <c r="EI53" s="9">
        <v>0</v>
      </c>
      <c r="EJ53" s="37">
        <v>0</v>
      </c>
      <c r="EK53" s="36">
        <v>130</v>
      </c>
      <c r="EL53" s="9">
        <v>63</v>
      </c>
      <c r="EM53" s="37">
        <f t="shared" si="198"/>
        <v>484.61538461538464</v>
      </c>
      <c r="EN53" s="36">
        <v>0</v>
      </c>
      <c r="EO53" s="9">
        <v>0</v>
      </c>
      <c r="EP53" s="37">
        <v>0</v>
      </c>
      <c r="EQ53" s="5">
        <f t="shared" si="133"/>
        <v>4973</v>
      </c>
      <c r="ER53" s="11">
        <f t="shared" si="134"/>
        <v>5408</v>
      </c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9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90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91"/>
        <v>891.18065433854906</v>
      </c>
      <c r="BZ54" s="36">
        <v>216</v>
      </c>
      <c r="CA54" s="9">
        <v>197</v>
      </c>
      <c r="CB54" s="37">
        <f t="shared" ref="CB54" si="199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92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f t="shared" si="193"/>
        <v>0</v>
      </c>
      <c r="DD54" s="36">
        <v>0</v>
      </c>
      <c r="DE54" s="9">
        <v>0</v>
      </c>
      <c r="DF54" s="37">
        <v>0</v>
      </c>
      <c r="DG54" s="36">
        <v>0</v>
      </c>
      <c r="DH54" s="9">
        <v>0</v>
      </c>
      <c r="DI54" s="37">
        <v>0</v>
      </c>
      <c r="DJ54" s="47">
        <v>0</v>
      </c>
      <c r="DK54" s="9">
        <v>0</v>
      </c>
      <c r="DL54" s="37">
        <v>0</v>
      </c>
      <c r="DM54" s="36">
        <v>32</v>
      </c>
      <c r="DN54" s="9">
        <v>8</v>
      </c>
      <c r="DO54" s="37">
        <f t="shared" si="196"/>
        <v>250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6">
        <v>0</v>
      </c>
      <c r="DW54" s="9">
        <v>0</v>
      </c>
      <c r="DX54" s="37">
        <v>0</v>
      </c>
      <c r="DY54" s="38">
        <v>0</v>
      </c>
      <c r="DZ54" s="10">
        <v>0</v>
      </c>
      <c r="EA54" s="37">
        <f t="shared" si="194"/>
        <v>0</v>
      </c>
      <c r="EB54" s="38">
        <v>0</v>
      </c>
      <c r="EC54" s="10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0</v>
      </c>
      <c r="EI54" s="9">
        <v>0</v>
      </c>
      <c r="EJ54" s="37">
        <v>0</v>
      </c>
      <c r="EK54" s="36">
        <v>223</v>
      </c>
      <c r="EL54" s="9">
        <v>90</v>
      </c>
      <c r="EM54" s="37">
        <f t="shared" si="198"/>
        <v>403.58744394618833</v>
      </c>
      <c r="EN54" s="38">
        <v>548</v>
      </c>
      <c r="EO54" s="10">
        <v>136</v>
      </c>
      <c r="EP54" s="37">
        <f t="shared" si="195"/>
        <v>248.17518248175182</v>
      </c>
      <c r="EQ54" s="5">
        <f t="shared" si="133"/>
        <v>6237</v>
      </c>
      <c r="ER54" s="11">
        <f t="shared" si="134"/>
        <v>7133</v>
      </c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9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90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91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92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f t="shared" si="193"/>
        <v>0</v>
      </c>
      <c r="DD55" s="36">
        <v>0</v>
      </c>
      <c r="DE55" s="9">
        <v>0</v>
      </c>
      <c r="DF55" s="37">
        <v>0</v>
      </c>
      <c r="DG55" s="36">
        <v>0</v>
      </c>
      <c r="DH55" s="9">
        <v>0</v>
      </c>
      <c r="DI55" s="37">
        <v>0</v>
      </c>
      <c r="DJ55" s="47">
        <v>0</v>
      </c>
      <c r="DK55" s="9">
        <v>0</v>
      </c>
      <c r="DL55" s="37">
        <v>0</v>
      </c>
      <c r="DM55" s="36">
        <v>21</v>
      </c>
      <c r="DN55" s="9">
        <v>28</v>
      </c>
      <c r="DO55" s="37">
        <f t="shared" si="196"/>
        <v>1333.3333333333333</v>
      </c>
      <c r="DP55" s="36">
        <v>0</v>
      </c>
      <c r="DQ55" s="9">
        <v>1</v>
      </c>
      <c r="DR55" s="37">
        <v>0</v>
      </c>
      <c r="DS55" s="36">
        <v>360</v>
      </c>
      <c r="DT55" s="9">
        <v>377</v>
      </c>
      <c r="DU55" s="37">
        <f t="shared" ref="DU55:DU56" si="200">DT55/DS55*1000</f>
        <v>1047.2222222222222</v>
      </c>
      <c r="DV55" s="36">
        <v>0</v>
      </c>
      <c r="DW55" s="9">
        <v>0</v>
      </c>
      <c r="DX55" s="37">
        <v>0</v>
      </c>
      <c r="DY55" s="38">
        <v>0</v>
      </c>
      <c r="DZ55" s="10">
        <v>0</v>
      </c>
      <c r="EA55" s="37">
        <f t="shared" si="194"/>
        <v>0</v>
      </c>
      <c r="EB55" s="38">
        <v>0</v>
      </c>
      <c r="EC55" s="10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0</v>
      </c>
      <c r="EI55" s="9">
        <v>0</v>
      </c>
      <c r="EJ55" s="37">
        <v>0</v>
      </c>
      <c r="EK55" s="36">
        <v>321</v>
      </c>
      <c r="EL55" s="9">
        <v>187</v>
      </c>
      <c r="EM55" s="37">
        <f t="shared" si="198"/>
        <v>582.55451713395632</v>
      </c>
      <c r="EN55" s="36">
        <v>129</v>
      </c>
      <c r="EO55" s="9">
        <v>28</v>
      </c>
      <c r="EP55" s="37">
        <f t="shared" si="195"/>
        <v>217.05426356589146</v>
      </c>
      <c r="EQ55" s="5">
        <f t="shared" si="133"/>
        <v>5993</v>
      </c>
      <c r="ER55" s="11">
        <f t="shared" si="134"/>
        <v>6747</v>
      </c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9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90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91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92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f t="shared" si="193"/>
        <v>0</v>
      </c>
      <c r="DD56" s="36">
        <v>0</v>
      </c>
      <c r="DE56" s="9">
        <v>0</v>
      </c>
      <c r="DF56" s="37">
        <v>0</v>
      </c>
      <c r="DG56" s="36">
        <v>0</v>
      </c>
      <c r="DH56" s="9">
        <v>0</v>
      </c>
      <c r="DI56" s="37">
        <v>0</v>
      </c>
      <c r="DJ56" s="47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0</v>
      </c>
      <c r="DQ56" s="9">
        <v>0</v>
      </c>
      <c r="DR56" s="37">
        <v>0</v>
      </c>
      <c r="DS56" s="36">
        <v>180</v>
      </c>
      <c r="DT56" s="9">
        <v>174</v>
      </c>
      <c r="DU56" s="37">
        <f t="shared" si="200"/>
        <v>966.66666666666663</v>
      </c>
      <c r="DV56" s="36">
        <v>0</v>
      </c>
      <c r="DW56" s="9">
        <v>0</v>
      </c>
      <c r="DX56" s="37">
        <v>0</v>
      </c>
      <c r="DY56" s="36">
        <v>0</v>
      </c>
      <c r="DZ56" s="9">
        <v>0</v>
      </c>
      <c r="EA56" s="37">
        <f t="shared" si="194"/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0</v>
      </c>
      <c r="EI56" s="9">
        <v>0</v>
      </c>
      <c r="EJ56" s="37">
        <v>0</v>
      </c>
      <c r="EK56" s="36">
        <v>56</v>
      </c>
      <c r="EL56" s="9">
        <v>46</v>
      </c>
      <c r="EM56" s="37">
        <f t="shared" si="198"/>
        <v>821.42857142857144</v>
      </c>
      <c r="EN56" s="38">
        <v>47</v>
      </c>
      <c r="EO56" s="10">
        <v>63</v>
      </c>
      <c r="EP56" s="37">
        <f t="shared" si="195"/>
        <v>1340.4255319148936</v>
      </c>
      <c r="EQ56" s="5">
        <f t="shared" si="133"/>
        <v>3044</v>
      </c>
      <c r="ER56" s="11">
        <f t="shared" si="134"/>
        <v>3809</v>
      </c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55"/>
      <c r="B57" s="56" t="s">
        <v>17</v>
      </c>
      <c r="C57" s="39">
        <f t="shared" ref="C57" si="201">SUM(C45:C56)</f>
        <v>0</v>
      </c>
      <c r="D57" s="30">
        <f t="shared" ref="D57" si="202">SUM(D45:D56)</f>
        <v>0</v>
      </c>
      <c r="E57" s="40"/>
      <c r="F57" s="39">
        <f t="shared" ref="F57:G57" si="203">SUM(F45:F56)</f>
        <v>0</v>
      </c>
      <c r="G57" s="30">
        <f t="shared" si="203"/>
        <v>0</v>
      </c>
      <c r="H57" s="40"/>
      <c r="I57" s="39">
        <f t="shared" ref="I57:J57" si="204">SUM(I45:I56)</f>
        <v>0</v>
      </c>
      <c r="J57" s="30">
        <f t="shared" si="204"/>
        <v>0</v>
      </c>
      <c r="K57" s="40"/>
      <c r="L57" s="39">
        <f t="shared" ref="L57:M57" si="205">SUM(L45:L56)</f>
        <v>0</v>
      </c>
      <c r="M57" s="30">
        <f t="shared" si="205"/>
        <v>0</v>
      </c>
      <c r="N57" s="40"/>
      <c r="O57" s="39">
        <f t="shared" ref="O57:P57" si="206">SUM(O45:O56)</f>
        <v>0</v>
      </c>
      <c r="P57" s="30">
        <f t="shared" si="206"/>
        <v>0</v>
      </c>
      <c r="Q57" s="40"/>
      <c r="R57" s="39">
        <f t="shared" ref="R57:S57" si="207">SUM(R45:R56)</f>
        <v>0</v>
      </c>
      <c r="S57" s="30">
        <f t="shared" si="207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8">SUM(X45:X56)</f>
        <v>0</v>
      </c>
      <c r="Y57" s="30">
        <f t="shared" si="208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9">SUM(AD45:AD56)</f>
        <v>0</v>
      </c>
      <c r="AE57" s="30">
        <f t="shared" si="209"/>
        <v>0</v>
      </c>
      <c r="AF57" s="40"/>
      <c r="AG57" s="39">
        <f t="shared" ref="AG57:AH57" si="210">SUM(AG45:AG56)</f>
        <v>0</v>
      </c>
      <c r="AH57" s="30">
        <f t="shared" si="210"/>
        <v>0</v>
      </c>
      <c r="AI57" s="40"/>
      <c r="AJ57" s="39">
        <f t="shared" ref="AJ57:AK57" si="211">SUM(AJ45:AJ56)</f>
        <v>0</v>
      </c>
      <c r="AK57" s="30">
        <f t="shared" si="211"/>
        <v>0</v>
      </c>
      <c r="AL57" s="40"/>
      <c r="AM57" s="39">
        <f t="shared" ref="AM57:AN57" si="212">SUM(AM45:AM56)</f>
        <v>0</v>
      </c>
      <c r="AN57" s="30">
        <f t="shared" si="212"/>
        <v>0</v>
      </c>
      <c r="AO57" s="40"/>
      <c r="AP57" s="39">
        <f t="shared" ref="AP57:AQ57" si="213">SUM(AP45:AP56)</f>
        <v>0</v>
      </c>
      <c r="AQ57" s="30">
        <f t="shared" si="213"/>
        <v>0</v>
      </c>
      <c r="AR57" s="40"/>
      <c r="AS57" s="39">
        <f t="shared" ref="AS57:AT57" si="214">SUM(AS45:AS56)</f>
        <v>0</v>
      </c>
      <c r="AT57" s="30">
        <f t="shared" si="214"/>
        <v>0</v>
      </c>
      <c r="AU57" s="40"/>
      <c r="AV57" s="39">
        <f t="shared" ref="AV57:AW57" si="215">SUM(AV45:AV56)</f>
        <v>0</v>
      </c>
      <c r="AW57" s="30">
        <f t="shared" si="215"/>
        <v>0</v>
      </c>
      <c r="AX57" s="40"/>
      <c r="AY57" s="39">
        <f t="shared" ref="AY57:AZ57" si="216">SUM(AY45:AY56)</f>
        <v>0</v>
      </c>
      <c r="AZ57" s="30">
        <f t="shared" si="216"/>
        <v>0</v>
      </c>
      <c r="BA57" s="40"/>
      <c r="BB57" s="39">
        <f t="shared" ref="BB57:BC57" si="217">SUM(BB45:BB56)</f>
        <v>0</v>
      </c>
      <c r="BC57" s="30">
        <f t="shared" si="217"/>
        <v>0</v>
      </c>
      <c r="BD57" s="40"/>
      <c r="BE57" s="39">
        <f t="shared" ref="BE57:BF57" si="218">SUM(BE45:BE56)</f>
        <v>0</v>
      </c>
      <c r="BF57" s="30">
        <f t="shared" si="218"/>
        <v>0</v>
      </c>
      <c r="BG57" s="40"/>
      <c r="BH57" s="39">
        <f t="shared" ref="BH57:BI57" si="219">SUM(BH45:BH56)</f>
        <v>0</v>
      </c>
      <c r="BI57" s="30">
        <f t="shared" si="219"/>
        <v>0</v>
      </c>
      <c r="BJ57" s="40"/>
      <c r="BK57" s="39">
        <f t="shared" ref="BK57:BL57" si="220">SUM(BK45:BK56)</f>
        <v>0</v>
      </c>
      <c r="BL57" s="30">
        <f t="shared" si="220"/>
        <v>4</v>
      </c>
      <c r="BM57" s="40"/>
      <c r="BN57" s="39">
        <f t="shared" ref="BN57:BO57" si="221">SUM(BN45:BN56)</f>
        <v>0</v>
      </c>
      <c r="BO57" s="30">
        <f t="shared" si="221"/>
        <v>0</v>
      </c>
      <c r="BP57" s="40"/>
      <c r="BQ57" s="39">
        <f t="shared" ref="BQ57:BR57" si="222">SUM(BQ45:BQ56)</f>
        <v>0</v>
      </c>
      <c r="BR57" s="30">
        <f t="shared" si="222"/>
        <v>0</v>
      </c>
      <c r="BS57" s="40"/>
      <c r="BT57" s="39">
        <f t="shared" ref="BT57:BU57" si="223">SUM(BT45:BT56)</f>
        <v>0</v>
      </c>
      <c r="BU57" s="30">
        <f t="shared" si="223"/>
        <v>0</v>
      </c>
      <c r="BV57" s="40"/>
      <c r="BW57" s="39">
        <f t="shared" ref="BW57:BX57" si="224">SUM(BW45:BW56)</f>
        <v>13441</v>
      </c>
      <c r="BX57" s="30">
        <f t="shared" si="224"/>
        <v>6505</v>
      </c>
      <c r="BY57" s="40"/>
      <c r="BZ57" s="39">
        <f t="shared" ref="BZ57:CA57" si="225">SUM(BZ45:BZ56)</f>
        <v>216</v>
      </c>
      <c r="CA57" s="30">
        <f t="shared" si="225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26">SUM(CI45:CI56)</f>
        <v>44158</v>
      </c>
      <c r="CJ57" s="30">
        <f t="shared" si="226"/>
        <v>45807</v>
      </c>
      <c r="CK57" s="40"/>
      <c r="CL57" s="39">
        <f t="shared" ref="CL57:CM57" si="227">SUM(CL45:CL56)</f>
        <v>0</v>
      </c>
      <c r="CM57" s="30">
        <f t="shared" si="227"/>
        <v>0</v>
      </c>
      <c r="CN57" s="40"/>
      <c r="CO57" s="39">
        <f t="shared" ref="CO57:CP57" si="228">SUM(CO45:CO56)</f>
        <v>0</v>
      </c>
      <c r="CP57" s="30">
        <f t="shared" si="228"/>
        <v>0</v>
      </c>
      <c r="CQ57" s="40"/>
      <c r="CR57" s="39">
        <f t="shared" ref="CR57:CS57" si="229">SUM(CR45:CR56)</f>
        <v>0</v>
      </c>
      <c r="CS57" s="30">
        <f t="shared" si="229"/>
        <v>0</v>
      </c>
      <c r="CT57" s="40"/>
      <c r="CU57" s="39">
        <f t="shared" ref="CU57" si="230">SUM(CU45:CU56)</f>
        <v>0</v>
      </c>
      <c r="CV57" s="30">
        <f t="shared" ref="CV57" si="231">SUM(CV45:CV56)</f>
        <v>0</v>
      </c>
      <c r="CW57" s="40"/>
      <c r="CX57" s="39">
        <f t="shared" ref="CX57" si="232">SUM(CX45:CX56)</f>
        <v>0</v>
      </c>
      <c r="CY57" s="30">
        <f t="shared" ref="CY57" si="233">SUM(CY45:CY56)</f>
        <v>0</v>
      </c>
      <c r="CZ57" s="40"/>
      <c r="DA57" s="39">
        <f t="shared" ref="DA57:DB57" si="234">SUM(DA45:DA56)</f>
        <v>0</v>
      </c>
      <c r="DB57" s="30">
        <f t="shared" si="234"/>
        <v>0</v>
      </c>
      <c r="DC57" s="40"/>
      <c r="DD57" s="39">
        <f t="shared" ref="DD57" si="235">SUM(DD45:DD56)</f>
        <v>0</v>
      </c>
      <c r="DE57" s="30">
        <f t="shared" ref="DE57" si="236">SUM(DE45:DE56)</f>
        <v>0</v>
      </c>
      <c r="DF57" s="40"/>
      <c r="DG57" s="39">
        <f t="shared" ref="DG57:DH57" si="237">SUM(DG45:DG56)</f>
        <v>0</v>
      </c>
      <c r="DH57" s="30">
        <f t="shared" si="237"/>
        <v>0</v>
      </c>
      <c r="DI57" s="40"/>
      <c r="DJ57" s="48">
        <f t="shared" ref="DJ57:DK57" si="238">SUM(DJ45:DJ56)</f>
        <v>0</v>
      </c>
      <c r="DK57" s="30">
        <f t="shared" si="238"/>
        <v>0</v>
      </c>
      <c r="DL57" s="40"/>
      <c r="DM57" s="39">
        <f t="shared" ref="DM57:DN57" si="239">SUM(DM45:DM56)</f>
        <v>184</v>
      </c>
      <c r="DN57" s="30">
        <f t="shared" si="239"/>
        <v>88</v>
      </c>
      <c r="DO57" s="40"/>
      <c r="DP57" s="39">
        <f t="shared" ref="DP57:DQ57" si="240">SUM(DP45:DP56)</f>
        <v>0</v>
      </c>
      <c r="DQ57" s="30">
        <f t="shared" si="240"/>
        <v>1</v>
      </c>
      <c r="DR57" s="40"/>
      <c r="DS57" s="39">
        <f t="shared" ref="DS57:DT57" si="241">SUM(DS45:DS56)</f>
        <v>540</v>
      </c>
      <c r="DT57" s="30">
        <f t="shared" si="241"/>
        <v>551</v>
      </c>
      <c r="DU57" s="40"/>
      <c r="DV57" s="39">
        <f t="shared" ref="DV57:DW57" si="242">SUM(DV45:DV56)</f>
        <v>43</v>
      </c>
      <c r="DW57" s="30">
        <f t="shared" si="242"/>
        <v>174</v>
      </c>
      <c r="DX57" s="40"/>
      <c r="DY57" s="39">
        <f t="shared" ref="DY57:DZ57" si="243">SUM(DY45:DY56)</f>
        <v>0</v>
      </c>
      <c r="DZ57" s="30">
        <f t="shared" si="243"/>
        <v>0</v>
      </c>
      <c r="EA57" s="40"/>
      <c r="EB57" s="39">
        <f t="shared" ref="EB57:EC57" si="244">SUM(EB45:EB56)</f>
        <v>0</v>
      </c>
      <c r="EC57" s="30">
        <f t="shared" si="244"/>
        <v>0</v>
      </c>
      <c r="ED57" s="40"/>
      <c r="EE57" s="39">
        <f t="shared" ref="EE57:EF57" si="245">SUM(EE45:EE56)</f>
        <v>0</v>
      </c>
      <c r="EF57" s="30">
        <f t="shared" si="245"/>
        <v>1</v>
      </c>
      <c r="EG57" s="40"/>
      <c r="EH57" s="39">
        <f t="shared" ref="EH57" si="246">SUM(EH45:EH56)</f>
        <v>0</v>
      </c>
      <c r="EI57" s="30">
        <f t="shared" ref="EI57" si="247">SUM(EI45:EI56)</f>
        <v>0</v>
      </c>
      <c r="EJ57" s="40"/>
      <c r="EK57" s="39">
        <f t="shared" ref="EK57:EL57" si="248">SUM(EK45:EK56)</f>
        <v>2738</v>
      </c>
      <c r="EL57" s="30">
        <f t="shared" si="248"/>
        <v>1227</v>
      </c>
      <c r="EM57" s="40"/>
      <c r="EN57" s="39">
        <f t="shared" ref="EN57:EO57" si="249">SUM(EN45:EN56)</f>
        <v>4300</v>
      </c>
      <c r="EO57" s="30">
        <f t="shared" si="249"/>
        <v>1085</v>
      </c>
      <c r="EP57" s="40"/>
      <c r="EQ57" s="31">
        <f t="shared" si="133"/>
        <v>65620</v>
      </c>
      <c r="ER57" s="32">
        <f t="shared" si="134"/>
        <v>55641</v>
      </c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4"/>
      <c r="GU57" s="4"/>
      <c r="GZ57" s="4"/>
      <c r="HE57" s="4"/>
      <c r="HJ57" s="4"/>
      <c r="HO57" s="4"/>
      <c r="HT57" s="4"/>
      <c r="HY57" s="4"/>
      <c r="ID57" s="4"/>
      <c r="II57" s="4"/>
      <c r="IN57" s="4"/>
      <c r="IS57" s="4"/>
      <c r="IX57" s="4"/>
      <c r="JC57" s="4"/>
      <c r="JH57" s="4"/>
    </row>
    <row r="58" spans="1:268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50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51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52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53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f t="shared" ref="DC58:DC69" si="254">IF(DA58=0,0,DB58/DA58*1000)</f>
        <v>0</v>
      </c>
      <c r="DD58" s="36">
        <v>0</v>
      </c>
      <c r="DE58" s="9">
        <v>0</v>
      </c>
      <c r="DF58" s="37">
        <v>0</v>
      </c>
      <c r="DG58" s="36">
        <v>0</v>
      </c>
      <c r="DH58" s="9">
        <v>0</v>
      </c>
      <c r="DI58" s="37">
        <v>0</v>
      </c>
      <c r="DJ58" s="47">
        <v>0</v>
      </c>
      <c r="DK58" s="9">
        <v>0</v>
      </c>
      <c r="DL58" s="37">
        <v>0</v>
      </c>
      <c r="DM58" s="36">
        <v>82</v>
      </c>
      <c r="DN58" s="9">
        <v>26</v>
      </c>
      <c r="DO58" s="37">
        <f t="shared" ref="DO58:DO67" si="255">DN58/DM58*1000</f>
        <v>317.07317073170731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v>0</v>
      </c>
      <c r="DY58" s="36">
        <v>0</v>
      </c>
      <c r="DZ58" s="9">
        <v>0</v>
      </c>
      <c r="EA58" s="37">
        <f t="shared" ref="EA58:EA69" si="256">IF(DY58=0,0,DZ58/DY58*1000)</f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0</v>
      </c>
      <c r="EI58" s="9">
        <v>0</v>
      </c>
      <c r="EJ58" s="37">
        <v>0</v>
      </c>
      <c r="EK58" s="36">
        <v>30</v>
      </c>
      <c r="EL58" s="9">
        <v>19</v>
      </c>
      <c r="EM58" s="37">
        <f t="shared" ref="EM58:EM67" si="257">EL58/EK58*1000</f>
        <v>633.33333333333326</v>
      </c>
      <c r="EN58" s="36">
        <v>514</v>
      </c>
      <c r="EO58" s="9">
        <v>150</v>
      </c>
      <c r="EP58" s="37">
        <f t="shared" ref="EP58:EP63" si="258">EO58/EN58*1000</f>
        <v>291.82879377431908</v>
      </c>
      <c r="EQ58" s="5">
        <f t="shared" si="133"/>
        <v>4846</v>
      </c>
      <c r="ER58" s="11">
        <f t="shared" si="134"/>
        <v>4882</v>
      </c>
      <c r="ES58" s="1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50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51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52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53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f t="shared" si="254"/>
        <v>0</v>
      </c>
      <c r="DD59" s="36">
        <v>0</v>
      </c>
      <c r="DE59" s="9">
        <v>0</v>
      </c>
      <c r="DF59" s="37">
        <v>0</v>
      </c>
      <c r="DG59" s="36">
        <v>0</v>
      </c>
      <c r="DH59" s="9">
        <v>0</v>
      </c>
      <c r="DI59" s="37">
        <v>0</v>
      </c>
      <c r="DJ59" s="47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6">
        <v>0</v>
      </c>
      <c r="DW59" s="9">
        <v>0</v>
      </c>
      <c r="DX59" s="37">
        <v>0</v>
      </c>
      <c r="DY59" s="38">
        <v>0</v>
      </c>
      <c r="DZ59" s="10">
        <v>0</v>
      </c>
      <c r="EA59" s="37">
        <f t="shared" si="256"/>
        <v>0</v>
      </c>
      <c r="EB59" s="38">
        <v>0</v>
      </c>
      <c r="EC59" s="10">
        <v>0</v>
      </c>
      <c r="ED59" s="37">
        <v>0</v>
      </c>
      <c r="EE59" s="36">
        <v>1</v>
      </c>
      <c r="EF59" s="9">
        <v>4</v>
      </c>
      <c r="EG59" s="37">
        <v>0</v>
      </c>
      <c r="EH59" s="36">
        <v>0</v>
      </c>
      <c r="EI59" s="9">
        <v>0</v>
      </c>
      <c r="EJ59" s="37">
        <v>0</v>
      </c>
      <c r="EK59" s="36">
        <v>28</v>
      </c>
      <c r="EL59" s="9">
        <v>23</v>
      </c>
      <c r="EM59" s="37">
        <f t="shared" si="257"/>
        <v>821.42857142857144</v>
      </c>
      <c r="EN59" s="36">
        <v>239</v>
      </c>
      <c r="EO59" s="9">
        <v>74</v>
      </c>
      <c r="EP59" s="37">
        <f t="shared" si="258"/>
        <v>309.62343096234309</v>
      </c>
      <c r="EQ59" s="5">
        <f t="shared" si="133"/>
        <v>4962</v>
      </c>
      <c r="ER59" s="11">
        <f t="shared" si="134"/>
        <v>4964</v>
      </c>
      <c r="ES59" s="1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50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51"/>
        <v>0</v>
      </c>
      <c r="BK60" s="36">
        <v>1</v>
      </c>
      <c r="BL60" s="9">
        <v>4</v>
      </c>
      <c r="BM60" s="37">
        <f t="shared" ref="BM60:BM63" si="259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60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52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53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f t="shared" si="254"/>
        <v>0</v>
      </c>
      <c r="DD60" s="36">
        <v>0</v>
      </c>
      <c r="DE60" s="9">
        <v>0</v>
      </c>
      <c r="DF60" s="37">
        <v>0</v>
      </c>
      <c r="DG60" s="36">
        <v>0</v>
      </c>
      <c r="DH60" s="9">
        <v>0</v>
      </c>
      <c r="DI60" s="37">
        <v>0</v>
      </c>
      <c r="DJ60" s="47">
        <v>0</v>
      </c>
      <c r="DK60" s="9">
        <v>0</v>
      </c>
      <c r="DL60" s="37">
        <v>0</v>
      </c>
      <c r="DM60" s="36">
        <v>25</v>
      </c>
      <c r="DN60" s="9">
        <v>20</v>
      </c>
      <c r="DO60" s="37">
        <f t="shared" si="255"/>
        <v>800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v>0</v>
      </c>
      <c r="DY60" s="36">
        <v>0</v>
      </c>
      <c r="DZ60" s="9">
        <v>0</v>
      </c>
      <c r="EA60" s="37">
        <f t="shared" si="256"/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0</v>
      </c>
      <c r="EI60" s="9">
        <v>0</v>
      </c>
      <c r="EJ60" s="37">
        <v>0</v>
      </c>
      <c r="EK60" s="36">
        <v>156</v>
      </c>
      <c r="EL60" s="9">
        <v>94</v>
      </c>
      <c r="EM60" s="37">
        <f t="shared" si="257"/>
        <v>602.56410256410254</v>
      </c>
      <c r="EN60" s="36">
        <v>408</v>
      </c>
      <c r="EO60" s="9">
        <v>133</v>
      </c>
      <c r="EP60" s="37">
        <f t="shared" si="258"/>
        <v>325.98039215686276</v>
      </c>
      <c r="EQ60" s="5">
        <f t="shared" si="133"/>
        <v>5551</v>
      </c>
      <c r="ER60" s="11">
        <f t="shared" si="134"/>
        <v>5737</v>
      </c>
      <c r="ES60" s="1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50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51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52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53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f t="shared" si="254"/>
        <v>0</v>
      </c>
      <c r="DD61" s="36">
        <v>0</v>
      </c>
      <c r="DE61" s="9">
        <v>0</v>
      </c>
      <c r="DF61" s="37">
        <v>0</v>
      </c>
      <c r="DG61" s="36">
        <v>0</v>
      </c>
      <c r="DH61" s="9">
        <v>0</v>
      </c>
      <c r="DI61" s="37">
        <v>0</v>
      </c>
      <c r="DJ61" s="47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v>0</v>
      </c>
      <c r="DY61" s="36">
        <v>0</v>
      </c>
      <c r="DZ61" s="9">
        <v>0</v>
      </c>
      <c r="EA61" s="37">
        <f t="shared" si="256"/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0</v>
      </c>
      <c r="EI61" s="9">
        <v>0</v>
      </c>
      <c r="EJ61" s="37">
        <v>0</v>
      </c>
      <c r="EK61" s="36">
        <v>674</v>
      </c>
      <c r="EL61" s="9">
        <v>374</v>
      </c>
      <c r="EM61" s="37">
        <f t="shared" si="257"/>
        <v>554.89614243323433</v>
      </c>
      <c r="EN61" s="36">
        <v>210</v>
      </c>
      <c r="EO61" s="9">
        <v>76</v>
      </c>
      <c r="EP61" s="37">
        <f t="shared" si="258"/>
        <v>361.90476190476187</v>
      </c>
      <c r="EQ61" s="5">
        <f t="shared" si="133"/>
        <v>6652</v>
      </c>
      <c r="ER61" s="11">
        <f t="shared" si="134"/>
        <v>7008</v>
      </c>
      <c r="ES61" s="1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50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61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51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52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53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f t="shared" si="254"/>
        <v>0</v>
      </c>
      <c r="DD62" s="36">
        <v>0</v>
      </c>
      <c r="DE62" s="9">
        <v>0</v>
      </c>
      <c r="DF62" s="37">
        <v>0</v>
      </c>
      <c r="DG62" s="36">
        <v>0</v>
      </c>
      <c r="DH62" s="9">
        <v>0</v>
      </c>
      <c r="DI62" s="37">
        <v>0</v>
      </c>
      <c r="DJ62" s="47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v>0</v>
      </c>
      <c r="DY62" s="36">
        <v>0</v>
      </c>
      <c r="DZ62" s="9">
        <v>0</v>
      </c>
      <c r="EA62" s="37">
        <f t="shared" si="256"/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0</v>
      </c>
      <c r="EI62" s="9">
        <v>0</v>
      </c>
      <c r="EJ62" s="37">
        <v>0</v>
      </c>
      <c r="EK62" s="36">
        <v>85</v>
      </c>
      <c r="EL62" s="9">
        <v>46</v>
      </c>
      <c r="EM62" s="37">
        <f t="shared" si="257"/>
        <v>541.17647058823525</v>
      </c>
      <c r="EN62" s="36">
        <v>77</v>
      </c>
      <c r="EO62" s="9">
        <v>31</v>
      </c>
      <c r="EP62" s="37">
        <f t="shared" si="258"/>
        <v>402.59740259740261</v>
      </c>
      <c r="EQ62" s="5">
        <f t="shared" si="133"/>
        <v>5178</v>
      </c>
      <c r="ER62" s="11">
        <f t="shared" si="134"/>
        <v>6394</v>
      </c>
      <c r="ES62" s="1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50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51"/>
        <v>0</v>
      </c>
      <c r="BK63" s="36">
        <v>1</v>
      </c>
      <c r="BL63" s="9">
        <v>19</v>
      </c>
      <c r="BM63" s="37">
        <f t="shared" si="259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62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52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53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63">CY63/CX63*1000</f>
        <v>480</v>
      </c>
      <c r="DA63" s="36">
        <v>0</v>
      </c>
      <c r="DB63" s="9">
        <v>0</v>
      </c>
      <c r="DC63" s="37">
        <f t="shared" si="254"/>
        <v>0</v>
      </c>
      <c r="DD63" s="36">
        <v>0</v>
      </c>
      <c r="DE63" s="9">
        <v>0</v>
      </c>
      <c r="DF63" s="37">
        <v>0</v>
      </c>
      <c r="DG63" s="36">
        <v>0</v>
      </c>
      <c r="DH63" s="9">
        <v>0</v>
      </c>
      <c r="DI63" s="37">
        <v>0</v>
      </c>
      <c r="DJ63" s="47">
        <v>0</v>
      </c>
      <c r="DK63" s="9">
        <v>0</v>
      </c>
      <c r="DL63" s="37">
        <v>0</v>
      </c>
      <c r="DM63" s="36">
        <v>32</v>
      </c>
      <c r="DN63" s="9">
        <v>50</v>
      </c>
      <c r="DO63" s="37">
        <f t="shared" si="255"/>
        <v>1562.5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v>0</v>
      </c>
      <c r="DY63" s="36">
        <v>0</v>
      </c>
      <c r="DZ63" s="9">
        <v>0</v>
      </c>
      <c r="EA63" s="37">
        <f t="shared" si="256"/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0</v>
      </c>
      <c r="EI63" s="9">
        <v>0</v>
      </c>
      <c r="EJ63" s="37">
        <v>0</v>
      </c>
      <c r="EK63" s="36">
        <v>435</v>
      </c>
      <c r="EL63" s="9">
        <v>189</v>
      </c>
      <c r="EM63" s="37">
        <f t="shared" si="257"/>
        <v>434.48275862068965</v>
      </c>
      <c r="EN63" s="36">
        <v>293</v>
      </c>
      <c r="EO63" s="9">
        <v>118</v>
      </c>
      <c r="EP63" s="37">
        <f t="shared" si="258"/>
        <v>402.73037542662115</v>
      </c>
      <c r="EQ63" s="5">
        <f t="shared" si="133"/>
        <v>4622</v>
      </c>
      <c r="ER63" s="11">
        <f t="shared" si="134"/>
        <v>5142</v>
      </c>
      <c r="ES63" s="1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50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51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52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53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f t="shared" si="254"/>
        <v>0</v>
      </c>
      <c r="DD64" s="36">
        <v>0</v>
      </c>
      <c r="DE64" s="9">
        <v>0</v>
      </c>
      <c r="DF64" s="37">
        <v>0</v>
      </c>
      <c r="DG64" s="36">
        <v>0</v>
      </c>
      <c r="DH64" s="9">
        <v>0</v>
      </c>
      <c r="DI64" s="37">
        <v>0</v>
      </c>
      <c r="DJ64" s="47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v>0</v>
      </c>
      <c r="DY64" s="36">
        <v>0</v>
      </c>
      <c r="DZ64" s="9">
        <v>0</v>
      </c>
      <c r="EA64" s="37">
        <f t="shared" si="256"/>
        <v>0</v>
      </c>
      <c r="EB64" s="36">
        <v>0</v>
      </c>
      <c r="EC64" s="9">
        <v>0</v>
      </c>
      <c r="ED64" s="37">
        <v>0</v>
      </c>
      <c r="EE64" s="36">
        <v>1</v>
      </c>
      <c r="EF64" s="9">
        <v>55</v>
      </c>
      <c r="EG64" s="37">
        <f t="shared" ref="EG64" si="264">EF64/EE64*1000</f>
        <v>55000</v>
      </c>
      <c r="EH64" s="36">
        <v>0</v>
      </c>
      <c r="EI64" s="9">
        <v>0</v>
      </c>
      <c r="EJ64" s="37">
        <v>0</v>
      </c>
      <c r="EK64" s="36">
        <v>25</v>
      </c>
      <c r="EL64" s="9">
        <v>19</v>
      </c>
      <c r="EM64" s="37">
        <f t="shared" si="257"/>
        <v>760</v>
      </c>
      <c r="EN64" s="36">
        <v>0</v>
      </c>
      <c r="EO64" s="9">
        <v>0</v>
      </c>
      <c r="EP64" s="37">
        <v>0</v>
      </c>
      <c r="EQ64" s="5">
        <f t="shared" ref="EQ64:EQ95" si="265">C64+F64+L64+O64+AA64+AD64+AM64+AS64+AY64+BB64+BE64+BK64+BW64+BZ64+CF64+CI64+CU64+CX64+DD64+DM64+DP64+DS64+DV64+EE64+EH64+EK64+EN64</f>
        <v>5466</v>
      </c>
      <c r="ER64" s="11">
        <f t="shared" ref="ER64:ER95" si="266">D64+G64+M64+P64+AB64+AE64+AN64+AT64+AZ64+BC64+BF64+BL64+BX64+CA64+CG64+CJ64+CV64+CY64+DE64+DN64+DQ64+DT64+DW64+EF64+EI64+EL64+EO64</f>
        <v>7167</v>
      </c>
      <c r="ES64" s="1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50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51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52"/>
        <v>1194.047619047619</v>
      </c>
      <c r="BZ65" s="36">
        <v>504</v>
      </c>
      <c r="CA65" s="9">
        <v>453</v>
      </c>
      <c r="CB65" s="37">
        <f t="shared" ref="CB65:CB67" si="267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53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f t="shared" si="254"/>
        <v>0</v>
      </c>
      <c r="DD65" s="36">
        <v>0</v>
      </c>
      <c r="DE65" s="9">
        <v>0</v>
      </c>
      <c r="DF65" s="37">
        <v>0</v>
      </c>
      <c r="DG65" s="36">
        <v>0</v>
      </c>
      <c r="DH65" s="9">
        <v>0</v>
      </c>
      <c r="DI65" s="37">
        <v>0</v>
      </c>
      <c r="DJ65" s="47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6">
        <v>0</v>
      </c>
      <c r="DW65" s="9">
        <v>0</v>
      </c>
      <c r="DX65" s="37">
        <v>0</v>
      </c>
      <c r="DY65" s="38">
        <v>0</v>
      </c>
      <c r="DZ65" s="10">
        <v>0</v>
      </c>
      <c r="EA65" s="37">
        <f t="shared" si="256"/>
        <v>0</v>
      </c>
      <c r="EB65" s="38">
        <v>0</v>
      </c>
      <c r="EC65" s="10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0</v>
      </c>
      <c r="EI65" s="9">
        <v>0</v>
      </c>
      <c r="EJ65" s="37">
        <v>0</v>
      </c>
      <c r="EK65" s="36">
        <v>173</v>
      </c>
      <c r="EL65" s="9">
        <v>-182</v>
      </c>
      <c r="EM65" s="37">
        <f t="shared" si="257"/>
        <v>-1052.0231213872833</v>
      </c>
      <c r="EN65" s="36">
        <v>0</v>
      </c>
      <c r="EO65" s="9">
        <v>0</v>
      </c>
      <c r="EP65" s="37">
        <v>0</v>
      </c>
      <c r="EQ65" s="5">
        <f t="shared" si="265"/>
        <v>5020</v>
      </c>
      <c r="ER65" s="11">
        <f t="shared" si="266"/>
        <v>6433</v>
      </c>
      <c r="ES65" s="1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50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51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52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53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f t="shared" si="254"/>
        <v>0</v>
      </c>
      <c r="DD66" s="36">
        <v>0</v>
      </c>
      <c r="DE66" s="9">
        <v>0</v>
      </c>
      <c r="DF66" s="37">
        <v>0</v>
      </c>
      <c r="DG66" s="36">
        <v>0</v>
      </c>
      <c r="DH66" s="9">
        <v>0</v>
      </c>
      <c r="DI66" s="37">
        <v>0</v>
      </c>
      <c r="DJ66" s="47">
        <v>0</v>
      </c>
      <c r="DK66" s="9">
        <v>0</v>
      </c>
      <c r="DL66" s="37">
        <v>0</v>
      </c>
      <c r="DM66" s="36">
        <v>55</v>
      </c>
      <c r="DN66" s="9">
        <v>70</v>
      </c>
      <c r="DO66" s="37">
        <f t="shared" si="255"/>
        <v>1272.7272727272727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6">
        <v>0</v>
      </c>
      <c r="DW66" s="9">
        <v>0</v>
      </c>
      <c r="DX66" s="37">
        <v>0</v>
      </c>
      <c r="DY66" s="38">
        <v>0</v>
      </c>
      <c r="DZ66" s="10">
        <v>0</v>
      </c>
      <c r="EA66" s="37">
        <f t="shared" si="256"/>
        <v>0</v>
      </c>
      <c r="EB66" s="38">
        <v>0</v>
      </c>
      <c r="EC66" s="10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0</v>
      </c>
      <c r="EI66" s="9">
        <v>0</v>
      </c>
      <c r="EJ66" s="37">
        <v>0</v>
      </c>
      <c r="EK66" s="36">
        <v>186</v>
      </c>
      <c r="EL66" s="9">
        <v>477</v>
      </c>
      <c r="EM66" s="37">
        <f t="shared" si="257"/>
        <v>2564.516129032258</v>
      </c>
      <c r="EN66" s="36">
        <v>0</v>
      </c>
      <c r="EO66" s="9">
        <v>0</v>
      </c>
      <c r="EP66" s="37">
        <v>0</v>
      </c>
      <c r="EQ66" s="5">
        <f t="shared" si="265"/>
        <v>4679</v>
      </c>
      <c r="ER66" s="11">
        <f t="shared" si="266"/>
        <v>7092</v>
      </c>
      <c r="ES66" s="1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50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51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52"/>
        <v>1467.7544677544679</v>
      </c>
      <c r="BZ67" s="36">
        <v>504</v>
      </c>
      <c r="CA67" s="9">
        <v>441</v>
      </c>
      <c r="CB67" s="37">
        <f t="shared" si="267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53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f t="shared" si="254"/>
        <v>0</v>
      </c>
      <c r="DD67" s="36">
        <v>0</v>
      </c>
      <c r="DE67" s="9">
        <v>0</v>
      </c>
      <c r="DF67" s="37">
        <v>0</v>
      </c>
      <c r="DG67" s="36">
        <v>0</v>
      </c>
      <c r="DH67" s="9">
        <v>0</v>
      </c>
      <c r="DI67" s="37">
        <v>0</v>
      </c>
      <c r="DJ67" s="47">
        <v>0</v>
      </c>
      <c r="DK67" s="9">
        <v>0</v>
      </c>
      <c r="DL67" s="37">
        <v>0</v>
      </c>
      <c r="DM67" s="36">
        <v>25</v>
      </c>
      <c r="DN67" s="9">
        <v>32</v>
      </c>
      <c r="DO67" s="37">
        <f t="shared" si="255"/>
        <v>1280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6">
        <v>0</v>
      </c>
      <c r="DW67" s="9">
        <v>0</v>
      </c>
      <c r="DX67" s="37">
        <v>0</v>
      </c>
      <c r="DY67" s="38">
        <v>0</v>
      </c>
      <c r="DZ67" s="10">
        <v>0</v>
      </c>
      <c r="EA67" s="37">
        <f t="shared" si="256"/>
        <v>0</v>
      </c>
      <c r="EB67" s="38">
        <v>0</v>
      </c>
      <c r="EC67" s="10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0</v>
      </c>
      <c r="EI67" s="9">
        <v>0</v>
      </c>
      <c r="EJ67" s="37">
        <v>0</v>
      </c>
      <c r="EK67" s="36">
        <v>22</v>
      </c>
      <c r="EL67" s="9">
        <v>24</v>
      </c>
      <c r="EM67" s="37">
        <f t="shared" si="257"/>
        <v>1090.9090909090908</v>
      </c>
      <c r="EN67" s="36">
        <v>0</v>
      </c>
      <c r="EO67" s="9">
        <v>0</v>
      </c>
      <c r="EP67" s="37">
        <v>0</v>
      </c>
      <c r="EQ67" s="5">
        <f t="shared" si="265"/>
        <v>6671</v>
      </c>
      <c r="ER67" s="11">
        <f t="shared" si="266"/>
        <v>8959</v>
      </c>
      <c r="ES67" s="1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50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51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52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53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f t="shared" si="254"/>
        <v>0</v>
      </c>
      <c r="DD68" s="36">
        <v>0</v>
      </c>
      <c r="DE68" s="9">
        <v>0</v>
      </c>
      <c r="DF68" s="37">
        <v>0</v>
      </c>
      <c r="DG68" s="36">
        <v>0</v>
      </c>
      <c r="DH68" s="9">
        <v>0</v>
      </c>
      <c r="DI68" s="37">
        <v>0</v>
      </c>
      <c r="DJ68" s="47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6">
        <v>0</v>
      </c>
      <c r="DW68" s="9">
        <v>0</v>
      </c>
      <c r="DX68" s="37">
        <v>0</v>
      </c>
      <c r="DY68" s="38">
        <v>0</v>
      </c>
      <c r="DZ68" s="10">
        <v>0</v>
      </c>
      <c r="EA68" s="37">
        <f t="shared" si="256"/>
        <v>0</v>
      </c>
      <c r="EB68" s="38">
        <v>0</v>
      </c>
      <c r="EC68" s="10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36">
        <v>0</v>
      </c>
      <c r="EO68" s="9">
        <v>0</v>
      </c>
      <c r="EP68" s="37">
        <v>0</v>
      </c>
      <c r="EQ68" s="5">
        <f t="shared" si="265"/>
        <v>5929</v>
      </c>
      <c r="ER68" s="11">
        <f t="shared" si="266"/>
        <v>7747</v>
      </c>
      <c r="ES68" s="1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50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51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52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53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f t="shared" si="254"/>
        <v>0</v>
      </c>
      <c r="DD69" s="36">
        <v>0</v>
      </c>
      <c r="DE69" s="9">
        <v>0</v>
      </c>
      <c r="DF69" s="37">
        <v>0</v>
      </c>
      <c r="DG69" s="36">
        <v>0</v>
      </c>
      <c r="DH69" s="9">
        <v>0</v>
      </c>
      <c r="DI69" s="37">
        <v>0</v>
      </c>
      <c r="DJ69" s="47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v>0</v>
      </c>
      <c r="DY69" s="36">
        <v>0</v>
      </c>
      <c r="DZ69" s="9">
        <v>0</v>
      </c>
      <c r="EA69" s="37">
        <f t="shared" si="256"/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36">
        <v>0</v>
      </c>
      <c r="EO69" s="9">
        <v>0</v>
      </c>
      <c r="EP69" s="37">
        <v>0</v>
      </c>
      <c r="EQ69" s="5">
        <f t="shared" si="265"/>
        <v>3709</v>
      </c>
      <c r="ER69" s="11">
        <f t="shared" si="266"/>
        <v>4315</v>
      </c>
      <c r="ES69" s="1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55"/>
      <c r="B70" s="56" t="s">
        <v>17</v>
      </c>
      <c r="C70" s="39">
        <f t="shared" ref="C70" si="268">SUM(C58:C69)</f>
        <v>0</v>
      </c>
      <c r="D70" s="30">
        <f t="shared" ref="D70" si="269">SUM(D58:D69)</f>
        <v>0</v>
      </c>
      <c r="E70" s="40"/>
      <c r="F70" s="39">
        <f t="shared" ref="F70:G70" si="270">SUM(F58:F69)</f>
        <v>0</v>
      </c>
      <c r="G70" s="30">
        <f t="shared" si="270"/>
        <v>0</v>
      </c>
      <c r="H70" s="40"/>
      <c r="I70" s="39">
        <f t="shared" ref="I70:J70" si="271">SUM(I58:I69)</f>
        <v>0</v>
      </c>
      <c r="J70" s="30">
        <f t="shared" si="271"/>
        <v>0</v>
      </c>
      <c r="K70" s="40"/>
      <c r="L70" s="39">
        <f t="shared" ref="L70:M70" si="272">SUM(L58:L69)</f>
        <v>0</v>
      </c>
      <c r="M70" s="30">
        <f t="shared" si="272"/>
        <v>0</v>
      </c>
      <c r="N70" s="40"/>
      <c r="O70" s="39">
        <f t="shared" ref="O70:P70" si="273">SUM(O58:O69)</f>
        <v>0</v>
      </c>
      <c r="P70" s="30">
        <f t="shared" si="273"/>
        <v>0</v>
      </c>
      <c r="Q70" s="40"/>
      <c r="R70" s="39">
        <f t="shared" ref="R70:S70" si="274">SUM(R58:R69)</f>
        <v>0</v>
      </c>
      <c r="S70" s="30">
        <f t="shared" si="274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75">SUM(X58:X69)</f>
        <v>0</v>
      </c>
      <c r="Y70" s="30">
        <f t="shared" si="275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76">SUM(AD58:AD69)</f>
        <v>0</v>
      </c>
      <c r="AE70" s="30">
        <f t="shared" si="276"/>
        <v>0</v>
      </c>
      <c r="AF70" s="40"/>
      <c r="AG70" s="39">
        <f t="shared" ref="AG70:AH70" si="277">SUM(AG58:AG69)</f>
        <v>0</v>
      </c>
      <c r="AH70" s="30">
        <f t="shared" si="277"/>
        <v>0</v>
      </c>
      <c r="AI70" s="40"/>
      <c r="AJ70" s="39">
        <f t="shared" ref="AJ70:AK70" si="278">SUM(AJ58:AJ69)</f>
        <v>0</v>
      </c>
      <c r="AK70" s="30">
        <f t="shared" si="278"/>
        <v>0</v>
      </c>
      <c r="AL70" s="40"/>
      <c r="AM70" s="39">
        <f t="shared" ref="AM70:AN70" si="279">SUM(AM58:AM69)</f>
        <v>0</v>
      </c>
      <c r="AN70" s="30">
        <f t="shared" si="279"/>
        <v>0</v>
      </c>
      <c r="AO70" s="40"/>
      <c r="AP70" s="39">
        <f t="shared" ref="AP70:AQ70" si="280">SUM(AP58:AP69)</f>
        <v>0</v>
      </c>
      <c r="AQ70" s="30">
        <f t="shared" si="280"/>
        <v>0</v>
      </c>
      <c r="AR70" s="40"/>
      <c r="AS70" s="39">
        <f t="shared" ref="AS70:AT70" si="281">SUM(AS58:AS69)</f>
        <v>0</v>
      </c>
      <c r="AT70" s="30">
        <f t="shared" si="281"/>
        <v>0</v>
      </c>
      <c r="AU70" s="40"/>
      <c r="AV70" s="39">
        <f t="shared" ref="AV70:AW70" si="282">SUM(AV58:AV69)</f>
        <v>0</v>
      </c>
      <c r="AW70" s="30">
        <f t="shared" si="282"/>
        <v>0</v>
      </c>
      <c r="AX70" s="40"/>
      <c r="AY70" s="39">
        <f t="shared" ref="AY70:AZ70" si="283">SUM(AY58:AY69)</f>
        <v>0</v>
      </c>
      <c r="AZ70" s="30">
        <f t="shared" si="283"/>
        <v>0</v>
      </c>
      <c r="BA70" s="40"/>
      <c r="BB70" s="39">
        <f t="shared" ref="BB70:BC70" si="284">SUM(BB58:BB69)</f>
        <v>25</v>
      </c>
      <c r="BC70" s="30">
        <f t="shared" si="284"/>
        <v>12</v>
      </c>
      <c r="BD70" s="40"/>
      <c r="BE70" s="39">
        <f t="shared" ref="BE70:BF70" si="285">SUM(BE58:BE69)</f>
        <v>0</v>
      </c>
      <c r="BF70" s="30">
        <f t="shared" si="285"/>
        <v>0</v>
      </c>
      <c r="BG70" s="40"/>
      <c r="BH70" s="39">
        <f t="shared" ref="BH70:BI70" si="286">SUM(BH58:BH69)</f>
        <v>0</v>
      </c>
      <c r="BI70" s="30">
        <f t="shared" si="286"/>
        <v>0</v>
      </c>
      <c r="BJ70" s="40"/>
      <c r="BK70" s="39">
        <f t="shared" ref="BK70:BL70" si="287">SUM(BK58:BK69)</f>
        <v>2</v>
      </c>
      <c r="BL70" s="30">
        <f t="shared" si="287"/>
        <v>40</v>
      </c>
      <c r="BM70" s="40"/>
      <c r="BN70" s="39">
        <f t="shared" ref="BN70:BO70" si="288">SUM(BN58:BN69)</f>
        <v>0</v>
      </c>
      <c r="BO70" s="30">
        <f t="shared" si="288"/>
        <v>0</v>
      </c>
      <c r="BP70" s="40"/>
      <c r="BQ70" s="39">
        <f t="shared" ref="BQ70:BR70" si="289">SUM(BQ58:BQ69)</f>
        <v>0</v>
      </c>
      <c r="BR70" s="30">
        <f t="shared" si="289"/>
        <v>15</v>
      </c>
      <c r="BS70" s="40"/>
      <c r="BT70" s="39">
        <f t="shared" ref="BT70:BU70" si="290">SUM(BT58:BT69)</f>
        <v>0</v>
      </c>
      <c r="BU70" s="30">
        <f t="shared" si="290"/>
        <v>0</v>
      </c>
      <c r="BV70" s="40"/>
      <c r="BW70" s="39">
        <f t="shared" ref="BW70:BX70" si="291">SUM(BW58:BW69)</f>
        <v>13388</v>
      </c>
      <c r="BX70" s="30">
        <f t="shared" si="291"/>
        <v>14412</v>
      </c>
      <c r="BY70" s="40"/>
      <c r="BZ70" s="39">
        <f t="shared" ref="BZ70:CA70" si="292">SUM(BZ58:BZ69)</f>
        <v>1008</v>
      </c>
      <c r="CA70" s="30">
        <f t="shared" si="292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93">SUM(CI58:CI69)</f>
        <v>45061</v>
      </c>
      <c r="CJ70" s="30">
        <f t="shared" si="293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94">SUM(CX58:CX69)</f>
        <v>25</v>
      </c>
      <c r="CY70" s="30">
        <f t="shared" si="294"/>
        <v>12</v>
      </c>
      <c r="CZ70" s="40"/>
      <c r="DA70" s="39">
        <f t="shared" ref="DA70:DB70" si="295">SUM(DA58:DA69)</f>
        <v>0</v>
      </c>
      <c r="DB70" s="30">
        <f t="shared" si="295"/>
        <v>0</v>
      </c>
      <c r="DC70" s="40"/>
      <c r="DD70" s="39">
        <f>SUM(DD58:DD69)</f>
        <v>0</v>
      </c>
      <c r="DE70" s="30">
        <f>SUM(DE58:DE69)</f>
        <v>0</v>
      </c>
      <c r="DF70" s="40"/>
      <c r="DG70" s="39">
        <f t="shared" ref="DG70:DH70" si="296">SUM(DG58:DG69)</f>
        <v>0</v>
      </c>
      <c r="DH70" s="30">
        <f t="shared" si="296"/>
        <v>0</v>
      </c>
      <c r="DI70" s="40"/>
      <c r="DJ70" s="48">
        <f t="shared" ref="DJ70:DK70" si="297">SUM(DJ58:DJ69)</f>
        <v>0</v>
      </c>
      <c r="DK70" s="30">
        <f t="shared" si="297"/>
        <v>0</v>
      </c>
      <c r="DL70" s="40"/>
      <c r="DM70" s="39">
        <f t="shared" ref="DM70:DN70" si="298">SUM(DM58:DM69)</f>
        <v>219</v>
      </c>
      <c r="DN70" s="30">
        <f t="shared" si="298"/>
        <v>198</v>
      </c>
      <c r="DO70" s="40"/>
      <c r="DP70" s="39">
        <f>SUM(DP58:DP69)</f>
        <v>0</v>
      </c>
      <c r="DQ70" s="30">
        <f>SUM(DQ58:DQ69)</f>
        <v>0</v>
      </c>
      <c r="DR70" s="40"/>
      <c r="DS70" s="39">
        <f>SUM(DS58:DS69)</f>
        <v>0</v>
      </c>
      <c r="DT70" s="30">
        <f>SUM(DT58:DT69)</f>
        <v>0</v>
      </c>
      <c r="DU70" s="40"/>
      <c r="DV70" s="39">
        <f t="shared" ref="DV70" si="299">SUM(DV58:DV69)</f>
        <v>0</v>
      </c>
      <c r="DW70" s="30">
        <f t="shared" ref="DW70" si="300">SUM(DW58:DW69)</f>
        <v>0</v>
      </c>
      <c r="DX70" s="40"/>
      <c r="DY70" s="39">
        <f t="shared" ref="DY70:DZ70" si="301">SUM(DY58:DY69)</f>
        <v>0</v>
      </c>
      <c r="DZ70" s="30">
        <f t="shared" si="301"/>
        <v>0</v>
      </c>
      <c r="EA70" s="40"/>
      <c r="EB70" s="39">
        <f t="shared" ref="EB70:EC70" si="302">SUM(EB58:EB69)</f>
        <v>0</v>
      </c>
      <c r="EC70" s="30">
        <f t="shared" si="302"/>
        <v>0</v>
      </c>
      <c r="ED70" s="40"/>
      <c r="EE70" s="39">
        <f t="shared" ref="EE70:EF70" si="303">SUM(EE58:EE69)</f>
        <v>2</v>
      </c>
      <c r="EF70" s="30">
        <f t="shared" si="303"/>
        <v>59</v>
      </c>
      <c r="EG70" s="40"/>
      <c r="EH70" s="39">
        <f t="shared" ref="EH70" si="304">SUM(EH58:EH69)</f>
        <v>0</v>
      </c>
      <c r="EI70" s="30">
        <f t="shared" ref="EI70" si="305">SUM(EI58:EI69)</f>
        <v>0</v>
      </c>
      <c r="EJ70" s="40"/>
      <c r="EK70" s="39">
        <f t="shared" ref="EK70:EL70" si="306">SUM(EK58:EK69)</f>
        <v>1814</v>
      </c>
      <c r="EL70" s="30">
        <f t="shared" si="306"/>
        <v>1083</v>
      </c>
      <c r="EM70" s="40"/>
      <c r="EN70" s="39">
        <f t="shared" ref="EN70:EO70" si="307">SUM(EN58:EN69)</f>
        <v>1741</v>
      </c>
      <c r="EO70" s="30">
        <f t="shared" si="307"/>
        <v>582</v>
      </c>
      <c r="EP70" s="40"/>
      <c r="EQ70" s="31">
        <f t="shared" si="265"/>
        <v>63285</v>
      </c>
      <c r="ER70" s="32">
        <f t="shared" si="266"/>
        <v>75840</v>
      </c>
      <c r="ES70" s="1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4"/>
      <c r="GU70" s="4"/>
      <c r="GZ70" s="4"/>
      <c r="HE70" s="4"/>
      <c r="HJ70" s="4"/>
      <c r="HO70" s="4"/>
      <c r="HT70" s="4"/>
      <c r="HY70" s="4"/>
      <c r="ID70" s="4"/>
      <c r="II70" s="4"/>
      <c r="IN70" s="4"/>
      <c r="IS70" s="4"/>
      <c r="IX70" s="4"/>
      <c r="JC70" s="4"/>
      <c r="JH70" s="4"/>
    </row>
    <row r="71" spans="1:268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30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30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1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1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f t="shared" ref="DC71:DC82" si="312">IF(DA71=0,0,DB71/DA71*1000)</f>
        <v>0</v>
      </c>
      <c r="DD71" s="36">
        <v>0</v>
      </c>
      <c r="DE71" s="9">
        <v>0</v>
      </c>
      <c r="DF71" s="37">
        <v>0</v>
      </c>
      <c r="DG71" s="36">
        <v>0</v>
      </c>
      <c r="DH71" s="9">
        <v>0</v>
      </c>
      <c r="DI71" s="37">
        <v>0</v>
      </c>
      <c r="DJ71" s="47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v>0</v>
      </c>
      <c r="DY71" s="36">
        <v>0</v>
      </c>
      <c r="DZ71" s="9">
        <v>0</v>
      </c>
      <c r="EA71" s="37">
        <f t="shared" ref="EA71:EA82" si="313">IF(DY71=0,0,DZ71/DY71*1000)</f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0</v>
      </c>
      <c r="EI71" s="9">
        <v>0</v>
      </c>
      <c r="EJ71" s="37">
        <v>0</v>
      </c>
      <c r="EK71" s="36">
        <v>168</v>
      </c>
      <c r="EL71" s="9">
        <v>119</v>
      </c>
      <c r="EM71" s="37">
        <f t="shared" ref="EM71:EM82" si="314">EL71/EK71*1000</f>
        <v>708.33333333333337</v>
      </c>
      <c r="EN71" s="36">
        <v>0</v>
      </c>
      <c r="EO71" s="9">
        <v>0</v>
      </c>
      <c r="EP71" s="37">
        <v>0</v>
      </c>
      <c r="EQ71" s="5">
        <f t="shared" si="265"/>
        <v>3906</v>
      </c>
      <c r="ER71" s="11">
        <f t="shared" si="266"/>
        <v>4154</v>
      </c>
      <c r="ES71" s="1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30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30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1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1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f t="shared" si="312"/>
        <v>0</v>
      </c>
      <c r="DD72" s="36">
        <v>0</v>
      </c>
      <c r="DE72" s="9">
        <v>0</v>
      </c>
      <c r="DF72" s="37">
        <v>0</v>
      </c>
      <c r="DG72" s="36">
        <v>0</v>
      </c>
      <c r="DH72" s="9">
        <v>0</v>
      </c>
      <c r="DI72" s="37">
        <v>0</v>
      </c>
      <c r="DJ72" s="47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6">
        <v>0</v>
      </c>
      <c r="DW72" s="9">
        <v>0</v>
      </c>
      <c r="DX72" s="37">
        <v>0</v>
      </c>
      <c r="DY72" s="38">
        <v>0</v>
      </c>
      <c r="DZ72" s="10">
        <v>0</v>
      </c>
      <c r="EA72" s="37">
        <f t="shared" si="313"/>
        <v>0</v>
      </c>
      <c r="EB72" s="38">
        <v>0</v>
      </c>
      <c r="EC72" s="10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0</v>
      </c>
      <c r="EI72" s="9">
        <v>0</v>
      </c>
      <c r="EJ72" s="37">
        <v>0</v>
      </c>
      <c r="EK72" s="36">
        <v>466</v>
      </c>
      <c r="EL72" s="9">
        <v>344</v>
      </c>
      <c r="EM72" s="37">
        <f t="shared" si="314"/>
        <v>738.19742489270391</v>
      </c>
      <c r="EN72" s="36">
        <v>0</v>
      </c>
      <c r="EO72" s="9">
        <v>0</v>
      </c>
      <c r="EP72" s="37">
        <v>0</v>
      </c>
      <c r="EQ72" s="5">
        <f t="shared" si="265"/>
        <v>3209</v>
      </c>
      <c r="ER72" s="11">
        <f t="shared" si="266"/>
        <v>3034</v>
      </c>
      <c r="ES72" s="1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30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30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1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1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f t="shared" si="312"/>
        <v>0</v>
      </c>
      <c r="DD73" s="36">
        <v>0</v>
      </c>
      <c r="DE73" s="9">
        <v>0</v>
      </c>
      <c r="DF73" s="37">
        <v>0</v>
      </c>
      <c r="DG73" s="36">
        <v>0</v>
      </c>
      <c r="DH73" s="9">
        <v>0</v>
      </c>
      <c r="DI73" s="37">
        <v>0</v>
      </c>
      <c r="DJ73" s="47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v>0</v>
      </c>
      <c r="DY73" s="36">
        <v>0</v>
      </c>
      <c r="DZ73" s="9">
        <v>0</v>
      </c>
      <c r="EA73" s="37">
        <f t="shared" si="313"/>
        <v>0</v>
      </c>
      <c r="EB73" s="36">
        <v>0</v>
      </c>
      <c r="EC73" s="9">
        <v>0</v>
      </c>
      <c r="ED73" s="37">
        <v>0</v>
      </c>
      <c r="EE73" s="36">
        <v>1</v>
      </c>
      <c r="EF73" s="9">
        <v>7</v>
      </c>
      <c r="EG73" s="37">
        <f t="shared" ref="EG73" si="315">EF73/EE73*1000</f>
        <v>7000</v>
      </c>
      <c r="EH73" s="36">
        <v>0</v>
      </c>
      <c r="EI73" s="9">
        <v>0</v>
      </c>
      <c r="EJ73" s="37">
        <v>0</v>
      </c>
      <c r="EK73" s="36">
        <v>112</v>
      </c>
      <c r="EL73" s="9">
        <v>79</v>
      </c>
      <c r="EM73" s="37">
        <f t="shared" si="314"/>
        <v>705.35714285714289</v>
      </c>
      <c r="EN73" s="36">
        <v>0</v>
      </c>
      <c r="EO73" s="9">
        <v>0</v>
      </c>
      <c r="EP73" s="37">
        <v>0</v>
      </c>
      <c r="EQ73" s="5">
        <f t="shared" si="265"/>
        <v>4466</v>
      </c>
      <c r="ER73" s="11">
        <f t="shared" si="266"/>
        <v>2985</v>
      </c>
      <c r="ES73" s="1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30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30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1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1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f t="shared" si="312"/>
        <v>0</v>
      </c>
      <c r="DD74" s="36">
        <v>0</v>
      </c>
      <c r="DE74" s="9">
        <v>0</v>
      </c>
      <c r="DF74" s="37">
        <v>0</v>
      </c>
      <c r="DG74" s="36">
        <v>0</v>
      </c>
      <c r="DH74" s="9">
        <v>0</v>
      </c>
      <c r="DI74" s="37">
        <v>0</v>
      </c>
      <c r="DJ74" s="47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v>0</v>
      </c>
      <c r="DY74" s="36">
        <v>0</v>
      </c>
      <c r="DZ74" s="9">
        <v>0</v>
      </c>
      <c r="EA74" s="37">
        <f t="shared" si="313"/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0</v>
      </c>
      <c r="EI74" s="9">
        <v>0</v>
      </c>
      <c r="EJ74" s="37">
        <v>0</v>
      </c>
      <c r="EK74" s="36">
        <v>28</v>
      </c>
      <c r="EL74" s="9">
        <v>13</v>
      </c>
      <c r="EM74" s="37">
        <f t="shared" si="314"/>
        <v>464.28571428571428</v>
      </c>
      <c r="EN74" s="36">
        <v>0</v>
      </c>
      <c r="EO74" s="9">
        <v>0</v>
      </c>
      <c r="EP74" s="37">
        <v>0</v>
      </c>
      <c r="EQ74" s="5">
        <f t="shared" si="265"/>
        <v>2718</v>
      </c>
      <c r="ER74" s="11">
        <f t="shared" si="266"/>
        <v>1855</v>
      </c>
      <c r="ES74" s="1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30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309"/>
        <v>0</v>
      </c>
      <c r="BK75" s="36">
        <v>1</v>
      </c>
      <c r="BL75" s="9">
        <v>4</v>
      </c>
      <c r="BM75" s="37">
        <f t="shared" ref="BM75" si="316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1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1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f t="shared" si="312"/>
        <v>0</v>
      </c>
      <c r="DD75" s="36">
        <v>0</v>
      </c>
      <c r="DE75" s="9">
        <v>0</v>
      </c>
      <c r="DF75" s="37">
        <v>0</v>
      </c>
      <c r="DG75" s="36">
        <v>0</v>
      </c>
      <c r="DH75" s="9">
        <v>0</v>
      </c>
      <c r="DI75" s="37">
        <v>0</v>
      </c>
      <c r="DJ75" s="47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v>0</v>
      </c>
      <c r="DY75" s="36">
        <v>0</v>
      </c>
      <c r="DZ75" s="9">
        <v>0</v>
      </c>
      <c r="EA75" s="37">
        <f t="shared" si="313"/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0</v>
      </c>
      <c r="EI75" s="9">
        <v>0</v>
      </c>
      <c r="EJ75" s="37">
        <v>0</v>
      </c>
      <c r="EK75" s="36">
        <v>467</v>
      </c>
      <c r="EL75" s="9">
        <v>174</v>
      </c>
      <c r="EM75" s="37">
        <f t="shared" si="314"/>
        <v>372.59100642398283</v>
      </c>
      <c r="EN75" s="36">
        <v>0</v>
      </c>
      <c r="EO75" s="9">
        <v>0</v>
      </c>
      <c r="EP75" s="37">
        <v>0</v>
      </c>
      <c r="EQ75" s="5">
        <f t="shared" si="265"/>
        <v>5412</v>
      </c>
      <c r="ER75" s="11">
        <f t="shared" si="266"/>
        <v>3659</v>
      </c>
      <c r="ES75" s="1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30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30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1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1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f t="shared" si="312"/>
        <v>0</v>
      </c>
      <c r="DD76" s="36">
        <v>0</v>
      </c>
      <c r="DE76" s="9">
        <v>0</v>
      </c>
      <c r="DF76" s="37">
        <v>0</v>
      </c>
      <c r="DG76" s="36">
        <v>0</v>
      </c>
      <c r="DH76" s="9">
        <v>0</v>
      </c>
      <c r="DI76" s="37">
        <v>0</v>
      </c>
      <c r="DJ76" s="47">
        <v>0</v>
      </c>
      <c r="DK76" s="9">
        <v>0</v>
      </c>
      <c r="DL76" s="37">
        <v>0</v>
      </c>
      <c r="DM76" s="36">
        <v>56</v>
      </c>
      <c r="DN76" s="9">
        <v>48</v>
      </c>
      <c r="DO76" s="37">
        <f t="shared" ref="DO76:DO81" si="317">DN76/DM76*1000</f>
        <v>857.14285714285711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v>0</v>
      </c>
      <c r="DY76" s="36">
        <v>0</v>
      </c>
      <c r="DZ76" s="9">
        <v>0</v>
      </c>
      <c r="EA76" s="37">
        <f t="shared" si="313"/>
        <v>0</v>
      </c>
      <c r="EB76" s="36">
        <v>0</v>
      </c>
      <c r="EC76" s="9">
        <v>0</v>
      </c>
      <c r="ED76" s="37">
        <v>0</v>
      </c>
      <c r="EE76" s="36">
        <v>0</v>
      </c>
      <c r="EF76" s="9">
        <v>5</v>
      </c>
      <c r="EG76" s="37">
        <v>0</v>
      </c>
      <c r="EH76" s="36">
        <v>0</v>
      </c>
      <c r="EI76" s="9">
        <v>0</v>
      </c>
      <c r="EJ76" s="37">
        <v>0</v>
      </c>
      <c r="EK76" s="36">
        <v>492</v>
      </c>
      <c r="EL76" s="9">
        <v>248</v>
      </c>
      <c r="EM76" s="37">
        <f t="shared" si="314"/>
        <v>504.06504065040644</v>
      </c>
      <c r="EN76" s="36">
        <v>0</v>
      </c>
      <c r="EO76" s="9">
        <v>0</v>
      </c>
      <c r="EP76" s="37">
        <v>0</v>
      </c>
      <c r="EQ76" s="5">
        <f t="shared" si="265"/>
        <v>5905</v>
      </c>
      <c r="ER76" s="11">
        <f t="shared" si="266"/>
        <v>4766</v>
      </c>
      <c r="ES76" s="1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30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30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1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1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f t="shared" si="312"/>
        <v>0</v>
      </c>
      <c r="DD77" s="36">
        <v>0</v>
      </c>
      <c r="DE77" s="9">
        <v>0</v>
      </c>
      <c r="DF77" s="37">
        <v>0</v>
      </c>
      <c r="DG77" s="36">
        <v>0</v>
      </c>
      <c r="DH77" s="9">
        <v>0</v>
      </c>
      <c r="DI77" s="37">
        <v>0</v>
      </c>
      <c r="DJ77" s="47">
        <v>0</v>
      </c>
      <c r="DK77" s="9">
        <v>0</v>
      </c>
      <c r="DL77" s="37">
        <v>0</v>
      </c>
      <c r="DM77" s="36">
        <v>31</v>
      </c>
      <c r="DN77" s="9">
        <v>26</v>
      </c>
      <c r="DO77" s="37">
        <f t="shared" si="317"/>
        <v>838.70967741935488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v>0</v>
      </c>
      <c r="DY77" s="36">
        <v>0</v>
      </c>
      <c r="DZ77" s="9">
        <v>0</v>
      </c>
      <c r="EA77" s="37">
        <f t="shared" si="313"/>
        <v>0</v>
      </c>
      <c r="EB77" s="36">
        <v>0</v>
      </c>
      <c r="EC77" s="9">
        <v>0</v>
      </c>
      <c r="ED77" s="37">
        <v>0</v>
      </c>
      <c r="EE77" s="36">
        <v>1</v>
      </c>
      <c r="EF77" s="9">
        <v>5</v>
      </c>
      <c r="EG77" s="37">
        <v>0</v>
      </c>
      <c r="EH77" s="36">
        <v>0</v>
      </c>
      <c r="EI77" s="9">
        <v>0</v>
      </c>
      <c r="EJ77" s="37">
        <v>0</v>
      </c>
      <c r="EK77" s="36">
        <v>247</v>
      </c>
      <c r="EL77" s="9">
        <v>159</v>
      </c>
      <c r="EM77" s="37">
        <f t="shared" si="314"/>
        <v>643.72469635627522</v>
      </c>
      <c r="EN77" s="36">
        <v>0</v>
      </c>
      <c r="EO77" s="9">
        <v>0</v>
      </c>
      <c r="EP77" s="37">
        <v>0</v>
      </c>
      <c r="EQ77" s="5">
        <f t="shared" si="265"/>
        <v>6353</v>
      </c>
      <c r="ER77" s="11">
        <f t="shared" si="266"/>
        <v>4828</v>
      </c>
      <c r="ES77" s="1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30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30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1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1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f t="shared" si="312"/>
        <v>0</v>
      </c>
      <c r="DD78" s="36">
        <v>0</v>
      </c>
      <c r="DE78" s="9">
        <v>0</v>
      </c>
      <c r="DF78" s="37">
        <v>0</v>
      </c>
      <c r="DG78" s="36">
        <v>0</v>
      </c>
      <c r="DH78" s="9">
        <v>0</v>
      </c>
      <c r="DI78" s="37">
        <v>0</v>
      </c>
      <c r="DJ78" s="47">
        <v>0</v>
      </c>
      <c r="DK78" s="9">
        <v>0</v>
      </c>
      <c r="DL78" s="37">
        <v>0</v>
      </c>
      <c r="DM78" s="36">
        <v>141</v>
      </c>
      <c r="DN78" s="9">
        <v>127</v>
      </c>
      <c r="DO78" s="37">
        <f t="shared" si="317"/>
        <v>900.70921985815596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6">
        <v>0</v>
      </c>
      <c r="DW78" s="9">
        <v>0</v>
      </c>
      <c r="DX78" s="37">
        <v>0</v>
      </c>
      <c r="DY78" s="38">
        <v>0</v>
      </c>
      <c r="DZ78" s="10">
        <v>0</v>
      </c>
      <c r="EA78" s="37">
        <f t="shared" si="313"/>
        <v>0</v>
      </c>
      <c r="EB78" s="38">
        <v>0</v>
      </c>
      <c r="EC78" s="10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0</v>
      </c>
      <c r="EI78" s="9">
        <v>0</v>
      </c>
      <c r="EJ78" s="37">
        <v>0</v>
      </c>
      <c r="EK78" s="36">
        <v>151</v>
      </c>
      <c r="EL78" s="9">
        <v>78</v>
      </c>
      <c r="EM78" s="37">
        <f t="shared" si="314"/>
        <v>516.55629139072846</v>
      </c>
      <c r="EN78" s="38">
        <v>-1352</v>
      </c>
      <c r="EO78" s="10">
        <v>-215</v>
      </c>
      <c r="EP78" s="37">
        <f>EO78/EN78*-1000</f>
        <v>-159.02366863905326</v>
      </c>
      <c r="EQ78" s="5">
        <f t="shared" si="265"/>
        <v>3721</v>
      </c>
      <c r="ER78" s="11">
        <f t="shared" si="266"/>
        <v>3535</v>
      </c>
      <c r="ES78" s="1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30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30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10"/>
        <v>390.94159713945169</v>
      </c>
      <c r="BZ79" s="36">
        <v>450</v>
      </c>
      <c r="CA79" s="9">
        <v>156</v>
      </c>
      <c r="CB79" s="37">
        <f t="shared" ref="CB79" si="318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1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f t="shared" si="312"/>
        <v>0</v>
      </c>
      <c r="DD79" s="36">
        <v>0</v>
      </c>
      <c r="DE79" s="9">
        <v>0</v>
      </c>
      <c r="DF79" s="37">
        <v>0</v>
      </c>
      <c r="DG79" s="36">
        <v>0</v>
      </c>
      <c r="DH79" s="9">
        <v>0</v>
      </c>
      <c r="DI79" s="37">
        <v>0</v>
      </c>
      <c r="DJ79" s="47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6">
        <v>0</v>
      </c>
      <c r="DW79" s="9">
        <v>0</v>
      </c>
      <c r="DX79" s="37">
        <v>0</v>
      </c>
      <c r="DY79" s="38">
        <v>0</v>
      </c>
      <c r="DZ79" s="10">
        <v>0</v>
      </c>
      <c r="EA79" s="37">
        <f t="shared" si="313"/>
        <v>0</v>
      </c>
      <c r="EB79" s="38">
        <v>0</v>
      </c>
      <c r="EC79" s="10">
        <v>0</v>
      </c>
      <c r="ED79" s="37">
        <v>0</v>
      </c>
      <c r="EE79" s="36">
        <v>0</v>
      </c>
      <c r="EF79" s="9">
        <v>0</v>
      </c>
      <c r="EG79" s="37">
        <v>0</v>
      </c>
      <c r="EH79" s="36">
        <v>0</v>
      </c>
      <c r="EI79" s="9">
        <v>3</v>
      </c>
      <c r="EJ79" s="37">
        <v>0</v>
      </c>
      <c r="EK79" s="36">
        <v>0</v>
      </c>
      <c r="EL79" s="9">
        <v>0</v>
      </c>
      <c r="EM79" s="37">
        <v>0</v>
      </c>
      <c r="EN79" s="36">
        <v>535</v>
      </c>
      <c r="EO79" s="9">
        <v>736</v>
      </c>
      <c r="EP79" s="37">
        <f t="shared" ref="EP79:EP82" si="319">EO79/EN79*1000</f>
        <v>1375.7009345794393</v>
      </c>
      <c r="EQ79" s="5">
        <f t="shared" si="265"/>
        <v>6758</v>
      </c>
      <c r="ER79" s="11">
        <f t="shared" si="266"/>
        <v>4908</v>
      </c>
      <c r="ES79" s="1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30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30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1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1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f t="shared" si="312"/>
        <v>0</v>
      </c>
      <c r="DD80" s="36">
        <v>0</v>
      </c>
      <c r="DE80" s="9">
        <v>0</v>
      </c>
      <c r="DF80" s="37">
        <v>0</v>
      </c>
      <c r="DG80" s="36">
        <v>0</v>
      </c>
      <c r="DH80" s="9">
        <v>0</v>
      </c>
      <c r="DI80" s="37">
        <v>0</v>
      </c>
      <c r="DJ80" s="47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6">
        <v>0</v>
      </c>
      <c r="DW80" s="9">
        <v>0</v>
      </c>
      <c r="DX80" s="37">
        <v>0</v>
      </c>
      <c r="DY80" s="38">
        <v>0</v>
      </c>
      <c r="DZ80" s="10">
        <v>0</v>
      </c>
      <c r="EA80" s="37">
        <f t="shared" si="313"/>
        <v>0</v>
      </c>
      <c r="EB80" s="38">
        <v>0</v>
      </c>
      <c r="EC80" s="10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0</v>
      </c>
      <c r="EL80" s="9">
        <v>0</v>
      </c>
      <c r="EM80" s="37">
        <v>0</v>
      </c>
      <c r="EN80" s="36">
        <v>828</v>
      </c>
      <c r="EO80" s="9">
        <v>597</v>
      </c>
      <c r="EP80" s="37">
        <f t="shared" si="319"/>
        <v>721.01449275362313</v>
      </c>
      <c r="EQ80" s="5">
        <f t="shared" si="265"/>
        <v>5410</v>
      </c>
      <c r="ER80" s="11">
        <f t="shared" si="266"/>
        <v>4255</v>
      </c>
      <c r="ES80" s="1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30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30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1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1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f t="shared" si="312"/>
        <v>0</v>
      </c>
      <c r="DD81" s="36">
        <v>0</v>
      </c>
      <c r="DE81" s="9">
        <v>0</v>
      </c>
      <c r="DF81" s="37">
        <v>0</v>
      </c>
      <c r="DG81" s="36">
        <v>0</v>
      </c>
      <c r="DH81" s="9">
        <v>0</v>
      </c>
      <c r="DI81" s="37">
        <v>0</v>
      </c>
      <c r="DJ81" s="47">
        <v>0</v>
      </c>
      <c r="DK81" s="9">
        <v>0</v>
      </c>
      <c r="DL81" s="37">
        <v>0</v>
      </c>
      <c r="DM81" s="36">
        <v>28</v>
      </c>
      <c r="DN81" s="9">
        <v>24</v>
      </c>
      <c r="DO81" s="37">
        <f t="shared" si="317"/>
        <v>857.14285714285711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6">
        <v>0</v>
      </c>
      <c r="DW81" s="9">
        <v>0</v>
      </c>
      <c r="DX81" s="37">
        <v>0</v>
      </c>
      <c r="DY81" s="38">
        <v>0</v>
      </c>
      <c r="DZ81" s="10">
        <v>0</v>
      </c>
      <c r="EA81" s="37">
        <f t="shared" si="313"/>
        <v>0</v>
      </c>
      <c r="EB81" s="38">
        <v>0</v>
      </c>
      <c r="EC81" s="10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0</v>
      </c>
      <c r="EI81" s="9">
        <v>0</v>
      </c>
      <c r="EJ81" s="37">
        <v>0</v>
      </c>
      <c r="EK81" s="36">
        <v>30</v>
      </c>
      <c r="EL81" s="9">
        <v>16</v>
      </c>
      <c r="EM81" s="37">
        <f t="shared" si="314"/>
        <v>533.33333333333337</v>
      </c>
      <c r="EN81" s="36">
        <v>185</v>
      </c>
      <c r="EO81" s="9">
        <v>139</v>
      </c>
      <c r="EP81" s="37">
        <f t="shared" si="319"/>
        <v>751.35135135135135</v>
      </c>
      <c r="EQ81" s="5">
        <f t="shared" si="265"/>
        <v>4791</v>
      </c>
      <c r="ER81" s="11">
        <f t="shared" si="266"/>
        <v>3569</v>
      </c>
      <c r="ES81" s="1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30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30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1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1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f t="shared" si="312"/>
        <v>0</v>
      </c>
      <c r="DD82" s="36">
        <v>0</v>
      </c>
      <c r="DE82" s="9">
        <v>0</v>
      </c>
      <c r="DF82" s="37">
        <v>0</v>
      </c>
      <c r="DG82" s="36">
        <v>0</v>
      </c>
      <c r="DH82" s="9">
        <v>0</v>
      </c>
      <c r="DI82" s="37">
        <v>0</v>
      </c>
      <c r="DJ82" s="47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v>0</v>
      </c>
      <c r="DY82" s="36">
        <v>0</v>
      </c>
      <c r="DZ82" s="9">
        <v>0</v>
      </c>
      <c r="EA82" s="37">
        <f t="shared" si="313"/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0</v>
      </c>
      <c r="EI82" s="9">
        <v>0</v>
      </c>
      <c r="EJ82" s="37">
        <v>0</v>
      </c>
      <c r="EK82" s="36">
        <v>25</v>
      </c>
      <c r="EL82" s="9">
        <v>16</v>
      </c>
      <c r="EM82" s="37">
        <f t="shared" si="314"/>
        <v>640</v>
      </c>
      <c r="EN82" s="36">
        <v>33</v>
      </c>
      <c r="EO82" s="9">
        <v>21</v>
      </c>
      <c r="EP82" s="37">
        <f t="shared" si="319"/>
        <v>636.36363636363637</v>
      </c>
      <c r="EQ82" s="5">
        <f t="shared" si="265"/>
        <v>3907</v>
      </c>
      <c r="ER82" s="11">
        <f t="shared" si="266"/>
        <v>3140</v>
      </c>
      <c r="ES82" s="1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55"/>
      <c r="B83" s="56" t="s">
        <v>17</v>
      </c>
      <c r="C83" s="39">
        <f t="shared" ref="C83" si="320">SUM(C71:C82)</f>
        <v>0</v>
      </c>
      <c r="D83" s="30">
        <f t="shared" ref="D83" si="321">SUM(D71:D82)</f>
        <v>0</v>
      </c>
      <c r="E83" s="40"/>
      <c r="F83" s="39">
        <f t="shared" ref="F83:G83" si="322">SUM(F71:F82)</f>
        <v>0</v>
      </c>
      <c r="G83" s="30">
        <f t="shared" si="322"/>
        <v>0</v>
      </c>
      <c r="H83" s="40"/>
      <c r="I83" s="39">
        <f t="shared" ref="I83:J83" si="323">SUM(I71:I82)</f>
        <v>0</v>
      </c>
      <c r="J83" s="30">
        <f t="shared" si="323"/>
        <v>0</v>
      </c>
      <c r="K83" s="40"/>
      <c r="L83" s="39">
        <f t="shared" ref="L83:M83" si="324">SUM(L71:L82)</f>
        <v>0</v>
      </c>
      <c r="M83" s="30">
        <f t="shared" si="324"/>
        <v>0</v>
      </c>
      <c r="N83" s="40"/>
      <c r="O83" s="39">
        <f t="shared" ref="O83:P83" si="325">SUM(O71:O82)</f>
        <v>0</v>
      </c>
      <c r="P83" s="30">
        <f t="shared" si="325"/>
        <v>0</v>
      </c>
      <c r="Q83" s="40"/>
      <c r="R83" s="39">
        <f t="shared" ref="R83:S83" si="326">SUM(R71:R82)</f>
        <v>0</v>
      </c>
      <c r="S83" s="30">
        <f t="shared" si="326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27">SUM(X71:X82)</f>
        <v>0</v>
      </c>
      <c r="Y83" s="30">
        <f t="shared" si="327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28">SUM(AD71:AD82)</f>
        <v>0</v>
      </c>
      <c r="AE83" s="30">
        <f t="shared" si="328"/>
        <v>0</v>
      </c>
      <c r="AF83" s="40"/>
      <c r="AG83" s="39">
        <f t="shared" ref="AG83:AH83" si="329">SUM(AG71:AG82)</f>
        <v>0</v>
      </c>
      <c r="AH83" s="30">
        <f t="shared" si="329"/>
        <v>0</v>
      </c>
      <c r="AI83" s="40"/>
      <c r="AJ83" s="39">
        <f t="shared" ref="AJ83:AK83" si="330">SUM(AJ71:AJ82)</f>
        <v>0</v>
      </c>
      <c r="AK83" s="30">
        <f t="shared" si="330"/>
        <v>0</v>
      </c>
      <c r="AL83" s="40"/>
      <c r="AM83" s="39">
        <f t="shared" ref="AM83:AN83" si="331">SUM(AM71:AM82)</f>
        <v>0</v>
      </c>
      <c r="AN83" s="30">
        <f t="shared" si="331"/>
        <v>0</v>
      </c>
      <c r="AO83" s="40"/>
      <c r="AP83" s="39">
        <f t="shared" ref="AP83:AQ83" si="332">SUM(AP71:AP82)</f>
        <v>0</v>
      </c>
      <c r="AQ83" s="30">
        <f t="shared" si="332"/>
        <v>0</v>
      </c>
      <c r="AR83" s="40"/>
      <c r="AS83" s="39">
        <f t="shared" ref="AS83:AT83" si="333">SUM(AS71:AS82)</f>
        <v>0</v>
      </c>
      <c r="AT83" s="30">
        <f t="shared" si="333"/>
        <v>2</v>
      </c>
      <c r="AU83" s="40"/>
      <c r="AV83" s="39">
        <f t="shared" ref="AV83:AW83" si="334">SUM(AV71:AV82)</f>
        <v>0</v>
      </c>
      <c r="AW83" s="30">
        <f t="shared" si="334"/>
        <v>0</v>
      </c>
      <c r="AX83" s="40"/>
      <c r="AY83" s="39">
        <f t="shared" ref="AY83" si="335">SUM(AY71:AY82)</f>
        <v>0</v>
      </c>
      <c r="AZ83" s="30">
        <f t="shared" ref="AZ83" si="336">SUM(AZ71:AZ82)</f>
        <v>0</v>
      </c>
      <c r="BA83" s="40"/>
      <c r="BB83" s="39">
        <f t="shared" ref="BB83:BC83" si="337">SUM(BB71:BB82)</f>
        <v>0</v>
      </c>
      <c r="BC83" s="30">
        <f t="shared" si="337"/>
        <v>0</v>
      </c>
      <c r="BD83" s="40"/>
      <c r="BE83" s="39">
        <f t="shared" ref="BE83:BF83" si="338">SUM(BE71:BE82)</f>
        <v>0</v>
      </c>
      <c r="BF83" s="30">
        <f t="shared" si="338"/>
        <v>0</v>
      </c>
      <c r="BG83" s="40"/>
      <c r="BH83" s="39">
        <f t="shared" ref="BH83:BI83" si="339">SUM(BH71:BH82)</f>
        <v>0</v>
      </c>
      <c r="BI83" s="30">
        <f t="shared" si="339"/>
        <v>0</v>
      </c>
      <c r="BJ83" s="40"/>
      <c r="BK83" s="39">
        <f t="shared" ref="BK83:BL83" si="340">SUM(BK71:BK82)</f>
        <v>1</v>
      </c>
      <c r="BL83" s="30">
        <f t="shared" si="340"/>
        <v>15</v>
      </c>
      <c r="BM83" s="40"/>
      <c r="BN83" s="39">
        <f t="shared" ref="BN83:BO83" si="341">SUM(BN71:BN82)</f>
        <v>0</v>
      </c>
      <c r="BO83" s="30">
        <f t="shared" si="341"/>
        <v>0</v>
      </c>
      <c r="BP83" s="40"/>
      <c r="BQ83" s="39">
        <f t="shared" ref="BQ83:BR83" si="342">SUM(BQ71:BQ82)</f>
        <v>0</v>
      </c>
      <c r="BR83" s="30">
        <f t="shared" si="342"/>
        <v>0</v>
      </c>
      <c r="BS83" s="40"/>
      <c r="BT83" s="39">
        <f t="shared" ref="BT83:BU83" si="343">SUM(BT71:BT82)</f>
        <v>0</v>
      </c>
      <c r="BU83" s="30">
        <f t="shared" si="343"/>
        <v>0</v>
      </c>
      <c r="BV83" s="40"/>
      <c r="BW83" s="39">
        <f t="shared" ref="BW83:BX83" si="344">SUM(BW71:BW82)</f>
        <v>6012</v>
      </c>
      <c r="BX83" s="30">
        <f t="shared" si="344"/>
        <v>3299</v>
      </c>
      <c r="BY83" s="40"/>
      <c r="BZ83" s="39">
        <f t="shared" ref="BZ83:CA83" si="345">SUM(BZ71:BZ82)</f>
        <v>450</v>
      </c>
      <c r="CA83" s="30">
        <f t="shared" si="345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46">SUM(CI71:CI82)</f>
        <v>47420</v>
      </c>
      <c r="CJ83" s="30">
        <f t="shared" si="346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 t="shared" ref="DA83:DB83" si="347">SUM(DA71:DA82)</f>
        <v>0</v>
      </c>
      <c r="DB83" s="30">
        <f t="shared" si="347"/>
        <v>0</v>
      </c>
      <c r="DC83" s="40"/>
      <c r="DD83" s="39">
        <f>SUM(DD71:DD82)</f>
        <v>0</v>
      </c>
      <c r="DE83" s="30">
        <f>SUM(DE71:DE82)</f>
        <v>0</v>
      </c>
      <c r="DF83" s="40"/>
      <c r="DG83" s="39">
        <f t="shared" ref="DG83:DH83" si="348">SUM(DG71:DG82)</f>
        <v>0</v>
      </c>
      <c r="DH83" s="30">
        <f t="shared" si="348"/>
        <v>0</v>
      </c>
      <c r="DI83" s="40"/>
      <c r="DJ83" s="48">
        <f t="shared" ref="DJ83:DK83" si="349">SUM(DJ71:DJ82)</f>
        <v>0</v>
      </c>
      <c r="DK83" s="30">
        <f t="shared" si="349"/>
        <v>0</v>
      </c>
      <c r="DL83" s="40"/>
      <c r="DM83" s="39">
        <f t="shared" ref="DM83:DN83" si="350">SUM(DM71:DM82)</f>
        <v>256</v>
      </c>
      <c r="DN83" s="30">
        <f t="shared" si="350"/>
        <v>225</v>
      </c>
      <c r="DO83" s="40"/>
      <c r="DP83" s="39">
        <f>SUM(DP71:DP82)</f>
        <v>0</v>
      </c>
      <c r="DQ83" s="30">
        <f>SUM(DQ71:DQ82)</f>
        <v>0</v>
      </c>
      <c r="DR83" s="40"/>
      <c r="DS83" s="39">
        <f>SUM(DS71:DS82)</f>
        <v>0</v>
      </c>
      <c r="DT83" s="30">
        <f>SUM(DT71:DT82)</f>
        <v>0</v>
      </c>
      <c r="DU83" s="40"/>
      <c r="DV83" s="39">
        <f t="shared" ref="DV83" si="351">SUM(DV71:DV82)</f>
        <v>0</v>
      </c>
      <c r="DW83" s="30">
        <f t="shared" ref="DW83" si="352">SUM(DW71:DW82)</f>
        <v>0</v>
      </c>
      <c r="DX83" s="40"/>
      <c r="DY83" s="39">
        <f t="shared" ref="DY83:DZ83" si="353">SUM(DY71:DY82)</f>
        <v>0</v>
      </c>
      <c r="DZ83" s="30">
        <f t="shared" si="353"/>
        <v>0</v>
      </c>
      <c r="EA83" s="40"/>
      <c r="EB83" s="39">
        <f t="shared" ref="EB83:EC83" si="354">SUM(EB71:EB82)</f>
        <v>0</v>
      </c>
      <c r="EC83" s="30">
        <f t="shared" si="354"/>
        <v>0</v>
      </c>
      <c r="ED83" s="40"/>
      <c r="EE83" s="39">
        <f t="shared" ref="EE83:EF83" si="355">SUM(EE71:EE82)</f>
        <v>2</v>
      </c>
      <c r="EF83" s="30">
        <f t="shared" si="355"/>
        <v>17</v>
      </c>
      <c r="EG83" s="40"/>
      <c r="EH83" s="39">
        <f t="shared" ref="EH83:EI83" si="356">SUM(EH71:EH82)</f>
        <v>0</v>
      </c>
      <c r="EI83" s="30">
        <f t="shared" si="356"/>
        <v>3</v>
      </c>
      <c r="EJ83" s="40"/>
      <c r="EK83" s="39">
        <f t="shared" ref="EK83:EL83" si="357">SUM(EK71:EK82)</f>
        <v>2186</v>
      </c>
      <c r="EL83" s="30">
        <f t="shared" si="357"/>
        <v>1246</v>
      </c>
      <c r="EM83" s="40"/>
      <c r="EN83" s="39">
        <f t="shared" ref="EN83:EO83" si="358">SUM(EN71:EN82)</f>
        <v>229</v>
      </c>
      <c r="EO83" s="30">
        <f t="shared" si="358"/>
        <v>1278</v>
      </c>
      <c r="EP83" s="40"/>
      <c r="EQ83" s="31">
        <f t="shared" si="265"/>
        <v>56556</v>
      </c>
      <c r="ER83" s="32">
        <f t="shared" si="266"/>
        <v>44688</v>
      </c>
      <c r="ES83" s="1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4"/>
      <c r="GU83" s="4"/>
      <c r="GZ83" s="4"/>
      <c r="HE83" s="4"/>
      <c r="HJ83" s="4"/>
      <c r="HO83" s="4"/>
      <c r="HT83" s="4"/>
      <c r="HY83" s="4"/>
      <c r="ID83" s="4"/>
      <c r="II83" s="4"/>
      <c r="IN83" s="4"/>
      <c r="IS83" s="4"/>
      <c r="IX83" s="4"/>
      <c r="JC83" s="4"/>
      <c r="JH83" s="4"/>
    </row>
    <row r="84" spans="1:268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59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60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61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62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0</v>
      </c>
      <c r="DB84" s="9">
        <v>0</v>
      </c>
      <c r="DC84" s="37">
        <f t="shared" ref="DC84:DC95" si="363">IF(DA84=0,0,DB84/DA84*1000)</f>
        <v>0</v>
      </c>
      <c r="DD84" s="36">
        <v>4</v>
      </c>
      <c r="DE84" s="9">
        <v>61</v>
      </c>
      <c r="DF84" s="37">
        <f t="shared" ref="DF84:DF93" si="364">DE84/DD84*1000</f>
        <v>15250</v>
      </c>
      <c r="DG84" s="36">
        <v>0</v>
      </c>
      <c r="DH84" s="9">
        <v>0</v>
      </c>
      <c r="DI84" s="37">
        <v>0</v>
      </c>
      <c r="DJ84" s="47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v>0</v>
      </c>
      <c r="DY84" s="36">
        <v>0</v>
      </c>
      <c r="DZ84" s="9">
        <v>0</v>
      </c>
      <c r="EA84" s="37">
        <f t="shared" ref="EA84:EA95" si="365">IF(DY84=0,0,DZ84/DY84*1000)</f>
        <v>0</v>
      </c>
      <c r="EB84" s="36">
        <v>0</v>
      </c>
      <c r="EC84" s="9">
        <v>0</v>
      </c>
      <c r="ED84" s="37">
        <v>0</v>
      </c>
      <c r="EE84" s="36">
        <v>41</v>
      </c>
      <c r="EF84" s="9">
        <v>431</v>
      </c>
      <c r="EG84" s="37">
        <f t="shared" ref="EG84:EG95" si="366">EF84/EE84*1000</f>
        <v>10512.195121951219</v>
      </c>
      <c r="EH84" s="36">
        <v>0</v>
      </c>
      <c r="EI84" s="9">
        <v>0</v>
      </c>
      <c r="EJ84" s="37">
        <v>0</v>
      </c>
      <c r="EK84" s="36">
        <v>0</v>
      </c>
      <c r="EL84" s="9">
        <v>0</v>
      </c>
      <c r="EM84" s="37">
        <v>0</v>
      </c>
      <c r="EN84" s="36">
        <v>33</v>
      </c>
      <c r="EO84" s="9">
        <v>21</v>
      </c>
      <c r="EP84" s="37">
        <f t="shared" ref="EP84:EP87" si="367">EO84/EN84*1000</f>
        <v>636.36363636363637</v>
      </c>
      <c r="EQ84" s="5">
        <f t="shared" si="265"/>
        <v>4751</v>
      </c>
      <c r="ER84" s="11">
        <f t="shared" si="266"/>
        <v>3749</v>
      </c>
      <c r="ES84" s="1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59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60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61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62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f t="shared" si="363"/>
        <v>0</v>
      </c>
      <c r="DD85" s="36">
        <v>0</v>
      </c>
      <c r="DE85" s="9">
        <v>0</v>
      </c>
      <c r="DF85" s="37">
        <v>0</v>
      </c>
      <c r="DG85" s="36">
        <v>0</v>
      </c>
      <c r="DH85" s="9">
        <v>0</v>
      </c>
      <c r="DI85" s="37">
        <v>0</v>
      </c>
      <c r="DJ85" s="47">
        <v>0</v>
      </c>
      <c r="DK85" s="9">
        <v>0</v>
      </c>
      <c r="DL85" s="37">
        <v>0</v>
      </c>
      <c r="DM85" s="36">
        <v>41</v>
      </c>
      <c r="DN85" s="9">
        <v>14</v>
      </c>
      <c r="DO85" s="37">
        <f t="shared" ref="DO85:DO94" si="368">DN85/DM85*1000</f>
        <v>341.46341463414637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6">
        <v>0</v>
      </c>
      <c r="DW85" s="9">
        <v>0</v>
      </c>
      <c r="DX85" s="37">
        <v>0</v>
      </c>
      <c r="DY85" s="38">
        <v>0</v>
      </c>
      <c r="DZ85" s="10">
        <v>0</v>
      </c>
      <c r="EA85" s="37">
        <f t="shared" si="365"/>
        <v>0</v>
      </c>
      <c r="EB85" s="38">
        <v>0</v>
      </c>
      <c r="EC85" s="10">
        <v>0</v>
      </c>
      <c r="ED85" s="37">
        <v>0</v>
      </c>
      <c r="EE85" s="36">
        <v>41</v>
      </c>
      <c r="EF85" s="9">
        <v>429</v>
      </c>
      <c r="EG85" s="37">
        <f t="shared" si="366"/>
        <v>10463.41463414634</v>
      </c>
      <c r="EH85" s="36">
        <v>0</v>
      </c>
      <c r="EI85" s="9">
        <v>0</v>
      </c>
      <c r="EJ85" s="37">
        <v>0</v>
      </c>
      <c r="EK85" s="36">
        <v>144</v>
      </c>
      <c r="EL85" s="9">
        <v>79</v>
      </c>
      <c r="EM85" s="37">
        <f t="shared" ref="EM85:EM94" si="369">EL85/EK85*1000</f>
        <v>548.6111111111112</v>
      </c>
      <c r="EN85" s="36">
        <v>0</v>
      </c>
      <c r="EO85" s="9">
        <v>0</v>
      </c>
      <c r="EP85" s="37">
        <v>0</v>
      </c>
      <c r="EQ85" s="5">
        <f t="shared" si="265"/>
        <v>4464</v>
      </c>
      <c r="ER85" s="11">
        <f t="shared" si="266"/>
        <v>3332</v>
      </c>
      <c r="ES85" s="1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59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60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61"/>
        <v>258.51125216387766</v>
      </c>
      <c r="BZ86" s="36">
        <v>144</v>
      </c>
      <c r="CA86" s="9">
        <v>58</v>
      </c>
      <c r="CB86" s="37">
        <f t="shared" ref="CB86:CB90" si="370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62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f t="shared" si="363"/>
        <v>0</v>
      </c>
      <c r="DD86" s="36">
        <v>0</v>
      </c>
      <c r="DE86" s="9">
        <v>0</v>
      </c>
      <c r="DF86" s="37">
        <v>0</v>
      </c>
      <c r="DG86" s="36">
        <v>0</v>
      </c>
      <c r="DH86" s="9">
        <v>0</v>
      </c>
      <c r="DI86" s="37">
        <v>0</v>
      </c>
      <c r="DJ86" s="47">
        <v>0</v>
      </c>
      <c r="DK86" s="9">
        <v>0</v>
      </c>
      <c r="DL86" s="37">
        <v>0</v>
      </c>
      <c r="DM86" s="36">
        <v>14</v>
      </c>
      <c r="DN86" s="9">
        <v>4</v>
      </c>
      <c r="DO86" s="37">
        <f t="shared" si="368"/>
        <v>285.71428571428572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v>0</v>
      </c>
      <c r="DY86" s="36">
        <v>0</v>
      </c>
      <c r="DZ86" s="9">
        <v>0</v>
      </c>
      <c r="EA86" s="37">
        <f t="shared" si="365"/>
        <v>0</v>
      </c>
      <c r="EB86" s="36">
        <v>0</v>
      </c>
      <c r="EC86" s="9">
        <v>0</v>
      </c>
      <c r="ED86" s="37">
        <v>0</v>
      </c>
      <c r="EE86" s="36">
        <v>61</v>
      </c>
      <c r="EF86" s="9">
        <v>635</v>
      </c>
      <c r="EG86" s="37">
        <f t="shared" si="366"/>
        <v>10409.836065573771</v>
      </c>
      <c r="EH86" s="36">
        <v>0</v>
      </c>
      <c r="EI86" s="9">
        <v>1</v>
      </c>
      <c r="EJ86" s="37">
        <v>0</v>
      </c>
      <c r="EK86" s="36">
        <v>441</v>
      </c>
      <c r="EL86" s="9">
        <v>145</v>
      </c>
      <c r="EM86" s="37">
        <f t="shared" si="369"/>
        <v>328.79818594104307</v>
      </c>
      <c r="EN86" s="36">
        <v>33</v>
      </c>
      <c r="EO86" s="9">
        <v>22</v>
      </c>
      <c r="EP86" s="37">
        <f t="shared" si="367"/>
        <v>666.66666666666663</v>
      </c>
      <c r="EQ86" s="5">
        <f t="shared" si="265"/>
        <v>7642</v>
      </c>
      <c r="ER86" s="11">
        <f t="shared" si="266"/>
        <v>4755</v>
      </c>
      <c r="ES86" s="1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59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60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61"/>
        <v>274.55919395465992</v>
      </c>
      <c r="BZ87" s="36">
        <v>1007</v>
      </c>
      <c r="CA87" s="9">
        <v>406</v>
      </c>
      <c r="CB87" s="37">
        <f t="shared" si="370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62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0</v>
      </c>
      <c r="DB87" s="9">
        <v>0</v>
      </c>
      <c r="DC87" s="37">
        <f t="shared" si="363"/>
        <v>0</v>
      </c>
      <c r="DD87" s="36">
        <v>4</v>
      </c>
      <c r="DE87" s="9">
        <v>58</v>
      </c>
      <c r="DF87" s="37">
        <f t="shared" si="364"/>
        <v>14500</v>
      </c>
      <c r="DG87" s="36">
        <v>0</v>
      </c>
      <c r="DH87" s="9">
        <v>0</v>
      </c>
      <c r="DI87" s="37">
        <v>0</v>
      </c>
      <c r="DJ87" s="47">
        <v>0</v>
      </c>
      <c r="DK87" s="9">
        <v>0</v>
      </c>
      <c r="DL87" s="37">
        <v>0</v>
      </c>
      <c r="DM87" s="36">
        <v>28</v>
      </c>
      <c r="DN87" s="9">
        <v>9</v>
      </c>
      <c r="DO87" s="37">
        <f t="shared" si="368"/>
        <v>321.42857142857144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v>0</v>
      </c>
      <c r="DY87" s="36">
        <v>0</v>
      </c>
      <c r="DZ87" s="9">
        <v>0</v>
      </c>
      <c r="EA87" s="37">
        <f t="shared" si="365"/>
        <v>0</v>
      </c>
      <c r="EB87" s="36">
        <v>0</v>
      </c>
      <c r="EC87" s="9">
        <v>0</v>
      </c>
      <c r="ED87" s="37">
        <v>0</v>
      </c>
      <c r="EE87" s="36">
        <v>61</v>
      </c>
      <c r="EF87" s="9">
        <v>605</v>
      </c>
      <c r="EG87" s="37">
        <f t="shared" si="366"/>
        <v>9918.0327868852455</v>
      </c>
      <c r="EH87" s="36">
        <v>0</v>
      </c>
      <c r="EI87" s="9">
        <v>3</v>
      </c>
      <c r="EJ87" s="37">
        <v>0</v>
      </c>
      <c r="EK87" s="36">
        <v>168</v>
      </c>
      <c r="EL87" s="9">
        <v>47</v>
      </c>
      <c r="EM87" s="37">
        <f t="shared" si="369"/>
        <v>279.76190476190476</v>
      </c>
      <c r="EN87" s="36">
        <v>28</v>
      </c>
      <c r="EO87" s="9">
        <v>5</v>
      </c>
      <c r="EP87" s="37">
        <f t="shared" si="367"/>
        <v>178.57142857142858</v>
      </c>
      <c r="EQ87" s="5">
        <f t="shared" si="265"/>
        <v>7678</v>
      </c>
      <c r="ER87" s="11">
        <f t="shared" si="266"/>
        <v>4701</v>
      </c>
      <c r="ES87" s="1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59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60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61"/>
        <v>296.33867276887872</v>
      </c>
      <c r="BZ88" s="36">
        <v>541</v>
      </c>
      <c r="CA88" s="9">
        <v>224</v>
      </c>
      <c r="CB88" s="37">
        <f t="shared" si="370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62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0</v>
      </c>
      <c r="DB88" s="9">
        <v>0</v>
      </c>
      <c r="DC88" s="37">
        <f t="shared" si="363"/>
        <v>0</v>
      </c>
      <c r="DD88" s="36">
        <v>6</v>
      </c>
      <c r="DE88" s="9">
        <v>73</v>
      </c>
      <c r="DF88" s="37">
        <f t="shared" si="364"/>
        <v>12166.666666666666</v>
      </c>
      <c r="DG88" s="36">
        <v>0</v>
      </c>
      <c r="DH88" s="9">
        <v>0</v>
      </c>
      <c r="DI88" s="37">
        <v>0</v>
      </c>
      <c r="DJ88" s="47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v>0</v>
      </c>
      <c r="DY88" s="36">
        <v>0</v>
      </c>
      <c r="DZ88" s="9">
        <v>0</v>
      </c>
      <c r="EA88" s="37">
        <f t="shared" si="365"/>
        <v>0</v>
      </c>
      <c r="EB88" s="36">
        <v>0</v>
      </c>
      <c r="EC88" s="9">
        <v>0</v>
      </c>
      <c r="ED88" s="37">
        <v>0</v>
      </c>
      <c r="EE88" s="36">
        <v>21</v>
      </c>
      <c r="EF88" s="9">
        <v>206</v>
      </c>
      <c r="EG88" s="37">
        <f t="shared" si="366"/>
        <v>9809.523809523811</v>
      </c>
      <c r="EH88" s="36">
        <v>0</v>
      </c>
      <c r="EI88" s="9">
        <v>0</v>
      </c>
      <c r="EJ88" s="37">
        <v>0</v>
      </c>
      <c r="EK88" s="36">
        <v>88</v>
      </c>
      <c r="EL88" s="9">
        <v>41</v>
      </c>
      <c r="EM88" s="37">
        <f t="shared" si="369"/>
        <v>465.90909090909088</v>
      </c>
      <c r="EN88" s="36">
        <v>0</v>
      </c>
      <c r="EO88" s="9">
        <v>0</v>
      </c>
      <c r="EP88" s="37">
        <v>0</v>
      </c>
      <c r="EQ88" s="5">
        <f t="shared" si="265"/>
        <v>7883</v>
      </c>
      <c r="ER88" s="11">
        <f t="shared" si="266"/>
        <v>5053</v>
      </c>
      <c r="ES88" s="1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59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60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61"/>
        <v>306.16302186878733</v>
      </c>
      <c r="BZ89" s="36">
        <v>649</v>
      </c>
      <c r="CA89" s="9">
        <v>280</v>
      </c>
      <c r="CB89" s="37">
        <f t="shared" si="370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62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f t="shared" si="363"/>
        <v>0</v>
      </c>
      <c r="DD89" s="36">
        <v>0</v>
      </c>
      <c r="DE89" s="9">
        <v>0</v>
      </c>
      <c r="DF89" s="37">
        <v>0</v>
      </c>
      <c r="DG89" s="36">
        <v>0</v>
      </c>
      <c r="DH89" s="9">
        <v>0</v>
      </c>
      <c r="DI89" s="37">
        <v>0</v>
      </c>
      <c r="DJ89" s="47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v>0</v>
      </c>
      <c r="DY89" s="36">
        <v>0</v>
      </c>
      <c r="DZ89" s="9">
        <v>0</v>
      </c>
      <c r="EA89" s="37">
        <f t="shared" si="365"/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36">
        <v>0</v>
      </c>
      <c r="EO89" s="9">
        <v>0</v>
      </c>
      <c r="EP89" s="37">
        <v>0</v>
      </c>
      <c r="EQ89" s="5">
        <f t="shared" si="265"/>
        <v>6725</v>
      </c>
      <c r="ER89" s="11">
        <f t="shared" si="266"/>
        <v>4202</v>
      </c>
      <c r="ES89" s="1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59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60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61"/>
        <v>380.48780487804879</v>
      </c>
      <c r="BZ90" s="36">
        <v>720</v>
      </c>
      <c r="CA90" s="9">
        <v>304</v>
      </c>
      <c r="CB90" s="37">
        <f t="shared" si="370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62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f t="shared" si="363"/>
        <v>0</v>
      </c>
      <c r="DD90" s="36">
        <v>0</v>
      </c>
      <c r="DE90" s="9">
        <v>0</v>
      </c>
      <c r="DF90" s="37">
        <v>0</v>
      </c>
      <c r="DG90" s="36">
        <v>0</v>
      </c>
      <c r="DH90" s="9">
        <v>0</v>
      </c>
      <c r="DI90" s="37">
        <v>0</v>
      </c>
      <c r="DJ90" s="47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v>0</v>
      </c>
      <c r="DY90" s="36">
        <v>0</v>
      </c>
      <c r="DZ90" s="9">
        <v>0</v>
      </c>
      <c r="EA90" s="37">
        <f t="shared" si="365"/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0</v>
      </c>
      <c r="EI90" s="9">
        <v>0</v>
      </c>
      <c r="EJ90" s="37">
        <v>0</v>
      </c>
      <c r="EK90" s="36">
        <v>76</v>
      </c>
      <c r="EL90" s="9">
        <v>29</v>
      </c>
      <c r="EM90" s="37">
        <f t="shared" si="369"/>
        <v>381.5789473684211</v>
      </c>
      <c r="EN90" s="36">
        <v>0</v>
      </c>
      <c r="EO90" s="9">
        <v>0</v>
      </c>
      <c r="EP90" s="37">
        <v>0</v>
      </c>
      <c r="EQ90" s="5">
        <f t="shared" si="265"/>
        <v>7307</v>
      </c>
      <c r="ER90" s="11">
        <f t="shared" si="266"/>
        <v>4445</v>
      </c>
      <c r="ES90" s="1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59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60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61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62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f t="shared" si="363"/>
        <v>0</v>
      </c>
      <c r="DD91" s="36">
        <v>0</v>
      </c>
      <c r="DE91" s="9">
        <v>0</v>
      </c>
      <c r="DF91" s="37">
        <v>0</v>
      </c>
      <c r="DG91" s="36">
        <v>0</v>
      </c>
      <c r="DH91" s="9">
        <v>0</v>
      </c>
      <c r="DI91" s="37">
        <v>0</v>
      </c>
      <c r="DJ91" s="47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6">
        <v>0</v>
      </c>
      <c r="DW91" s="9">
        <v>0</v>
      </c>
      <c r="DX91" s="37">
        <v>0</v>
      </c>
      <c r="DY91" s="38">
        <v>0</v>
      </c>
      <c r="DZ91" s="10">
        <v>0</v>
      </c>
      <c r="EA91" s="37">
        <f t="shared" si="365"/>
        <v>0</v>
      </c>
      <c r="EB91" s="38">
        <v>0</v>
      </c>
      <c r="EC91" s="10">
        <v>0</v>
      </c>
      <c r="ED91" s="37">
        <v>0</v>
      </c>
      <c r="EE91" s="36">
        <v>20</v>
      </c>
      <c r="EF91" s="9">
        <v>190</v>
      </c>
      <c r="EG91" s="37">
        <f t="shared" si="366"/>
        <v>9500</v>
      </c>
      <c r="EH91" s="36">
        <v>0</v>
      </c>
      <c r="EI91" s="9">
        <v>0</v>
      </c>
      <c r="EJ91" s="37">
        <v>0</v>
      </c>
      <c r="EK91" s="36">
        <v>80</v>
      </c>
      <c r="EL91" s="9">
        <v>44</v>
      </c>
      <c r="EM91" s="37">
        <f t="shared" si="369"/>
        <v>550</v>
      </c>
      <c r="EN91" s="36">
        <v>0</v>
      </c>
      <c r="EO91" s="9">
        <v>0</v>
      </c>
      <c r="EP91" s="37">
        <v>0</v>
      </c>
      <c r="EQ91" s="5">
        <f t="shared" si="265"/>
        <v>6146</v>
      </c>
      <c r="ER91" s="11">
        <f t="shared" si="266"/>
        <v>4395</v>
      </c>
      <c r="ES91" s="1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59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60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62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0</v>
      </c>
      <c r="DB92" s="9">
        <v>0</v>
      </c>
      <c r="DC92" s="37">
        <f t="shared" si="363"/>
        <v>0</v>
      </c>
      <c r="DD92" s="36">
        <v>6</v>
      </c>
      <c r="DE92" s="9">
        <v>81</v>
      </c>
      <c r="DF92" s="37">
        <f t="shared" si="364"/>
        <v>13500</v>
      </c>
      <c r="DG92" s="36">
        <v>0</v>
      </c>
      <c r="DH92" s="9">
        <v>0</v>
      </c>
      <c r="DI92" s="37">
        <v>0</v>
      </c>
      <c r="DJ92" s="47">
        <v>0</v>
      </c>
      <c r="DK92" s="9">
        <v>0</v>
      </c>
      <c r="DL92" s="37">
        <v>0</v>
      </c>
      <c r="DM92" s="36">
        <v>27</v>
      </c>
      <c r="DN92" s="9">
        <v>17</v>
      </c>
      <c r="DO92" s="37">
        <f t="shared" si="368"/>
        <v>629.62962962962968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6">
        <v>0</v>
      </c>
      <c r="DW92" s="9">
        <v>0</v>
      </c>
      <c r="DX92" s="37">
        <v>0</v>
      </c>
      <c r="DY92" s="38">
        <v>0</v>
      </c>
      <c r="DZ92" s="10">
        <v>0</v>
      </c>
      <c r="EA92" s="37">
        <f t="shared" si="365"/>
        <v>0</v>
      </c>
      <c r="EB92" s="38">
        <v>0</v>
      </c>
      <c r="EC92" s="10">
        <v>0</v>
      </c>
      <c r="ED92" s="37">
        <v>0</v>
      </c>
      <c r="EE92" s="36">
        <v>96</v>
      </c>
      <c r="EF92" s="9">
        <v>919</v>
      </c>
      <c r="EG92" s="37">
        <f t="shared" si="366"/>
        <v>9572.9166666666661</v>
      </c>
      <c r="EH92" s="36">
        <v>0</v>
      </c>
      <c r="EI92" s="9">
        <v>0</v>
      </c>
      <c r="EJ92" s="37">
        <v>0</v>
      </c>
      <c r="EK92" s="36">
        <v>58</v>
      </c>
      <c r="EL92" s="9">
        <v>21</v>
      </c>
      <c r="EM92" s="37">
        <f t="shared" si="369"/>
        <v>362.06896551724139</v>
      </c>
      <c r="EN92" s="36">
        <v>0</v>
      </c>
      <c r="EO92" s="9">
        <v>0</v>
      </c>
      <c r="EP92" s="37">
        <v>0</v>
      </c>
      <c r="EQ92" s="5">
        <f t="shared" si="265"/>
        <v>5467</v>
      </c>
      <c r="ER92" s="11">
        <f t="shared" si="266"/>
        <v>4647</v>
      </c>
      <c r="ES92" s="1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59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71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60"/>
        <v>0</v>
      </c>
      <c r="BK93" s="38">
        <v>1</v>
      </c>
      <c r="BL93" s="10">
        <v>3</v>
      </c>
      <c r="BM93" s="37">
        <f t="shared" ref="BM93" si="372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62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0</v>
      </c>
      <c r="DB93" s="9">
        <v>0</v>
      </c>
      <c r="DC93" s="37">
        <f t="shared" si="363"/>
        <v>0</v>
      </c>
      <c r="DD93" s="36">
        <v>6</v>
      </c>
      <c r="DE93" s="9">
        <v>82</v>
      </c>
      <c r="DF93" s="37">
        <f t="shared" si="364"/>
        <v>13666.666666666666</v>
      </c>
      <c r="DG93" s="36">
        <v>0</v>
      </c>
      <c r="DH93" s="9">
        <v>0</v>
      </c>
      <c r="DI93" s="37">
        <v>0</v>
      </c>
      <c r="DJ93" s="47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6">
        <v>0</v>
      </c>
      <c r="DW93" s="9">
        <v>0</v>
      </c>
      <c r="DX93" s="37">
        <v>0</v>
      </c>
      <c r="DY93" s="38">
        <v>0</v>
      </c>
      <c r="DZ93" s="10">
        <v>0</v>
      </c>
      <c r="EA93" s="37">
        <f t="shared" si="365"/>
        <v>0</v>
      </c>
      <c r="EB93" s="38">
        <v>0</v>
      </c>
      <c r="EC93" s="10">
        <v>0</v>
      </c>
      <c r="ED93" s="37">
        <v>0</v>
      </c>
      <c r="EE93" s="36">
        <v>80</v>
      </c>
      <c r="EF93" s="9">
        <v>784</v>
      </c>
      <c r="EG93" s="37">
        <f t="shared" si="366"/>
        <v>9800</v>
      </c>
      <c r="EH93" s="36">
        <v>0</v>
      </c>
      <c r="EI93" s="9">
        <v>0</v>
      </c>
      <c r="EJ93" s="37">
        <v>0</v>
      </c>
      <c r="EK93" s="36">
        <v>73</v>
      </c>
      <c r="EL93" s="9">
        <v>32</v>
      </c>
      <c r="EM93" s="37">
        <f t="shared" si="369"/>
        <v>438.35616438356163</v>
      </c>
      <c r="EN93" s="36">
        <v>0</v>
      </c>
      <c r="EO93" s="9">
        <v>0</v>
      </c>
      <c r="EP93" s="37">
        <v>0</v>
      </c>
      <c r="EQ93" s="5">
        <f t="shared" si="265"/>
        <v>5332</v>
      </c>
      <c r="ER93" s="11">
        <f t="shared" si="266"/>
        <v>4803</v>
      </c>
      <c r="ES93" s="1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59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71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60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62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f t="shared" si="363"/>
        <v>0</v>
      </c>
      <c r="DD94" s="36">
        <v>0</v>
      </c>
      <c r="DE94" s="9">
        <v>0</v>
      </c>
      <c r="DF94" s="37">
        <v>0</v>
      </c>
      <c r="DG94" s="36">
        <v>0</v>
      </c>
      <c r="DH94" s="9">
        <v>0</v>
      </c>
      <c r="DI94" s="37">
        <v>0</v>
      </c>
      <c r="DJ94" s="47">
        <v>0</v>
      </c>
      <c r="DK94" s="9">
        <v>0</v>
      </c>
      <c r="DL94" s="37">
        <v>0</v>
      </c>
      <c r="DM94" s="36">
        <v>28</v>
      </c>
      <c r="DN94" s="9">
        <v>20</v>
      </c>
      <c r="DO94" s="37">
        <f t="shared" si="368"/>
        <v>714.28571428571433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6">
        <v>0</v>
      </c>
      <c r="DW94" s="9">
        <v>0</v>
      </c>
      <c r="DX94" s="37">
        <v>0</v>
      </c>
      <c r="DY94" s="38">
        <v>0</v>
      </c>
      <c r="DZ94" s="10">
        <v>0</v>
      </c>
      <c r="EA94" s="37">
        <f t="shared" si="365"/>
        <v>0</v>
      </c>
      <c r="EB94" s="38">
        <v>0</v>
      </c>
      <c r="EC94" s="10">
        <v>0</v>
      </c>
      <c r="ED94" s="37">
        <v>0</v>
      </c>
      <c r="EE94" s="36">
        <v>0</v>
      </c>
      <c r="EF94" s="9">
        <v>4</v>
      </c>
      <c r="EG94" s="37">
        <v>0</v>
      </c>
      <c r="EH94" s="36">
        <v>0</v>
      </c>
      <c r="EI94" s="9">
        <v>0</v>
      </c>
      <c r="EJ94" s="37">
        <v>0</v>
      </c>
      <c r="EK94" s="36">
        <v>144</v>
      </c>
      <c r="EL94" s="9">
        <v>67</v>
      </c>
      <c r="EM94" s="37">
        <f t="shared" si="369"/>
        <v>465.27777777777777</v>
      </c>
      <c r="EN94" s="36">
        <v>0</v>
      </c>
      <c r="EO94" s="9">
        <v>0</v>
      </c>
      <c r="EP94" s="37">
        <v>0</v>
      </c>
      <c r="EQ94" s="5">
        <f t="shared" si="265"/>
        <v>5104</v>
      </c>
      <c r="ER94" s="11">
        <f t="shared" si="266"/>
        <v>3746</v>
      </c>
      <c r="ES94" s="1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59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60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62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f t="shared" si="363"/>
        <v>0</v>
      </c>
      <c r="DD95" s="36">
        <v>0</v>
      </c>
      <c r="DE95" s="9">
        <v>0</v>
      </c>
      <c r="DF95" s="37">
        <v>0</v>
      </c>
      <c r="DG95" s="36">
        <v>0</v>
      </c>
      <c r="DH95" s="9">
        <v>0</v>
      </c>
      <c r="DI95" s="37">
        <v>0</v>
      </c>
      <c r="DJ95" s="47">
        <v>0</v>
      </c>
      <c r="DK95" s="9">
        <v>0</v>
      </c>
      <c r="DL95" s="37">
        <v>0</v>
      </c>
      <c r="DM95" s="36">
        <v>-28</v>
      </c>
      <c r="DN95" s="9">
        <v>-20</v>
      </c>
      <c r="DO95" s="37">
        <f>DN95/DM95*-1000</f>
        <v>-714.28571428571433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v>0</v>
      </c>
      <c r="DY95" s="36">
        <v>0</v>
      </c>
      <c r="DZ95" s="9">
        <v>0</v>
      </c>
      <c r="EA95" s="37">
        <f t="shared" si="365"/>
        <v>0</v>
      </c>
      <c r="EB95" s="36">
        <v>0</v>
      </c>
      <c r="EC95" s="9">
        <v>0</v>
      </c>
      <c r="ED95" s="37">
        <v>0</v>
      </c>
      <c r="EE95" s="36">
        <v>20</v>
      </c>
      <c r="EF95" s="9">
        <v>183</v>
      </c>
      <c r="EG95" s="37">
        <f t="shared" si="366"/>
        <v>9150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36">
        <v>0</v>
      </c>
      <c r="EO95" s="9">
        <v>0</v>
      </c>
      <c r="EP95" s="37">
        <v>0</v>
      </c>
      <c r="EQ95" s="5">
        <f t="shared" si="265"/>
        <v>4203</v>
      </c>
      <c r="ER95" s="11">
        <f t="shared" si="266"/>
        <v>3511</v>
      </c>
      <c r="ES95" s="1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55"/>
      <c r="B96" s="56" t="s">
        <v>17</v>
      </c>
      <c r="C96" s="39">
        <f t="shared" ref="C96" si="373">SUM(C84:C95)</f>
        <v>0</v>
      </c>
      <c r="D96" s="30">
        <f t="shared" ref="D96" si="374">SUM(D84:D95)</f>
        <v>0</v>
      </c>
      <c r="E96" s="40"/>
      <c r="F96" s="39">
        <f t="shared" ref="F96" si="375">SUM(F84:F95)</f>
        <v>0</v>
      </c>
      <c r="G96" s="30">
        <f t="shared" ref="G96" si="376">SUM(G84:G95)</f>
        <v>0</v>
      </c>
      <c r="H96" s="40"/>
      <c r="I96" s="39">
        <f t="shared" ref="I96:J96" si="377">SUM(I84:I95)</f>
        <v>0</v>
      </c>
      <c r="J96" s="30">
        <f t="shared" si="377"/>
        <v>0</v>
      </c>
      <c r="K96" s="40"/>
      <c r="L96" s="39">
        <f t="shared" ref="L96" si="378">SUM(L84:L95)</f>
        <v>0</v>
      </c>
      <c r="M96" s="30">
        <f t="shared" ref="M96" si="379">SUM(M84:M95)</f>
        <v>0</v>
      </c>
      <c r="N96" s="40"/>
      <c r="O96" s="39">
        <f t="shared" ref="O96" si="380">SUM(O84:O95)</f>
        <v>0</v>
      </c>
      <c r="P96" s="30">
        <f t="shared" ref="P96" si="381">SUM(P84:P95)</f>
        <v>0</v>
      </c>
      <c r="Q96" s="40"/>
      <c r="R96" s="39">
        <f t="shared" ref="R96:S96" si="382">SUM(R84:R95)</f>
        <v>0</v>
      </c>
      <c r="S96" s="30">
        <f t="shared" si="382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83">SUM(X84:X95)</f>
        <v>0</v>
      </c>
      <c r="Y96" s="30">
        <f t="shared" si="383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84">SUM(AD84:AD95)</f>
        <v>0</v>
      </c>
      <c r="AE96" s="30">
        <f t="shared" ref="AE96" si="385">SUM(AE84:AE95)</f>
        <v>0</v>
      </c>
      <c r="AF96" s="40"/>
      <c r="AG96" s="39">
        <f t="shared" ref="AG96:AH96" si="386">SUM(AG84:AG95)</f>
        <v>0</v>
      </c>
      <c r="AH96" s="30">
        <f t="shared" si="386"/>
        <v>0</v>
      </c>
      <c r="AI96" s="40"/>
      <c r="AJ96" s="39">
        <f t="shared" ref="AJ96:AK96" si="387">SUM(AJ84:AJ95)</f>
        <v>0</v>
      </c>
      <c r="AK96" s="30">
        <f t="shared" si="387"/>
        <v>0</v>
      </c>
      <c r="AL96" s="40"/>
      <c r="AM96" s="39">
        <f t="shared" ref="AM96" si="388">SUM(AM84:AM95)</f>
        <v>0</v>
      </c>
      <c r="AN96" s="30">
        <f t="shared" ref="AN96" si="389">SUM(AN84:AN95)</f>
        <v>0</v>
      </c>
      <c r="AO96" s="40"/>
      <c r="AP96" s="39">
        <f t="shared" ref="AP96:AQ96" si="390">SUM(AP84:AP95)</f>
        <v>0</v>
      </c>
      <c r="AQ96" s="30">
        <f t="shared" si="390"/>
        <v>0</v>
      </c>
      <c r="AR96" s="40"/>
      <c r="AS96" s="39">
        <f t="shared" ref="AS96:AT96" si="391">SUM(AS84:AS95)</f>
        <v>7</v>
      </c>
      <c r="AT96" s="30">
        <f t="shared" si="391"/>
        <v>132</v>
      </c>
      <c r="AU96" s="40"/>
      <c r="AV96" s="39">
        <f t="shared" ref="AV96:AW96" si="392">SUM(AV84:AV95)</f>
        <v>0</v>
      </c>
      <c r="AW96" s="30">
        <f t="shared" si="392"/>
        <v>0</v>
      </c>
      <c r="AX96" s="40"/>
      <c r="AY96" s="39">
        <f t="shared" ref="AY96:AZ96" si="393">SUM(AY84:AY95)</f>
        <v>0</v>
      </c>
      <c r="AZ96" s="30">
        <f t="shared" si="393"/>
        <v>1</v>
      </c>
      <c r="BA96" s="40"/>
      <c r="BB96" s="39">
        <f t="shared" ref="BB96" si="394">SUM(BB84:BB95)</f>
        <v>0</v>
      </c>
      <c r="BC96" s="30">
        <f t="shared" ref="BC96" si="395">SUM(BC84:BC95)</f>
        <v>0</v>
      </c>
      <c r="BD96" s="40"/>
      <c r="BE96" s="39">
        <f t="shared" ref="BE96" si="396">SUM(BE84:BE95)</f>
        <v>0</v>
      </c>
      <c r="BF96" s="30">
        <f t="shared" ref="BF96" si="397">SUM(BF84:BF95)</f>
        <v>0</v>
      </c>
      <c r="BG96" s="40"/>
      <c r="BH96" s="39">
        <f t="shared" ref="BH96:BI96" si="398">SUM(BH84:BH95)</f>
        <v>0</v>
      </c>
      <c r="BI96" s="30">
        <f t="shared" si="398"/>
        <v>0</v>
      </c>
      <c r="BJ96" s="40"/>
      <c r="BK96" s="39">
        <f t="shared" ref="BK96:BL96" si="399">SUM(BK84:BK95)</f>
        <v>1</v>
      </c>
      <c r="BL96" s="30">
        <f t="shared" si="399"/>
        <v>11</v>
      </c>
      <c r="BM96" s="40"/>
      <c r="BN96" s="39">
        <f t="shared" ref="BN96:BO96" si="400">SUM(BN84:BN95)</f>
        <v>0</v>
      </c>
      <c r="BO96" s="30">
        <f t="shared" si="400"/>
        <v>0</v>
      </c>
      <c r="BP96" s="40"/>
      <c r="BQ96" s="39">
        <f t="shared" ref="BQ96:BR96" si="401">SUM(BQ84:BQ95)</f>
        <v>0</v>
      </c>
      <c r="BR96" s="30">
        <f t="shared" si="401"/>
        <v>0</v>
      </c>
      <c r="BS96" s="40"/>
      <c r="BT96" s="39">
        <f t="shared" ref="BT96:BU96" si="402">SUM(BT84:BT95)</f>
        <v>0</v>
      </c>
      <c r="BU96" s="30">
        <f t="shared" si="402"/>
        <v>0</v>
      </c>
      <c r="BV96" s="40"/>
      <c r="BW96" s="39">
        <f t="shared" ref="BW96:BX96" si="403">SUM(BW84:BW95)</f>
        <v>6211</v>
      </c>
      <c r="BX96" s="30">
        <f t="shared" si="403"/>
        <v>1792</v>
      </c>
      <c r="BY96" s="40"/>
      <c r="BZ96" s="39">
        <f t="shared" ref="BZ96:CA96" si="404">SUM(BZ84:BZ95)</f>
        <v>3061</v>
      </c>
      <c r="CA96" s="30">
        <f t="shared" si="404"/>
        <v>1272</v>
      </c>
      <c r="CB96" s="40"/>
      <c r="CC96" s="39">
        <f t="shared" ref="CC96:CD96" si="405">SUM(CC84:CC95)</f>
        <v>0</v>
      </c>
      <c r="CD96" s="30">
        <f t="shared" si="405"/>
        <v>0</v>
      </c>
      <c r="CE96" s="40"/>
      <c r="CF96" s="39">
        <f t="shared" ref="CF96:CG96" si="406">SUM(CF84:CF95)</f>
        <v>0</v>
      </c>
      <c r="CG96" s="30">
        <f t="shared" si="406"/>
        <v>17</v>
      </c>
      <c r="CH96" s="40"/>
      <c r="CI96" s="39">
        <f t="shared" ref="CI96:CJ96" si="407">SUM(CI84:CI95)</f>
        <v>61479</v>
      </c>
      <c r="CJ96" s="30">
        <f t="shared" si="407"/>
        <v>42772</v>
      </c>
      <c r="CK96" s="40"/>
      <c r="CL96" s="39">
        <f t="shared" ref="CL96:CM96" si="408">SUM(CL84:CL95)</f>
        <v>0</v>
      </c>
      <c r="CM96" s="30">
        <f t="shared" si="408"/>
        <v>0</v>
      </c>
      <c r="CN96" s="40"/>
      <c r="CO96" s="39">
        <f t="shared" ref="CO96:CP96" si="409">SUM(CO84:CO95)</f>
        <v>0</v>
      </c>
      <c r="CP96" s="30">
        <f t="shared" si="409"/>
        <v>0</v>
      </c>
      <c r="CQ96" s="40"/>
      <c r="CR96" s="39">
        <f t="shared" ref="CR96:CS96" si="410">SUM(CR84:CR95)</f>
        <v>0</v>
      </c>
      <c r="CS96" s="30">
        <f t="shared" si="410"/>
        <v>0</v>
      </c>
      <c r="CT96" s="40"/>
      <c r="CU96" s="39">
        <f t="shared" ref="CU96" si="411">SUM(CU84:CU95)</f>
        <v>0</v>
      </c>
      <c r="CV96" s="30">
        <f t="shared" ref="CV96" si="412">SUM(CV84:CV95)</f>
        <v>0</v>
      </c>
      <c r="CW96" s="40"/>
      <c r="CX96" s="39">
        <f t="shared" ref="CX96" si="413">SUM(CX84:CX95)</f>
        <v>0</v>
      </c>
      <c r="CY96" s="30">
        <f t="shared" ref="CY96" si="414">SUM(CY84:CY95)</f>
        <v>0</v>
      </c>
      <c r="CZ96" s="40"/>
      <c r="DA96" s="39">
        <f t="shared" ref="DA96:DB96" si="415">SUM(DA84:DA95)</f>
        <v>0</v>
      </c>
      <c r="DB96" s="30">
        <f t="shared" si="415"/>
        <v>0</v>
      </c>
      <c r="DC96" s="40"/>
      <c r="DD96" s="39">
        <f t="shared" ref="DD96:DE96" si="416">SUM(DD84:DD95)</f>
        <v>26</v>
      </c>
      <c r="DE96" s="30">
        <f t="shared" si="416"/>
        <v>355</v>
      </c>
      <c r="DF96" s="40"/>
      <c r="DG96" s="39">
        <f t="shared" ref="DG96:DH96" si="417">SUM(DG84:DG95)</f>
        <v>0</v>
      </c>
      <c r="DH96" s="30">
        <f t="shared" si="417"/>
        <v>0</v>
      </c>
      <c r="DI96" s="40"/>
      <c r="DJ96" s="48">
        <f t="shared" ref="DJ96:DK96" si="418">SUM(DJ84:DJ95)</f>
        <v>0</v>
      </c>
      <c r="DK96" s="30">
        <f t="shared" si="418"/>
        <v>0</v>
      </c>
      <c r="DL96" s="40"/>
      <c r="DM96" s="39">
        <f t="shared" ref="DM96:DN96" si="419">SUM(DM84:DM95)</f>
        <v>110</v>
      </c>
      <c r="DN96" s="30">
        <f t="shared" si="419"/>
        <v>44</v>
      </c>
      <c r="DO96" s="40"/>
      <c r="DP96" s="39">
        <f t="shared" ref="DP96" si="420">SUM(DP84:DP95)</f>
        <v>0</v>
      </c>
      <c r="DQ96" s="30">
        <f t="shared" ref="DQ96" si="421">SUM(DQ84:DQ95)</f>
        <v>0</v>
      </c>
      <c r="DR96" s="40"/>
      <c r="DS96" s="39">
        <f t="shared" ref="DS96" si="422">SUM(DS84:DS95)</f>
        <v>0</v>
      </c>
      <c r="DT96" s="30">
        <f t="shared" ref="DT96" si="423">SUM(DT84:DT95)</f>
        <v>0</v>
      </c>
      <c r="DU96" s="40"/>
      <c r="DV96" s="39">
        <f t="shared" ref="DV96" si="424">SUM(DV84:DV95)</f>
        <v>0</v>
      </c>
      <c r="DW96" s="30">
        <f t="shared" ref="DW96" si="425">SUM(DW84:DW95)</f>
        <v>0</v>
      </c>
      <c r="DX96" s="40"/>
      <c r="DY96" s="39">
        <f t="shared" ref="DY96:DZ96" si="426">SUM(DY84:DY95)</f>
        <v>0</v>
      </c>
      <c r="DZ96" s="30">
        <f t="shared" si="426"/>
        <v>0</v>
      </c>
      <c r="EA96" s="40"/>
      <c r="EB96" s="39">
        <f t="shared" ref="EB96:EC96" si="427">SUM(EB84:EB95)</f>
        <v>0</v>
      </c>
      <c r="EC96" s="30">
        <f t="shared" si="427"/>
        <v>0</v>
      </c>
      <c r="ED96" s="40"/>
      <c r="EE96" s="39">
        <f t="shared" ref="EE96:EF96" si="428">SUM(EE84:EE95)</f>
        <v>441</v>
      </c>
      <c r="EF96" s="30">
        <f t="shared" si="428"/>
        <v>4386</v>
      </c>
      <c r="EG96" s="40"/>
      <c r="EH96" s="39">
        <f t="shared" ref="EH96:EI96" si="429">SUM(EH84:EH95)</f>
        <v>0</v>
      </c>
      <c r="EI96" s="30">
        <f t="shared" si="429"/>
        <v>4</v>
      </c>
      <c r="EJ96" s="40"/>
      <c r="EK96" s="39">
        <f t="shared" ref="EK96:EL96" si="430">SUM(EK84:EK95)</f>
        <v>1272</v>
      </c>
      <c r="EL96" s="30">
        <f t="shared" si="430"/>
        <v>505</v>
      </c>
      <c r="EM96" s="40"/>
      <c r="EN96" s="39">
        <f t="shared" ref="EN96:EO96" si="431">SUM(EN84:EN95)</f>
        <v>94</v>
      </c>
      <c r="EO96" s="30">
        <f t="shared" si="431"/>
        <v>48</v>
      </c>
      <c r="EP96" s="40"/>
      <c r="EQ96" s="31">
        <f t="shared" ref="EQ96:EQ122" si="432">C96+F96+L96+O96+AA96+AD96+AM96+AS96+AY96+BB96+BE96+BK96+BW96+BZ96+CF96+CI96+CU96+CX96+DD96+DM96+DP96+DS96+DV96+EE96+EH96+EK96+EN96</f>
        <v>72702</v>
      </c>
      <c r="ER96" s="32">
        <f t="shared" ref="ER96:ER122" si="433">D96+G96+M96+P96+AB96+AE96+AN96+AT96+AZ96+BC96+BF96+BL96+BX96+CA96+CG96+CJ96+CV96+CY96+DE96+DN96+DQ96+DT96+DW96+EF96+EI96+EL96+EO96</f>
        <v>51339</v>
      </c>
      <c r="ES96" s="1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4"/>
      <c r="GU96" s="4"/>
      <c r="GZ96" s="4"/>
      <c r="HE96" s="4"/>
      <c r="HJ96" s="4"/>
      <c r="HO96" s="4"/>
      <c r="HT96" s="4"/>
      <c r="HY96" s="4"/>
      <c r="ID96" s="4"/>
      <c r="II96" s="4"/>
      <c r="IN96" s="4"/>
      <c r="IS96" s="4"/>
      <c r="IX96" s="4"/>
      <c r="JC96" s="4"/>
      <c r="JH96" s="4"/>
    </row>
    <row r="97" spans="1:268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34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35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36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37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0</v>
      </c>
      <c r="DB97" s="9">
        <v>0</v>
      </c>
      <c r="DC97" s="37">
        <f t="shared" ref="DC97:DC108" si="438">IF(DA97=0,0,DB97/DA97*1000)</f>
        <v>0</v>
      </c>
      <c r="DD97" s="36">
        <v>6</v>
      </c>
      <c r="DE97" s="9">
        <v>82</v>
      </c>
      <c r="DF97" s="37">
        <f t="shared" ref="DF97:DF107" si="439">DE97/DD97*1000</f>
        <v>13666.666666666666</v>
      </c>
      <c r="DG97" s="36">
        <v>0</v>
      </c>
      <c r="DH97" s="9">
        <v>0</v>
      </c>
      <c r="DI97" s="37">
        <v>0</v>
      </c>
      <c r="DJ97" s="47">
        <v>0</v>
      </c>
      <c r="DK97" s="9">
        <v>0</v>
      </c>
      <c r="DL97" s="37">
        <v>0</v>
      </c>
      <c r="DM97" s="36">
        <v>74</v>
      </c>
      <c r="DN97" s="9">
        <v>48</v>
      </c>
      <c r="DO97" s="37">
        <f t="shared" ref="DO97:DO106" si="440">DN97/DM97*1000</f>
        <v>648.64864864864865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v>0</v>
      </c>
      <c r="DY97" s="36">
        <v>0</v>
      </c>
      <c r="DZ97" s="9">
        <v>0</v>
      </c>
      <c r="EA97" s="37">
        <f t="shared" ref="EA97:EA108" si="441">IF(DY97=0,0,DZ97/DY97*1000)</f>
        <v>0</v>
      </c>
      <c r="EB97" s="36">
        <v>0</v>
      </c>
      <c r="EC97" s="9">
        <v>0</v>
      </c>
      <c r="ED97" s="37">
        <v>0</v>
      </c>
      <c r="EE97" s="36">
        <v>20</v>
      </c>
      <c r="EF97" s="9">
        <v>183</v>
      </c>
      <c r="EG97" s="37">
        <f t="shared" ref="EG97:EG107" si="442">EF97/EE97*1000</f>
        <v>9150</v>
      </c>
      <c r="EH97" s="36">
        <v>0</v>
      </c>
      <c r="EI97" s="9">
        <v>0</v>
      </c>
      <c r="EJ97" s="37">
        <v>0</v>
      </c>
      <c r="EK97" s="36">
        <v>150</v>
      </c>
      <c r="EL97" s="9">
        <v>86</v>
      </c>
      <c r="EM97" s="37">
        <f t="shared" ref="EM97:EM108" si="443">EL97/EK97*1000</f>
        <v>573.33333333333337</v>
      </c>
      <c r="EN97" s="36">
        <v>0</v>
      </c>
      <c r="EO97" s="9">
        <v>0</v>
      </c>
      <c r="EP97" s="37">
        <v>0</v>
      </c>
      <c r="EQ97" s="5">
        <f t="shared" si="432"/>
        <v>4822</v>
      </c>
      <c r="ER97" s="11">
        <f t="shared" si="433"/>
        <v>3951</v>
      </c>
      <c r="ES97" s="1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34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35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36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37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f t="shared" si="438"/>
        <v>0</v>
      </c>
      <c r="DD98" s="36">
        <v>0</v>
      </c>
      <c r="DE98" s="9">
        <v>0</v>
      </c>
      <c r="DF98" s="37">
        <v>0</v>
      </c>
      <c r="DG98" s="36">
        <v>0</v>
      </c>
      <c r="DH98" s="9">
        <v>0</v>
      </c>
      <c r="DI98" s="37">
        <v>0</v>
      </c>
      <c r="DJ98" s="47">
        <v>0</v>
      </c>
      <c r="DK98" s="9">
        <v>0</v>
      </c>
      <c r="DL98" s="37">
        <v>0</v>
      </c>
      <c r="DM98" s="36">
        <v>22</v>
      </c>
      <c r="DN98" s="9">
        <v>21</v>
      </c>
      <c r="DO98" s="37">
        <f t="shared" si="440"/>
        <v>954.54545454545462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6">
        <v>0</v>
      </c>
      <c r="DW98" s="9">
        <v>0</v>
      </c>
      <c r="DX98" s="37">
        <v>0</v>
      </c>
      <c r="DY98" s="38">
        <v>0</v>
      </c>
      <c r="DZ98" s="10">
        <v>0</v>
      </c>
      <c r="EA98" s="37">
        <f t="shared" si="441"/>
        <v>0</v>
      </c>
      <c r="EB98" s="38">
        <v>0</v>
      </c>
      <c r="EC98" s="10">
        <v>0</v>
      </c>
      <c r="ED98" s="37">
        <v>0</v>
      </c>
      <c r="EE98" s="36">
        <v>80</v>
      </c>
      <c r="EF98" s="9">
        <v>752</v>
      </c>
      <c r="EG98" s="37">
        <f t="shared" si="442"/>
        <v>9400</v>
      </c>
      <c r="EH98" s="36">
        <v>0</v>
      </c>
      <c r="EI98" s="9">
        <v>0</v>
      </c>
      <c r="EJ98" s="37">
        <v>0</v>
      </c>
      <c r="EK98" s="36">
        <v>770</v>
      </c>
      <c r="EL98" s="9">
        <v>503</v>
      </c>
      <c r="EM98" s="37">
        <f t="shared" si="443"/>
        <v>653.24675324675331</v>
      </c>
      <c r="EN98" s="36">
        <v>0</v>
      </c>
      <c r="EO98" s="9">
        <v>0</v>
      </c>
      <c r="EP98" s="37">
        <v>0</v>
      </c>
      <c r="EQ98" s="5">
        <f t="shared" si="432"/>
        <v>6622</v>
      </c>
      <c r="ER98" s="11">
        <f t="shared" si="433"/>
        <v>5990</v>
      </c>
      <c r="ES98" s="1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34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35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36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37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f t="shared" si="438"/>
        <v>0</v>
      </c>
      <c r="DD99" s="36">
        <v>0</v>
      </c>
      <c r="DE99" s="9">
        <v>0</v>
      </c>
      <c r="DF99" s="37">
        <v>0</v>
      </c>
      <c r="DG99" s="36">
        <v>0</v>
      </c>
      <c r="DH99" s="9">
        <v>0</v>
      </c>
      <c r="DI99" s="37">
        <v>0</v>
      </c>
      <c r="DJ99" s="47">
        <v>0</v>
      </c>
      <c r="DK99" s="9">
        <v>0</v>
      </c>
      <c r="DL99" s="37">
        <v>0</v>
      </c>
      <c r="DM99" s="36">
        <v>27</v>
      </c>
      <c r="DN99" s="9">
        <v>27</v>
      </c>
      <c r="DO99" s="37">
        <f t="shared" si="440"/>
        <v>1000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v>0</v>
      </c>
      <c r="DY99" s="36">
        <v>0</v>
      </c>
      <c r="DZ99" s="9">
        <v>0</v>
      </c>
      <c r="EA99" s="37">
        <f t="shared" si="441"/>
        <v>0</v>
      </c>
      <c r="EB99" s="36">
        <v>0</v>
      </c>
      <c r="EC99" s="9">
        <v>0</v>
      </c>
      <c r="ED99" s="37">
        <v>0</v>
      </c>
      <c r="EE99" s="36">
        <v>1</v>
      </c>
      <c r="EF99" s="9">
        <v>4</v>
      </c>
      <c r="EG99" s="37">
        <f t="shared" si="442"/>
        <v>4000</v>
      </c>
      <c r="EH99" s="36">
        <v>0</v>
      </c>
      <c r="EI99" s="9">
        <v>0</v>
      </c>
      <c r="EJ99" s="37">
        <v>0</v>
      </c>
      <c r="EK99" s="36">
        <v>1046</v>
      </c>
      <c r="EL99" s="9">
        <v>649</v>
      </c>
      <c r="EM99" s="37">
        <f t="shared" si="443"/>
        <v>620.45889101338435</v>
      </c>
      <c r="EN99" s="36">
        <v>0</v>
      </c>
      <c r="EO99" s="9">
        <v>0</v>
      </c>
      <c r="EP99" s="37">
        <v>0</v>
      </c>
      <c r="EQ99" s="5">
        <f t="shared" si="432"/>
        <v>8287</v>
      </c>
      <c r="ER99" s="11">
        <f t="shared" si="433"/>
        <v>7066</v>
      </c>
      <c r="ES99" s="1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34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35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36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37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f t="shared" si="438"/>
        <v>0</v>
      </c>
      <c r="DD100" s="36">
        <v>0</v>
      </c>
      <c r="DE100" s="9">
        <v>0</v>
      </c>
      <c r="DF100" s="37">
        <v>0</v>
      </c>
      <c r="DG100" s="36">
        <v>0</v>
      </c>
      <c r="DH100" s="9">
        <v>0</v>
      </c>
      <c r="DI100" s="37">
        <v>0</v>
      </c>
      <c r="DJ100" s="47">
        <v>0</v>
      </c>
      <c r="DK100" s="9">
        <v>0</v>
      </c>
      <c r="DL100" s="37">
        <v>0</v>
      </c>
      <c r="DM100" s="36">
        <v>28</v>
      </c>
      <c r="DN100" s="9">
        <v>19</v>
      </c>
      <c r="DO100" s="37">
        <f t="shared" si="440"/>
        <v>678.57142857142856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v>0</v>
      </c>
      <c r="DY100" s="36">
        <v>0</v>
      </c>
      <c r="DZ100" s="9">
        <v>0</v>
      </c>
      <c r="EA100" s="37">
        <f t="shared" si="441"/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0</v>
      </c>
      <c r="EI100" s="9">
        <v>0</v>
      </c>
      <c r="EJ100" s="37">
        <v>0</v>
      </c>
      <c r="EK100" s="36">
        <v>227</v>
      </c>
      <c r="EL100" s="9">
        <v>139</v>
      </c>
      <c r="EM100" s="37">
        <f t="shared" si="443"/>
        <v>612.33480176211447</v>
      </c>
      <c r="EN100" s="36">
        <v>-38</v>
      </c>
      <c r="EO100" s="9">
        <v>-13</v>
      </c>
      <c r="EP100" s="37">
        <f>EO100/EN100*-1000</f>
        <v>-342.10526315789474</v>
      </c>
      <c r="EQ100" s="5">
        <f t="shared" si="432"/>
        <v>6339</v>
      </c>
      <c r="ER100" s="11">
        <f t="shared" si="433"/>
        <v>5531</v>
      </c>
      <c r="ES100" s="1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34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35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36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37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f t="shared" si="438"/>
        <v>0</v>
      </c>
      <c r="DD101" s="36">
        <v>0</v>
      </c>
      <c r="DE101" s="9">
        <v>0</v>
      </c>
      <c r="DF101" s="37">
        <v>0</v>
      </c>
      <c r="DG101" s="36">
        <v>0</v>
      </c>
      <c r="DH101" s="9">
        <v>0</v>
      </c>
      <c r="DI101" s="37">
        <v>0</v>
      </c>
      <c r="DJ101" s="47">
        <v>0</v>
      </c>
      <c r="DK101" s="9">
        <v>0</v>
      </c>
      <c r="DL101" s="37">
        <v>0</v>
      </c>
      <c r="DM101" s="36">
        <v>28</v>
      </c>
      <c r="DN101" s="9">
        <v>18</v>
      </c>
      <c r="DO101" s="37">
        <f t="shared" si="440"/>
        <v>642.85714285714289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v>0</v>
      </c>
      <c r="DY101" s="36">
        <v>0</v>
      </c>
      <c r="DZ101" s="9">
        <v>0</v>
      </c>
      <c r="EA101" s="37">
        <f t="shared" si="441"/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0</v>
      </c>
      <c r="EI101" s="9">
        <v>0</v>
      </c>
      <c r="EJ101" s="37">
        <v>0</v>
      </c>
      <c r="EK101" s="36">
        <v>123</v>
      </c>
      <c r="EL101" s="9">
        <v>89</v>
      </c>
      <c r="EM101" s="37">
        <f t="shared" si="443"/>
        <v>723.57723577235777</v>
      </c>
      <c r="EN101" s="36">
        <v>0</v>
      </c>
      <c r="EO101" s="9">
        <v>0</v>
      </c>
      <c r="EP101" s="37">
        <v>0</v>
      </c>
      <c r="EQ101" s="5">
        <f t="shared" si="432"/>
        <v>6766</v>
      </c>
      <c r="ER101" s="11">
        <f t="shared" si="433"/>
        <v>5997</v>
      </c>
      <c r="ES101" s="1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34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35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36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37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f t="shared" si="438"/>
        <v>0</v>
      </c>
      <c r="DD102" s="36">
        <v>0</v>
      </c>
      <c r="DE102" s="9">
        <v>0</v>
      </c>
      <c r="DF102" s="37">
        <v>0</v>
      </c>
      <c r="DG102" s="36">
        <v>0</v>
      </c>
      <c r="DH102" s="9">
        <v>0</v>
      </c>
      <c r="DI102" s="37">
        <v>0</v>
      </c>
      <c r="DJ102" s="47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v>0</v>
      </c>
      <c r="DY102" s="36">
        <v>0</v>
      </c>
      <c r="DZ102" s="9">
        <v>0</v>
      </c>
      <c r="EA102" s="37">
        <f t="shared" si="441"/>
        <v>0</v>
      </c>
      <c r="EB102" s="36">
        <v>0</v>
      </c>
      <c r="EC102" s="9">
        <v>0</v>
      </c>
      <c r="ED102" s="37">
        <v>0</v>
      </c>
      <c r="EE102" s="36">
        <v>76</v>
      </c>
      <c r="EF102" s="9">
        <v>719</v>
      </c>
      <c r="EG102" s="37">
        <f t="shared" si="442"/>
        <v>9460.5263157894751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36">
        <v>0</v>
      </c>
      <c r="EO102" s="9">
        <v>0</v>
      </c>
      <c r="EP102" s="37">
        <v>0</v>
      </c>
      <c r="EQ102" s="5">
        <f t="shared" si="432"/>
        <v>7450</v>
      </c>
      <c r="ER102" s="11">
        <f t="shared" si="433"/>
        <v>7071</v>
      </c>
      <c r="ES102" s="1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34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35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36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37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0</v>
      </c>
      <c r="DB103" s="9">
        <v>0</v>
      </c>
      <c r="DC103" s="37">
        <f t="shared" si="438"/>
        <v>0</v>
      </c>
      <c r="DD103" s="36">
        <v>7</v>
      </c>
      <c r="DE103" s="9">
        <v>87</v>
      </c>
      <c r="DF103" s="37">
        <f t="shared" si="439"/>
        <v>12428.571428571429</v>
      </c>
      <c r="DG103" s="36">
        <v>0</v>
      </c>
      <c r="DH103" s="9">
        <v>0</v>
      </c>
      <c r="DI103" s="37">
        <v>0</v>
      </c>
      <c r="DJ103" s="47">
        <v>0</v>
      </c>
      <c r="DK103" s="9">
        <v>0</v>
      </c>
      <c r="DL103" s="37">
        <v>0</v>
      </c>
      <c r="DM103" s="36">
        <v>32</v>
      </c>
      <c r="DN103" s="9">
        <v>30</v>
      </c>
      <c r="DO103" s="37">
        <f t="shared" si="440"/>
        <v>937.5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v>0</v>
      </c>
      <c r="DY103" s="36">
        <v>0</v>
      </c>
      <c r="DZ103" s="9">
        <v>0</v>
      </c>
      <c r="EA103" s="37">
        <f t="shared" si="441"/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0</v>
      </c>
      <c r="EI103" s="9">
        <v>0</v>
      </c>
      <c r="EJ103" s="37">
        <v>0</v>
      </c>
      <c r="EK103" s="36">
        <v>29</v>
      </c>
      <c r="EL103" s="9">
        <v>19</v>
      </c>
      <c r="EM103" s="37">
        <f t="shared" si="443"/>
        <v>655.17241379310337</v>
      </c>
      <c r="EN103" s="36">
        <v>0</v>
      </c>
      <c r="EO103" s="9">
        <v>0</v>
      </c>
      <c r="EP103" s="37">
        <v>0</v>
      </c>
      <c r="EQ103" s="5">
        <f t="shared" si="432"/>
        <v>6338</v>
      </c>
      <c r="ER103" s="11">
        <f t="shared" si="433"/>
        <v>6253</v>
      </c>
      <c r="ES103" s="1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34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44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35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36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37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f t="shared" si="438"/>
        <v>0</v>
      </c>
      <c r="DD104" s="36">
        <v>0</v>
      </c>
      <c r="DE104" s="9">
        <v>0</v>
      </c>
      <c r="DF104" s="37">
        <v>0</v>
      </c>
      <c r="DG104" s="36">
        <v>0</v>
      </c>
      <c r="DH104" s="9">
        <v>0</v>
      </c>
      <c r="DI104" s="37">
        <v>0</v>
      </c>
      <c r="DJ104" s="47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6">
        <v>0</v>
      </c>
      <c r="DW104" s="9">
        <v>0</v>
      </c>
      <c r="DX104" s="37">
        <v>0</v>
      </c>
      <c r="DY104" s="38">
        <v>0</v>
      </c>
      <c r="DZ104" s="10">
        <v>0</v>
      </c>
      <c r="EA104" s="37">
        <f t="shared" si="441"/>
        <v>0</v>
      </c>
      <c r="EB104" s="38">
        <v>0</v>
      </c>
      <c r="EC104" s="10">
        <v>0</v>
      </c>
      <c r="ED104" s="37">
        <v>0</v>
      </c>
      <c r="EE104" s="36">
        <v>20</v>
      </c>
      <c r="EF104" s="9">
        <v>199</v>
      </c>
      <c r="EG104" s="37">
        <f t="shared" si="442"/>
        <v>9950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36">
        <v>0</v>
      </c>
      <c r="EO104" s="9">
        <v>0</v>
      </c>
      <c r="EP104" s="37">
        <v>0</v>
      </c>
      <c r="EQ104" s="5">
        <f t="shared" si="432"/>
        <v>7705</v>
      </c>
      <c r="ER104" s="11">
        <f t="shared" si="433"/>
        <v>8196</v>
      </c>
      <c r="ES104" s="1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34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35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36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37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f t="shared" si="438"/>
        <v>0</v>
      </c>
      <c r="DD105" s="36">
        <v>0</v>
      </c>
      <c r="DE105" s="9">
        <v>0</v>
      </c>
      <c r="DF105" s="37">
        <v>0</v>
      </c>
      <c r="DG105" s="36">
        <v>0</v>
      </c>
      <c r="DH105" s="9">
        <v>0</v>
      </c>
      <c r="DI105" s="37">
        <v>0</v>
      </c>
      <c r="DJ105" s="47">
        <v>0</v>
      </c>
      <c r="DK105" s="9">
        <v>0</v>
      </c>
      <c r="DL105" s="37">
        <v>0</v>
      </c>
      <c r="DM105" s="36">
        <v>28</v>
      </c>
      <c r="DN105" s="9">
        <v>22</v>
      </c>
      <c r="DO105" s="37">
        <f t="shared" si="440"/>
        <v>785.71428571428567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6">
        <v>0</v>
      </c>
      <c r="DW105" s="9">
        <v>0</v>
      </c>
      <c r="DX105" s="37">
        <v>0</v>
      </c>
      <c r="DY105" s="38">
        <v>0</v>
      </c>
      <c r="DZ105" s="10">
        <v>0</v>
      </c>
      <c r="EA105" s="37">
        <f t="shared" si="441"/>
        <v>0</v>
      </c>
      <c r="EB105" s="38">
        <v>0</v>
      </c>
      <c r="EC105" s="10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0</v>
      </c>
      <c r="EI105" s="9">
        <v>0</v>
      </c>
      <c r="EJ105" s="37">
        <v>0</v>
      </c>
      <c r="EK105" s="36">
        <v>56</v>
      </c>
      <c r="EL105" s="9">
        <v>38</v>
      </c>
      <c r="EM105" s="37">
        <f t="shared" si="443"/>
        <v>678.57142857142856</v>
      </c>
      <c r="EN105" s="36">
        <v>0</v>
      </c>
      <c r="EO105" s="9">
        <v>0</v>
      </c>
      <c r="EP105" s="37">
        <v>0</v>
      </c>
      <c r="EQ105" s="5">
        <f t="shared" si="432"/>
        <v>6581</v>
      </c>
      <c r="ER105" s="11">
        <f t="shared" si="433"/>
        <v>7450</v>
      </c>
      <c r="ES105" s="1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45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34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46">BF106/BE106*1000</f>
        <v>9375</v>
      </c>
      <c r="BH106" s="36">
        <v>0</v>
      </c>
      <c r="BI106" s="9">
        <v>0</v>
      </c>
      <c r="BJ106" s="37">
        <f t="shared" si="435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36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37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f t="shared" si="438"/>
        <v>0</v>
      </c>
      <c r="DD106" s="36">
        <v>0</v>
      </c>
      <c r="DE106" s="9">
        <v>0</v>
      </c>
      <c r="DF106" s="37">
        <v>0</v>
      </c>
      <c r="DG106" s="36">
        <v>0</v>
      </c>
      <c r="DH106" s="9">
        <v>0</v>
      </c>
      <c r="DI106" s="37">
        <v>0</v>
      </c>
      <c r="DJ106" s="47">
        <v>0</v>
      </c>
      <c r="DK106" s="9">
        <v>0</v>
      </c>
      <c r="DL106" s="37">
        <v>0</v>
      </c>
      <c r="DM106" s="36">
        <v>72</v>
      </c>
      <c r="DN106" s="9">
        <v>106</v>
      </c>
      <c r="DO106" s="37">
        <f t="shared" si="440"/>
        <v>1472.2222222222224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6">
        <v>0</v>
      </c>
      <c r="DW106" s="9">
        <v>0</v>
      </c>
      <c r="DX106" s="37">
        <v>0</v>
      </c>
      <c r="DY106" s="38">
        <v>0</v>
      </c>
      <c r="DZ106" s="10">
        <v>0</v>
      </c>
      <c r="EA106" s="37">
        <f t="shared" si="441"/>
        <v>0</v>
      </c>
      <c r="EB106" s="38">
        <v>0</v>
      </c>
      <c r="EC106" s="10">
        <v>0</v>
      </c>
      <c r="ED106" s="37">
        <v>0</v>
      </c>
      <c r="EE106" s="36">
        <v>40</v>
      </c>
      <c r="EF106" s="9">
        <v>431</v>
      </c>
      <c r="EG106" s="37">
        <f t="shared" si="442"/>
        <v>10775</v>
      </c>
      <c r="EH106" s="36">
        <v>0</v>
      </c>
      <c r="EI106" s="9">
        <v>0</v>
      </c>
      <c r="EJ106" s="37">
        <v>0</v>
      </c>
      <c r="EK106" s="36">
        <v>28</v>
      </c>
      <c r="EL106" s="9">
        <v>19</v>
      </c>
      <c r="EM106" s="37">
        <f t="shared" si="443"/>
        <v>678.57142857142856</v>
      </c>
      <c r="EN106" s="36">
        <v>0</v>
      </c>
      <c r="EO106" s="9">
        <v>0</v>
      </c>
      <c r="EP106" s="37">
        <v>0</v>
      </c>
      <c r="EQ106" s="5">
        <f t="shared" si="432"/>
        <v>6281</v>
      </c>
      <c r="ER106" s="11">
        <f t="shared" si="433"/>
        <v>8601</v>
      </c>
      <c r="ES106" s="1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47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45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34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35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36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37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0</v>
      </c>
      <c r="DB107" s="9">
        <v>0</v>
      </c>
      <c r="DC107" s="37">
        <f t="shared" si="438"/>
        <v>0</v>
      </c>
      <c r="DD107" s="36">
        <v>10</v>
      </c>
      <c r="DE107" s="9">
        <v>178</v>
      </c>
      <c r="DF107" s="37">
        <f t="shared" si="439"/>
        <v>17800</v>
      </c>
      <c r="DG107" s="36">
        <v>0</v>
      </c>
      <c r="DH107" s="9">
        <v>0</v>
      </c>
      <c r="DI107" s="37">
        <v>0</v>
      </c>
      <c r="DJ107" s="47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6">
        <v>0</v>
      </c>
      <c r="DW107" s="9">
        <v>0</v>
      </c>
      <c r="DX107" s="37">
        <v>0</v>
      </c>
      <c r="DY107" s="38">
        <v>0</v>
      </c>
      <c r="DZ107" s="10">
        <v>0</v>
      </c>
      <c r="EA107" s="37">
        <f t="shared" si="441"/>
        <v>0</v>
      </c>
      <c r="EB107" s="38">
        <v>0</v>
      </c>
      <c r="EC107" s="10">
        <v>0</v>
      </c>
      <c r="ED107" s="37">
        <v>0</v>
      </c>
      <c r="EE107" s="36">
        <v>60</v>
      </c>
      <c r="EF107" s="9">
        <v>654</v>
      </c>
      <c r="EG107" s="37">
        <f t="shared" si="442"/>
        <v>10900</v>
      </c>
      <c r="EH107" s="36">
        <v>0</v>
      </c>
      <c r="EI107" s="9">
        <v>0</v>
      </c>
      <c r="EJ107" s="37">
        <v>0</v>
      </c>
      <c r="EK107" s="36">
        <v>215</v>
      </c>
      <c r="EL107" s="9">
        <v>195</v>
      </c>
      <c r="EM107" s="37">
        <f t="shared" si="443"/>
        <v>906.9767441860464</v>
      </c>
      <c r="EN107" s="36">
        <v>0</v>
      </c>
      <c r="EO107" s="9">
        <v>0</v>
      </c>
      <c r="EP107" s="37">
        <v>0</v>
      </c>
      <c r="EQ107" s="5">
        <f t="shared" si="432"/>
        <v>6964</v>
      </c>
      <c r="ER107" s="11">
        <f t="shared" si="433"/>
        <v>9820</v>
      </c>
      <c r="ES107" s="1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34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35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36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37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f t="shared" si="438"/>
        <v>0</v>
      </c>
      <c r="DD108" s="36">
        <v>0</v>
      </c>
      <c r="DE108" s="9">
        <v>0</v>
      </c>
      <c r="DF108" s="37">
        <v>0</v>
      </c>
      <c r="DG108" s="36">
        <v>0</v>
      </c>
      <c r="DH108" s="9">
        <v>0</v>
      </c>
      <c r="DI108" s="37">
        <v>0</v>
      </c>
      <c r="DJ108" s="47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v>0</v>
      </c>
      <c r="DY108" s="36">
        <v>0</v>
      </c>
      <c r="DZ108" s="9">
        <v>0</v>
      </c>
      <c r="EA108" s="37">
        <f t="shared" si="441"/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0</v>
      </c>
      <c r="EI108" s="9">
        <v>0</v>
      </c>
      <c r="EJ108" s="37">
        <v>0</v>
      </c>
      <c r="EK108" s="36">
        <v>418</v>
      </c>
      <c r="EL108" s="9">
        <v>365</v>
      </c>
      <c r="EM108" s="37">
        <f t="shared" si="443"/>
        <v>873.20574162679418</v>
      </c>
      <c r="EN108" s="36">
        <v>26</v>
      </c>
      <c r="EO108" s="9">
        <v>25</v>
      </c>
      <c r="EP108" s="37">
        <f t="shared" ref="EP108" si="448">EO108/EN108*1000</f>
        <v>961.53846153846155</v>
      </c>
      <c r="EQ108" s="5">
        <f t="shared" si="432"/>
        <v>6669</v>
      </c>
      <c r="ER108" s="11">
        <f t="shared" si="433"/>
        <v>9469</v>
      </c>
      <c r="ES108" s="1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55"/>
      <c r="B109" s="56" t="s">
        <v>17</v>
      </c>
      <c r="C109" s="39">
        <f t="shared" ref="C109" si="449">SUM(C97:C108)</f>
        <v>0</v>
      </c>
      <c r="D109" s="30">
        <f t="shared" ref="D109" si="450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51">SUM(I97:I108)</f>
        <v>0</v>
      </c>
      <c r="J109" s="30">
        <f t="shared" si="451"/>
        <v>0</v>
      </c>
      <c r="K109" s="40"/>
      <c r="L109" s="39">
        <f t="shared" ref="L109" si="452">SUM(L97:L108)</f>
        <v>0</v>
      </c>
      <c r="M109" s="30">
        <f t="shared" ref="M109" si="453">SUM(M97:M108)</f>
        <v>0</v>
      </c>
      <c r="N109" s="40"/>
      <c r="O109" s="39">
        <f t="shared" ref="O109" si="454">SUM(O97:O108)</f>
        <v>0</v>
      </c>
      <c r="P109" s="30">
        <f t="shared" ref="P109" si="455">SUM(P97:P108)</f>
        <v>0</v>
      </c>
      <c r="Q109" s="40"/>
      <c r="R109" s="39">
        <f t="shared" ref="R109:S109" si="456">SUM(R97:R108)</f>
        <v>0</v>
      </c>
      <c r="S109" s="30">
        <f t="shared" si="456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57">SUM(X97:X108)</f>
        <v>0</v>
      </c>
      <c r="Y109" s="30">
        <f t="shared" si="457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58">SUM(AD97:AD108)</f>
        <v>0</v>
      </c>
      <c r="AE109" s="30">
        <f t="shared" ref="AE109" si="459">SUM(AE97:AE108)</f>
        <v>0</v>
      </c>
      <c r="AF109" s="40"/>
      <c r="AG109" s="39">
        <f t="shared" ref="AG109:AH109" si="460">SUM(AG97:AG108)</f>
        <v>0</v>
      </c>
      <c r="AH109" s="30">
        <f t="shared" si="460"/>
        <v>0</v>
      </c>
      <c r="AI109" s="40"/>
      <c r="AJ109" s="39">
        <f t="shared" ref="AJ109:AK109" si="461">SUM(AJ97:AJ108)</f>
        <v>0</v>
      </c>
      <c r="AK109" s="30">
        <f t="shared" si="461"/>
        <v>0</v>
      </c>
      <c r="AL109" s="40"/>
      <c r="AM109" s="39">
        <f t="shared" ref="AM109" si="462">SUM(AM97:AM108)</f>
        <v>0</v>
      </c>
      <c r="AN109" s="30">
        <f t="shared" ref="AN109" si="463">SUM(AN97:AN108)</f>
        <v>0</v>
      </c>
      <c r="AO109" s="40"/>
      <c r="AP109" s="39">
        <f t="shared" ref="AP109:AQ109" si="464">SUM(AP97:AP108)</f>
        <v>0</v>
      </c>
      <c r="AQ109" s="30">
        <f t="shared" si="464"/>
        <v>0</v>
      </c>
      <c r="AR109" s="40"/>
      <c r="AS109" s="39">
        <f t="shared" ref="AS109:AT109" si="465">SUM(AS97:AS108)</f>
        <v>9</v>
      </c>
      <c r="AT109" s="30">
        <f t="shared" si="465"/>
        <v>134</v>
      </c>
      <c r="AU109" s="40"/>
      <c r="AV109" s="39">
        <f t="shared" ref="AV109:AW109" si="466">SUM(AV97:AV108)</f>
        <v>0</v>
      </c>
      <c r="AW109" s="30">
        <f t="shared" si="466"/>
        <v>0</v>
      </c>
      <c r="AX109" s="40"/>
      <c r="AY109" s="39">
        <f t="shared" ref="AY109" si="467">SUM(AY97:AY108)</f>
        <v>0</v>
      </c>
      <c r="AZ109" s="30">
        <f t="shared" ref="AZ109" si="468">SUM(AZ97:AZ108)</f>
        <v>0</v>
      </c>
      <c r="BA109" s="40"/>
      <c r="BB109" s="39">
        <f t="shared" ref="BB109" si="469">SUM(BB97:BB108)</f>
        <v>0</v>
      </c>
      <c r="BC109" s="30">
        <f t="shared" ref="BC109" si="470">SUM(BC97:BC108)</f>
        <v>0</v>
      </c>
      <c r="BD109" s="40"/>
      <c r="BE109" s="39">
        <f t="shared" ref="BE109:BF109" si="471">SUM(BE97:BE108)</f>
        <v>8</v>
      </c>
      <c r="BF109" s="30">
        <f t="shared" si="471"/>
        <v>119</v>
      </c>
      <c r="BG109" s="40"/>
      <c r="BH109" s="39">
        <f t="shared" ref="BH109:BI109" si="472">SUM(BH97:BH108)</f>
        <v>0</v>
      </c>
      <c r="BI109" s="30">
        <f t="shared" si="472"/>
        <v>0</v>
      </c>
      <c r="BJ109" s="40"/>
      <c r="BK109" s="39">
        <f t="shared" ref="BK109:BL109" si="473">SUM(BK97:BK108)</f>
        <v>0</v>
      </c>
      <c r="BL109" s="30">
        <f t="shared" si="473"/>
        <v>2</v>
      </c>
      <c r="BM109" s="40"/>
      <c r="BN109" s="39">
        <f t="shared" ref="BN109:BO109" si="474">SUM(BN97:BN108)</f>
        <v>0</v>
      </c>
      <c r="BO109" s="30">
        <f t="shared" si="474"/>
        <v>0</v>
      </c>
      <c r="BP109" s="40"/>
      <c r="BQ109" s="39">
        <f t="shared" ref="BQ109:BR109" si="475">SUM(BQ97:BQ108)</f>
        <v>0</v>
      </c>
      <c r="BR109" s="30">
        <f t="shared" si="475"/>
        <v>0</v>
      </c>
      <c r="BS109" s="40"/>
      <c r="BT109" s="39">
        <f t="shared" ref="BT109:BU109" si="476">SUM(BT97:BT108)</f>
        <v>0</v>
      </c>
      <c r="BU109" s="30">
        <f t="shared" si="476"/>
        <v>0</v>
      </c>
      <c r="BV109" s="40"/>
      <c r="BW109" s="39">
        <f t="shared" ref="BW109:BX109" si="477">SUM(BW97:BW108)</f>
        <v>11922</v>
      </c>
      <c r="BX109" s="30">
        <f t="shared" si="477"/>
        <v>8161</v>
      </c>
      <c r="BY109" s="40"/>
      <c r="BZ109" s="39">
        <f t="shared" ref="BZ109:CA109" si="478">SUM(BZ97:BZ108)</f>
        <v>0</v>
      </c>
      <c r="CA109" s="30">
        <f t="shared" si="478"/>
        <v>0</v>
      </c>
      <c r="CB109" s="40"/>
      <c r="CC109" s="39">
        <f t="shared" ref="CC109:CD109" si="479">SUM(CC97:CC108)</f>
        <v>0</v>
      </c>
      <c r="CD109" s="30">
        <f t="shared" si="479"/>
        <v>0</v>
      </c>
      <c r="CE109" s="40"/>
      <c r="CF109" s="39">
        <f t="shared" ref="CF109" si="480">SUM(CF97:CF108)</f>
        <v>0</v>
      </c>
      <c r="CG109" s="30">
        <f t="shared" ref="CG109" si="481">SUM(CG97:CG108)</f>
        <v>0</v>
      </c>
      <c r="CH109" s="40"/>
      <c r="CI109" s="39">
        <f t="shared" ref="CI109:CJ109" si="482">SUM(CI97:CI108)</f>
        <v>65142</v>
      </c>
      <c r="CJ109" s="30">
        <f t="shared" si="482"/>
        <v>70815</v>
      </c>
      <c r="CK109" s="40"/>
      <c r="CL109" s="39">
        <f t="shared" ref="CL109:CM109" si="483">SUM(CL97:CL108)</f>
        <v>0</v>
      </c>
      <c r="CM109" s="30">
        <f t="shared" si="483"/>
        <v>0</v>
      </c>
      <c r="CN109" s="40"/>
      <c r="CO109" s="39">
        <f t="shared" ref="CO109:CP109" si="484">SUM(CO97:CO108)</f>
        <v>0</v>
      </c>
      <c r="CP109" s="30">
        <f t="shared" si="484"/>
        <v>0</v>
      </c>
      <c r="CQ109" s="40"/>
      <c r="CR109" s="39">
        <f t="shared" ref="CR109:CS109" si="485">SUM(CR97:CR108)</f>
        <v>0</v>
      </c>
      <c r="CS109" s="30">
        <f t="shared" si="485"/>
        <v>0</v>
      </c>
      <c r="CT109" s="40"/>
      <c r="CU109" s="39">
        <f t="shared" ref="CU109" si="486">SUM(CU97:CU108)</f>
        <v>0</v>
      </c>
      <c r="CV109" s="30">
        <f t="shared" ref="CV109" si="487">SUM(CV97:CV108)</f>
        <v>0</v>
      </c>
      <c r="CW109" s="40"/>
      <c r="CX109" s="39">
        <f t="shared" ref="CX109" si="488">SUM(CX97:CX108)</f>
        <v>0</v>
      </c>
      <c r="CY109" s="30">
        <f t="shared" ref="CY109" si="489">SUM(CY97:CY108)</f>
        <v>0</v>
      </c>
      <c r="CZ109" s="40"/>
      <c r="DA109" s="39">
        <f t="shared" ref="DA109:DB109" si="490">SUM(DA97:DA108)</f>
        <v>0</v>
      </c>
      <c r="DB109" s="30">
        <f t="shared" si="490"/>
        <v>0</v>
      </c>
      <c r="DC109" s="40"/>
      <c r="DD109" s="39">
        <f t="shared" ref="DD109:DE109" si="491">SUM(DD97:DD108)</f>
        <v>23</v>
      </c>
      <c r="DE109" s="30">
        <f t="shared" si="491"/>
        <v>347</v>
      </c>
      <c r="DF109" s="40"/>
      <c r="DG109" s="39">
        <f t="shared" ref="DG109:DH109" si="492">SUM(DG97:DG108)</f>
        <v>0</v>
      </c>
      <c r="DH109" s="30">
        <f t="shared" si="492"/>
        <v>0</v>
      </c>
      <c r="DI109" s="40"/>
      <c r="DJ109" s="48">
        <f t="shared" ref="DJ109:DK109" si="493">SUM(DJ97:DJ108)</f>
        <v>0</v>
      </c>
      <c r="DK109" s="30">
        <f t="shared" si="493"/>
        <v>0</v>
      </c>
      <c r="DL109" s="40"/>
      <c r="DM109" s="39">
        <f t="shared" ref="DM109:DN109" si="494">SUM(DM97:DM108)</f>
        <v>311</v>
      </c>
      <c r="DN109" s="30">
        <f t="shared" si="494"/>
        <v>291</v>
      </c>
      <c r="DO109" s="40"/>
      <c r="DP109" s="39">
        <f t="shared" ref="DP109" si="495">SUM(DP97:DP108)</f>
        <v>0</v>
      </c>
      <c r="DQ109" s="30">
        <f t="shared" ref="DQ109" si="496">SUM(DQ97:DQ108)</f>
        <v>0</v>
      </c>
      <c r="DR109" s="40"/>
      <c r="DS109" s="39">
        <f t="shared" ref="DS109" si="497">SUM(DS97:DS108)</f>
        <v>0</v>
      </c>
      <c r="DT109" s="30">
        <f t="shared" ref="DT109" si="498">SUM(DT97:DT108)</f>
        <v>0</v>
      </c>
      <c r="DU109" s="40"/>
      <c r="DV109" s="39">
        <f t="shared" ref="DV109" si="499">SUM(DV97:DV108)</f>
        <v>0</v>
      </c>
      <c r="DW109" s="30">
        <f t="shared" ref="DW109" si="500">SUM(DW97:DW108)</f>
        <v>0</v>
      </c>
      <c r="DX109" s="40"/>
      <c r="DY109" s="39">
        <f t="shared" ref="DY109:DZ109" si="501">SUM(DY97:DY108)</f>
        <v>0</v>
      </c>
      <c r="DZ109" s="30">
        <f t="shared" si="501"/>
        <v>0</v>
      </c>
      <c r="EA109" s="40"/>
      <c r="EB109" s="39">
        <f t="shared" ref="EB109:EC109" si="502">SUM(EB97:EB108)</f>
        <v>0</v>
      </c>
      <c r="EC109" s="30">
        <f t="shared" si="502"/>
        <v>0</v>
      </c>
      <c r="ED109" s="40"/>
      <c r="EE109" s="39">
        <f t="shared" ref="EE109:EF109" si="503">SUM(EE97:EE108)</f>
        <v>297</v>
      </c>
      <c r="EF109" s="30">
        <f t="shared" si="503"/>
        <v>2942</v>
      </c>
      <c r="EG109" s="40"/>
      <c r="EH109" s="39">
        <f t="shared" ref="EH109" si="504">SUM(EH97:EH108)</f>
        <v>0</v>
      </c>
      <c r="EI109" s="30">
        <f t="shared" ref="EI109" si="505">SUM(EI97:EI108)</f>
        <v>0</v>
      </c>
      <c r="EJ109" s="40"/>
      <c r="EK109" s="39">
        <f t="shared" ref="EK109:EL109" si="506">SUM(EK97:EK108)</f>
        <v>3062</v>
      </c>
      <c r="EL109" s="30">
        <f t="shared" si="506"/>
        <v>2102</v>
      </c>
      <c r="EM109" s="40"/>
      <c r="EN109" s="39">
        <f t="shared" ref="EN109:EO109" si="507">SUM(EN97:EN108)</f>
        <v>-12</v>
      </c>
      <c r="EO109" s="30">
        <f t="shared" si="507"/>
        <v>12</v>
      </c>
      <c r="EP109" s="40"/>
      <c r="EQ109" s="31">
        <f t="shared" si="432"/>
        <v>80824</v>
      </c>
      <c r="ER109" s="32">
        <f t="shared" si="433"/>
        <v>85395</v>
      </c>
      <c r="ES109" s="1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4"/>
      <c r="GU109" s="4"/>
      <c r="GZ109" s="4"/>
      <c r="HE109" s="4"/>
      <c r="HJ109" s="4"/>
      <c r="HO109" s="4"/>
      <c r="HT109" s="4"/>
      <c r="HY109" s="4"/>
      <c r="ID109" s="4"/>
      <c r="II109" s="4"/>
      <c r="IN109" s="4"/>
      <c r="IS109" s="4"/>
      <c r="IX109" s="4"/>
      <c r="JC109" s="4"/>
      <c r="JH109" s="4"/>
    </row>
    <row r="110" spans="1:268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508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509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510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511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512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513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f t="shared" ref="DC110:DC121" si="514">IF(DA110=0,0,DB110/DA110*1000)</f>
        <v>0</v>
      </c>
      <c r="DD110" s="36">
        <v>0</v>
      </c>
      <c r="DE110" s="9">
        <v>0</v>
      </c>
      <c r="DF110" s="37">
        <v>0</v>
      </c>
      <c r="DG110" s="36">
        <v>0</v>
      </c>
      <c r="DH110" s="9">
        <v>0</v>
      </c>
      <c r="DI110" s="37">
        <v>0</v>
      </c>
      <c r="DJ110" s="47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v>0</v>
      </c>
      <c r="DY110" s="36">
        <v>0</v>
      </c>
      <c r="DZ110" s="9">
        <v>0</v>
      </c>
      <c r="EA110" s="37">
        <f t="shared" ref="EA110:EA121" si="515">IF(DY110=0,0,DZ110/DY110*1000)</f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0</v>
      </c>
      <c r="EI110" s="9">
        <v>0</v>
      </c>
      <c r="EJ110" s="37">
        <v>0</v>
      </c>
      <c r="EK110" s="36">
        <v>415</v>
      </c>
      <c r="EL110" s="9">
        <v>357</v>
      </c>
      <c r="EM110" s="37">
        <f t="shared" ref="EM110:EM121" si="516">EL110/EK110*1000</f>
        <v>860.24096385542168</v>
      </c>
      <c r="EN110" s="36">
        <v>0</v>
      </c>
      <c r="EO110" s="9">
        <v>0</v>
      </c>
      <c r="EP110" s="37">
        <v>0</v>
      </c>
      <c r="EQ110" s="5">
        <f t="shared" si="432"/>
        <v>6801</v>
      </c>
      <c r="ER110" s="11">
        <f t="shared" si="433"/>
        <v>8880</v>
      </c>
      <c r="ES110" s="1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509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511"/>
        <v>0</v>
      </c>
      <c r="BK111" s="38">
        <v>1</v>
      </c>
      <c r="BL111" s="10">
        <v>4</v>
      </c>
      <c r="BM111" s="37">
        <f t="shared" ref="BM111" si="517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512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513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f t="shared" si="514"/>
        <v>0</v>
      </c>
      <c r="DD111" s="36">
        <v>0</v>
      </c>
      <c r="DE111" s="9">
        <v>0</v>
      </c>
      <c r="DF111" s="37">
        <v>0</v>
      </c>
      <c r="DG111" s="36">
        <v>0</v>
      </c>
      <c r="DH111" s="9">
        <v>0</v>
      </c>
      <c r="DI111" s="37">
        <v>0</v>
      </c>
      <c r="DJ111" s="47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6">
        <v>0</v>
      </c>
      <c r="DW111" s="9">
        <v>0</v>
      </c>
      <c r="DX111" s="37">
        <v>0</v>
      </c>
      <c r="DY111" s="38">
        <v>0</v>
      </c>
      <c r="DZ111" s="10">
        <v>0</v>
      </c>
      <c r="EA111" s="37">
        <f t="shared" si="515"/>
        <v>0</v>
      </c>
      <c r="EB111" s="38">
        <v>0</v>
      </c>
      <c r="EC111" s="10">
        <v>0</v>
      </c>
      <c r="ED111" s="37">
        <v>0</v>
      </c>
      <c r="EE111" s="36">
        <v>41</v>
      </c>
      <c r="EF111" s="9">
        <v>553</v>
      </c>
      <c r="EG111" s="37">
        <f t="shared" ref="EG111:EG121" si="518">EF111/EE111*1000</f>
        <v>13487.804878048781</v>
      </c>
      <c r="EH111" s="36">
        <v>0</v>
      </c>
      <c r="EI111" s="9">
        <v>0</v>
      </c>
      <c r="EJ111" s="37">
        <v>0</v>
      </c>
      <c r="EK111" s="36">
        <v>1019</v>
      </c>
      <c r="EL111" s="9">
        <v>764</v>
      </c>
      <c r="EM111" s="37">
        <f t="shared" si="516"/>
        <v>749.7546614327772</v>
      </c>
      <c r="EN111" s="38">
        <v>0</v>
      </c>
      <c r="EO111" s="10">
        <v>0</v>
      </c>
      <c r="EP111" s="37">
        <v>0</v>
      </c>
      <c r="EQ111" s="5">
        <f t="shared" si="432"/>
        <v>7290</v>
      </c>
      <c r="ER111" s="11">
        <f t="shared" si="433"/>
        <v>9715</v>
      </c>
      <c r="ES111" s="1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19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509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511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512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513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0</v>
      </c>
      <c r="DB112" s="9">
        <v>0</v>
      </c>
      <c r="DC112" s="37">
        <f t="shared" si="514"/>
        <v>0</v>
      </c>
      <c r="DD112" s="36">
        <v>6</v>
      </c>
      <c r="DE112" s="9">
        <v>84</v>
      </c>
      <c r="DF112" s="37">
        <f t="shared" ref="DF112:DF117" si="520">DE112/DD112*1000</f>
        <v>14000</v>
      </c>
      <c r="DG112" s="36">
        <v>0</v>
      </c>
      <c r="DH112" s="9">
        <v>0</v>
      </c>
      <c r="DI112" s="37">
        <v>0</v>
      </c>
      <c r="DJ112" s="47">
        <v>0</v>
      </c>
      <c r="DK112" s="9">
        <v>0</v>
      </c>
      <c r="DL112" s="37">
        <v>0</v>
      </c>
      <c r="DM112" s="36">
        <v>28</v>
      </c>
      <c r="DN112" s="9">
        <v>36</v>
      </c>
      <c r="DO112" s="37">
        <f t="shared" ref="DO112:DO118" si="521">DN112/DM112*1000</f>
        <v>1285.7142857142858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v>0</v>
      </c>
      <c r="DY112" s="36">
        <v>0</v>
      </c>
      <c r="DZ112" s="9">
        <v>0</v>
      </c>
      <c r="EA112" s="37">
        <f t="shared" si="515"/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0</v>
      </c>
      <c r="EI112" s="9">
        <v>0</v>
      </c>
      <c r="EJ112" s="37">
        <v>0</v>
      </c>
      <c r="EK112" s="36">
        <v>-404</v>
      </c>
      <c r="EL112" s="9">
        <v>-321</v>
      </c>
      <c r="EM112" s="37">
        <f t="shared" si="516"/>
        <v>794.55445544554459</v>
      </c>
      <c r="EN112" s="36">
        <v>596</v>
      </c>
      <c r="EO112" s="9">
        <v>644</v>
      </c>
      <c r="EP112" s="37">
        <f t="shared" ref="EP112:EP115" si="522">EO112/EN112*1000</f>
        <v>1080.5369127516778</v>
      </c>
      <c r="EQ112" s="5">
        <f t="shared" si="432"/>
        <v>8536</v>
      </c>
      <c r="ER112" s="11">
        <f t="shared" si="433"/>
        <v>12003</v>
      </c>
      <c r="ES112" s="1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509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511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512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513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f t="shared" si="514"/>
        <v>0</v>
      </c>
      <c r="DD113" s="36">
        <v>0</v>
      </c>
      <c r="DE113" s="9">
        <v>0</v>
      </c>
      <c r="DF113" s="37">
        <v>0</v>
      </c>
      <c r="DG113" s="36">
        <v>0</v>
      </c>
      <c r="DH113" s="9">
        <v>0</v>
      </c>
      <c r="DI113" s="37">
        <v>0</v>
      </c>
      <c r="DJ113" s="47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v>0</v>
      </c>
      <c r="DY113" s="36">
        <v>0</v>
      </c>
      <c r="DZ113" s="9">
        <v>0</v>
      </c>
      <c r="EA113" s="37">
        <f t="shared" si="515"/>
        <v>0</v>
      </c>
      <c r="EB113" s="36">
        <v>0</v>
      </c>
      <c r="EC113" s="9">
        <v>0</v>
      </c>
      <c r="ED113" s="37">
        <v>0</v>
      </c>
      <c r="EE113" s="36">
        <v>0</v>
      </c>
      <c r="EF113" s="9">
        <v>0</v>
      </c>
      <c r="EG113" s="37">
        <v>0</v>
      </c>
      <c r="EH113" s="36">
        <v>40</v>
      </c>
      <c r="EI113" s="9">
        <v>362</v>
      </c>
      <c r="EJ113" s="37">
        <f t="shared" ref="EJ113" si="523">EI113/EH113*1000</f>
        <v>9050</v>
      </c>
      <c r="EK113" s="36">
        <v>1456</v>
      </c>
      <c r="EL113" s="9">
        <v>1159</v>
      </c>
      <c r="EM113" s="37">
        <f t="shared" si="516"/>
        <v>796.0164835164835</v>
      </c>
      <c r="EN113" s="36">
        <v>476</v>
      </c>
      <c r="EO113" s="9">
        <v>530</v>
      </c>
      <c r="EP113" s="37">
        <f t="shared" si="522"/>
        <v>1113.4453781512605</v>
      </c>
      <c r="EQ113" s="5">
        <f t="shared" si="432"/>
        <v>7976</v>
      </c>
      <c r="ER113" s="11">
        <f t="shared" si="433"/>
        <v>10928</v>
      </c>
      <c r="ES113" s="1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509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511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512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513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0</v>
      </c>
      <c r="DB114" s="9">
        <v>0</v>
      </c>
      <c r="DC114" s="37">
        <f t="shared" si="514"/>
        <v>0</v>
      </c>
      <c r="DD114" s="36">
        <v>6</v>
      </c>
      <c r="DE114" s="9">
        <v>88</v>
      </c>
      <c r="DF114" s="37">
        <f t="shared" si="520"/>
        <v>14666.666666666666</v>
      </c>
      <c r="DG114" s="36">
        <v>0</v>
      </c>
      <c r="DH114" s="9">
        <v>0</v>
      </c>
      <c r="DI114" s="37">
        <v>0</v>
      </c>
      <c r="DJ114" s="47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v>0</v>
      </c>
      <c r="DY114" s="36">
        <v>0</v>
      </c>
      <c r="DZ114" s="9">
        <v>0</v>
      </c>
      <c r="EA114" s="37">
        <f t="shared" si="515"/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0</v>
      </c>
      <c r="EI114" s="9">
        <v>0</v>
      </c>
      <c r="EJ114" s="37">
        <v>0</v>
      </c>
      <c r="EK114" s="36">
        <v>150</v>
      </c>
      <c r="EL114" s="9">
        <v>113</v>
      </c>
      <c r="EM114" s="37">
        <f t="shared" si="516"/>
        <v>753.33333333333326</v>
      </c>
      <c r="EN114" s="36">
        <v>316</v>
      </c>
      <c r="EO114" s="9">
        <v>428</v>
      </c>
      <c r="EP114" s="37">
        <f t="shared" si="522"/>
        <v>1354.4303797468353</v>
      </c>
      <c r="EQ114" s="5">
        <f t="shared" si="432"/>
        <v>7343</v>
      </c>
      <c r="ER114" s="11">
        <f t="shared" si="433"/>
        <v>9929</v>
      </c>
      <c r="ES114" s="1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24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509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511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512"/>
        <v>957.28496196606204</v>
      </c>
      <c r="BZ115" s="36">
        <v>306</v>
      </c>
      <c r="CA115" s="9">
        <v>326</v>
      </c>
      <c r="CB115" s="37">
        <f t="shared" ref="CB115" si="525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513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f t="shared" si="514"/>
        <v>0</v>
      </c>
      <c r="DD115" s="36">
        <v>0</v>
      </c>
      <c r="DE115" s="9">
        <v>0</v>
      </c>
      <c r="DF115" s="37">
        <v>0</v>
      </c>
      <c r="DG115" s="36">
        <v>0</v>
      </c>
      <c r="DH115" s="9">
        <v>0</v>
      </c>
      <c r="DI115" s="37">
        <v>0</v>
      </c>
      <c r="DJ115" s="47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v>0</v>
      </c>
      <c r="DY115" s="36">
        <v>0</v>
      </c>
      <c r="DZ115" s="9">
        <v>0</v>
      </c>
      <c r="EA115" s="37">
        <f t="shared" si="515"/>
        <v>0</v>
      </c>
      <c r="EB115" s="36">
        <v>0</v>
      </c>
      <c r="EC115" s="9">
        <v>0</v>
      </c>
      <c r="ED115" s="37">
        <v>0</v>
      </c>
      <c r="EE115" s="36">
        <v>12</v>
      </c>
      <c r="EF115" s="9">
        <v>125</v>
      </c>
      <c r="EG115" s="37">
        <f t="shared" si="518"/>
        <v>10416.666666666666</v>
      </c>
      <c r="EH115" s="36">
        <v>0</v>
      </c>
      <c r="EI115" s="9">
        <v>0</v>
      </c>
      <c r="EJ115" s="37">
        <v>0</v>
      </c>
      <c r="EK115" s="36">
        <v>29</v>
      </c>
      <c r="EL115" s="9">
        <v>26</v>
      </c>
      <c r="EM115" s="37">
        <f t="shared" si="516"/>
        <v>896.55172413793105</v>
      </c>
      <c r="EN115" s="36">
        <v>1450</v>
      </c>
      <c r="EO115" s="9">
        <v>1992</v>
      </c>
      <c r="EP115" s="37">
        <f t="shared" si="522"/>
        <v>1373.7931034482758</v>
      </c>
      <c r="EQ115" s="5">
        <f t="shared" si="432"/>
        <v>9061</v>
      </c>
      <c r="ER115" s="11">
        <f t="shared" si="433"/>
        <v>12908</v>
      </c>
      <c r="ES115" s="1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508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24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509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511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26">BX116/BW116*1000</f>
        <v>943.7229437229438</v>
      </c>
      <c r="BZ116" s="36">
        <v>324</v>
      </c>
      <c r="CA116" s="9">
        <v>342</v>
      </c>
      <c r="CB116" s="37">
        <f t="shared" ref="CB116:CB120" si="527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28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f t="shared" si="514"/>
        <v>0</v>
      </c>
      <c r="DD116" s="36">
        <v>0</v>
      </c>
      <c r="DE116" s="9">
        <v>0</v>
      </c>
      <c r="DF116" s="37">
        <v>0</v>
      </c>
      <c r="DG116" s="36">
        <v>0</v>
      </c>
      <c r="DH116" s="9">
        <v>0</v>
      </c>
      <c r="DI116" s="37">
        <v>0</v>
      </c>
      <c r="DJ116" s="47">
        <v>0</v>
      </c>
      <c r="DK116" s="9">
        <v>0</v>
      </c>
      <c r="DL116" s="37">
        <v>0</v>
      </c>
      <c r="DM116" s="36">
        <v>32</v>
      </c>
      <c r="DN116" s="9">
        <v>34</v>
      </c>
      <c r="DO116" s="37">
        <f t="shared" si="521"/>
        <v>1062.5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v>0</v>
      </c>
      <c r="DY116" s="36">
        <v>0</v>
      </c>
      <c r="DZ116" s="9">
        <v>0</v>
      </c>
      <c r="EA116" s="37">
        <f t="shared" si="515"/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0</v>
      </c>
      <c r="EI116" s="9">
        <v>0</v>
      </c>
      <c r="EJ116" s="37">
        <v>0</v>
      </c>
      <c r="EK116" s="36">
        <v>28</v>
      </c>
      <c r="EL116" s="9">
        <v>28</v>
      </c>
      <c r="EM116" s="37">
        <f t="shared" si="516"/>
        <v>1000</v>
      </c>
      <c r="EN116" s="36">
        <v>0</v>
      </c>
      <c r="EO116" s="9">
        <v>0</v>
      </c>
      <c r="EP116" s="37">
        <v>0</v>
      </c>
      <c r="EQ116" s="5">
        <f t="shared" si="432"/>
        <v>7496</v>
      </c>
      <c r="ER116" s="11">
        <f t="shared" si="433"/>
        <v>10527</v>
      </c>
      <c r="ES116" s="1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509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511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26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28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0</v>
      </c>
      <c r="DB117" s="9">
        <v>0</v>
      </c>
      <c r="DC117" s="37">
        <f t="shared" si="514"/>
        <v>0</v>
      </c>
      <c r="DD117" s="36">
        <v>5</v>
      </c>
      <c r="DE117" s="9">
        <v>75</v>
      </c>
      <c r="DF117" s="37">
        <f t="shared" si="520"/>
        <v>15000</v>
      </c>
      <c r="DG117" s="36">
        <v>0</v>
      </c>
      <c r="DH117" s="9">
        <v>0</v>
      </c>
      <c r="DI117" s="37">
        <v>0</v>
      </c>
      <c r="DJ117" s="47">
        <v>0</v>
      </c>
      <c r="DK117" s="9">
        <v>0</v>
      </c>
      <c r="DL117" s="37">
        <v>0</v>
      </c>
      <c r="DM117" s="36">
        <v>25</v>
      </c>
      <c r="DN117" s="9">
        <v>26</v>
      </c>
      <c r="DO117" s="37">
        <f t="shared" si="521"/>
        <v>1040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6">
        <v>0</v>
      </c>
      <c r="DW117" s="9">
        <v>0</v>
      </c>
      <c r="DX117" s="37">
        <v>0</v>
      </c>
      <c r="DY117" s="38">
        <v>0</v>
      </c>
      <c r="DZ117" s="10">
        <v>0</v>
      </c>
      <c r="EA117" s="37">
        <f t="shared" si="515"/>
        <v>0</v>
      </c>
      <c r="EB117" s="38">
        <v>0</v>
      </c>
      <c r="EC117" s="10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0</v>
      </c>
      <c r="EI117" s="9">
        <v>0</v>
      </c>
      <c r="EJ117" s="37">
        <v>0</v>
      </c>
      <c r="EK117" s="36">
        <v>28</v>
      </c>
      <c r="EL117" s="9">
        <v>26</v>
      </c>
      <c r="EM117" s="37">
        <f t="shared" si="516"/>
        <v>928.57142857142856</v>
      </c>
      <c r="EN117" s="36">
        <v>29</v>
      </c>
      <c r="EO117" s="9">
        <v>26</v>
      </c>
      <c r="EP117" s="37">
        <f t="shared" ref="EP117" si="529">EO117/EN117*1000</f>
        <v>896.55172413793105</v>
      </c>
      <c r="EQ117" s="5">
        <f t="shared" si="432"/>
        <v>8292</v>
      </c>
      <c r="ER117" s="11">
        <f t="shared" si="433"/>
        <v>12358</v>
      </c>
      <c r="ES117" s="1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509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511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26"/>
        <v>1000</v>
      </c>
      <c r="BZ118" s="36">
        <v>36</v>
      </c>
      <c r="CA118" s="9">
        <v>466</v>
      </c>
      <c r="CB118" s="37">
        <f t="shared" si="527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28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f t="shared" si="514"/>
        <v>0</v>
      </c>
      <c r="DD118" s="36">
        <v>0</v>
      </c>
      <c r="DE118" s="9">
        <v>0</v>
      </c>
      <c r="DF118" s="37">
        <v>0</v>
      </c>
      <c r="DG118" s="36">
        <v>0</v>
      </c>
      <c r="DH118" s="9">
        <v>0</v>
      </c>
      <c r="DI118" s="37">
        <v>0</v>
      </c>
      <c r="DJ118" s="47">
        <v>0</v>
      </c>
      <c r="DK118" s="9">
        <v>0</v>
      </c>
      <c r="DL118" s="37">
        <v>0</v>
      </c>
      <c r="DM118" s="36">
        <v>30</v>
      </c>
      <c r="DN118" s="9">
        <v>30</v>
      </c>
      <c r="DO118" s="37">
        <f t="shared" si="521"/>
        <v>1000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6">
        <v>0</v>
      </c>
      <c r="DW118" s="9">
        <v>0</v>
      </c>
      <c r="DX118" s="37">
        <v>0</v>
      </c>
      <c r="DY118" s="38">
        <v>0</v>
      </c>
      <c r="DZ118" s="10">
        <v>0</v>
      </c>
      <c r="EA118" s="37">
        <f t="shared" si="515"/>
        <v>0</v>
      </c>
      <c r="EB118" s="38">
        <v>0</v>
      </c>
      <c r="EC118" s="10">
        <v>0</v>
      </c>
      <c r="ED118" s="37">
        <v>0</v>
      </c>
      <c r="EE118" s="36">
        <v>60</v>
      </c>
      <c r="EF118" s="9">
        <v>665</v>
      </c>
      <c r="EG118" s="37">
        <f t="shared" si="518"/>
        <v>11083.333333333334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36">
        <v>0</v>
      </c>
      <c r="EO118" s="9">
        <v>0</v>
      </c>
      <c r="EP118" s="37">
        <v>0</v>
      </c>
      <c r="EQ118" s="5">
        <f t="shared" si="432"/>
        <v>6508</v>
      </c>
      <c r="ER118" s="11">
        <f t="shared" si="433"/>
        <v>10548</v>
      </c>
      <c r="ES118" s="1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30">AE119/AD119*1000</f>
        <v>964.28571428571433</v>
      </c>
      <c r="AG119" s="36">
        <v>0</v>
      </c>
      <c r="AH119" s="9">
        <v>0</v>
      </c>
      <c r="AI119" s="37">
        <f t="shared" si="509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511"/>
        <v>0</v>
      </c>
      <c r="BK119" s="36">
        <v>1</v>
      </c>
      <c r="BL119" s="9">
        <v>2</v>
      </c>
      <c r="BM119" s="37">
        <f t="shared" ref="BM119" si="531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26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28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f t="shared" si="514"/>
        <v>0</v>
      </c>
      <c r="DD119" s="36">
        <v>0</v>
      </c>
      <c r="DE119" s="9">
        <v>0</v>
      </c>
      <c r="DF119" s="37">
        <v>0</v>
      </c>
      <c r="DG119" s="36">
        <v>0</v>
      </c>
      <c r="DH119" s="9">
        <v>0</v>
      </c>
      <c r="DI119" s="37">
        <v>0</v>
      </c>
      <c r="DJ119" s="47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6">
        <v>0</v>
      </c>
      <c r="DW119" s="9">
        <v>0</v>
      </c>
      <c r="DX119" s="37">
        <v>0</v>
      </c>
      <c r="DY119" s="38">
        <v>0</v>
      </c>
      <c r="DZ119" s="10">
        <v>0</v>
      </c>
      <c r="EA119" s="37">
        <f t="shared" si="515"/>
        <v>0</v>
      </c>
      <c r="EB119" s="38">
        <v>0</v>
      </c>
      <c r="EC119" s="10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0</v>
      </c>
      <c r="EI119" s="9">
        <v>0</v>
      </c>
      <c r="EJ119" s="37">
        <v>0</v>
      </c>
      <c r="EK119" s="36">
        <v>28</v>
      </c>
      <c r="EL119" s="9">
        <v>32</v>
      </c>
      <c r="EM119" s="37">
        <f t="shared" si="516"/>
        <v>1142.8571428571429</v>
      </c>
      <c r="EN119" s="36">
        <v>0</v>
      </c>
      <c r="EO119" s="9">
        <v>0</v>
      </c>
      <c r="EP119" s="37">
        <v>0</v>
      </c>
      <c r="EQ119" s="5">
        <f t="shared" si="432"/>
        <v>7978</v>
      </c>
      <c r="ER119" s="11">
        <f t="shared" si="433"/>
        <v>12185</v>
      </c>
      <c r="ES119" s="1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509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511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26"/>
        <v>1085.3658536585367</v>
      </c>
      <c r="BZ120" s="36">
        <v>359</v>
      </c>
      <c r="CA120" s="9">
        <v>468</v>
      </c>
      <c r="CB120" s="37">
        <f t="shared" si="527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28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f t="shared" si="514"/>
        <v>0</v>
      </c>
      <c r="DD120" s="36">
        <v>0</v>
      </c>
      <c r="DE120" s="9">
        <v>0</v>
      </c>
      <c r="DF120" s="37">
        <v>0</v>
      </c>
      <c r="DG120" s="36">
        <v>0</v>
      </c>
      <c r="DH120" s="9">
        <v>0</v>
      </c>
      <c r="DI120" s="37">
        <v>0</v>
      </c>
      <c r="DJ120" s="47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6">
        <v>0</v>
      </c>
      <c r="DW120" s="9">
        <v>0</v>
      </c>
      <c r="DX120" s="37">
        <v>0</v>
      </c>
      <c r="DY120" s="38">
        <v>0</v>
      </c>
      <c r="DZ120" s="10">
        <v>0</v>
      </c>
      <c r="EA120" s="37">
        <f t="shared" si="515"/>
        <v>0</v>
      </c>
      <c r="EB120" s="38">
        <v>0</v>
      </c>
      <c r="EC120" s="10">
        <v>0</v>
      </c>
      <c r="ED120" s="37">
        <v>0</v>
      </c>
      <c r="EE120" s="36">
        <v>55</v>
      </c>
      <c r="EF120" s="9">
        <v>647</v>
      </c>
      <c r="EG120" s="37">
        <f t="shared" si="518"/>
        <v>11763.636363636364</v>
      </c>
      <c r="EH120" s="36">
        <v>0</v>
      </c>
      <c r="EI120" s="9">
        <v>0</v>
      </c>
      <c r="EJ120" s="37">
        <v>0</v>
      </c>
      <c r="EK120" s="36">
        <v>120</v>
      </c>
      <c r="EL120" s="9">
        <v>138</v>
      </c>
      <c r="EM120" s="37">
        <f t="shared" si="516"/>
        <v>1150</v>
      </c>
      <c r="EN120" s="36">
        <v>0</v>
      </c>
      <c r="EO120" s="9">
        <v>0</v>
      </c>
      <c r="EP120" s="37">
        <v>0</v>
      </c>
      <c r="EQ120" s="5">
        <f t="shared" si="432"/>
        <v>8284</v>
      </c>
      <c r="ER120" s="11">
        <f t="shared" si="433"/>
        <v>12937</v>
      </c>
      <c r="ES120" s="1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509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511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26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28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f t="shared" si="514"/>
        <v>0</v>
      </c>
      <c r="DD121" s="36">
        <v>0</v>
      </c>
      <c r="DE121" s="9">
        <v>0</v>
      </c>
      <c r="DF121" s="37">
        <v>0</v>
      </c>
      <c r="DG121" s="36">
        <v>0</v>
      </c>
      <c r="DH121" s="9">
        <v>0</v>
      </c>
      <c r="DI121" s="37">
        <v>0</v>
      </c>
      <c r="DJ121" s="47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v>0</v>
      </c>
      <c r="DY121" s="36">
        <v>0</v>
      </c>
      <c r="DZ121" s="9">
        <v>0</v>
      </c>
      <c r="EA121" s="37">
        <f t="shared" si="515"/>
        <v>0</v>
      </c>
      <c r="EB121" s="36">
        <v>0</v>
      </c>
      <c r="EC121" s="9">
        <v>0</v>
      </c>
      <c r="ED121" s="37">
        <v>0</v>
      </c>
      <c r="EE121" s="36">
        <v>20</v>
      </c>
      <c r="EF121" s="9">
        <v>243</v>
      </c>
      <c r="EG121" s="37">
        <f t="shared" si="518"/>
        <v>12150</v>
      </c>
      <c r="EH121" s="36">
        <v>0</v>
      </c>
      <c r="EI121" s="9">
        <v>0</v>
      </c>
      <c r="EJ121" s="37">
        <v>0</v>
      </c>
      <c r="EK121" s="36">
        <v>178</v>
      </c>
      <c r="EL121" s="9">
        <v>184</v>
      </c>
      <c r="EM121" s="37">
        <f t="shared" si="516"/>
        <v>1033.7078651685395</v>
      </c>
      <c r="EN121" s="36">
        <v>0</v>
      </c>
      <c r="EO121" s="9">
        <v>0</v>
      </c>
      <c r="EP121" s="37">
        <v>0</v>
      </c>
      <c r="EQ121" s="5">
        <f t="shared" si="432"/>
        <v>6496</v>
      </c>
      <c r="ER121" s="11">
        <f t="shared" si="433"/>
        <v>10820</v>
      </c>
      <c r="ES121" s="1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32">SUM(R110:R121)</f>
        <v>0</v>
      </c>
      <c r="S122" s="30">
        <f t="shared" si="532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33">SUM(AG110:AG121)</f>
        <v>0</v>
      </c>
      <c r="AH122" s="30">
        <f t="shared" si="533"/>
        <v>0</v>
      </c>
      <c r="AI122" s="40"/>
      <c r="AJ122" s="39">
        <f t="shared" ref="AJ122:AK122" si="534">SUM(AJ110:AJ121)</f>
        <v>0</v>
      </c>
      <c r="AK122" s="30">
        <f t="shared" si="534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35">SUM(BB110:BB121)</f>
        <v>0</v>
      </c>
      <c r="BC122" s="30">
        <f t="shared" si="535"/>
        <v>0</v>
      </c>
      <c r="BD122" s="40"/>
      <c r="BE122" s="39">
        <f t="shared" ref="BE122:BF122" si="536">SUM(BE110:BE121)</f>
        <v>0</v>
      </c>
      <c r="BF122" s="30">
        <f t="shared" si="536"/>
        <v>0</v>
      </c>
      <c r="BG122" s="40"/>
      <c r="BH122" s="39">
        <f t="shared" ref="BH122:BI122" si="537">SUM(BH110:BH121)</f>
        <v>0</v>
      </c>
      <c r="BI122" s="30">
        <f t="shared" si="537"/>
        <v>0</v>
      </c>
      <c r="BJ122" s="40"/>
      <c r="BK122" s="39">
        <f t="shared" ref="BK122:BL122" si="538">SUM(BK110:BK121)</f>
        <v>2</v>
      </c>
      <c r="BL122" s="30">
        <f t="shared" si="538"/>
        <v>16</v>
      </c>
      <c r="BM122" s="40"/>
      <c r="BN122" s="39">
        <f t="shared" ref="BN122:BO122" si="539">SUM(BN110:BN121)</f>
        <v>0</v>
      </c>
      <c r="BO122" s="30">
        <f t="shared" si="539"/>
        <v>0</v>
      </c>
      <c r="BP122" s="40"/>
      <c r="BQ122" s="39">
        <f t="shared" ref="BQ122:BR122" si="540">SUM(BQ110:BQ121)</f>
        <v>0</v>
      </c>
      <c r="BR122" s="30">
        <f t="shared" si="540"/>
        <v>0</v>
      </c>
      <c r="BS122" s="40"/>
      <c r="BT122" s="39">
        <f t="shared" ref="BT122:BU122" si="541">SUM(BT110:BT121)</f>
        <v>0</v>
      </c>
      <c r="BU122" s="30">
        <f t="shared" si="541"/>
        <v>0</v>
      </c>
      <c r="BV122" s="40"/>
      <c r="BW122" s="39">
        <f t="shared" ref="BW122:BX122" si="542">SUM(BW110:BW121)</f>
        <v>10316</v>
      </c>
      <c r="BX122" s="30">
        <f t="shared" si="542"/>
        <v>9743</v>
      </c>
      <c r="BY122" s="40"/>
      <c r="BZ122" s="39">
        <f t="shared" ref="BZ122:CA122" si="543">SUM(BZ110:BZ121)</f>
        <v>1385</v>
      </c>
      <c r="CA122" s="30">
        <f t="shared" si="543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44">SUM(CI110:CI121)</f>
        <v>73642</v>
      </c>
      <c r="CJ122" s="30">
        <f t="shared" si="544"/>
        <v>111589</v>
      </c>
      <c r="CK122" s="40"/>
      <c r="CL122" s="39">
        <f t="shared" ref="CL122:CM122" si="545">SUM(CL110:CL121)</f>
        <v>0</v>
      </c>
      <c r="CM122" s="30">
        <f t="shared" si="545"/>
        <v>0</v>
      </c>
      <c r="CN122" s="40"/>
      <c r="CO122" s="39">
        <f t="shared" ref="CO122:CP122" si="546">SUM(CO110:CO121)</f>
        <v>0</v>
      </c>
      <c r="CP122" s="30">
        <f t="shared" si="546"/>
        <v>0</v>
      </c>
      <c r="CQ122" s="40"/>
      <c r="CR122" s="39">
        <f t="shared" ref="CR122:CS122" si="547">SUM(CR110:CR121)</f>
        <v>0</v>
      </c>
      <c r="CS122" s="30">
        <f t="shared" si="547"/>
        <v>285</v>
      </c>
      <c r="CT122" s="40"/>
      <c r="CU122" s="39">
        <f t="shared" ref="CU122:CV122" si="548">SUM(CU110:CU121)</f>
        <v>0</v>
      </c>
      <c r="CV122" s="30">
        <f t="shared" si="548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49">SUM(DA110:DA121)</f>
        <v>0</v>
      </c>
      <c r="DB122" s="30">
        <f t="shared" si="549"/>
        <v>0</v>
      </c>
      <c r="DC122" s="40"/>
      <c r="DD122" s="39">
        <f t="shared" ref="DD122:DE122" si="550">SUM(DD110:DD121)</f>
        <v>17</v>
      </c>
      <c r="DE122" s="30">
        <f t="shared" si="550"/>
        <v>247</v>
      </c>
      <c r="DF122" s="40"/>
      <c r="DG122" s="39">
        <f t="shared" ref="DG122:DH122" si="551">SUM(DG110:DG121)</f>
        <v>0</v>
      </c>
      <c r="DH122" s="30">
        <f t="shared" si="551"/>
        <v>0</v>
      </c>
      <c r="DI122" s="40"/>
      <c r="DJ122" s="48">
        <f t="shared" ref="DJ122:DK122" si="552">SUM(DJ110:DJ121)</f>
        <v>0</v>
      </c>
      <c r="DK122" s="30">
        <f t="shared" si="552"/>
        <v>0</v>
      </c>
      <c r="DL122" s="40"/>
      <c r="DM122" s="39">
        <f t="shared" ref="DM122:DN122" si="553">SUM(DM110:DM121)</f>
        <v>115</v>
      </c>
      <c r="DN122" s="30">
        <f t="shared" si="553"/>
        <v>126</v>
      </c>
      <c r="DO122" s="40"/>
      <c r="DP122" s="39">
        <f t="shared" ref="DP122" si="554">SUM(DP110:DP121)</f>
        <v>0</v>
      </c>
      <c r="DQ122" s="30">
        <f t="shared" ref="DQ122" si="555">SUM(DQ110:DQ121)</f>
        <v>0</v>
      </c>
      <c r="DR122" s="40"/>
      <c r="DS122" s="39">
        <f t="shared" ref="DS122" si="556">SUM(DS110:DS121)</f>
        <v>0</v>
      </c>
      <c r="DT122" s="30">
        <f t="shared" ref="DT122" si="557">SUM(DT110:DT121)</f>
        <v>0</v>
      </c>
      <c r="DU122" s="40"/>
      <c r="DV122" s="39">
        <f t="shared" ref="DV122" si="558">SUM(DV110:DV121)</f>
        <v>0</v>
      </c>
      <c r="DW122" s="30">
        <f t="shared" ref="DW122" si="559">SUM(DW110:DW121)</f>
        <v>0</v>
      </c>
      <c r="DX122" s="40"/>
      <c r="DY122" s="39">
        <f t="shared" ref="DY122:DZ122" si="560">SUM(DY110:DY121)</f>
        <v>0</v>
      </c>
      <c r="DZ122" s="30">
        <f t="shared" si="560"/>
        <v>0</v>
      </c>
      <c r="EA122" s="40"/>
      <c r="EB122" s="39">
        <f t="shared" ref="EB122:EC122" si="561">SUM(EB110:EB121)</f>
        <v>0</v>
      </c>
      <c r="EC122" s="30">
        <f t="shared" si="561"/>
        <v>0</v>
      </c>
      <c r="ED122" s="40"/>
      <c r="EE122" s="39">
        <f t="shared" ref="EE122:EF122" si="562">SUM(EE110:EE121)</f>
        <v>188</v>
      </c>
      <c r="EF122" s="30">
        <f t="shared" si="562"/>
        <v>2233</v>
      </c>
      <c r="EG122" s="40"/>
      <c r="EH122" s="39">
        <f t="shared" ref="EH122:EI122" si="563">SUM(EH110:EH121)</f>
        <v>40</v>
      </c>
      <c r="EI122" s="30">
        <f t="shared" si="563"/>
        <v>362</v>
      </c>
      <c r="EJ122" s="40"/>
      <c r="EK122" s="39">
        <f t="shared" ref="EK122:EL122" si="564">SUM(EK110:EK121)</f>
        <v>3047</v>
      </c>
      <c r="EL122" s="30">
        <f t="shared" si="564"/>
        <v>2506</v>
      </c>
      <c r="EM122" s="40"/>
      <c r="EN122" s="39">
        <f t="shared" ref="EN122:EO122" si="565">SUM(EN110:EN121)</f>
        <v>2867</v>
      </c>
      <c r="EO122" s="30">
        <f t="shared" si="565"/>
        <v>3620</v>
      </c>
      <c r="EP122" s="40"/>
      <c r="EQ122" s="31">
        <f t="shared" si="432"/>
        <v>92061</v>
      </c>
      <c r="ER122" s="32">
        <f t="shared" si="433"/>
        <v>133738</v>
      </c>
      <c r="ES122" s="1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4"/>
      <c r="GU122" s="4"/>
      <c r="GZ122" s="4"/>
      <c r="HE122" s="4"/>
      <c r="HJ122" s="4"/>
      <c r="HO122" s="4"/>
      <c r="HT122" s="4"/>
      <c r="HY122" s="4"/>
      <c r="ID122" s="4"/>
      <c r="II122" s="4"/>
      <c r="IN122" s="4"/>
      <c r="IS122" s="4"/>
      <c r="IX122" s="4"/>
      <c r="JC122" s="4"/>
      <c r="JH122" s="4"/>
    </row>
    <row r="123" spans="1:268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66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67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68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69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70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0</v>
      </c>
      <c r="DB123" s="9">
        <v>0</v>
      </c>
      <c r="DC123" s="37">
        <f t="shared" ref="DC123:DC134" si="571">IF(DA123=0,0,DB123/DA123*1000)</f>
        <v>0</v>
      </c>
      <c r="DD123" s="36">
        <v>6</v>
      </c>
      <c r="DE123" s="9">
        <v>96</v>
      </c>
      <c r="DF123" s="37">
        <f t="shared" ref="DF123:DF126" si="572">DE123/DD123*1000</f>
        <v>16000</v>
      </c>
      <c r="DG123" s="36">
        <v>0</v>
      </c>
      <c r="DH123" s="9">
        <v>0</v>
      </c>
      <c r="DI123" s="37">
        <v>0</v>
      </c>
      <c r="DJ123" s="47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v>0</v>
      </c>
      <c r="DY123" s="36">
        <v>0</v>
      </c>
      <c r="DZ123" s="9">
        <v>0</v>
      </c>
      <c r="EA123" s="37">
        <f t="shared" ref="EA123:EA134" si="573">IF(DY123=0,0,DZ123/DY123*1000)</f>
        <v>0</v>
      </c>
      <c r="EB123" s="36">
        <v>0</v>
      </c>
      <c r="EC123" s="9">
        <v>0</v>
      </c>
      <c r="ED123" s="37">
        <v>0</v>
      </c>
      <c r="EE123" s="36">
        <v>20</v>
      </c>
      <c r="EF123" s="9">
        <v>231</v>
      </c>
      <c r="EG123" s="37">
        <f t="shared" ref="EG123:EG128" si="574">EF123/EE123*1000</f>
        <v>11550</v>
      </c>
      <c r="EH123" s="36">
        <v>0</v>
      </c>
      <c r="EI123" s="9">
        <v>0</v>
      </c>
      <c r="EJ123" s="37">
        <v>0</v>
      </c>
      <c r="EK123" s="36">
        <v>432</v>
      </c>
      <c r="EL123" s="9">
        <v>438</v>
      </c>
      <c r="EM123" s="37">
        <f t="shared" ref="EM123:EM126" si="575">EL123/EK123*1000</f>
        <v>1013.8888888888888</v>
      </c>
      <c r="EN123" s="36">
        <v>0</v>
      </c>
      <c r="EO123" s="9">
        <v>0</v>
      </c>
      <c r="EP123" s="37">
        <v>0</v>
      </c>
      <c r="EQ123" s="5">
        <f t="shared" ref="EQ123:EQ135" si="576">C123+F123+L123+O123+AA123+AD123+AM123+AS123+AY123+BB123+BE123+BK123+BW123+BZ123+CF123+CI123+CU123+CX123+DD123+DM123+DP123+DS123+DV123+EE123+EH123+EK123+EN123+U123+BQ123</f>
        <v>7437</v>
      </c>
      <c r="ER123" s="11">
        <f t="shared" ref="ER123:ER135" si="577">D123+G123+M123+P123+AB123+AE123+AN123+AT123+AZ123+BC123+BF123+BL123+BX123+CA123+CG123+CJ123+CV123+CY123+DE123+DN123+DQ123+DT123+DW123+EF123+EI123+EL123+EO123+V123+BR123</f>
        <v>12296</v>
      </c>
      <c r="ES123" s="1"/>
      <c r="ET123" s="2"/>
      <c r="EU123" s="1"/>
      <c r="EV123" s="1"/>
      <c r="EW123" s="1"/>
      <c r="EX123" s="2"/>
      <c r="EY123" s="1"/>
      <c r="EZ123" s="1"/>
      <c r="FA123" s="1"/>
      <c r="FB123" s="2"/>
      <c r="FC123" s="1"/>
      <c r="FD123" s="1"/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66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68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69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70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f t="shared" si="571"/>
        <v>0</v>
      </c>
      <c r="DD124" s="36">
        <v>0</v>
      </c>
      <c r="DE124" s="9">
        <v>0</v>
      </c>
      <c r="DF124" s="37">
        <v>0</v>
      </c>
      <c r="DG124" s="36">
        <v>0</v>
      </c>
      <c r="DH124" s="9">
        <v>0</v>
      </c>
      <c r="DI124" s="37">
        <v>0</v>
      </c>
      <c r="DJ124" s="47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6">
        <v>0</v>
      </c>
      <c r="DW124" s="9">
        <v>0</v>
      </c>
      <c r="DX124" s="37">
        <v>0</v>
      </c>
      <c r="DY124" s="38">
        <v>0</v>
      </c>
      <c r="DZ124" s="10">
        <v>0</v>
      </c>
      <c r="EA124" s="37">
        <f t="shared" si="573"/>
        <v>0</v>
      </c>
      <c r="EB124" s="38">
        <v>0</v>
      </c>
      <c r="EC124" s="10">
        <v>0</v>
      </c>
      <c r="ED124" s="37">
        <v>0</v>
      </c>
      <c r="EE124" s="36">
        <v>66</v>
      </c>
      <c r="EF124" s="9">
        <v>795</v>
      </c>
      <c r="EG124" s="37">
        <f t="shared" si="574"/>
        <v>12045.454545454544</v>
      </c>
      <c r="EH124" s="36">
        <v>0</v>
      </c>
      <c r="EI124" s="9">
        <v>0</v>
      </c>
      <c r="EJ124" s="37">
        <v>0</v>
      </c>
      <c r="EK124" s="36">
        <v>608</v>
      </c>
      <c r="EL124" s="9">
        <v>652</v>
      </c>
      <c r="EM124" s="37">
        <f t="shared" si="575"/>
        <v>1072.3684210526317</v>
      </c>
      <c r="EN124" s="38">
        <v>28</v>
      </c>
      <c r="EO124" s="10">
        <v>32</v>
      </c>
      <c r="EP124" s="37">
        <f t="shared" ref="EP124:EP129" si="578">EO124/EN124*1000</f>
        <v>1142.8571428571429</v>
      </c>
      <c r="EQ124" s="5">
        <f t="shared" si="576"/>
        <v>8889</v>
      </c>
      <c r="ER124" s="11">
        <f t="shared" si="577"/>
        <v>13916</v>
      </c>
      <c r="ES124" s="1"/>
      <c r="ET124" s="2"/>
      <c r="EU124" s="1"/>
      <c r="EV124" s="1"/>
      <c r="EW124" s="1"/>
      <c r="EX124" s="2"/>
      <c r="EY124" s="1"/>
      <c r="EZ124" s="1"/>
      <c r="FA124" s="1"/>
      <c r="FB124" s="2"/>
      <c r="FC124" s="1"/>
      <c r="FD124" s="1"/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66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68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69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70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f t="shared" si="571"/>
        <v>0</v>
      </c>
      <c r="DD125" s="36">
        <v>0</v>
      </c>
      <c r="DE125" s="9">
        <v>0</v>
      </c>
      <c r="DF125" s="37">
        <v>0</v>
      </c>
      <c r="DG125" s="36">
        <v>0</v>
      </c>
      <c r="DH125" s="9">
        <v>0</v>
      </c>
      <c r="DI125" s="37">
        <v>0</v>
      </c>
      <c r="DJ125" s="47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v>0</v>
      </c>
      <c r="DY125" s="36">
        <v>0</v>
      </c>
      <c r="DZ125" s="9">
        <v>0</v>
      </c>
      <c r="EA125" s="37">
        <f t="shared" si="573"/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0</v>
      </c>
      <c r="EI125" s="9">
        <v>0</v>
      </c>
      <c r="EJ125" s="37">
        <v>0</v>
      </c>
      <c r="EK125" s="36">
        <v>296</v>
      </c>
      <c r="EL125" s="9">
        <v>348</v>
      </c>
      <c r="EM125" s="37">
        <f t="shared" si="575"/>
        <v>1175.6756756756756</v>
      </c>
      <c r="EN125" s="36">
        <v>0</v>
      </c>
      <c r="EO125" s="9">
        <v>0</v>
      </c>
      <c r="EP125" s="37">
        <v>0</v>
      </c>
      <c r="EQ125" s="5">
        <f t="shared" si="576"/>
        <v>8813</v>
      </c>
      <c r="ER125" s="11">
        <f t="shared" si="577"/>
        <v>14041</v>
      </c>
      <c r="ES125" s="1"/>
      <c r="ET125" s="2"/>
      <c r="EU125" s="1"/>
      <c r="EV125" s="1"/>
      <c r="EW125" s="1"/>
      <c r="EX125" s="2"/>
      <c r="EY125" s="1"/>
      <c r="EZ125" s="1"/>
      <c r="FA125" s="1"/>
      <c r="FB125" s="2"/>
      <c r="FC125" s="1"/>
      <c r="FD125" s="1"/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66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68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69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70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0</v>
      </c>
      <c r="DB126" s="9">
        <v>0</v>
      </c>
      <c r="DC126" s="37">
        <f t="shared" si="571"/>
        <v>0</v>
      </c>
      <c r="DD126" s="36">
        <v>6</v>
      </c>
      <c r="DE126" s="9">
        <v>103</v>
      </c>
      <c r="DF126" s="37">
        <f t="shared" si="572"/>
        <v>17166.666666666668</v>
      </c>
      <c r="DG126" s="36">
        <v>0</v>
      </c>
      <c r="DH126" s="9">
        <v>0</v>
      </c>
      <c r="DI126" s="37">
        <v>0</v>
      </c>
      <c r="DJ126" s="47">
        <v>0</v>
      </c>
      <c r="DK126" s="9">
        <v>0</v>
      </c>
      <c r="DL126" s="37">
        <v>0</v>
      </c>
      <c r="DM126" s="36">
        <v>33</v>
      </c>
      <c r="DN126" s="9">
        <v>88</v>
      </c>
      <c r="DO126" s="37">
        <f t="shared" ref="DO126:DO127" si="579">DN126/DM126*1000</f>
        <v>2666.6666666666665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v>0</v>
      </c>
      <c r="DY126" s="36">
        <v>0</v>
      </c>
      <c r="DZ126" s="9">
        <v>0</v>
      </c>
      <c r="EA126" s="37">
        <f t="shared" si="573"/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0</v>
      </c>
      <c r="EI126" s="9">
        <v>0</v>
      </c>
      <c r="EJ126" s="37">
        <v>0</v>
      </c>
      <c r="EK126" s="36">
        <v>260</v>
      </c>
      <c r="EL126" s="9">
        <v>316</v>
      </c>
      <c r="EM126" s="37">
        <f t="shared" si="575"/>
        <v>1215.3846153846152</v>
      </c>
      <c r="EN126" s="36">
        <v>594</v>
      </c>
      <c r="EO126" s="9">
        <v>903</v>
      </c>
      <c r="EP126" s="37">
        <f t="shared" si="578"/>
        <v>1520.2020202020201</v>
      </c>
      <c r="EQ126" s="5">
        <f t="shared" si="576"/>
        <v>9898</v>
      </c>
      <c r="ER126" s="11">
        <f t="shared" si="577"/>
        <v>15584</v>
      </c>
      <c r="ES126" s="1"/>
      <c r="ET126" s="2"/>
      <c r="EU126" s="1"/>
      <c r="EV126" s="1"/>
      <c r="EW126" s="1"/>
      <c r="EX126" s="2"/>
      <c r="EY126" s="1"/>
      <c r="EZ126" s="1"/>
      <c r="FA126" s="1"/>
      <c r="FB126" s="2"/>
      <c r="FC126" s="1"/>
      <c r="FD126" s="1"/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66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68"/>
        <v>0</v>
      </c>
      <c r="BK127" s="36">
        <v>1</v>
      </c>
      <c r="BL127" s="9">
        <v>3</v>
      </c>
      <c r="BM127" s="37">
        <f t="shared" ref="BM127" si="580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69"/>
        <v>1208.3333333333333</v>
      </c>
      <c r="BZ127" s="38">
        <v>122</v>
      </c>
      <c r="CA127" s="10">
        <v>148</v>
      </c>
      <c r="CB127" s="37">
        <f t="shared" ref="CB127" si="581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70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f t="shared" si="571"/>
        <v>0</v>
      </c>
      <c r="DD127" s="36">
        <v>0</v>
      </c>
      <c r="DE127" s="9">
        <v>0</v>
      </c>
      <c r="DF127" s="37">
        <v>0</v>
      </c>
      <c r="DG127" s="36">
        <v>0</v>
      </c>
      <c r="DH127" s="9">
        <v>0</v>
      </c>
      <c r="DI127" s="37">
        <v>0</v>
      </c>
      <c r="DJ127" s="47">
        <v>0</v>
      </c>
      <c r="DK127" s="9">
        <v>0</v>
      </c>
      <c r="DL127" s="37">
        <v>0</v>
      </c>
      <c r="DM127" s="36">
        <v>60</v>
      </c>
      <c r="DN127" s="9">
        <v>92</v>
      </c>
      <c r="DO127" s="37">
        <f t="shared" si="579"/>
        <v>1533.3333333333335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v>0</v>
      </c>
      <c r="DY127" s="36">
        <v>0</v>
      </c>
      <c r="DZ127" s="9">
        <v>0</v>
      </c>
      <c r="EA127" s="37">
        <f t="shared" si="573"/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0</v>
      </c>
      <c r="EL127" s="9">
        <v>0</v>
      </c>
      <c r="EM127" s="37">
        <v>0</v>
      </c>
      <c r="EN127" s="36">
        <v>972</v>
      </c>
      <c r="EO127" s="9">
        <v>1468</v>
      </c>
      <c r="EP127" s="37">
        <f t="shared" si="578"/>
        <v>1510.2880658436213</v>
      </c>
      <c r="EQ127" s="5">
        <f t="shared" si="576"/>
        <v>9801</v>
      </c>
      <c r="ER127" s="11">
        <f t="shared" si="577"/>
        <v>14526</v>
      </c>
      <c r="ES127" s="1"/>
      <c r="ET127" s="2"/>
      <c r="EU127" s="1"/>
      <c r="EV127" s="1"/>
      <c r="EW127" s="1"/>
      <c r="EX127" s="2"/>
      <c r="EY127" s="1"/>
      <c r="EZ127" s="1"/>
      <c r="FA127" s="1"/>
      <c r="FB127" s="2"/>
      <c r="FC127" s="1"/>
      <c r="FD127" s="1"/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66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68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69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70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f t="shared" si="571"/>
        <v>0</v>
      </c>
      <c r="DD128" s="36">
        <v>0</v>
      </c>
      <c r="DE128" s="9">
        <v>0</v>
      </c>
      <c r="DF128" s="37">
        <v>0</v>
      </c>
      <c r="DG128" s="36">
        <v>0</v>
      </c>
      <c r="DH128" s="9">
        <v>0</v>
      </c>
      <c r="DI128" s="37">
        <v>0</v>
      </c>
      <c r="DJ128" s="47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v>0</v>
      </c>
      <c r="DY128" s="36">
        <v>0</v>
      </c>
      <c r="DZ128" s="9">
        <v>0</v>
      </c>
      <c r="EA128" s="37">
        <f t="shared" si="573"/>
        <v>0</v>
      </c>
      <c r="EB128" s="36">
        <v>0</v>
      </c>
      <c r="EC128" s="9">
        <v>0</v>
      </c>
      <c r="ED128" s="37">
        <v>0</v>
      </c>
      <c r="EE128" s="36">
        <v>20</v>
      </c>
      <c r="EF128" s="9">
        <v>262</v>
      </c>
      <c r="EG128" s="37">
        <f t="shared" si="574"/>
        <v>13100</v>
      </c>
      <c r="EH128" s="36">
        <v>0</v>
      </c>
      <c r="EI128" s="9">
        <v>0</v>
      </c>
      <c r="EJ128" s="37">
        <v>0</v>
      </c>
      <c r="EK128" s="36">
        <v>0</v>
      </c>
      <c r="EL128" s="9">
        <v>0</v>
      </c>
      <c r="EM128" s="37">
        <v>0</v>
      </c>
      <c r="EN128" s="36">
        <v>528</v>
      </c>
      <c r="EO128" s="9">
        <v>821</v>
      </c>
      <c r="EP128" s="37">
        <f t="shared" si="578"/>
        <v>1554.9242424242425</v>
      </c>
      <c r="EQ128" s="5">
        <f t="shared" si="576"/>
        <v>7382</v>
      </c>
      <c r="ER128" s="11">
        <f t="shared" si="577"/>
        <v>11463</v>
      </c>
      <c r="ES128" s="1"/>
      <c r="ET128" s="2"/>
      <c r="EU128" s="1"/>
      <c r="EV128" s="1"/>
      <c r="EW128" s="1"/>
      <c r="EX128" s="2"/>
      <c r="EY128" s="1"/>
      <c r="EZ128" s="1"/>
      <c r="FA128" s="1"/>
      <c r="FB128" s="2"/>
      <c r="FC128" s="1"/>
      <c r="FD128" s="1"/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66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68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70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f t="shared" si="571"/>
        <v>0</v>
      </c>
      <c r="DD129" s="36">
        <v>0</v>
      </c>
      <c r="DE129" s="9">
        <v>0</v>
      </c>
      <c r="DF129" s="37">
        <v>0</v>
      </c>
      <c r="DG129" s="36">
        <v>0</v>
      </c>
      <c r="DH129" s="9">
        <v>0</v>
      </c>
      <c r="DI129" s="37">
        <v>0</v>
      </c>
      <c r="DJ129" s="47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v>0</v>
      </c>
      <c r="DY129" s="36">
        <v>0</v>
      </c>
      <c r="DZ129" s="9">
        <v>0</v>
      </c>
      <c r="EA129" s="37">
        <f t="shared" si="573"/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0</v>
      </c>
      <c r="EL129" s="9">
        <v>0</v>
      </c>
      <c r="EM129" s="37">
        <v>0</v>
      </c>
      <c r="EN129" s="36">
        <v>250</v>
      </c>
      <c r="EO129" s="9">
        <v>392.81700000000001</v>
      </c>
      <c r="EP129" s="37">
        <f t="shared" si="578"/>
        <v>1571.268</v>
      </c>
      <c r="EQ129" s="5">
        <f t="shared" si="576"/>
        <v>7455.3</v>
      </c>
      <c r="ER129" s="11">
        <f t="shared" si="577"/>
        <v>10574.644</v>
      </c>
      <c r="ES129" s="1"/>
      <c r="ET129" s="2"/>
      <c r="EU129" s="1"/>
      <c r="EV129" s="1"/>
      <c r="EW129" s="1"/>
      <c r="EX129" s="2"/>
      <c r="EY129" s="1"/>
      <c r="EZ129" s="1"/>
      <c r="FA129" s="1"/>
      <c r="FB129" s="2"/>
      <c r="FC129" s="1"/>
      <c r="FD129" s="1"/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82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66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68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69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69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0</v>
      </c>
      <c r="DB130" s="9">
        <v>0</v>
      </c>
      <c r="DC130" s="37">
        <f t="shared" si="571"/>
        <v>0</v>
      </c>
      <c r="DD130" s="36">
        <v>6.3</v>
      </c>
      <c r="DE130" s="9">
        <v>129.233</v>
      </c>
      <c r="DF130" s="37">
        <f t="shared" ref="DF130:DF133" si="583">DE130/DD130*1000</f>
        <v>20513.174603174604</v>
      </c>
      <c r="DG130" s="36">
        <v>0</v>
      </c>
      <c r="DH130" s="9">
        <v>0</v>
      </c>
      <c r="DI130" s="37">
        <v>0</v>
      </c>
      <c r="DJ130" s="47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6">
        <v>0</v>
      </c>
      <c r="DW130" s="9">
        <v>0</v>
      </c>
      <c r="DX130" s="37">
        <v>0</v>
      </c>
      <c r="DY130" s="38">
        <v>0</v>
      </c>
      <c r="DZ130" s="10">
        <v>0</v>
      </c>
      <c r="EA130" s="37">
        <f t="shared" si="573"/>
        <v>0</v>
      </c>
      <c r="EB130" s="38">
        <v>0</v>
      </c>
      <c r="EC130" s="10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36">
        <v>0</v>
      </c>
      <c r="EO130" s="9">
        <v>0</v>
      </c>
      <c r="EP130" s="37">
        <v>0</v>
      </c>
      <c r="EQ130" s="5">
        <f t="shared" si="576"/>
        <v>7498.5320000000002</v>
      </c>
      <c r="ER130" s="11">
        <f t="shared" si="577"/>
        <v>11009.116</v>
      </c>
      <c r="ES130" s="1"/>
      <c r="ET130" s="2"/>
      <c r="EU130" s="1"/>
      <c r="EV130" s="1"/>
      <c r="EW130" s="1"/>
      <c r="EX130" s="2"/>
      <c r="EY130" s="1"/>
      <c r="EZ130" s="1"/>
      <c r="FA130" s="1"/>
      <c r="FB130" s="2"/>
      <c r="FC130" s="1"/>
      <c r="FD130" s="1"/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66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68"/>
        <v>0</v>
      </c>
      <c r="BK131" s="36">
        <v>0.92500000000000004</v>
      </c>
      <c r="BL131" s="9">
        <v>7.234</v>
      </c>
      <c r="BM131" s="37">
        <f t="shared" ref="BM131:BM134" si="584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69"/>
        <v>1200.142874151685</v>
      </c>
      <c r="BZ131" s="36">
        <v>502.55</v>
      </c>
      <c r="CA131" s="9">
        <v>556.53399999999999</v>
      </c>
      <c r="CB131" s="37">
        <f t="shared" si="569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69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f t="shared" si="571"/>
        <v>0</v>
      </c>
      <c r="DD131" s="36">
        <v>0</v>
      </c>
      <c r="DE131" s="9">
        <v>0</v>
      </c>
      <c r="DF131" s="37">
        <v>0</v>
      </c>
      <c r="DG131" s="36">
        <v>0</v>
      </c>
      <c r="DH131" s="9">
        <v>0</v>
      </c>
      <c r="DI131" s="37">
        <v>0</v>
      </c>
      <c r="DJ131" s="47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6">
        <v>0</v>
      </c>
      <c r="DW131" s="9">
        <v>0</v>
      </c>
      <c r="DX131" s="37">
        <v>0</v>
      </c>
      <c r="DY131" s="38">
        <v>0</v>
      </c>
      <c r="DZ131" s="10">
        <v>0</v>
      </c>
      <c r="EA131" s="37">
        <f t="shared" si="573"/>
        <v>0</v>
      </c>
      <c r="EB131" s="38">
        <v>0</v>
      </c>
      <c r="EC131" s="10">
        <v>0</v>
      </c>
      <c r="ED131" s="37">
        <v>0</v>
      </c>
      <c r="EE131" s="36">
        <v>79.957999999999998</v>
      </c>
      <c r="EF131" s="9">
        <v>1077.1030000000001</v>
      </c>
      <c r="EG131" s="37">
        <f t="shared" ref="EG131:EG134" si="585">EF131/EE131*1000</f>
        <v>13470.859701343206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36">
        <v>0</v>
      </c>
      <c r="EO131" s="9">
        <v>0</v>
      </c>
      <c r="EP131" s="37">
        <v>0</v>
      </c>
      <c r="EQ131" s="5">
        <f t="shared" si="576"/>
        <v>6633.4629999999997</v>
      </c>
      <c r="ER131" s="11">
        <f t="shared" si="577"/>
        <v>10943.434000000001</v>
      </c>
      <c r="ES131" s="1"/>
      <c r="ET131" s="2"/>
      <c r="EU131" s="1"/>
      <c r="EV131" s="1"/>
      <c r="EW131" s="1"/>
      <c r="EX131" s="2"/>
      <c r="EY131" s="1"/>
      <c r="EZ131" s="1"/>
      <c r="FA131" s="1"/>
      <c r="FB131" s="2"/>
      <c r="FC131" s="1"/>
      <c r="FD131" s="1"/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86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66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68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69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f t="shared" si="571"/>
        <v>0</v>
      </c>
      <c r="DD132" s="36">
        <v>0</v>
      </c>
      <c r="DE132" s="9">
        <v>0</v>
      </c>
      <c r="DF132" s="37">
        <v>0</v>
      </c>
      <c r="DG132" s="36">
        <v>0</v>
      </c>
      <c r="DH132" s="9">
        <v>0</v>
      </c>
      <c r="DI132" s="37">
        <v>0</v>
      </c>
      <c r="DJ132" s="47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6">
        <v>0</v>
      </c>
      <c r="DW132" s="9">
        <v>0</v>
      </c>
      <c r="DX132" s="37">
        <v>0</v>
      </c>
      <c r="DY132" s="38">
        <v>0</v>
      </c>
      <c r="DZ132" s="10">
        <v>0</v>
      </c>
      <c r="EA132" s="37">
        <f t="shared" si="573"/>
        <v>0</v>
      </c>
      <c r="EB132" s="38">
        <v>0</v>
      </c>
      <c r="EC132" s="10">
        <v>0</v>
      </c>
      <c r="ED132" s="37">
        <v>0</v>
      </c>
      <c r="EE132" s="36">
        <v>40</v>
      </c>
      <c r="EF132" s="9">
        <v>555.89099999999996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36">
        <v>0</v>
      </c>
      <c r="EO132" s="9">
        <v>0</v>
      </c>
      <c r="EP132" s="37">
        <v>0</v>
      </c>
      <c r="EQ132" s="5">
        <f t="shared" si="576"/>
        <v>7641.11</v>
      </c>
      <c r="ER132" s="11">
        <f t="shared" si="577"/>
        <v>11581.839999999998</v>
      </c>
      <c r="ES132" s="1"/>
      <c r="ET132" s="2"/>
      <c r="EU132" s="1"/>
      <c r="EV132" s="1"/>
      <c r="EW132" s="1"/>
      <c r="EX132" s="2"/>
      <c r="EY132" s="1"/>
      <c r="EZ132" s="1"/>
      <c r="FA132" s="1"/>
      <c r="FB132" s="2"/>
      <c r="FC132" s="1"/>
      <c r="FD132" s="1"/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87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66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68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88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69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69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0</v>
      </c>
      <c r="DB133" s="9">
        <v>0</v>
      </c>
      <c r="DC133" s="37">
        <f t="shared" si="571"/>
        <v>0</v>
      </c>
      <c r="DD133" s="36">
        <v>6.3</v>
      </c>
      <c r="DE133" s="9">
        <v>119.22</v>
      </c>
      <c r="DF133" s="37">
        <f t="shared" si="583"/>
        <v>18923.809523809523</v>
      </c>
      <c r="DG133" s="36">
        <v>0</v>
      </c>
      <c r="DH133" s="9">
        <v>0</v>
      </c>
      <c r="DI133" s="37">
        <v>0</v>
      </c>
      <c r="DJ133" s="47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6">
        <v>0</v>
      </c>
      <c r="DW133" s="9">
        <v>0</v>
      </c>
      <c r="DX133" s="37">
        <v>0</v>
      </c>
      <c r="DY133" s="38">
        <v>0</v>
      </c>
      <c r="DZ133" s="10">
        <v>0</v>
      </c>
      <c r="EA133" s="37">
        <f t="shared" si="573"/>
        <v>0</v>
      </c>
      <c r="EB133" s="38">
        <v>0</v>
      </c>
      <c r="EC133" s="10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36">
        <v>0</v>
      </c>
      <c r="EO133" s="9">
        <v>0</v>
      </c>
      <c r="EP133" s="37">
        <v>0</v>
      </c>
      <c r="EQ133" s="5">
        <f t="shared" si="576"/>
        <v>6846.17</v>
      </c>
      <c r="ER133" s="11">
        <f t="shared" si="577"/>
        <v>9960.0300000000007</v>
      </c>
      <c r="ES133" s="1"/>
      <c r="ET133" s="2"/>
      <c r="EU133" s="1"/>
      <c r="EV133" s="1"/>
      <c r="EW133" s="1"/>
      <c r="EX133" s="2"/>
      <c r="EY133" s="1"/>
      <c r="EZ133" s="1"/>
      <c r="FA133" s="1"/>
      <c r="FB133" s="2"/>
      <c r="FC133" s="1"/>
      <c r="FD133" s="1"/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66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68"/>
        <v>0</v>
      </c>
      <c r="BK134" s="36">
        <v>0.15</v>
      </c>
      <c r="BL134" s="9">
        <v>0.61</v>
      </c>
      <c r="BM134" s="37">
        <f t="shared" si="584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88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69"/>
        <v>1194.2366412213742</v>
      </c>
      <c r="BZ134" s="36">
        <v>198</v>
      </c>
      <c r="CA134" s="9">
        <v>287.23</v>
      </c>
      <c r="CB134" s="37">
        <f t="shared" si="569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69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f t="shared" si="571"/>
        <v>0</v>
      </c>
      <c r="DD134" s="36">
        <v>0</v>
      </c>
      <c r="DE134" s="9">
        <v>0</v>
      </c>
      <c r="DF134" s="37">
        <v>0</v>
      </c>
      <c r="DG134" s="36">
        <v>0</v>
      </c>
      <c r="DH134" s="9">
        <v>0</v>
      </c>
      <c r="DI134" s="37">
        <v>0</v>
      </c>
      <c r="DJ134" s="47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v>0</v>
      </c>
      <c r="DY134" s="36">
        <v>0</v>
      </c>
      <c r="DZ134" s="9">
        <v>0</v>
      </c>
      <c r="EA134" s="37">
        <f t="shared" si="573"/>
        <v>0</v>
      </c>
      <c r="EB134" s="36">
        <v>0</v>
      </c>
      <c r="EC134" s="9">
        <v>0</v>
      </c>
      <c r="ED134" s="37">
        <v>0</v>
      </c>
      <c r="EE134" s="36">
        <v>19.957999999999998</v>
      </c>
      <c r="EF134" s="9">
        <v>274.39</v>
      </c>
      <c r="EG134" s="37">
        <f t="shared" si="585"/>
        <v>13748.37158031867</v>
      </c>
      <c r="EH134" s="36">
        <v>0</v>
      </c>
      <c r="EI134" s="9">
        <v>0</v>
      </c>
      <c r="EJ134" s="37">
        <v>0</v>
      </c>
      <c r="EK134" s="36">
        <v>30.1</v>
      </c>
      <c r="EL134" s="9">
        <v>38.08</v>
      </c>
      <c r="EM134" s="37">
        <f t="shared" ref="EM134" si="589">EL134/EK134*1000</f>
        <v>1265.1162790697674</v>
      </c>
      <c r="EN134" s="36">
        <v>0</v>
      </c>
      <c r="EO134" s="9">
        <v>0</v>
      </c>
      <c r="EP134" s="37">
        <v>0</v>
      </c>
      <c r="EQ134" s="5">
        <f t="shared" si="576"/>
        <v>5784.5409999999993</v>
      </c>
      <c r="ER134" s="11">
        <f t="shared" si="577"/>
        <v>8727.4600000000009</v>
      </c>
      <c r="ES134" s="1"/>
      <c r="ET134" s="2"/>
      <c r="EU134" s="1"/>
      <c r="EV134" s="1"/>
      <c r="EW134" s="1"/>
      <c r="EX134" s="2"/>
      <c r="EY134" s="1"/>
      <c r="EZ134" s="1"/>
      <c r="FA134" s="1"/>
      <c r="FB134" s="2"/>
      <c r="FC134" s="1"/>
      <c r="FD134" s="1"/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55"/>
      <c r="B135" s="56" t="s">
        <v>17</v>
      </c>
      <c r="C135" s="39">
        <f t="shared" ref="C135:CJ135" si="590">SUM(C123:C134)</f>
        <v>0</v>
      </c>
      <c r="D135" s="30">
        <f t="shared" si="590"/>
        <v>0</v>
      </c>
      <c r="E135" s="40"/>
      <c r="F135" s="39">
        <f t="shared" si="590"/>
        <v>0</v>
      </c>
      <c r="G135" s="30">
        <f t="shared" si="590"/>
        <v>0</v>
      </c>
      <c r="H135" s="40"/>
      <c r="I135" s="39">
        <f t="shared" ref="I135:J135" si="591">SUM(I123:I134)</f>
        <v>0</v>
      </c>
      <c r="J135" s="30">
        <f t="shared" si="591"/>
        <v>0</v>
      </c>
      <c r="K135" s="40"/>
      <c r="L135" s="39">
        <f t="shared" si="590"/>
        <v>0</v>
      </c>
      <c r="M135" s="30">
        <f t="shared" si="590"/>
        <v>0</v>
      </c>
      <c r="N135" s="40"/>
      <c r="O135" s="39">
        <f t="shared" si="590"/>
        <v>0</v>
      </c>
      <c r="P135" s="30">
        <f t="shared" si="590"/>
        <v>0</v>
      </c>
      <c r="Q135" s="40"/>
      <c r="R135" s="39">
        <f t="shared" ref="R135:S135" si="592">SUM(R123:R134)</f>
        <v>0</v>
      </c>
      <c r="S135" s="30">
        <f t="shared" si="592"/>
        <v>0</v>
      </c>
      <c r="T135" s="40"/>
      <c r="U135" s="39">
        <f t="shared" ref="U135:V135" si="593">SUM(U123:U134)</f>
        <v>501.82099999999997</v>
      </c>
      <c r="V135" s="30">
        <f t="shared" si="593"/>
        <v>932.29399999999998</v>
      </c>
      <c r="W135" s="40"/>
      <c r="X135" s="39">
        <f t="shared" ref="X135:Y135" si="594">SUM(X123:X134)</f>
        <v>0</v>
      </c>
      <c r="Y135" s="30">
        <f t="shared" si="594"/>
        <v>0</v>
      </c>
      <c r="Z135" s="40"/>
      <c r="AA135" s="39">
        <f t="shared" si="590"/>
        <v>1E-3</v>
      </c>
      <c r="AB135" s="30">
        <f t="shared" si="590"/>
        <v>4.5999999999999999E-2</v>
      </c>
      <c r="AC135" s="40"/>
      <c r="AD135" s="39">
        <f t="shared" si="590"/>
        <v>0</v>
      </c>
      <c r="AE135" s="30">
        <f t="shared" si="590"/>
        <v>0</v>
      </c>
      <c r="AF135" s="40"/>
      <c r="AG135" s="39">
        <f t="shared" ref="AG135:AH135" si="595">SUM(AG123:AG134)</f>
        <v>0</v>
      </c>
      <c r="AH135" s="30">
        <f t="shared" si="595"/>
        <v>0</v>
      </c>
      <c r="AI135" s="40"/>
      <c r="AJ135" s="39">
        <f t="shared" ref="AJ135:AK135" si="596">SUM(AJ123:AJ134)</f>
        <v>0</v>
      </c>
      <c r="AK135" s="30">
        <f t="shared" si="596"/>
        <v>0</v>
      </c>
      <c r="AL135" s="40"/>
      <c r="AM135" s="39">
        <f t="shared" si="590"/>
        <v>0</v>
      </c>
      <c r="AN135" s="30">
        <f t="shared" si="590"/>
        <v>0</v>
      </c>
      <c r="AO135" s="40"/>
      <c r="AP135" s="39">
        <f t="shared" ref="AP135:AQ135" si="597">SUM(AP123:AP134)</f>
        <v>0</v>
      </c>
      <c r="AQ135" s="30">
        <f t="shared" si="597"/>
        <v>0</v>
      </c>
      <c r="AR135" s="40"/>
      <c r="AS135" s="39">
        <f t="shared" si="590"/>
        <v>0</v>
      </c>
      <c r="AT135" s="30">
        <f t="shared" si="590"/>
        <v>0</v>
      </c>
      <c r="AU135" s="40"/>
      <c r="AV135" s="39">
        <f t="shared" ref="AV135:AW135" si="598">SUM(AV123:AV134)</f>
        <v>0</v>
      </c>
      <c r="AW135" s="30">
        <f t="shared" si="598"/>
        <v>0</v>
      </c>
      <c r="AX135" s="40"/>
      <c r="AY135" s="39">
        <f t="shared" si="590"/>
        <v>2</v>
      </c>
      <c r="AZ135" s="30">
        <f t="shared" si="590"/>
        <v>35</v>
      </c>
      <c r="BA135" s="40"/>
      <c r="BB135" s="39">
        <f t="shared" si="590"/>
        <v>0</v>
      </c>
      <c r="BC135" s="30">
        <f t="shared" si="590"/>
        <v>0</v>
      </c>
      <c r="BD135" s="40"/>
      <c r="BE135" s="39">
        <f t="shared" si="590"/>
        <v>0</v>
      </c>
      <c r="BF135" s="30">
        <f t="shared" si="590"/>
        <v>0</v>
      </c>
      <c r="BG135" s="40"/>
      <c r="BH135" s="39">
        <f t="shared" ref="BH135:BI135" si="599">SUM(BH123:BH134)</f>
        <v>0</v>
      </c>
      <c r="BI135" s="30">
        <f t="shared" si="599"/>
        <v>0</v>
      </c>
      <c r="BJ135" s="40"/>
      <c r="BK135" s="39">
        <f t="shared" si="590"/>
        <v>2.0750000000000002</v>
      </c>
      <c r="BL135" s="30">
        <f t="shared" si="590"/>
        <v>11.843999999999999</v>
      </c>
      <c r="BM135" s="40"/>
      <c r="BN135" s="39">
        <f t="shared" ref="BN135:BO135" si="600">SUM(BN123:BN134)</f>
        <v>0</v>
      </c>
      <c r="BO135" s="30">
        <f t="shared" si="600"/>
        <v>0</v>
      </c>
      <c r="BP135" s="40"/>
      <c r="BQ135" s="39">
        <f t="shared" ref="BQ135:BR135" si="601">SUM(BQ123:BQ134)</f>
        <v>1846.77</v>
      </c>
      <c r="BR135" s="30">
        <f t="shared" si="601"/>
        <v>2613.56</v>
      </c>
      <c r="BS135" s="40"/>
      <c r="BT135" s="39">
        <f t="shared" ref="BT135:BU135" si="602">SUM(BT123:BT134)</f>
        <v>0</v>
      </c>
      <c r="BU135" s="30">
        <f t="shared" si="602"/>
        <v>0</v>
      </c>
      <c r="BV135" s="40"/>
      <c r="BW135" s="39">
        <f t="shared" si="590"/>
        <v>8951.98</v>
      </c>
      <c r="BX135" s="30">
        <f t="shared" si="590"/>
        <v>10765.156000000001</v>
      </c>
      <c r="BY135" s="40"/>
      <c r="BZ135" s="39">
        <f t="shared" si="590"/>
        <v>822.55</v>
      </c>
      <c r="CA135" s="30">
        <f t="shared" si="590"/>
        <v>991.76400000000001</v>
      </c>
      <c r="CB135" s="40"/>
      <c r="CC135" s="39">
        <f t="shared" ref="CC135:CD135" si="603">SUM(CC123:CC134)</f>
        <v>0</v>
      </c>
      <c r="CD135" s="30">
        <f t="shared" si="603"/>
        <v>0</v>
      </c>
      <c r="CE135" s="40"/>
      <c r="CF135" s="39">
        <f t="shared" si="590"/>
        <v>0</v>
      </c>
      <c r="CG135" s="30">
        <f t="shared" si="590"/>
        <v>0</v>
      </c>
      <c r="CH135" s="40"/>
      <c r="CI135" s="39">
        <f t="shared" si="590"/>
        <v>77590.303000000014</v>
      </c>
      <c r="CJ135" s="30">
        <f t="shared" si="590"/>
        <v>120041.126</v>
      </c>
      <c r="CK135" s="40"/>
      <c r="CL135" s="39">
        <f t="shared" ref="CL135:CM135" si="604">SUM(CL123:CL134)</f>
        <v>0</v>
      </c>
      <c r="CM135" s="30">
        <f t="shared" si="604"/>
        <v>0</v>
      </c>
      <c r="CN135" s="40"/>
      <c r="CO135" s="39">
        <f t="shared" ref="CO135:CP135" si="605">SUM(CO123:CO134)</f>
        <v>0</v>
      </c>
      <c r="CP135" s="30">
        <f t="shared" si="605"/>
        <v>0</v>
      </c>
      <c r="CQ135" s="40"/>
      <c r="CR135" s="39">
        <f t="shared" ref="CR135:CS135" si="606">SUM(CR123:CR134)</f>
        <v>0</v>
      </c>
      <c r="CS135" s="30">
        <f t="shared" si="606"/>
        <v>0</v>
      </c>
      <c r="CT135" s="40"/>
      <c r="CU135" s="39">
        <f t="shared" ref="CU135:EO135" si="607">SUM(CU123:CU134)</f>
        <v>0</v>
      </c>
      <c r="CV135" s="30">
        <f t="shared" si="607"/>
        <v>0</v>
      </c>
      <c r="CW135" s="40"/>
      <c r="CX135" s="39">
        <f t="shared" si="607"/>
        <v>0</v>
      </c>
      <c r="CY135" s="30">
        <f t="shared" si="607"/>
        <v>0</v>
      </c>
      <c r="CZ135" s="40"/>
      <c r="DA135" s="39">
        <f t="shared" ref="DA135:DB135" si="608">SUM(DA123:DA134)</f>
        <v>0</v>
      </c>
      <c r="DB135" s="30">
        <f t="shared" si="608"/>
        <v>0</v>
      </c>
      <c r="DC135" s="40"/>
      <c r="DD135" s="39">
        <f t="shared" si="607"/>
        <v>24.6</v>
      </c>
      <c r="DE135" s="30">
        <f t="shared" si="607"/>
        <v>447.45299999999997</v>
      </c>
      <c r="DF135" s="40"/>
      <c r="DG135" s="39">
        <f t="shared" ref="DG135:DH135" si="609">SUM(DG123:DG134)</f>
        <v>0</v>
      </c>
      <c r="DH135" s="30">
        <f t="shared" si="609"/>
        <v>0</v>
      </c>
      <c r="DI135" s="40"/>
      <c r="DJ135" s="48">
        <f t="shared" ref="DJ135:DK135" si="610">SUM(DJ123:DJ134)</f>
        <v>0</v>
      </c>
      <c r="DK135" s="30">
        <f t="shared" si="610"/>
        <v>0</v>
      </c>
      <c r="DL135" s="40"/>
      <c r="DM135" s="39">
        <f t="shared" si="607"/>
        <v>93</v>
      </c>
      <c r="DN135" s="30">
        <f t="shared" si="607"/>
        <v>180</v>
      </c>
      <c r="DO135" s="40"/>
      <c r="DP135" s="39">
        <f t="shared" si="607"/>
        <v>0</v>
      </c>
      <c r="DQ135" s="30">
        <f t="shared" si="607"/>
        <v>0</v>
      </c>
      <c r="DR135" s="40"/>
      <c r="DS135" s="39">
        <f t="shared" si="607"/>
        <v>0</v>
      </c>
      <c r="DT135" s="30">
        <f t="shared" si="607"/>
        <v>0</v>
      </c>
      <c r="DU135" s="40"/>
      <c r="DV135" s="39">
        <f t="shared" si="607"/>
        <v>0</v>
      </c>
      <c r="DW135" s="30">
        <f t="shared" si="607"/>
        <v>0</v>
      </c>
      <c r="DX135" s="40"/>
      <c r="DY135" s="39">
        <f t="shared" ref="DY135:DZ135" si="611">SUM(DY123:DY134)</f>
        <v>0</v>
      </c>
      <c r="DZ135" s="30">
        <f t="shared" si="611"/>
        <v>0</v>
      </c>
      <c r="EA135" s="40"/>
      <c r="EB135" s="39">
        <f t="shared" ref="EB135:EC135" si="612">SUM(EB123:EB134)</f>
        <v>0</v>
      </c>
      <c r="EC135" s="30">
        <f t="shared" si="612"/>
        <v>0</v>
      </c>
      <c r="ED135" s="40"/>
      <c r="EE135" s="39">
        <f t="shared" si="607"/>
        <v>245.916</v>
      </c>
      <c r="EF135" s="30">
        <f t="shared" si="607"/>
        <v>3195.384</v>
      </c>
      <c r="EG135" s="40"/>
      <c r="EH135" s="39">
        <f t="shared" si="607"/>
        <v>0</v>
      </c>
      <c r="EI135" s="30">
        <f t="shared" si="607"/>
        <v>0</v>
      </c>
      <c r="EJ135" s="40"/>
      <c r="EK135" s="39">
        <f t="shared" si="607"/>
        <v>1626.1</v>
      </c>
      <c r="EL135" s="30">
        <f t="shared" si="607"/>
        <v>1792.08</v>
      </c>
      <c r="EM135" s="40"/>
      <c r="EN135" s="39">
        <f t="shared" si="607"/>
        <v>2372</v>
      </c>
      <c r="EO135" s="30">
        <f t="shared" si="607"/>
        <v>3616.817</v>
      </c>
      <c r="EP135" s="40"/>
      <c r="EQ135" s="31">
        <f t="shared" si="576"/>
        <v>94079.116000000024</v>
      </c>
      <c r="ER135" s="32">
        <f t="shared" si="577"/>
        <v>144622.524</v>
      </c>
      <c r="ES135" s="1"/>
      <c r="ET135" s="2"/>
      <c r="EU135" s="1"/>
      <c r="EV135" s="1"/>
      <c r="EW135" s="1"/>
      <c r="EX135" s="2"/>
      <c r="EY135" s="1"/>
      <c r="EZ135" s="1"/>
      <c r="FA135" s="1"/>
      <c r="FB135" s="2"/>
      <c r="FC135" s="1"/>
      <c r="FD135" s="1"/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4"/>
      <c r="GU135" s="4"/>
      <c r="GZ135" s="4"/>
      <c r="HE135" s="4"/>
      <c r="HJ135" s="4"/>
      <c r="HO135" s="4"/>
      <c r="HT135" s="4"/>
      <c r="HY135" s="4"/>
      <c r="ID135" s="4"/>
      <c r="II135" s="4"/>
      <c r="IN135" s="4"/>
      <c r="IS135" s="4"/>
      <c r="IX135" s="4"/>
      <c r="JC135" s="4"/>
      <c r="JH135" s="4"/>
    </row>
    <row r="136" spans="1:268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61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61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61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61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61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61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0</v>
      </c>
      <c r="DB136" s="9">
        <v>0</v>
      </c>
      <c r="DC136" s="37">
        <f t="shared" ref="DC136:DC147" si="619">IF(DA136=0,0,DB136/DA136*1000)</f>
        <v>0</v>
      </c>
      <c r="DD136" s="36">
        <v>6.3</v>
      </c>
      <c r="DE136" s="9">
        <v>140.19</v>
      </c>
      <c r="DF136" s="37">
        <f t="shared" ref="DF136:DF146" si="620">DE136/DD136*1000</f>
        <v>22252.380952380954</v>
      </c>
      <c r="DG136" s="36">
        <v>0</v>
      </c>
      <c r="DH136" s="9">
        <v>0</v>
      </c>
      <c r="DI136" s="37">
        <v>0</v>
      </c>
      <c r="DJ136" s="47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v>0</v>
      </c>
      <c r="DY136" s="36">
        <v>0</v>
      </c>
      <c r="DZ136" s="9">
        <v>0</v>
      </c>
      <c r="EA136" s="37">
        <f t="shared" ref="EA136:EA147" si="621">IF(DY136=0,0,DZ136/DY136*1000)</f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0</v>
      </c>
      <c r="EI136" s="9">
        <v>0</v>
      </c>
      <c r="EJ136" s="37">
        <v>0</v>
      </c>
      <c r="EK136" s="36">
        <v>82.92</v>
      </c>
      <c r="EL136" s="9">
        <v>97.61</v>
      </c>
      <c r="EM136" s="37">
        <f t="shared" ref="EM136:EM147" si="622">EL136/EK136*1000</f>
        <v>1177.1587071876509</v>
      </c>
      <c r="EN136" s="36">
        <v>0</v>
      </c>
      <c r="EO136" s="9">
        <v>0</v>
      </c>
      <c r="EP136" s="37">
        <v>0</v>
      </c>
      <c r="EQ136" s="5">
        <f t="shared" ref="EQ136:EQ148" si="623">C136+F136+L136+O136+AA136+AD136+AM136+AS136+AY136+BB136+BE136+BK136+BW136+BZ136+CF136+CI136+CU136+CX136+DD136+DM136+DP136+DS136+DV136+EE136+EH136+EK136+EN136+U136+BQ136+EB136</f>
        <v>7547.7550000000001</v>
      </c>
      <c r="ER136" s="11">
        <f t="shared" ref="ER136:ER148" si="624">D136+G136+M136+P136+AB136+AE136+AN136+AT136+AZ136+BC136+BF136+BL136+BX136+CA136+CG136+CJ136+CV136+CY136+DE136+DN136+DQ136+DT136+DW136+EF136+EI136+EL136+EO136+V136+BR136+EC136</f>
        <v>11641.490000000002</v>
      </c>
      <c r="ES136" s="1"/>
      <c r="ET136" s="2"/>
      <c r="EU136" s="1"/>
      <c r="EV136" s="1"/>
      <c r="EW136" s="1"/>
      <c r="EX136" s="2"/>
      <c r="EY136" s="1"/>
      <c r="EZ136" s="1"/>
      <c r="FA136" s="1"/>
      <c r="FB136" s="2"/>
      <c r="FC136" s="1"/>
      <c r="FD136" s="1"/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</row>
    <row r="137" spans="1:268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61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61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61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61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61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61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f t="shared" si="619"/>
        <v>0</v>
      </c>
      <c r="DD137" s="36">
        <v>0</v>
      </c>
      <c r="DE137" s="9">
        <v>0</v>
      </c>
      <c r="DF137" s="37">
        <v>0</v>
      </c>
      <c r="DG137" s="36">
        <v>0</v>
      </c>
      <c r="DH137" s="9">
        <v>0</v>
      </c>
      <c r="DI137" s="37">
        <v>0</v>
      </c>
      <c r="DJ137" s="47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v>0</v>
      </c>
      <c r="DY137" s="36">
        <v>0</v>
      </c>
      <c r="DZ137" s="9">
        <v>0</v>
      </c>
      <c r="EA137" s="37">
        <f t="shared" si="621"/>
        <v>0</v>
      </c>
      <c r="EB137" s="36">
        <v>0</v>
      </c>
      <c r="EC137" s="9">
        <v>0</v>
      </c>
      <c r="ED137" s="37">
        <v>0</v>
      </c>
      <c r="EE137" s="36">
        <v>19.957999999999998</v>
      </c>
      <c r="EF137" s="9">
        <v>287.47000000000003</v>
      </c>
      <c r="EG137" s="37">
        <f t="shared" ref="EG137:EG147" si="625">EF137/EE137*1000</f>
        <v>14403.747870528112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36">
        <v>0</v>
      </c>
      <c r="EO137" s="9">
        <v>0</v>
      </c>
      <c r="EP137" s="37">
        <v>0</v>
      </c>
      <c r="EQ137" s="5">
        <f t="shared" si="623"/>
        <v>6502.8779999999997</v>
      </c>
      <c r="ER137" s="11">
        <f t="shared" si="624"/>
        <v>10372.259999999998</v>
      </c>
      <c r="ES137" s="1"/>
      <c r="ET137" s="2"/>
      <c r="EU137" s="1"/>
      <c r="EV137" s="1"/>
      <c r="EW137" s="1"/>
      <c r="EX137" s="2"/>
      <c r="EY137" s="1"/>
      <c r="EZ137" s="1"/>
      <c r="FA137" s="1"/>
      <c r="FB137" s="2"/>
      <c r="FC137" s="1"/>
      <c r="FD137" s="1"/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</row>
    <row r="138" spans="1:268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61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61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61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61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617"/>
        <v>1289.1387559808613</v>
      </c>
      <c r="BZ138" s="36">
        <v>216</v>
      </c>
      <c r="CA138" s="9">
        <v>329.04</v>
      </c>
      <c r="CB138" s="37">
        <f t="shared" ref="CB138:CB147" si="626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61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f t="shared" si="619"/>
        <v>0</v>
      </c>
      <c r="DD138" s="36">
        <v>0</v>
      </c>
      <c r="DE138" s="9">
        <v>0</v>
      </c>
      <c r="DF138" s="37">
        <v>0</v>
      </c>
      <c r="DG138" s="36">
        <v>0</v>
      </c>
      <c r="DH138" s="9">
        <v>0</v>
      </c>
      <c r="DI138" s="37">
        <v>0</v>
      </c>
      <c r="DJ138" s="47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v>0</v>
      </c>
      <c r="DY138" s="36">
        <v>0</v>
      </c>
      <c r="DZ138" s="9">
        <v>0</v>
      </c>
      <c r="EA138" s="37">
        <f t="shared" si="621"/>
        <v>0</v>
      </c>
      <c r="EB138" s="36">
        <v>0</v>
      </c>
      <c r="EC138" s="9">
        <v>0</v>
      </c>
      <c r="ED138" s="37">
        <v>0</v>
      </c>
      <c r="EE138" s="36">
        <v>59.866</v>
      </c>
      <c r="EF138" s="9">
        <v>856.46</v>
      </c>
      <c r="EG138" s="37">
        <f t="shared" si="625"/>
        <v>14306.284034343367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36">
        <v>0</v>
      </c>
      <c r="EO138" s="9">
        <v>0</v>
      </c>
      <c r="EP138" s="37">
        <v>0</v>
      </c>
      <c r="EQ138" s="5">
        <f t="shared" si="623"/>
        <v>7015.89</v>
      </c>
      <c r="ER138" s="11">
        <f t="shared" si="624"/>
        <v>11936.42</v>
      </c>
      <c r="ES138" s="1"/>
      <c r="ET138" s="2"/>
      <c r="EU138" s="1"/>
      <c r="EV138" s="1"/>
      <c r="EW138" s="1"/>
      <c r="EX138" s="2"/>
      <c r="EY138" s="1"/>
      <c r="EZ138" s="1"/>
      <c r="FA138" s="1"/>
      <c r="FB138" s="2"/>
      <c r="FC138" s="1"/>
      <c r="FD138" s="1"/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</row>
    <row r="139" spans="1:268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61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61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27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61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61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617"/>
        <v>1254.3181818181818</v>
      </c>
      <c r="BZ139" s="36">
        <v>324</v>
      </c>
      <c r="CA139" s="9">
        <v>534.63</v>
      </c>
      <c r="CB139" s="37">
        <f t="shared" si="626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61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f t="shared" si="619"/>
        <v>0</v>
      </c>
      <c r="DD139" s="36">
        <v>0</v>
      </c>
      <c r="DE139" s="9">
        <v>0</v>
      </c>
      <c r="DF139" s="37">
        <v>0</v>
      </c>
      <c r="DG139" s="36">
        <v>0</v>
      </c>
      <c r="DH139" s="9">
        <v>0</v>
      </c>
      <c r="DI139" s="37">
        <v>0</v>
      </c>
      <c r="DJ139" s="47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v>0</v>
      </c>
      <c r="DY139" s="36">
        <v>0</v>
      </c>
      <c r="DZ139" s="9">
        <v>0</v>
      </c>
      <c r="EA139" s="37">
        <f t="shared" si="621"/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0</v>
      </c>
      <c r="EI139" s="9">
        <v>0</v>
      </c>
      <c r="EJ139" s="37">
        <v>0</v>
      </c>
      <c r="EK139" s="36">
        <v>454.7</v>
      </c>
      <c r="EL139" s="9">
        <v>562.54</v>
      </c>
      <c r="EM139" s="37">
        <f t="shared" si="622"/>
        <v>1237.1673630965472</v>
      </c>
      <c r="EN139" s="36">
        <v>660</v>
      </c>
      <c r="EO139" s="9">
        <v>1031.01</v>
      </c>
      <c r="EP139" s="37">
        <f t="shared" ref="EP139:EP145" si="628">EO139/EN139*1000</f>
        <v>1562.1363636363637</v>
      </c>
      <c r="EQ139" s="5">
        <f t="shared" si="623"/>
        <v>8301.2790000000005</v>
      </c>
      <c r="ER139" s="11">
        <f t="shared" si="624"/>
        <v>13022.749999999998</v>
      </c>
      <c r="ES139" s="1"/>
      <c r="ET139" s="2"/>
      <c r="EU139" s="1"/>
      <c r="EV139" s="1"/>
      <c r="EW139" s="1"/>
      <c r="EX139" s="2"/>
      <c r="EY139" s="1"/>
      <c r="EZ139" s="1"/>
      <c r="FA139" s="1"/>
      <c r="FB139" s="2"/>
      <c r="FC139" s="1"/>
      <c r="FD139" s="1"/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</row>
    <row r="140" spans="1:268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61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61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61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61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61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61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f t="shared" si="619"/>
        <v>0</v>
      </c>
      <c r="DD140" s="36">
        <v>0</v>
      </c>
      <c r="DE140" s="9">
        <v>0</v>
      </c>
      <c r="DF140" s="37">
        <v>0</v>
      </c>
      <c r="DG140" s="36">
        <v>0</v>
      </c>
      <c r="DH140" s="9">
        <v>0</v>
      </c>
      <c r="DI140" s="37">
        <v>0</v>
      </c>
      <c r="DJ140" s="47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v>0</v>
      </c>
      <c r="DY140" s="36">
        <v>0</v>
      </c>
      <c r="DZ140" s="9">
        <v>0</v>
      </c>
      <c r="EA140" s="37">
        <f t="shared" si="621"/>
        <v>0</v>
      </c>
      <c r="EB140" s="36">
        <v>0</v>
      </c>
      <c r="EC140" s="9">
        <v>0</v>
      </c>
      <c r="ED140" s="37">
        <v>0</v>
      </c>
      <c r="EE140" s="36">
        <v>0</v>
      </c>
      <c r="EF140" s="9">
        <v>0</v>
      </c>
      <c r="EG140" s="37">
        <v>0</v>
      </c>
      <c r="EH140" s="36">
        <v>48.6</v>
      </c>
      <c r="EI140" s="9">
        <v>42.96</v>
      </c>
      <c r="EJ140" s="37">
        <f t="shared" ref="EJ140:EJ145" si="629">EI140/EH140*1000</f>
        <v>883.95061728395058</v>
      </c>
      <c r="EK140" s="36">
        <v>990.5</v>
      </c>
      <c r="EL140" s="9">
        <v>1216.97</v>
      </c>
      <c r="EM140" s="37">
        <f t="shared" si="622"/>
        <v>1228.6420999495203</v>
      </c>
      <c r="EN140" s="36">
        <v>1010</v>
      </c>
      <c r="EO140" s="9">
        <v>1547.05</v>
      </c>
      <c r="EP140" s="37">
        <f t="shared" si="628"/>
        <v>1531.7326732673266</v>
      </c>
      <c r="EQ140" s="5">
        <f t="shared" si="623"/>
        <v>9181.5000000000018</v>
      </c>
      <c r="ER140" s="11">
        <f t="shared" si="624"/>
        <v>13963.719999999996</v>
      </c>
      <c r="ES140" s="1"/>
      <c r="ET140" s="2"/>
      <c r="EU140" s="1"/>
      <c r="EV140" s="1"/>
      <c r="EW140" s="1"/>
      <c r="EX140" s="2"/>
      <c r="EY140" s="1"/>
      <c r="EZ140" s="1"/>
      <c r="FA140" s="1"/>
      <c r="FB140" s="2"/>
      <c r="FC140" s="1"/>
      <c r="FD140" s="1"/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</row>
    <row r="141" spans="1:268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61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61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61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61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61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61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f t="shared" si="619"/>
        <v>0</v>
      </c>
      <c r="DD141" s="36">
        <v>0</v>
      </c>
      <c r="DE141" s="9">
        <v>0</v>
      </c>
      <c r="DF141" s="37">
        <v>0</v>
      </c>
      <c r="DG141" s="36">
        <v>0</v>
      </c>
      <c r="DH141" s="9">
        <v>0</v>
      </c>
      <c r="DI141" s="37">
        <v>0</v>
      </c>
      <c r="DJ141" s="47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v>0</v>
      </c>
      <c r="DY141" s="36">
        <v>0</v>
      </c>
      <c r="DZ141" s="9">
        <v>0</v>
      </c>
      <c r="EA141" s="37">
        <f t="shared" si="621"/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0</v>
      </c>
      <c r="EI141" s="9">
        <v>0</v>
      </c>
      <c r="EJ141" s="37">
        <v>0</v>
      </c>
      <c r="EK141" s="36">
        <v>32.5</v>
      </c>
      <c r="EL141" s="9">
        <v>39.36</v>
      </c>
      <c r="EM141" s="37">
        <f t="shared" si="622"/>
        <v>1211.0769230769231</v>
      </c>
      <c r="EN141" s="36">
        <v>315</v>
      </c>
      <c r="EO141" s="9">
        <v>494.06</v>
      </c>
      <c r="EP141" s="37">
        <f t="shared" si="628"/>
        <v>1568.4444444444446</v>
      </c>
      <c r="EQ141" s="5">
        <f t="shared" si="623"/>
        <v>8239.7950000000001</v>
      </c>
      <c r="ER141" s="11">
        <f t="shared" si="624"/>
        <v>12457.84</v>
      </c>
      <c r="ES141" s="1"/>
      <c r="ET141" s="2"/>
      <c r="EU141" s="1"/>
      <c r="EV141" s="1"/>
      <c r="EW141" s="1"/>
      <c r="EX141" s="2"/>
      <c r="EY141" s="1"/>
      <c r="EZ141" s="1"/>
      <c r="FA141" s="1"/>
      <c r="FB141" s="2"/>
      <c r="FC141" s="1"/>
      <c r="FD141" s="1"/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</row>
    <row r="142" spans="1:268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61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61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61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61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617"/>
        <v>1168.1561461794022</v>
      </c>
      <c r="BZ142" s="36">
        <v>306</v>
      </c>
      <c r="CA142" s="9">
        <v>500.11</v>
      </c>
      <c r="CB142" s="37">
        <f t="shared" si="626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61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0</v>
      </c>
      <c r="DB142" s="9">
        <v>0</v>
      </c>
      <c r="DC142" s="37">
        <f t="shared" si="619"/>
        <v>0</v>
      </c>
      <c r="DD142" s="36">
        <v>6.3</v>
      </c>
      <c r="DE142" s="9">
        <v>125.11</v>
      </c>
      <c r="DF142" s="37">
        <f t="shared" si="620"/>
        <v>19858.730158730159</v>
      </c>
      <c r="DG142" s="36">
        <v>0</v>
      </c>
      <c r="DH142" s="9">
        <v>0</v>
      </c>
      <c r="DI142" s="37">
        <v>0</v>
      </c>
      <c r="DJ142" s="47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v>0</v>
      </c>
      <c r="DY142" s="36">
        <v>0</v>
      </c>
      <c r="DZ142" s="9">
        <v>0</v>
      </c>
      <c r="EA142" s="37">
        <f t="shared" si="621"/>
        <v>0</v>
      </c>
      <c r="EB142" s="36">
        <v>0</v>
      </c>
      <c r="EC142" s="9">
        <v>0</v>
      </c>
      <c r="ED142" s="37">
        <v>0</v>
      </c>
      <c r="EE142" s="36">
        <v>79.957999999999998</v>
      </c>
      <c r="EF142" s="9">
        <v>1037.55</v>
      </c>
      <c r="EG142" s="37">
        <f t="shared" si="625"/>
        <v>12976.187498436679</v>
      </c>
      <c r="EH142" s="36">
        <v>25.28</v>
      </c>
      <c r="EI142" s="9">
        <v>61.54</v>
      </c>
      <c r="EJ142" s="37">
        <f t="shared" si="629"/>
        <v>2434.3354430379745</v>
      </c>
      <c r="EK142" s="36">
        <v>0</v>
      </c>
      <c r="EL142" s="9">
        <v>0</v>
      </c>
      <c r="EM142" s="37">
        <v>0</v>
      </c>
      <c r="EN142" s="36">
        <v>35</v>
      </c>
      <c r="EO142" s="9">
        <v>54.71</v>
      </c>
      <c r="EP142" s="37">
        <f t="shared" si="628"/>
        <v>1563.1428571428571</v>
      </c>
      <c r="EQ142" s="5">
        <f t="shared" si="623"/>
        <v>8124.9019999999991</v>
      </c>
      <c r="ER142" s="11">
        <f t="shared" si="624"/>
        <v>12876.06</v>
      </c>
      <c r="ES142" s="1"/>
      <c r="ET142" s="2"/>
      <c r="EU142" s="1"/>
      <c r="EV142" s="1"/>
      <c r="EW142" s="1"/>
      <c r="EX142" s="2"/>
      <c r="EY142" s="1"/>
      <c r="EZ142" s="1"/>
      <c r="FA142" s="1"/>
      <c r="FB142" s="2"/>
      <c r="FC142" s="1"/>
      <c r="FD142" s="1"/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</row>
    <row r="143" spans="1:268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61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61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61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61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61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61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f t="shared" si="619"/>
        <v>0</v>
      </c>
      <c r="DD143" s="36">
        <v>0</v>
      </c>
      <c r="DE143" s="9">
        <v>0</v>
      </c>
      <c r="DF143" s="37">
        <v>0</v>
      </c>
      <c r="DG143" s="36">
        <v>0</v>
      </c>
      <c r="DH143" s="9">
        <v>0</v>
      </c>
      <c r="DI143" s="37">
        <v>0</v>
      </c>
      <c r="DJ143" s="47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v>0</v>
      </c>
      <c r="DY143" s="36">
        <v>0</v>
      </c>
      <c r="DZ143" s="9">
        <v>0</v>
      </c>
      <c r="EA143" s="37">
        <f t="shared" si="621"/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36">
        <v>0</v>
      </c>
      <c r="EO143" s="9">
        <v>0</v>
      </c>
      <c r="EP143" s="37">
        <v>0</v>
      </c>
      <c r="EQ143" s="5">
        <f t="shared" si="623"/>
        <v>6789.06</v>
      </c>
      <c r="ER143" s="11">
        <f t="shared" si="624"/>
        <v>10645.369999999999</v>
      </c>
      <c r="ES143" s="1"/>
      <c r="ET143" s="2"/>
      <c r="EU143" s="1"/>
      <c r="EV143" s="1"/>
      <c r="EW143" s="1"/>
      <c r="EX143" s="2"/>
      <c r="EY143" s="1"/>
      <c r="EZ143" s="1"/>
      <c r="FA143" s="1"/>
      <c r="FB143" s="2"/>
      <c r="FC143" s="1"/>
      <c r="FD143" s="1"/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</row>
    <row r="144" spans="1:268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61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61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30">BF144/BE144*1000</f>
        <v>6791.666666666667</v>
      </c>
      <c r="BH144" s="36">
        <v>0</v>
      </c>
      <c r="BI144" s="9">
        <v>0</v>
      </c>
      <c r="BJ144" s="37">
        <f t="shared" si="61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61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617"/>
        <v>1175.1020408163265</v>
      </c>
      <c r="BZ144" s="36">
        <v>198</v>
      </c>
      <c r="CA144" s="9">
        <v>331.61</v>
      </c>
      <c r="CB144" s="37">
        <f t="shared" si="626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61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f t="shared" si="619"/>
        <v>0</v>
      </c>
      <c r="DD144" s="36">
        <v>0</v>
      </c>
      <c r="DE144" s="9">
        <v>0</v>
      </c>
      <c r="DF144" s="37">
        <v>0</v>
      </c>
      <c r="DG144" s="36">
        <v>0</v>
      </c>
      <c r="DH144" s="9">
        <v>0</v>
      </c>
      <c r="DI144" s="37">
        <v>0</v>
      </c>
      <c r="DJ144" s="47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v>0</v>
      </c>
      <c r="DY144" s="36">
        <v>0</v>
      </c>
      <c r="DZ144" s="9">
        <v>0</v>
      </c>
      <c r="EA144" s="37">
        <f t="shared" si="621"/>
        <v>0</v>
      </c>
      <c r="EB144" s="36">
        <v>2E-3</v>
      </c>
      <c r="EC144" s="9">
        <v>0.96</v>
      </c>
      <c r="ED144" s="37">
        <f t="shared" ref="ED144" si="631">EC144/EB144*1000</f>
        <v>480000</v>
      </c>
      <c r="EE144" s="36">
        <v>0</v>
      </c>
      <c r="EF144" s="9">
        <v>0</v>
      </c>
      <c r="EG144" s="37">
        <v>0</v>
      </c>
      <c r="EH144" s="36">
        <v>25.74</v>
      </c>
      <c r="EI144" s="9">
        <v>43.76</v>
      </c>
      <c r="EJ144" s="37">
        <f t="shared" si="629"/>
        <v>1700.0777000777</v>
      </c>
      <c r="EK144" s="36">
        <v>0</v>
      </c>
      <c r="EL144" s="9">
        <v>0</v>
      </c>
      <c r="EM144" s="37">
        <v>0</v>
      </c>
      <c r="EN144" s="36">
        <v>33</v>
      </c>
      <c r="EO144" s="9">
        <v>44.86</v>
      </c>
      <c r="EP144" s="37">
        <f t="shared" si="628"/>
        <v>1359.3939393939395</v>
      </c>
      <c r="EQ144" s="5">
        <f t="shared" si="623"/>
        <v>5854.4219999999996</v>
      </c>
      <c r="ER144" s="11">
        <f t="shared" si="624"/>
        <v>9512.6999999999989</v>
      </c>
      <c r="ES144" s="1"/>
      <c r="ET144" s="2"/>
      <c r="EU144" s="1"/>
      <c r="EV144" s="1"/>
      <c r="EW144" s="1"/>
      <c r="EX144" s="2"/>
      <c r="EY144" s="1"/>
      <c r="EZ144" s="1"/>
      <c r="FA144" s="1"/>
      <c r="FB144" s="2"/>
      <c r="FC144" s="1"/>
      <c r="FD144" s="1"/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</row>
    <row r="145" spans="1:268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61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61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61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61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617"/>
        <v>1181.1428571428573</v>
      </c>
      <c r="BZ145" s="36">
        <v>198</v>
      </c>
      <c r="CA145" s="9">
        <v>331.89</v>
      </c>
      <c r="CB145" s="37">
        <f t="shared" si="626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61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f t="shared" si="619"/>
        <v>0</v>
      </c>
      <c r="DD145" s="36">
        <v>0</v>
      </c>
      <c r="DE145" s="9">
        <v>0</v>
      </c>
      <c r="DF145" s="37">
        <v>0</v>
      </c>
      <c r="DG145" s="36">
        <v>0</v>
      </c>
      <c r="DH145" s="9">
        <v>0</v>
      </c>
      <c r="DI145" s="37">
        <v>0</v>
      </c>
      <c r="DJ145" s="47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v>0</v>
      </c>
      <c r="DY145" s="36">
        <v>0</v>
      </c>
      <c r="DZ145" s="9">
        <v>0</v>
      </c>
      <c r="EA145" s="37">
        <f t="shared" si="621"/>
        <v>0</v>
      </c>
      <c r="EB145" s="36">
        <v>0</v>
      </c>
      <c r="EC145" s="9">
        <v>0</v>
      </c>
      <c r="ED145" s="37">
        <v>0</v>
      </c>
      <c r="EE145" s="36">
        <v>20</v>
      </c>
      <c r="EF145" s="9">
        <v>235.07</v>
      </c>
      <c r="EG145" s="37">
        <f t="shared" si="625"/>
        <v>11753.499999999998</v>
      </c>
      <c r="EH145" s="36">
        <v>17.84</v>
      </c>
      <c r="EI145" s="9">
        <v>29.44</v>
      </c>
      <c r="EJ145" s="37">
        <f t="shared" si="629"/>
        <v>1650.224215246637</v>
      </c>
      <c r="EK145" s="36">
        <v>0</v>
      </c>
      <c r="EL145" s="9">
        <v>0</v>
      </c>
      <c r="EM145" s="37">
        <v>0</v>
      </c>
      <c r="EN145" s="36">
        <v>965</v>
      </c>
      <c r="EO145" s="9">
        <v>1281.54</v>
      </c>
      <c r="EP145" s="37">
        <f t="shared" si="628"/>
        <v>1328.020725388601</v>
      </c>
      <c r="EQ145" s="5">
        <f t="shared" si="623"/>
        <v>8393.8349999999991</v>
      </c>
      <c r="ER145" s="11">
        <f t="shared" si="624"/>
        <v>13382.28</v>
      </c>
      <c r="ES145" s="1"/>
      <c r="ET145" s="2"/>
      <c r="EU145" s="1"/>
      <c r="EV145" s="1"/>
      <c r="EW145" s="1"/>
      <c r="EX145" s="2"/>
      <c r="EY145" s="1"/>
      <c r="EZ145" s="1"/>
      <c r="FA145" s="1"/>
      <c r="FB145" s="2"/>
      <c r="FC145" s="1"/>
      <c r="FD145" s="1"/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</row>
    <row r="146" spans="1:268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61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61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61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61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617"/>
        <v>1188.4374999999998</v>
      </c>
      <c r="BZ146" s="36">
        <v>216</v>
      </c>
      <c r="CA146" s="9">
        <v>328.41</v>
      </c>
      <c r="CB146" s="37">
        <f t="shared" si="626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61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0</v>
      </c>
      <c r="DB146" s="9">
        <v>0</v>
      </c>
      <c r="DC146" s="37">
        <f t="shared" si="619"/>
        <v>0</v>
      </c>
      <c r="DD146" s="36">
        <v>6.3</v>
      </c>
      <c r="DE146" s="9">
        <v>121.03</v>
      </c>
      <c r="DF146" s="37">
        <f t="shared" si="620"/>
        <v>19211.111111111113</v>
      </c>
      <c r="DG146" s="36">
        <v>0</v>
      </c>
      <c r="DH146" s="9">
        <v>0</v>
      </c>
      <c r="DI146" s="37">
        <v>0</v>
      </c>
      <c r="DJ146" s="47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v>0</v>
      </c>
      <c r="DY146" s="36">
        <v>0</v>
      </c>
      <c r="DZ146" s="9">
        <v>0</v>
      </c>
      <c r="EA146" s="37">
        <f t="shared" si="621"/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36">
        <v>0</v>
      </c>
      <c r="EO146" s="9">
        <v>0</v>
      </c>
      <c r="EP146" s="37">
        <v>0</v>
      </c>
      <c r="EQ146" s="5">
        <f t="shared" si="623"/>
        <v>5999.4900000000007</v>
      </c>
      <c r="ER146" s="11">
        <f t="shared" si="624"/>
        <v>9361.6299999999992</v>
      </c>
      <c r="ES146" s="1"/>
      <c r="ET146" s="2"/>
      <c r="EU146" s="1"/>
      <c r="EV146" s="1"/>
      <c r="EW146" s="1"/>
      <c r="EX146" s="2"/>
      <c r="EY146" s="1"/>
      <c r="EZ146" s="1"/>
      <c r="FA146" s="1"/>
      <c r="FB146" s="2"/>
      <c r="FC146" s="1"/>
      <c r="FD146" s="1"/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</row>
    <row r="147" spans="1:268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61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61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61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61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617"/>
        <v>1212.9910714285713</v>
      </c>
      <c r="BZ147" s="36">
        <v>216</v>
      </c>
      <c r="CA147" s="9">
        <v>336.95</v>
      </c>
      <c r="CB147" s="37">
        <f t="shared" si="626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61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f t="shared" si="619"/>
        <v>0</v>
      </c>
      <c r="DD147" s="36">
        <v>0</v>
      </c>
      <c r="DE147" s="9">
        <v>0</v>
      </c>
      <c r="DF147" s="37">
        <v>0</v>
      </c>
      <c r="DG147" s="36">
        <v>0</v>
      </c>
      <c r="DH147" s="9">
        <v>0</v>
      </c>
      <c r="DI147" s="37">
        <v>0</v>
      </c>
      <c r="DJ147" s="47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v>0</v>
      </c>
      <c r="DY147" s="36">
        <v>0</v>
      </c>
      <c r="DZ147" s="9">
        <v>0</v>
      </c>
      <c r="EA147" s="37">
        <f t="shared" si="621"/>
        <v>0</v>
      </c>
      <c r="EB147" s="36">
        <v>0</v>
      </c>
      <c r="EC147" s="9">
        <v>0</v>
      </c>
      <c r="ED147" s="37">
        <v>0</v>
      </c>
      <c r="EE147" s="36">
        <v>40</v>
      </c>
      <c r="EF147" s="9">
        <v>498.7</v>
      </c>
      <c r="EG147" s="37">
        <f t="shared" si="625"/>
        <v>12467.5</v>
      </c>
      <c r="EH147" s="36">
        <v>0</v>
      </c>
      <c r="EI147" s="9">
        <v>0</v>
      </c>
      <c r="EJ147" s="37">
        <v>0</v>
      </c>
      <c r="EK147" s="36">
        <v>362.54</v>
      </c>
      <c r="EL147" s="9">
        <v>440.48</v>
      </c>
      <c r="EM147" s="37">
        <f t="shared" si="622"/>
        <v>1214.9831742704253</v>
      </c>
      <c r="EN147" s="36">
        <v>0</v>
      </c>
      <c r="EO147" s="9">
        <v>0</v>
      </c>
      <c r="EP147" s="37">
        <v>0</v>
      </c>
      <c r="EQ147" s="5">
        <f t="shared" si="623"/>
        <v>7668.9250000000002</v>
      </c>
      <c r="ER147" s="11">
        <f t="shared" si="624"/>
        <v>11940.68</v>
      </c>
      <c r="ES147" s="1"/>
      <c r="ET147" s="2"/>
      <c r="EU147" s="1"/>
      <c r="EV147" s="1"/>
      <c r="EW147" s="1"/>
      <c r="EX147" s="2"/>
      <c r="EY147" s="1"/>
      <c r="EZ147" s="1"/>
      <c r="FA147" s="1"/>
      <c r="FB147" s="2"/>
      <c r="FC147" s="1"/>
      <c r="FD147" s="1"/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</row>
    <row r="148" spans="1:268" ht="15" thickBot="1" x14ac:dyDescent="0.35">
      <c r="A148" s="55"/>
      <c r="B148" s="56" t="s">
        <v>17</v>
      </c>
      <c r="C148" s="39">
        <f t="shared" ref="C148:D148" si="632">SUM(C136:C147)</f>
        <v>0</v>
      </c>
      <c r="D148" s="30">
        <f t="shared" si="632"/>
        <v>0</v>
      </c>
      <c r="E148" s="40"/>
      <c r="F148" s="39">
        <f t="shared" ref="F148:G148" si="633">SUM(F136:F147)</f>
        <v>0</v>
      </c>
      <c r="G148" s="30">
        <f t="shared" si="633"/>
        <v>0</v>
      </c>
      <c r="H148" s="40"/>
      <c r="I148" s="39">
        <f t="shared" ref="I148:J148" si="634">SUM(I136:I147)</f>
        <v>0</v>
      </c>
      <c r="J148" s="30">
        <f t="shared" si="634"/>
        <v>0</v>
      </c>
      <c r="K148" s="40"/>
      <c r="L148" s="39">
        <f t="shared" ref="L148:M148" si="635">SUM(L136:L147)</f>
        <v>0</v>
      </c>
      <c r="M148" s="30">
        <f t="shared" si="635"/>
        <v>0</v>
      </c>
      <c r="N148" s="40"/>
      <c r="O148" s="39">
        <f t="shared" ref="O148:P148" si="636">SUM(O136:O147)</f>
        <v>0</v>
      </c>
      <c r="P148" s="30">
        <f t="shared" si="636"/>
        <v>0</v>
      </c>
      <c r="Q148" s="40"/>
      <c r="R148" s="39">
        <f t="shared" ref="R148:S148" si="637">SUM(R136:R147)</f>
        <v>0</v>
      </c>
      <c r="S148" s="30">
        <f t="shared" si="637"/>
        <v>0</v>
      </c>
      <c r="T148" s="40"/>
      <c r="U148" s="39">
        <f t="shared" ref="U148:V148" si="638">SUM(U136:U147)</f>
        <v>4866.13</v>
      </c>
      <c r="V148" s="30">
        <f t="shared" si="638"/>
        <v>8252.23</v>
      </c>
      <c r="W148" s="40"/>
      <c r="X148" s="39">
        <f t="shared" ref="X148:Y148" si="639">SUM(X136:X147)</f>
        <v>0</v>
      </c>
      <c r="Y148" s="30">
        <f t="shared" si="639"/>
        <v>0</v>
      </c>
      <c r="Z148" s="40"/>
      <c r="AA148" s="39">
        <f t="shared" ref="AA148:AB148" si="640">SUM(AA136:AA147)</f>
        <v>0</v>
      </c>
      <c r="AB148" s="30">
        <f t="shared" si="640"/>
        <v>0</v>
      </c>
      <c r="AC148" s="40"/>
      <c r="AD148" s="39">
        <f t="shared" ref="AD148:AE148" si="641">SUM(AD136:AD147)</f>
        <v>0</v>
      </c>
      <c r="AE148" s="30">
        <f t="shared" si="641"/>
        <v>0</v>
      </c>
      <c r="AF148" s="40"/>
      <c r="AG148" s="39">
        <f t="shared" ref="AG148:AH148" si="642">SUM(AG136:AG147)</f>
        <v>0</v>
      </c>
      <c r="AH148" s="30">
        <f t="shared" si="642"/>
        <v>0</v>
      </c>
      <c r="AI148" s="40"/>
      <c r="AJ148" s="39">
        <f t="shared" ref="AJ148:AK148" si="643">SUM(AJ136:AJ147)</f>
        <v>0</v>
      </c>
      <c r="AK148" s="30">
        <f t="shared" si="643"/>
        <v>0</v>
      </c>
      <c r="AL148" s="40"/>
      <c r="AM148" s="39">
        <f t="shared" ref="AM148:AN148" si="644">SUM(AM136:AM147)</f>
        <v>0.45</v>
      </c>
      <c r="AN148" s="30">
        <f t="shared" si="644"/>
        <v>5.9</v>
      </c>
      <c r="AO148" s="40"/>
      <c r="AP148" s="39">
        <f t="shared" ref="AP148:AQ148" si="645">SUM(AP136:AP147)</f>
        <v>0</v>
      </c>
      <c r="AQ148" s="30">
        <f t="shared" si="645"/>
        <v>0</v>
      </c>
      <c r="AR148" s="40"/>
      <c r="AS148" s="39">
        <f t="shared" ref="AS148:AT148" si="646">SUM(AS136:AS147)</f>
        <v>0</v>
      </c>
      <c r="AT148" s="30">
        <f t="shared" si="646"/>
        <v>0</v>
      </c>
      <c r="AU148" s="40"/>
      <c r="AV148" s="39">
        <f t="shared" ref="AV148:AW148" si="647">SUM(AV136:AV147)</f>
        <v>0</v>
      </c>
      <c r="AW148" s="30">
        <f t="shared" si="647"/>
        <v>0</v>
      </c>
      <c r="AX148" s="40"/>
      <c r="AY148" s="39">
        <f t="shared" ref="AY148:AZ148" si="648">SUM(AY136:AY147)</f>
        <v>0</v>
      </c>
      <c r="AZ148" s="30">
        <f t="shared" si="648"/>
        <v>0</v>
      </c>
      <c r="BA148" s="40"/>
      <c r="BB148" s="39">
        <f t="shared" ref="BB148:BC148" si="649">SUM(BB136:BB147)</f>
        <v>0</v>
      </c>
      <c r="BC148" s="30">
        <f t="shared" si="649"/>
        <v>0</v>
      </c>
      <c r="BD148" s="40"/>
      <c r="BE148" s="39">
        <f t="shared" ref="BE148:BF148" si="650">SUM(BE136:BE147)</f>
        <v>6</v>
      </c>
      <c r="BF148" s="30">
        <f t="shared" si="650"/>
        <v>40.75</v>
      </c>
      <c r="BG148" s="40"/>
      <c r="BH148" s="39">
        <f t="shared" ref="BH148:BI148" si="651">SUM(BH136:BH147)</f>
        <v>0</v>
      </c>
      <c r="BI148" s="30">
        <f t="shared" si="651"/>
        <v>0</v>
      </c>
      <c r="BJ148" s="40"/>
      <c r="BK148" s="39">
        <f t="shared" ref="BK148:BL148" si="652">SUM(BK136:BK147)</f>
        <v>0</v>
      </c>
      <c r="BL148" s="30">
        <f t="shared" si="652"/>
        <v>0</v>
      </c>
      <c r="BM148" s="40"/>
      <c r="BN148" s="39">
        <f t="shared" ref="BN148:BO148" si="653">SUM(BN136:BN147)</f>
        <v>0</v>
      </c>
      <c r="BO148" s="30">
        <f t="shared" si="653"/>
        <v>0</v>
      </c>
      <c r="BP148" s="40"/>
      <c r="BQ148" s="39">
        <f t="shared" ref="BQ148:BR148" si="654">SUM(BQ136:BQ147)</f>
        <v>5076.9250000000002</v>
      </c>
      <c r="BR148" s="30">
        <f t="shared" si="654"/>
        <v>7590.8899999999994</v>
      </c>
      <c r="BS148" s="40"/>
      <c r="BT148" s="39">
        <f t="shared" ref="BT148:BU148" si="655">SUM(BT136:BT147)</f>
        <v>0</v>
      </c>
      <c r="BU148" s="30">
        <f t="shared" si="655"/>
        <v>0</v>
      </c>
      <c r="BV148" s="40"/>
      <c r="BW148" s="39">
        <f t="shared" ref="BW148:BX148" si="656">SUM(BW136:BW147)</f>
        <v>7552</v>
      </c>
      <c r="BX148" s="30">
        <f t="shared" si="656"/>
        <v>9051.73</v>
      </c>
      <c r="BY148" s="40"/>
      <c r="BZ148" s="39">
        <f t="shared" ref="BZ148:CA148" si="657">SUM(BZ136:BZ147)</f>
        <v>1674</v>
      </c>
      <c r="CA148" s="30">
        <f t="shared" si="657"/>
        <v>2692.64</v>
      </c>
      <c r="CB148" s="40"/>
      <c r="CC148" s="39">
        <f t="shared" ref="CC148:CD148" si="658">SUM(CC136:CC147)</f>
        <v>0</v>
      </c>
      <c r="CD148" s="30">
        <f t="shared" si="658"/>
        <v>0</v>
      </c>
      <c r="CE148" s="40"/>
      <c r="CF148" s="39">
        <f t="shared" ref="CF148:CG148" si="659">SUM(CF136:CF147)</f>
        <v>0</v>
      </c>
      <c r="CG148" s="30">
        <f t="shared" si="659"/>
        <v>0</v>
      </c>
      <c r="CH148" s="40"/>
      <c r="CI148" s="39">
        <f t="shared" ref="CI148:CJ148" si="660">SUM(CI136:CI147)</f>
        <v>65146.921999999991</v>
      </c>
      <c r="CJ148" s="30">
        <f t="shared" si="660"/>
        <v>103188.62999999999</v>
      </c>
      <c r="CK148" s="40"/>
      <c r="CL148" s="39">
        <f t="shared" ref="CL148:CM148" si="661">SUM(CL136:CL147)</f>
        <v>0</v>
      </c>
      <c r="CM148" s="30">
        <f t="shared" si="661"/>
        <v>0</v>
      </c>
      <c r="CN148" s="40"/>
      <c r="CO148" s="39">
        <f t="shared" ref="CO148:CP148" si="662">SUM(CO136:CO147)</f>
        <v>0</v>
      </c>
      <c r="CP148" s="30">
        <f t="shared" si="662"/>
        <v>0</v>
      </c>
      <c r="CQ148" s="40"/>
      <c r="CR148" s="39">
        <f t="shared" ref="CR148:CS148" si="663">SUM(CR136:CR147)</f>
        <v>0</v>
      </c>
      <c r="CS148" s="30">
        <f t="shared" si="663"/>
        <v>0</v>
      </c>
      <c r="CT148" s="40"/>
      <c r="CU148" s="39">
        <f t="shared" ref="CU148:CV148" si="664">SUM(CU136:CU147)</f>
        <v>0</v>
      </c>
      <c r="CV148" s="30">
        <f t="shared" si="664"/>
        <v>0</v>
      </c>
      <c r="CW148" s="40"/>
      <c r="CX148" s="39">
        <f t="shared" ref="CX148:CY148" si="665">SUM(CX136:CX147)</f>
        <v>0</v>
      </c>
      <c r="CY148" s="30">
        <f t="shared" si="665"/>
        <v>0</v>
      </c>
      <c r="CZ148" s="40"/>
      <c r="DA148" s="39">
        <f t="shared" ref="DA148:DB148" si="666">SUM(DA136:DA147)</f>
        <v>0</v>
      </c>
      <c r="DB148" s="30">
        <f t="shared" si="666"/>
        <v>0</v>
      </c>
      <c r="DC148" s="40"/>
      <c r="DD148" s="39">
        <f t="shared" ref="DD148:DE148" si="667">SUM(DD136:DD147)</f>
        <v>18.899999999999999</v>
      </c>
      <c r="DE148" s="30">
        <f t="shared" si="667"/>
        <v>386.33000000000004</v>
      </c>
      <c r="DF148" s="40"/>
      <c r="DG148" s="39">
        <f t="shared" ref="DG148:DH148" si="668">SUM(DG136:DG147)</f>
        <v>0</v>
      </c>
      <c r="DH148" s="30">
        <f t="shared" si="668"/>
        <v>0</v>
      </c>
      <c r="DI148" s="40"/>
      <c r="DJ148" s="48">
        <f t="shared" ref="DJ148:DK148" si="669">SUM(DJ136:DJ147)</f>
        <v>0</v>
      </c>
      <c r="DK148" s="30">
        <f t="shared" si="669"/>
        <v>0</v>
      </c>
      <c r="DL148" s="40"/>
      <c r="DM148" s="39">
        <f t="shared" ref="DM148:DN148" si="670">SUM(DM136:DM147)</f>
        <v>0</v>
      </c>
      <c r="DN148" s="30">
        <f t="shared" si="670"/>
        <v>0</v>
      </c>
      <c r="DO148" s="40"/>
      <c r="DP148" s="39">
        <f t="shared" ref="DP148:DQ148" si="671">SUM(DP136:DP147)</f>
        <v>0</v>
      </c>
      <c r="DQ148" s="30">
        <f t="shared" si="671"/>
        <v>0</v>
      </c>
      <c r="DR148" s="40"/>
      <c r="DS148" s="39">
        <f t="shared" ref="DS148:DT148" si="672">SUM(DS136:DS147)</f>
        <v>0</v>
      </c>
      <c r="DT148" s="30">
        <f t="shared" si="672"/>
        <v>0</v>
      </c>
      <c r="DU148" s="40"/>
      <c r="DV148" s="39">
        <f t="shared" ref="DV148:DW148" si="673">SUM(DV136:DV147)</f>
        <v>0</v>
      </c>
      <c r="DW148" s="30">
        <f t="shared" si="673"/>
        <v>0</v>
      </c>
      <c r="DX148" s="40"/>
      <c r="DY148" s="39">
        <f t="shared" ref="DY148:DZ148" si="674">SUM(DY136:DY147)</f>
        <v>0</v>
      </c>
      <c r="DZ148" s="30">
        <f t="shared" si="674"/>
        <v>0</v>
      </c>
      <c r="EA148" s="40"/>
      <c r="EB148" s="39">
        <f t="shared" ref="EB148:EC148" si="675">SUM(EB136:EB147)</f>
        <v>2E-3</v>
      </c>
      <c r="EC148" s="30">
        <f t="shared" si="675"/>
        <v>0.96</v>
      </c>
      <c r="ED148" s="40"/>
      <c r="EE148" s="39">
        <f t="shared" ref="EE148:EF148" si="676">SUM(EE136:EE147)</f>
        <v>219.78199999999998</v>
      </c>
      <c r="EF148" s="30">
        <f t="shared" si="676"/>
        <v>2915.25</v>
      </c>
      <c r="EG148" s="40"/>
      <c r="EH148" s="39">
        <f t="shared" ref="EH148:EI148" si="677">SUM(EH136:EH147)</f>
        <v>117.46</v>
      </c>
      <c r="EI148" s="30">
        <f t="shared" si="677"/>
        <v>177.7</v>
      </c>
      <c r="EJ148" s="40"/>
      <c r="EK148" s="39">
        <f t="shared" ref="EK148:EL148" si="678">SUM(EK136:EK147)</f>
        <v>1923.1599999999999</v>
      </c>
      <c r="EL148" s="30">
        <f t="shared" si="678"/>
        <v>2356.96</v>
      </c>
      <c r="EM148" s="40"/>
      <c r="EN148" s="39">
        <f t="shared" ref="EN148:EO148" si="679">SUM(EN136:EN147)</f>
        <v>3018</v>
      </c>
      <c r="EO148" s="30">
        <f t="shared" si="679"/>
        <v>4453.2299999999996</v>
      </c>
      <c r="EP148" s="40"/>
      <c r="EQ148" s="31">
        <f t="shared" si="623"/>
        <v>89619.731</v>
      </c>
      <c r="ER148" s="32">
        <f t="shared" si="624"/>
        <v>141113.19999999998</v>
      </c>
      <c r="ES148" s="1"/>
      <c r="ET148" s="2"/>
      <c r="EU148" s="1"/>
      <c r="EV148" s="1"/>
      <c r="EW148" s="1"/>
      <c r="EX148" s="2"/>
      <c r="EY148" s="1"/>
      <c r="EZ148" s="1"/>
      <c r="FA148" s="1"/>
      <c r="FB148" s="2"/>
      <c r="FC148" s="1"/>
      <c r="FD148" s="1"/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P148" s="4"/>
      <c r="GU148" s="4"/>
      <c r="GZ148" s="4"/>
      <c r="HE148" s="4"/>
      <c r="HJ148" s="4"/>
      <c r="HO148" s="4"/>
      <c r="HT148" s="4"/>
      <c r="HY148" s="4"/>
      <c r="ID148" s="4"/>
      <c r="II148" s="4"/>
      <c r="IN148" s="4"/>
      <c r="IS148" s="4"/>
      <c r="IX148" s="4"/>
      <c r="JC148" s="4"/>
      <c r="JH148" s="4"/>
    </row>
    <row r="149" spans="1:268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80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81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82">BF149/BE149*1000</f>
        <v>9090.9523809523798</v>
      </c>
      <c r="BH149" s="36">
        <v>0</v>
      </c>
      <c r="BI149" s="9">
        <v>0</v>
      </c>
      <c r="BJ149" s="37">
        <f t="shared" ref="BJ149:BJ160" si="683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84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85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86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0</v>
      </c>
      <c r="DB149" s="9">
        <v>0</v>
      </c>
      <c r="DC149" s="37">
        <f t="shared" ref="DC149:DC160" si="687">IF(DA149=0,0,DB149/DA149*1000)</f>
        <v>0</v>
      </c>
      <c r="DD149" s="36">
        <v>6.3</v>
      </c>
      <c r="DE149" s="9">
        <v>120.83</v>
      </c>
      <c r="DF149" s="37">
        <f t="shared" ref="DF149:DF159" si="688">DE149/DD149*1000</f>
        <v>19179.365079365081</v>
      </c>
      <c r="DG149" s="36">
        <v>0</v>
      </c>
      <c r="DH149" s="9">
        <v>0</v>
      </c>
      <c r="DI149" s="37">
        <v>0</v>
      </c>
      <c r="DJ149" s="47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v>0</v>
      </c>
      <c r="DY149" s="36">
        <v>0</v>
      </c>
      <c r="DZ149" s="9">
        <v>0</v>
      </c>
      <c r="EA149" s="37">
        <f t="shared" ref="EA149:EA160" si="689">IF(DY149=0,0,DZ149/DY149*1000)</f>
        <v>0</v>
      </c>
      <c r="EB149" s="36">
        <v>0</v>
      </c>
      <c r="EC149" s="9">
        <v>0</v>
      </c>
      <c r="ED149" s="37">
        <v>0</v>
      </c>
      <c r="EE149" s="36">
        <v>40</v>
      </c>
      <c r="EF149" s="9">
        <v>572.27</v>
      </c>
      <c r="EG149" s="37">
        <f t="shared" ref="EG149:EG159" si="690">EF149/EE149*1000</f>
        <v>14306.75</v>
      </c>
      <c r="EH149" s="36">
        <v>0</v>
      </c>
      <c r="EI149" s="9">
        <v>0</v>
      </c>
      <c r="EJ149" s="37">
        <v>0</v>
      </c>
      <c r="EK149" s="36">
        <v>271.86</v>
      </c>
      <c r="EL149" s="9">
        <v>331.3</v>
      </c>
      <c r="EM149" s="37">
        <f t="shared" ref="EM149:EM160" si="691">EL149/EK149*1000</f>
        <v>1218.6419480615023</v>
      </c>
      <c r="EN149" s="36">
        <v>0</v>
      </c>
      <c r="EO149" s="9">
        <v>0</v>
      </c>
      <c r="EP149" s="37">
        <v>0</v>
      </c>
      <c r="EQ149" s="5">
        <f t="shared" ref="EQ149:EQ161" si="692">C149+F149+L149+O149+AA149+AD149+AM149+AS149+AY149+BB149+BE149+BK149+BW149+BZ149+CF149+CI149+CU149+CX149+DD149+DM149+DP149+DS149+DV149+EE149+EH149+EK149+EN149+U149+BQ149+EB149+DJ149+AJ149+R149+AV149</f>
        <v>6137.1399999999994</v>
      </c>
      <c r="ER149" s="11">
        <f t="shared" ref="ER149:ER161" si="693">D149+G149+M149+P149+AB149+AE149+AN149+AT149+AZ149+BC149+BF149+BL149+BX149+CA149+CG149+CJ149+CV149+CY149+DE149+DN149+DQ149+DT149+DW149+EF149+EI149+EL149+EO149+V149+BR149+EC149+DK149+AK149+S149+AW149</f>
        <v>9971.8799999999974</v>
      </c>
      <c r="ES149" s="1"/>
      <c r="ET149" s="2"/>
      <c r="EU149" s="1"/>
      <c r="EV149" s="1"/>
      <c r="EW149" s="1"/>
      <c r="EX149" s="2"/>
      <c r="EY149" s="1"/>
      <c r="EZ149" s="1"/>
      <c r="FA149" s="1"/>
      <c r="FB149" s="2"/>
      <c r="FC149" s="1"/>
      <c r="FD149" s="1"/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</row>
    <row r="150" spans="1:268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80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81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83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84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85"/>
        <v>1239.6428571428573</v>
      </c>
      <c r="BZ150" s="36">
        <v>397.56</v>
      </c>
      <c r="CA150" s="9">
        <v>606.99</v>
      </c>
      <c r="CB150" s="37">
        <f t="shared" ref="CB150:CB154" si="694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86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f t="shared" si="687"/>
        <v>0</v>
      </c>
      <c r="DD150" s="36">
        <v>0</v>
      </c>
      <c r="DE150" s="9">
        <v>0</v>
      </c>
      <c r="DF150" s="37">
        <v>0</v>
      </c>
      <c r="DG150" s="36">
        <v>0</v>
      </c>
      <c r="DH150" s="9">
        <v>0</v>
      </c>
      <c r="DI150" s="37">
        <v>0</v>
      </c>
      <c r="DJ150" s="47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v>0</v>
      </c>
      <c r="DY150" s="36">
        <v>0</v>
      </c>
      <c r="DZ150" s="9">
        <v>0</v>
      </c>
      <c r="EA150" s="37">
        <f t="shared" si="689"/>
        <v>0</v>
      </c>
      <c r="EB150" s="36">
        <v>0</v>
      </c>
      <c r="EC150" s="9">
        <v>0</v>
      </c>
      <c r="ED150" s="37">
        <v>0</v>
      </c>
      <c r="EE150" s="36">
        <v>39.957999999999998</v>
      </c>
      <c r="EF150" s="9">
        <v>595.88</v>
      </c>
      <c r="EG150" s="37">
        <f t="shared" si="690"/>
        <v>14912.658291205766</v>
      </c>
      <c r="EH150" s="36">
        <v>0</v>
      </c>
      <c r="EI150" s="9">
        <v>0</v>
      </c>
      <c r="EJ150" s="37">
        <v>0</v>
      </c>
      <c r="EK150" s="36">
        <v>356.72</v>
      </c>
      <c r="EL150" s="9">
        <v>421.94</v>
      </c>
      <c r="EM150" s="37">
        <f t="shared" si="691"/>
        <v>1182.8324736488</v>
      </c>
      <c r="EN150" s="36">
        <v>0</v>
      </c>
      <c r="EO150" s="9">
        <v>0</v>
      </c>
      <c r="EP150" s="37">
        <v>0</v>
      </c>
      <c r="EQ150" s="5">
        <f t="shared" si="692"/>
        <v>6996.4830000000002</v>
      </c>
      <c r="ER150" s="11">
        <f t="shared" si="693"/>
        <v>10437.25</v>
      </c>
      <c r="ES150" s="1"/>
      <c r="ET150" s="2"/>
      <c r="EU150" s="1"/>
      <c r="EV150" s="1"/>
      <c r="EW150" s="1"/>
      <c r="EX150" s="2"/>
      <c r="EY150" s="1"/>
      <c r="EZ150" s="1"/>
      <c r="FA150" s="1"/>
      <c r="FB150" s="2"/>
      <c r="FC150" s="1"/>
      <c r="FD150" s="1"/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</row>
    <row r="151" spans="1:268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80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81"/>
        <v>0</v>
      </c>
      <c r="AJ151" s="36">
        <v>97.5</v>
      </c>
      <c r="AK151" s="9">
        <v>105.95</v>
      </c>
      <c r="AL151" s="37">
        <f t="shared" ref="AL151" si="695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83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84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94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86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f t="shared" si="687"/>
        <v>0</v>
      </c>
      <c r="DD151" s="36">
        <v>0</v>
      </c>
      <c r="DE151" s="9">
        <v>0</v>
      </c>
      <c r="DF151" s="37">
        <v>0</v>
      </c>
      <c r="DG151" s="36">
        <v>0</v>
      </c>
      <c r="DH151" s="9">
        <v>0</v>
      </c>
      <c r="DI151" s="37">
        <v>0</v>
      </c>
      <c r="DJ151" s="47">
        <v>25.04</v>
      </c>
      <c r="DK151" s="9">
        <v>25.72</v>
      </c>
      <c r="DL151" s="37">
        <f t="shared" ref="DL151:DL158" si="696">DK151/DJ151*1000</f>
        <v>1027.1565495207669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v>0</v>
      </c>
      <c r="DY151" s="36">
        <v>0</v>
      </c>
      <c r="DZ151" s="9">
        <v>0</v>
      </c>
      <c r="EA151" s="37">
        <f t="shared" si="689"/>
        <v>0</v>
      </c>
      <c r="EB151" s="36">
        <v>0</v>
      </c>
      <c r="EC151" s="9">
        <v>0</v>
      </c>
      <c r="ED151" s="37">
        <v>0</v>
      </c>
      <c r="EE151" s="36">
        <v>0</v>
      </c>
      <c r="EF151" s="9">
        <v>0</v>
      </c>
      <c r="EG151" s="37">
        <v>0</v>
      </c>
      <c r="EH151" s="36">
        <v>21.82</v>
      </c>
      <c r="EI151" s="9">
        <v>28.37</v>
      </c>
      <c r="EJ151" s="37">
        <f t="shared" ref="EJ151:EJ157" si="697">EI151/EH151*1000</f>
        <v>1300.1833180568285</v>
      </c>
      <c r="EK151" s="36">
        <v>249.8</v>
      </c>
      <c r="EL151" s="9">
        <v>254.85</v>
      </c>
      <c r="EM151" s="37">
        <f t="shared" si="691"/>
        <v>1020.2161729383505</v>
      </c>
      <c r="EN151" s="36">
        <v>661</v>
      </c>
      <c r="EO151" s="9">
        <v>801.95</v>
      </c>
      <c r="EP151" s="37">
        <f t="shared" ref="EP151:EP156" si="698">EO151/EN151*1000</f>
        <v>1213.2375189107413</v>
      </c>
      <c r="EQ151" s="5">
        <f t="shared" si="692"/>
        <v>7398.7550000000001</v>
      </c>
      <c r="ER151" s="11">
        <f t="shared" si="693"/>
        <v>8988.44</v>
      </c>
      <c r="ES151" s="1"/>
      <c r="ET151" s="2"/>
      <c r="EU151" s="1"/>
      <c r="EV151" s="1"/>
      <c r="EW151" s="1"/>
      <c r="EX151" s="2"/>
      <c r="EY151" s="1"/>
      <c r="EZ151" s="1"/>
      <c r="FA151" s="1"/>
      <c r="FB151" s="2"/>
      <c r="FC151" s="1"/>
      <c r="FD151" s="1"/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</row>
    <row r="152" spans="1:268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99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81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83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84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85"/>
        <v>935.0921658986174</v>
      </c>
      <c r="BZ152" s="36">
        <v>325.33</v>
      </c>
      <c r="CA152" s="9">
        <v>513.48</v>
      </c>
      <c r="CB152" s="37">
        <f t="shared" si="694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86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f t="shared" si="687"/>
        <v>0</v>
      </c>
      <c r="DD152" s="36">
        <v>0</v>
      </c>
      <c r="DE152" s="9">
        <v>0</v>
      </c>
      <c r="DF152" s="37">
        <v>0</v>
      </c>
      <c r="DG152" s="36">
        <v>0</v>
      </c>
      <c r="DH152" s="9">
        <v>0</v>
      </c>
      <c r="DI152" s="37">
        <v>0</v>
      </c>
      <c r="DJ152" s="47">
        <v>0</v>
      </c>
      <c r="DK152" s="9">
        <v>0</v>
      </c>
      <c r="DL152" s="37">
        <v>0</v>
      </c>
      <c r="DM152" s="36">
        <v>28</v>
      </c>
      <c r="DN152" s="9">
        <v>27.29</v>
      </c>
      <c r="DO152" s="37">
        <f t="shared" ref="DO152:DO158" si="700">DN152/DM152*1000</f>
        <v>974.64285714285711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v>0</v>
      </c>
      <c r="DY152" s="36">
        <v>0</v>
      </c>
      <c r="DZ152" s="9">
        <v>0</v>
      </c>
      <c r="EA152" s="37">
        <f t="shared" si="689"/>
        <v>0</v>
      </c>
      <c r="EB152" s="36">
        <v>0</v>
      </c>
      <c r="EC152" s="9">
        <v>0</v>
      </c>
      <c r="ED152" s="37">
        <v>0</v>
      </c>
      <c r="EE152" s="36">
        <v>59.957999999999998</v>
      </c>
      <c r="EF152" s="9">
        <v>786.41</v>
      </c>
      <c r="EG152" s="37">
        <f t="shared" si="690"/>
        <v>13116.014543513793</v>
      </c>
      <c r="EH152" s="36">
        <v>0</v>
      </c>
      <c r="EI152" s="9">
        <v>0</v>
      </c>
      <c r="EJ152" s="37">
        <v>0</v>
      </c>
      <c r="EK152" s="36">
        <v>32.92</v>
      </c>
      <c r="EL152" s="9">
        <v>28.14</v>
      </c>
      <c r="EM152" s="37">
        <f t="shared" si="691"/>
        <v>854.79951397326852</v>
      </c>
      <c r="EN152" s="36">
        <v>1340</v>
      </c>
      <c r="EO152" s="9">
        <v>1674.67</v>
      </c>
      <c r="EP152" s="37">
        <f t="shared" si="698"/>
        <v>1249.7537313432836</v>
      </c>
      <c r="EQ152" s="5">
        <f t="shared" si="692"/>
        <v>11085.547</v>
      </c>
      <c r="ER152" s="11">
        <f t="shared" si="693"/>
        <v>14765.74</v>
      </c>
      <c r="ES152" s="1"/>
      <c r="ET152" s="2"/>
      <c r="EU152" s="1"/>
      <c r="EV152" s="1"/>
      <c r="EW152" s="1"/>
      <c r="EX152" s="2"/>
      <c r="EY152" s="1"/>
      <c r="EZ152" s="1"/>
      <c r="FA152" s="1"/>
      <c r="FB152" s="2"/>
      <c r="FC152" s="1"/>
      <c r="FD152" s="1"/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</row>
    <row r="153" spans="1:268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80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81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83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84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85"/>
        <v>890.65270935960598</v>
      </c>
      <c r="BZ153" s="36">
        <v>252</v>
      </c>
      <c r="CA153" s="9">
        <v>391.34</v>
      </c>
      <c r="CB153" s="37">
        <f t="shared" si="694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86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f t="shared" si="687"/>
        <v>0</v>
      </c>
      <c r="DD153" s="36">
        <v>0</v>
      </c>
      <c r="DE153" s="9">
        <v>0</v>
      </c>
      <c r="DF153" s="37">
        <v>0</v>
      </c>
      <c r="DG153" s="36">
        <v>0</v>
      </c>
      <c r="DH153" s="9">
        <v>0</v>
      </c>
      <c r="DI153" s="37">
        <v>0</v>
      </c>
      <c r="DJ153" s="47">
        <v>0</v>
      </c>
      <c r="DK153" s="9">
        <v>0</v>
      </c>
      <c r="DL153" s="37">
        <v>0</v>
      </c>
      <c r="DM153" s="36">
        <v>28</v>
      </c>
      <c r="DN153" s="9">
        <v>25.98</v>
      </c>
      <c r="DO153" s="37">
        <f t="shared" si="700"/>
        <v>927.85714285714278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v>0</v>
      </c>
      <c r="DY153" s="36">
        <v>0</v>
      </c>
      <c r="DZ153" s="9">
        <v>0</v>
      </c>
      <c r="EA153" s="37">
        <f t="shared" si="689"/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0</v>
      </c>
      <c r="EI153" s="9">
        <v>0</v>
      </c>
      <c r="EJ153" s="37">
        <v>0</v>
      </c>
      <c r="EK153" s="36">
        <v>233.46</v>
      </c>
      <c r="EL153" s="9">
        <v>265.48</v>
      </c>
      <c r="EM153" s="37">
        <f t="shared" si="691"/>
        <v>1137.1541163368456</v>
      </c>
      <c r="EN153" s="36">
        <v>140</v>
      </c>
      <c r="EO153" s="9">
        <v>129.29</v>
      </c>
      <c r="EP153" s="37">
        <f t="shared" si="698"/>
        <v>923.5</v>
      </c>
      <c r="EQ153" s="5">
        <f t="shared" si="692"/>
        <v>11643.946</v>
      </c>
      <c r="ER153" s="11">
        <f t="shared" si="693"/>
        <v>14204.91</v>
      </c>
      <c r="ES153" s="1"/>
      <c r="ET153" s="2"/>
      <c r="EU153" s="1"/>
      <c r="EV153" s="1"/>
      <c r="EW153" s="1"/>
      <c r="EX153" s="2"/>
      <c r="EY153" s="1"/>
      <c r="EZ153" s="1"/>
      <c r="FA153" s="1"/>
      <c r="FB153" s="2"/>
      <c r="FC153" s="1"/>
      <c r="FD153" s="1"/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</row>
    <row r="154" spans="1:268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80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81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83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84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85"/>
        <v>945.4485049833886</v>
      </c>
      <c r="BZ154" s="36">
        <v>252</v>
      </c>
      <c r="CA154" s="9">
        <v>411.18</v>
      </c>
      <c r="CB154" s="37">
        <f t="shared" si="694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86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f t="shared" si="687"/>
        <v>0</v>
      </c>
      <c r="DD154" s="36">
        <v>0</v>
      </c>
      <c r="DE154" s="9">
        <v>0</v>
      </c>
      <c r="DF154" s="37">
        <v>0</v>
      </c>
      <c r="DG154" s="36">
        <v>0</v>
      </c>
      <c r="DH154" s="9">
        <v>0</v>
      </c>
      <c r="DI154" s="37">
        <v>0</v>
      </c>
      <c r="DJ154" s="47">
        <v>0</v>
      </c>
      <c r="DK154" s="9">
        <v>0</v>
      </c>
      <c r="DL154" s="37">
        <v>0</v>
      </c>
      <c r="DM154" s="36">
        <v>112</v>
      </c>
      <c r="DN154" s="9">
        <v>104.13</v>
      </c>
      <c r="DO154" s="37">
        <f t="shared" si="700"/>
        <v>929.73214285714278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v>0</v>
      </c>
      <c r="DY154" s="36">
        <v>0</v>
      </c>
      <c r="DZ154" s="9">
        <v>0</v>
      </c>
      <c r="EA154" s="37">
        <f t="shared" si="689"/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0</v>
      </c>
      <c r="EI154" s="9">
        <v>0</v>
      </c>
      <c r="EJ154" s="37">
        <v>0</v>
      </c>
      <c r="EK154" s="36">
        <v>30.44</v>
      </c>
      <c r="EL154" s="9">
        <v>46.4</v>
      </c>
      <c r="EM154" s="37">
        <f t="shared" si="691"/>
        <v>1524.3101182654402</v>
      </c>
      <c r="EN154" s="36">
        <v>56</v>
      </c>
      <c r="EO154" s="9">
        <v>53.08</v>
      </c>
      <c r="EP154" s="37">
        <f t="shared" si="698"/>
        <v>947.85714285714289</v>
      </c>
      <c r="EQ154" s="5">
        <f t="shared" si="692"/>
        <v>8645.7520000000004</v>
      </c>
      <c r="ER154" s="11">
        <f t="shared" si="693"/>
        <v>12139.529999999999</v>
      </c>
      <c r="ES154" s="1"/>
      <c r="ET154" s="2"/>
      <c r="EU154" s="1"/>
      <c r="EV154" s="1"/>
      <c r="EW154" s="1"/>
      <c r="EX154" s="2"/>
      <c r="EY154" s="1"/>
      <c r="EZ154" s="1"/>
      <c r="FA154" s="1"/>
      <c r="FB154" s="2"/>
      <c r="FC154" s="1"/>
      <c r="FD154" s="1"/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</row>
    <row r="155" spans="1:268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80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81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701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83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84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85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86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f t="shared" si="687"/>
        <v>0</v>
      </c>
      <c r="DD155" s="36">
        <v>0</v>
      </c>
      <c r="DE155" s="9">
        <v>0</v>
      </c>
      <c r="DF155" s="37">
        <v>0</v>
      </c>
      <c r="DG155" s="36">
        <v>0</v>
      </c>
      <c r="DH155" s="9">
        <v>0</v>
      </c>
      <c r="DI155" s="37">
        <v>0</v>
      </c>
      <c r="DJ155" s="47">
        <v>0</v>
      </c>
      <c r="DK155" s="9">
        <v>0</v>
      </c>
      <c r="DL155" s="37">
        <v>0</v>
      </c>
      <c r="DM155" s="36">
        <v>112</v>
      </c>
      <c r="DN155" s="9">
        <v>112</v>
      </c>
      <c r="DO155" s="37">
        <f t="shared" si="700"/>
        <v>1000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v>0</v>
      </c>
      <c r="DY155" s="36">
        <v>0</v>
      </c>
      <c r="DZ155" s="9">
        <v>0</v>
      </c>
      <c r="EA155" s="37">
        <f t="shared" si="689"/>
        <v>0</v>
      </c>
      <c r="EB155" s="36">
        <v>0</v>
      </c>
      <c r="EC155" s="9">
        <v>0</v>
      </c>
      <c r="ED155" s="37">
        <v>0</v>
      </c>
      <c r="EE155" s="36">
        <v>40.491999999999997</v>
      </c>
      <c r="EF155" s="9">
        <v>540.19000000000005</v>
      </c>
      <c r="EG155" s="37">
        <f t="shared" si="690"/>
        <v>13340.659883433767</v>
      </c>
      <c r="EH155" s="36">
        <v>0.75</v>
      </c>
      <c r="EI155" s="9">
        <v>2.1</v>
      </c>
      <c r="EJ155" s="37">
        <f t="shared" si="697"/>
        <v>2800.0000000000005</v>
      </c>
      <c r="EK155" s="36">
        <v>0</v>
      </c>
      <c r="EL155" s="9">
        <v>0</v>
      </c>
      <c r="EM155" s="37">
        <v>0</v>
      </c>
      <c r="EN155" s="36">
        <v>0</v>
      </c>
      <c r="EO155" s="9">
        <v>0</v>
      </c>
      <c r="EP155" s="37">
        <v>0</v>
      </c>
      <c r="EQ155" s="5">
        <f t="shared" si="692"/>
        <v>9113.8320000000003</v>
      </c>
      <c r="ER155" s="11">
        <f t="shared" si="693"/>
        <v>14628.99</v>
      </c>
      <c r="ES155" s="1"/>
      <c r="ET155" s="2"/>
      <c r="EU155" s="1"/>
      <c r="EV155" s="1"/>
      <c r="EW155" s="1"/>
      <c r="EX155" s="2"/>
      <c r="EY155" s="1"/>
      <c r="EZ155" s="1"/>
      <c r="FA155" s="1"/>
      <c r="FB155" s="2"/>
      <c r="FC155" s="1"/>
      <c r="FD155" s="1"/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</row>
    <row r="156" spans="1:268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81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702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83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84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85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86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0</v>
      </c>
      <c r="DB156" s="9">
        <v>0</v>
      </c>
      <c r="DC156" s="37">
        <f t="shared" si="687"/>
        <v>0</v>
      </c>
      <c r="DD156" s="36">
        <v>6.3</v>
      </c>
      <c r="DE156" s="9">
        <v>120.01</v>
      </c>
      <c r="DF156" s="37">
        <f t="shared" si="688"/>
        <v>19049.20634920635</v>
      </c>
      <c r="DG156" s="36">
        <v>0</v>
      </c>
      <c r="DH156" s="9">
        <v>0</v>
      </c>
      <c r="DI156" s="37">
        <v>0</v>
      </c>
      <c r="DJ156" s="47">
        <v>0</v>
      </c>
      <c r="DK156" s="9">
        <v>0</v>
      </c>
      <c r="DL156" s="37">
        <v>0</v>
      </c>
      <c r="DM156" s="36">
        <v>84</v>
      </c>
      <c r="DN156" s="9">
        <v>91.19</v>
      </c>
      <c r="DO156" s="37">
        <f t="shared" si="700"/>
        <v>1085.5952380952381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v>0</v>
      </c>
      <c r="DY156" s="36">
        <v>0</v>
      </c>
      <c r="DZ156" s="9">
        <v>0</v>
      </c>
      <c r="EA156" s="37">
        <f t="shared" si="689"/>
        <v>0</v>
      </c>
      <c r="EB156" s="36">
        <v>0</v>
      </c>
      <c r="EC156" s="9">
        <v>0</v>
      </c>
      <c r="ED156" s="37">
        <v>0</v>
      </c>
      <c r="EE156" s="36">
        <v>39.915999999999997</v>
      </c>
      <c r="EF156" s="9">
        <v>638.95000000000005</v>
      </c>
      <c r="EG156" s="37">
        <f t="shared" si="690"/>
        <v>16007.365467481715</v>
      </c>
      <c r="EH156" s="36">
        <v>0</v>
      </c>
      <c r="EI156" s="9">
        <v>0</v>
      </c>
      <c r="EJ156" s="37">
        <v>0</v>
      </c>
      <c r="EK156" s="36">
        <v>0</v>
      </c>
      <c r="EL156" s="9">
        <v>0</v>
      </c>
      <c r="EM156" s="37">
        <v>0</v>
      </c>
      <c r="EN156" s="36">
        <v>28</v>
      </c>
      <c r="EO156" s="9">
        <v>30.33</v>
      </c>
      <c r="EP156" s="37">
        <f t="shared" si="698"/>
        <v>1083.2142857142858</v>
      </c>
      <c r="EQ156" s="5">
        <f t="shared" si="692"/>
        <v>8915.3220000000001</v>
      </c>
      <c r="ER156" s="11">
        <f t="shared" si="693"/>
        <v>15656.740000000002</v>
      </c>
      <c r="ES156" s="1"/>
      <c r="ET156" s="2"/>
      <c r="EU156" s="1"/>
      <c r="EV156" s="1"/>
      <c r="EW156" s="1"/>
      <c r="EX156" s="2"/>
      <c r="EY156" s="1"/>
      <c r="EZ156" s="1"/>
      <c r="FA156" s="1"/>
      <c r="FB156" s="2"/>
      <c r="FC156" s="1"/>
      <c r="FD156" s="1"/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</row>
    <row r="157" spans="1:268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80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81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703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83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84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85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86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f t="shared" si="687"/>
        <v>0</v>
      </c>
      <c r="DD157" s="36">
        <v>0</v>
      </c>
      <c r="DE157" s="9">
        <v>0</v>
      </c>
      <c r="DF157" s="37">
        <v>0</v>
      </c>
      <c r="DG157" s="36">
        <v>0</v>
      </c>
      <c r="DH157" s="9">
        <v>0</v>
      </c>
      <c r="DI157" s="37">
        <v>0</v>
      </c>
      <c r="DJ157" s="47">
        <v>0</v>
      </c>
      <c r="DK157" s="9">
        <v>0</v>
      </c>
      <c r="DL157" s="37">
        <v>0</v>
      </c>
      <c r="DM157" s="36">
        <v>56</v>
      </c>
      <c r="DN157" s="9">
        <v>77.44</v>
      </c>
      <c r="DO157" s="37">
        <f t="shared" si="700"/>
        <v>1382.8571428571429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v>0</v>
      </c>
      <c r="DY157" s="36">
        <v>0</v>
      </c>
      <c r="DZ157" s="9">
        <v>0</v>
      </c>
      <c r="EA157" s="37">
        <f t="shared" si="689"/>
        <v>0</v>
      </c>
      <c r="EB157" s="36">
        <v>0</v>
      </c>
      <c r="EC157" s="9">
        <v>0</v>
      </c>
      <c r="ED157" s="37">
        <v>0</v>
      </c>
      <c r="EE157" s="36">
        <v>0</v>
      </c>
      <c r="EF157" s="9">
        <v>0</v>
      </c>
      <c r="EG157" s="37">
        <v>0</v>
      </c>
      <c r="EH157" s="36">
        <v>25.4</v>
      </c>
      <c r="EI157" s="9">
        <v>50.8</v>
      </c>
      <c r="EJ157" s="37">
        <f t="shared" si="697"/>
        <v>2000</v>
      </c>
      <c r="EK157" s="36">
        <v>0</v>
      </c>
      <c r="EL157" s="9">
        <v>0</v>
      </c>
      <c r="EM157" s="37">
        <v>0</v>
      </c>
      <c r="EN157" s="36">
        <v>0</v>
      </c>
      <c r="EO157" s="9">
        <v>0</v>
      </c>
      <c r="EP157" s="37">
        <v>0</v>
      </c>
      <c r="EQ157" s="5">
        <f t="shared" si="692"/>
        <v>8422.3950000000004</v>
      </c>
      <c r="ER157" s="11">
        <f t="shared" si="693"/>
        <v>15132.24</v>
      </c>
      <c r="ES157" s="1"/>
      <c r="ET157" s="2"/>
      <c r="EU157" s="1"/>
      <c r="EV157" s="1"/>
      <c r="EW157" s="1"/>
      <c r="EX157" s="2"/>
      <c r="EY157" s="1"/>
      <c r="EZ157" s="1"/>
      <c r="FA157" s="1"/>
      <c r="FB157" s="2"/>
      <c r="FC157" s="1"/>
      <c r="FD157" s="1"/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</row>
    <row r="158" spans="1:268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81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83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84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85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86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0</v>
      </c>
      <c r="DB158" s="9">
        <v>0</v>
      </c>
      <c r="DC158" s="37">
        <f t="shared" si="687"/>
        <v>0</v>
      </c>
      <c r="DD158" s="36">
        <v>54</v>
      </c>
      <c r="DE158" s="9">
        <v>118.44</v>
      </c>
      <c r="DF158" s="37">
        <f t="shared" si="688"/>
        <v>2193.3333333333335</v>
      </c>
      <c r="DG158" s="36">
        <v>0</v>
      </c>
      <c r="DH158" s="9">
        <v>0</v>
      </c>
      <c r="DI158" s="37">
        <v>0</v>
      </c>
      <c r="DJ158" s="47">
        <v>51.14</v>
      </c>
      <c r="DK158" s="9">
        <v>100.39</v>
      </c>
      <c r="DL158" s="37">
        <f t="shared" si="696"/>
        <v>1963.042628079781</v>
      </c>
      <c r="DM158" s="36">
        <v>24.99</v>
      </c>
      <c r="DN158" s="9">
        <v>22.5</v>
      </c>
      <c r="DO158" s="37">
        <f t="shared" si="700"/>
        <v>900.36014405762307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v>0</v>
      </c>
      <c r="DY158" s="36">
        <v>0</v>
      </c>
      <c r="DZ158" s="9">
        <v>0</v>
      </c>
      <c r="EA158" s="37">
        <f t="shared" si="689"/>
        <v>0</v>
      </c>
      <c r="EB158" s="36">
        <v>0</v>
      </c>
      <c r="EC158" s="9">
        <v>0</v>
      </c>
      <c r="ED158" s="37">
        <v>0</v>
      </c>
      <c r="EE158" s="36">
        <v>19.957999999999998</v>
      </c>
      <c r="EF158" s="9">
        <v>340.74</v>
      </c>
      <c r="EG158" s="37">
        <f t="shared" si="690"/>
        <v>17072.852991281692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36">
        <v>0</v>
      </c>
      <c r="EO158" s="9">
        <v>0</v>
      </c>
      <c r="EP158" s="37">
        <v>0</v>
      </c>
      <c r="EQ158" s="5">
        <f t="shared" si="692"/>
        <v>8996.6979999999985</v>
      </c>
      <c r="ER158" s="11">
        <f t="shared" si="693"/>
        <v>17792.32</v>
      </c>
      <c r="ES158" s="1"/>
      <c r="ET158" s="2"/>
      <c r="EU158" s="1"/>
      <c r="EV158" s="1"/>
      <c r="EW158" s="1"/>
      <c r="EX158" s="2"/>
      <c r="EY158" s="1"/>
      <c r="EZ158" s="1"/>
      <c r="FA158" s="1"/>
      <c r="FB158" s="2"/>
      <c r="FC158" s="1"/>
      <c r="FD158" s="1"/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</row>
    <row r="159" spans="1:268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81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83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84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85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86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0</v>
      </c>
      <c r="DB159" s="9">
        <v>0</v>
      </c>
      <c r="DC159" s="37">
        <f t="shared" si="687"/>
        <v>0</v>
      </c>
      <c r="DD159" s="36">
        <v>15.01</v>
      </c>
      <c r="DE159" s="9">
        <v>852.1</v>
      </c>
      <c r="DF159" s="37">
        <f t="shared" si="688"/>
        <v>56768.820786142576</v>
      </c>
      <c r="DG159" s="36">
        <v>0</v>
      </c>
      <c r="DH159" s="9">
        <v>0</v>
      </c>
      <c r="DI159" s="37">
        <v>0</v>
      </c>
      <c r="DJ159" s="47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v>0</v>
      </c>
      <c r="DY159" s="36">
        <v>0</v>
      </c>
      <c r="DZ159" s="9">
        <v>0</v>
      </c>
      <c r="EA159" s="37">
        <f t="shared" si="689"/>
        <v>0</v>
      </c>
      <c r="EB159" s="36">
        <v>0</v>
      </c>
      <c r="EC159" s="9">
        <v>0</v>
      </c>
      <c r="ED159" s="37">
        <v>0</v>
      </c>
      <c r="EE159" s="36">
        <v>39.915999999999997</v>
      </c>
      <c r="EF159" s="9">
        <v>676.38</v>
      </c>
      <c r="EG159" s="37">
        <f t="shared" si="690"/>
        <v>16945.08467782343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36">
        <v>0</v>
      </c>
      <c r="EO159" s="9">
        <v>0</v>
      </c>
      <c r="EP159" s="37">
        <v>0</v>
      </c>
      <c r="EQ159" s="5">
        <f t="shared" si="692"/>
        <v>7261.3760000000011</v>
      </c>
      <c r="ER159" s="11">
        <f t="shared" si="693"/>
        <v>15901.21</v>
      </c>
      <c r="ES159" s="1"/>
      <c r="ET159" s="2"/>
      <c r="EU159" s="1"/>
      <c r="EV159" s="1"/>
      <c r="EW159" s="1"/>
      <c r="EX159" s="2"/>
      <c r="EY159" s="1"/>
      <c r="EZ159" s="1"/>
      <c r="FA159" s="1"/>
      <c r="FB159" s="2"/>
      <c r="FC159" s="1"/>
      <c r="FD159" s="1"/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</row>
    <row r="160" spans="1:268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81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83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84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85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86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f t="shared" si="687"/>
        <v>0</v>
      </c>
      <c r="DD160" s="36">
        <v>0</v>
      </c>
      <c r="DE160" s="9">
        <v>0</v>
      </c>
      <c r="DF160" s="37">
        <v>0</v>
      </c>
      <c r="DG160" s="36">
        <v>0</v>
      </c>
      <c r="DH160" s="9">
        <v>0</v>
      </c>
      <c r="DI160" s="37">
        <v>0</v>
      </c>
      <c r="DJ160" s="47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v>0</v>
      </c>
      <c r="DY160" s="36">
        <v>0</v>
      </c>
      <c r="DZ160" s="9">
        <v>0</v>
      </c>
      <c r="EA160" s="37">
        <f t="shared" si="689"/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0</v>
      </c>
      <c r="EI160" s="9">
        <v>0</v>
      </c>
      <c r="EJ160" s="37">
        <v>0</v>
      </c>
      <c r="EK160" s="36">
        <v>232</v>
      </c>
      <c r="EL160" s="9">
        <v>334.92</v>
      </c>
      <c r="EM160" s="37">
        <f t="shared" si="691"/>
        <v>1443.6206896551723</v>
      </c>
      <c r="EN160" s="36">
        <v>0</v>
      </c>
      <c r="EO160" s="9">
        <v>0</v>
      </c>
      <c r="EP160" s="37">
        <v>0</v>
      </c>
      <c r="EQ160" s="5">
        <f t="shared" si="692"/>
        <v>7363.12</v>
      </c>
      <c r="ER160" s="11">
        <f t="shared" si="693"/>
        <v>16294.77</v>
      </c>
      <c r="ES160" s="1"/>
      <c r="ET160" s="2"/>
      <c r="EU160" s="1"/>
      <c r="EV160" s="1"/>
      <c r="EW160" s="1"/>
      <c r="EX160" s="2"/>
      <c r="EY160" s="1"/>
      <c r="EZ160" s="1"/>
      <c r="FA160" s="1"/>
      <c r="FB160" s="2"/>
      <c r="FC160" s="1"/>
      <c r="FD160" s="1"/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</row>
    <row r="161" spans="1:268" ht="15" thickBot="1" x14ac:dyDescent="0.35">
      <c r="A161" s="55"/>
      <c r="B161" s="56" t="s">
        <v>17</v>
      </c>
      <c r="C161" s="39">
        <f t="shared" ref="C161:D161" si="704">SUM(C149:C160)</f>
        <v>0</v>
      </c>
      <c r="D161" s="30">
        <f t="shared" si="704"/>
        <v>0</v>
      </c>
      <c r="E161" s="40"/>
      <c r="F161" s="39">
        <f t="shared" ref="F161:G161" si="705">SUM(F149:F160)</f>
        <v>0</v>
      </c>
      <c r="G161" s="30">
        <f t="shared" si="705"/>
        <v>0</v>
      </c>
      <c r="H161" s="40"/>
      <c r="I161" s="39">
        <f t="shared" ref="I161:J161" si="706">SUM(I149:I160)</f>
        <v>0</v>
      </c>
      <c r="J161" s="30">
        <f t="shared" si="706"/>
        <v>0</v>
      </c>
      <c r="K161" s="40"/>
      <c r="L161" s="39">
        <f t="shared" ref="L161:M161" si="707">SUM(L149:L160)</f>
        <v>0</v>
      </c>
      <c r="M161" s="30">
        <f t="shared" si="707"/>
        <v>0</v>
      </c>
      <c r="N161" s="40"/>
      <c r="O161" s="39">
        <f t="shared" ref="O161:P161" si="708">SUM(O149:O160)</f>
        <v>0</v>
      </c>
      <c r="P161" s="30">
        <f t="shared" si="708"/>
        <v>0</v>
      </c>
      <c r="Q161" s="40"/>
      <c r="R161" s="39">
        <f t="shared" ref="R161:S161" si="709">SUM(R149:R160)</f>
        <v>14.86</v>
      </c>
      <c r="S161" s="30">
        <f t="shared" si="709"/>
        <v>272.73</v>
      </c>
      <c r="T161" s="40"/>
      <c r="U161" s="39">
        <f t="shared" ref="U161:V161" si="710">SUM(U149:U160)</f>
        <v>3254.5650000000005</v>
      </c>
      <c r="V161" s="30">
        <f t="shared" si="710"/>
        <v>5542.9800000000005</v>
      </c>
      <c r="W161" s="40"/>
      <c r="X161" s="39">
        <f t="shared" ref="X161:Y161" si="711">SUM(X149:X160)</f>
        <v>0</v>
      </c>
      <c r="Y161" s="30">
        <f t="shared" si="711"/>
        <v>0</v>
      </c>
      <c r="Z161" s="40"/>
      <c r="AA161" s="39">
        <f t="shared" ref="AA161:AB161" si="712">SUM(AA149:AA160)</f>
        <v>0</v>
      </c>
      <c r="AB161" s="30">
        <f t="shared" si="712"/>
        <v>0</v>
      </c>
      <c r="AC161" s="40"/>
      <c r="AD161" s="39">
        <f t="shared" ref="AD161:AE161" si="713">SUM(AD149:AD160)</f>
        <v>0</v>
      </c>
      <c r="AE161" s="30">
        <f t="shared" si="713"/>
        <v>0</v>
      </c>
      <c r="AF161" s="40"/>
      <c r="AG161" s="39">
        <f t="shared" ref="AG161:AH161" si="714">SUM(AG149:AG160)</f>
        <v>0</v>
      </c>
      <c r="AH161" s="30">
        <f t="shared" si="714"/>
        <v>0</v>
      </c>
      <c r="AI161" s="40"/>
      <c r="AJ161" s="39">
        <f t="shared" ref="AJ161:AK161" si="715">SUM(AJ149:AJ160)</f>
        <v>97.5</v>
      </c>
      <c r="AK161" s="30">
        <f t="shared" si="715"/>
        <v>105.95</v>
      </c>
      <c r="AL161" s="40"/>
      <c r="AM161" s="39">
        <f t="shared" ref="AM161:AN161" si="716">SUM(AM149:AM160)</f>
        <v>0.9</v>
      </c>
      <c r="AN161" s="30">
        <f t="shared" si="716"/>
        <v>11.57</v>
      </c>
      <c r="AO161" s="40"/>
      <c r="AP161" s="39">
        <f t="shared" ref="AP161:AQ161" si="717">SUM(AP149:AP160)</f>
        <v>0</v>
      </c>
      <c r="AQ161" s="30">
        <f t="shared" si="717"/>
        <v>0</v>
      </c>
      <c r="AR161" s="40"/>
      <c r="AS161" s="39">
        <f t="shared" ref="AS161:AT161" si="718">SUM(AS149:AS160)</f>
        <v>0</v>
      </c>
      <c r="AT161" s="30">
        <f t="shared" si="718"/>
        <v>0</v>
      </c>
      <c r="AU161" s="40"/>
      <c r="AV161" s="39">
        <f t="shared" ref="AV161:AW161" si="719">SUM(AV149:AV160)</f>
        <v>1E-3</v>
      </c>
      <c r="AW161" s="30">
        <f t="shared" si="719"/>
        <v>0.04</v>
      </c>
      <c r="AX161" s="40"/>
      <c r="AY161" s="39">
        <f t="shared" ref="AY161:AZ161" si="720">SUM(AY149:AY160)</f>
        <v>2</v>
      </c>
      <c r="AZ161" s="30">
        <f t="shared" si="720"/>
        <v>88.56</v>
      </c>
      <c r="BA161" s="40"/>
      <c r="BB161" s="39">
        <f t="shared" ref="BB161:BC161" si="721">SUM(BB149:BB160)</f>
        <v>0</v>
      </c>
      <c r="BC161" s="30">
        <f t="shared" si="721"/>
        <v>0</v>
      </c>
      <c r="BD161" s="40"/>
      <c r="BE161" s="39">
        <f t="shared" ref="BE161:BF161" si="722">SUM(BE149:BE160)</f>
        <v>21</v>
      </c>
      <c r="BF161" s="30">
        <f t="shared" si="722"/>
        <v>190.91</v>
      </c>
      <c r="BG161" s="40"/>
      <c r="BH161" s="39">
        <f t="shared" ref="BH161:BI161" si="723">SUM(BH149:BH160)</f>
        <v>0</v>
      </c>
      <c r="BI161" s="30">
        <f t="shared" si="723"/>
        <v>0</v>
      </c>
      <c r="BJ161" s="40"/>
      <c r="BK161" s="39">
        <f t="shared" ref="BK161:BL161" si="724">SUM(BK149:BK160)</f>
        <v>0</v>
      </c>
      <c r="BL161" s="30">
        <f t="shared" si="724"/>
        <v>0</v>
      </c>
      <c r="BM161" s="40"/>
      <c r="BN161" s="39">
        <f t="shared" ref="BN161:BO161" si="725">SUM(BN149:BN160)</f>
        <v>0</v>
      </c>
      <c r="BO161" s="30">
        <f t="shared" si="725"/>
        <v>0</v>
      </c>
      <c r="BP161" s="40"/>
      <c r="BQ161" s="39">
        <f t="shared" ref="BQ161:BR161" si="726">SUM(BQ149:BQ160)</f>
        <v>3490.35</v>
      </c>
      <c r="BR161" s="30">
        <f t="shared" si="726"/>
        <v>6188.1599999999989</v>
      </c>
      <c r="BS161" s="40"/>
      <c r="BT161" s="39">
        <f t="shared" ref="BT161:BU161" si="727">SUM(BT149:BT160)</f>
        <v>0</v>
      </c>
      <c r="BU161" s="30">
        <f t="shared" si="727"/>
        <v>0</v>
      </c>
      <c r="BV161" s="40"/>
      <c r="BW161" s="39">
        <f t="shared" ref="BW161:BX161" si="728">SUM(BW149:BW160)</f>
        <v>11090.18</v>
      </c>
      <c r="BX161" s="30">
        <f t="shared" si="728"/>
        <v>11972.84</v>
      </c>
      <c r="BY161" s="40"/>
      <c r="BZ161" s="39">
        <f t="shared" ref="BZ161:CA161" si="729">SUM(BZ149:BZ160)</f>
        <v>1442.8899999999999</v>
      </c>
      <c r="CA161" s="30">
        <f t="shared" si="729"/>
        <v>2277.04</v>
      </c>
      <c r="CB161" s="40"/>
      <c r="CC161" s="39">
        <f t="shared" ref="CC161:CD161" si="730">SUM(CC149:CC160)</f>
        <v>0</v>
      </c>
      <c r="CD161" s="30">
        <f t="shared" si="730"/>
        <v>0</v>
      </c>
      <c r="CE161" s="40"/>
      <c r="CF161" s="39">
        <f t="shared" ref="CF161:CG161" si="731">SUM(CF149:CF160)</f>
        <v>0</v>
      </c>
      <c r="CG161" s="30">
        <f t="shared" si="731"/>
        <v>0</v>
      </c>
      <c r="CH161" s="40"/>
      <c r="CI161" s="39">
        <f t="shared" ref="CI161:CJ161" si="732">SUM(CI149:CI160)</f>
        <v>78002.972000000009</v>
      </c>
      <c r="CJ161" s="30">
        <f t="shared" si="732"/>
        <v>128860.78000000001</v>
      </c>
      <c r="CK161" s="40"/>
      <c r="CL161" s="39">
        <f t="shared" ref="CL161:CM161" si="733">SUM(CL149:CL160)</f>
        <v>0</v>
      </c>
      <c r="CM161" s="30">
        <f t="shared" si="733"/>
        <v>0</v>
      </c>
      <c r="CN161" s="40"/>
      <c r="CO161" s="39">
        <f t="shared" ref="CO161:CP161" si="734">SUM(CO149:CO160)</f>
        <v>0</v>
      </c>
      <c r="CP161" s="30">
        <f t="shared" si="734"/>
        <v>0</v>
      </c>
      <c r="CQ161" s="40"/>
      <c r="CR161" s="39">
        <f t="shared" ref="CR161:CS161" si="735">SUM(CR149:CR160)</f>
        <v>0</v>
      </c>
      <c r="CS161" s="30">
        <f t="shared" si="735"/>
        <v>0</v>
      </c>
      <c r="CT161" s="40"/>
      <c r="CU161" s="39">
        <f t="shared" ref="CU161:CV161" si="736">SUM(CU149:CU160)</f>
        <v>0</v>
      </c>
      <c r="CV161" s="30">
        <f t="shared" si="736"/>
        <v>0</v>
      </c>
      <c r="CW161" s="40"/>
      <c r="CX161" s="39">
        <f t="shared" ref="CX161:CY161" si="737">SUM(CX149:CX160)</f>
        <v>0</v>
      </c>
      <c r="CY161" s="30">
        <f t="shared" si="737"/>
        <v>0</v>
      </c>
      <c r="CZ161" s="40"/>
      <c r="DA161" s="39">
        <f t="shared" ref="DA161:DB161" si="738">SUM(DA149:DA160)</f>
        <v>0</v>
      </c>
      <c r="DB161" s="30">
        <f t="shared" si="738"/>
        <v>0</v>
      </c>
      <c r="DC161" s="40"/>
      <c r="DD161" s="39">
        <f t="shared" ref="DD161:DE161" si="739">SUM(DD149:DD160)</f>
        <v>81.61</v>
      </c>
      <c r="DE161" s="30">
        <f t="shared" si="739"/>
        <v>1211.3800000000001</v>
      </c>
      <c r="DF161" s="40"/>
      <c r="DG161" s="39">
        <f t="shared" ref="DG161:DH161" si="740">SUM(DG149:DG160)</f>
        <v>0</v>
      </c>
      <c r="DH161" s="30">
        <f t="shared" si="740"/>
        <v>0</v>
      </c>
      <c r="DI161" s="40"/>
      <c r="DJ161" s="48">
        <f t="shared" ref="DJ161:DK161" si="741">SUM(DJ149:DJ160)</f>
        <v>76.180000000000007</v>
      </c>
      <c r="DK161" s="30">
        <f t="shared" si="741"/>
        <v>126.11</v>
      </c>
      <c r="DL161" s="40"/>
      <c r="DM161" s="39">
        <f t="shared" ref="DM161:DN161" si="742">SUM(DM149:DM160)</f>
        <v>444.99</v>
      </c>
      <c r="DN161" s="30">
        <f t="shared" si="742"/>
        <v>460.53</v>
      </c>
      <c r="DO161" s="40"/>
      <c r="DP161" s="39">
        <f t="shared" ref="DP161:DQ161" si="743">SUM(DP149:DP160)</f>
        <v>0</v>
      </c>
      <c r="DQ161" s="30">
        <f t="shared" si="743"/>
        <v>0</v>
      </c>
      <c r="DR161" s="40"/>
      <c r="DS161" s="39">
        <f t="shared" ref="DS161:DT161" si="744">SUM(DS149:DS160)</f>
        <v>0</v>
      </c>
      <c r="DT161" s="30">
        <f t="shared" si="744"/>
        <v>0</v>
      </c>
      <c r="DU161" s="40"/>
      <c r="DV161" s="39">
        <f t="shared" ref="DV161:DW161" si="745">SUM(DV149:DV160)</f>
        <v>0</v>
      </c>
      <c r="DW161" s="30">
        <f t="shared" si="745"/>
        <v>0</v>
      </c>
      <c r="DX161" s="40"/>
      <c r="DY161" s="39">
        <f t="shared" ref="DY161:DZ161" si="746">SUM(DY149:DY160)</f>
        <v>0</v>
      </c>
      <c r="DZ161" s="30">
        <f t="shared" si="746"/>
        <v>0</v>
      </c>
      <c r="EA161" s="40"/>
      <c r="EB161" s="39">
        <f t="shared" ref="EB161:EC161" si="747">SUM(EB149:EB160)</f>
        <v>0</v>
      </c>
      <c r="EC161" s="30">
        <f t="shared" si="747"/>
        <v>0</v>
      </c>
      <c r="ED161" s="40"/>
      <c r="EE161" s="39">
        <f t="shared" ref="EE161:EF161" si="748">SUM(EE149:EE160)</f>
        <v>280.19799999999998</v>
      </c>
      <c r="EF161" s="30">
        <f t="shared" si="748"/>
        <v>4150.82</v>
      </c>
      <c r="EG161" s="40"/>
      <c r="EH161" s="39">
        <f t="shared" ref="EH161:EI161" si="749">SUM(EH149:EH160)</f>
        <v>47.97</v>
      </c>
      <c r="EI161" s="30">
        <f t="shared" si="749"/>
        <v>81.27</v>
      </c>
      <c r="EJ161" s="40"/>
      <c r="EK161" s="39">
        <f t="shared" ref="EK161:EL161" si="750">SUM(EK149:EK160)</f>
        <v>1407.2</v>
      </c>
      <c r="EL161" s="30">
        <f t="shared" si="750"/>
        <v>1683.0300000000002</v>
      </c>
      <c r="EM161" s="40"/>
      <c r="EN161" s="39">
        <f t="shared" ref="EN161:EO161" si="751">SUM(EN149:EN160)</f>
        <v>2225</v>
      </c>
      <c r="EO161" s="30">
        <f t="shared" si="751"/>
        <v>2689.3199999999997</v>
      </c>
      <c r="EP161" s="40"/>
      <c r="EQ161" s="31">
        <f t="shared" si="692"/>
        <v>101980.36600000002</v>
      </c>
      <c r="ER161" s="32">
        <f t="shared" si="693"/>
        <v>165914.02000000005</v>
      </c>
      <c r="ES161" s="1"/>
      <c r="ET161" s="2"/>
      <c r="EU161" s="1"/>
      <c r="EV161" s="1"/>
      <c r="EW161" s="1"/>
      <c r="EX161" s="2"/>
      <c r="EY161" s="1"/>
      <c r="EZ161" s="1"/>
      <c r="FA161" s="1"/>
      <c r="FB161" s="2"/>
      <c r="FC161" s="1"/>
      <c r="FD161" s="1"/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P161" s="4"/>
      <c r="GU161" s="4"/>
      <c r="GZ161" s="4"/>
      <c r="HE161" s="4"/>
      <c r="HJ161" s="4"/>
      <c r="HO161" s="4"/>
      <c r="HT161" s="4"/>
      <c r="HY161" s="4"/>
      <c r="ID161" s="4"/>
      <c r="II161" s="4"/>
      <c r="IN161" s="4"/>
      <c r="IS161" s="4"/>
      <c r="IX161" s="4"/>
      <c r="JC161" s="4"/>
      <c r="JH161" s="4"/>
    </row>
    <row r="162" spans="1:268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52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53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54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55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56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57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f t="shared" ref="DC162:DC173" si="758">IF(DA162=0,0,DB162/DA162*1000)</f>
        <v>0</v>
      </c>
      <c r="DD162" s="36">
        <v>0</v>
      </c>
      <c r="DE162" s="9">
        <v>0</v>
      </c>
      <c r="DF162" s="37">
        <v>0</v>
      </c>
      <c r="DG162" s="36">
        <v>0</v>
      </c>
      <c r="DH162" s="9">
        <v>0</v>
      </c>
      <c r="DI162" s="37">
        <v>0</v>
      </c>
      <c r="DJ162" s="47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v>0</v>
      </c>
      <c r="DY162" s="36">
        <v>0</v>
      </c>
      <c r="DZ162" s="9">
        <v>0</v>
      </c>
      <c r="EA162" s="37">
        <f t="shared" ref="EA162:EA173" si="759">IF(DY162=0,0,DZ162/DY162*1000)</f>
        <v>0</v>
      </c>
      <c r="EB162" s="36">
        <v>0</v>
      </c>
      <c r="EC162" s="9">
        <v>0</v>
      </c>
      <c r="ED162" s="37">
        <v>0</v>
      </c>
      <c r="EE162" s="36">
        <v>20</v>
      </c>
      <c r="EF162" s="9">
        <v>374.21</v>
      </c>
      <c r="EG162" s="37">
        <f t="shared" ref="EG162:EG163" si="760">EF162/EE162*1000</f>
        <v>18710.5</v>
      </c>
      <c r="EH162" s="36">
        <v>0</v>
      </c>
      <c r="EI162" s="9">
        <v>0</v>
      </c>
      <c r="EJ162" s="37">
        <v>0</v>
      </c>
      <c r="EK162" s="36">
        <v>82</v>
      </c>
      <c r="EL162" s="9">
        <v>143.99</v>
      </c>
      <c r="EM162" s="37">
        <f t="shared" ref="EM162:EM173" si="761">EL162/EK162*1000</f>
        <v>1755.9756097560976</v>
      </c>
      <c r="EN162" s="36">
        <v>0</v>
      </c>
      <c r="EO162" s="9">
        <v>0</v>
      </c>
      <c r="EP162" s="37">
        <v>0</v>
      </c>
      <c r="EQ162" s="5">
        <f t="shared" ref="EQ162:EQ174" si="762">C162+F162+L162+O162+AA162+AD162+AM162+AS162+AY162+BB162+BE162+BK162+BW162+BZ162+CF162+CI162+CU162+CX162+DD162+DM162+DP162+DS162+DV162+EE162+EH162+EK162+EN162+U162+BQ162+EB162+DJ162+AJ162+R162+AV162+X162+BN162+DG162+I162+CL162</f>
        <v>7336.0310000000009</v>
      </c>
      <c r="ER162" s="11">
        <f t="shared" ref="ER162:ER174" si="763">D162+G162+M162+P162+AB162+AE162+AN162+AT162+AZ162+BC162+BF162+BL162+BX162+CA162+CG162+CJ162+CV162+CY162+DE162+DN162+DQ162+DT162+DW162+EF162+EI162+EL162+EO162+V162+BR162+EC162+DK162+AK162+S162+AW162+Y162+BO162+DH162+J162+CM162</f>
        <v>17274.72</v>
      </c>
      <c r="ES162" s="1"/>
      <c r="ET162" s="2"/>
      <c r="EU162" s="1"/>
      <c r="EV162" s="1"/>
      <c r="EW162" s="1"/>
      <c r="EX162" s="2"/>
      <c r="EY162" s="1"/>
      <c r="EZ162" s="1"/>
      <c r="FA162" s="1"/>
      <c r="FB162" s="2"/>
      <c r="FC162" s="1"/>
      <c r="FD162" s="1"/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</row>
    <row r="163" spans="1:268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53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54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55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56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57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f t="shared" si="758"/>
        <v>0</v>
      </c>
      <c r="DD163" s="36">
        <v>0</v>
      </c>
      <c r="DE163" s="9">
        <v>0</v>
      </c>
      <c r="DF163" s="37">
        <v>0</v>
      </c>
      <c r="DG163" s="36">
        <v>0</v>
      </c>
      <c r="DH163" s="9">
        <v>0</v>
      </c>
      <c r="DI163" s="37">
        <v>0</v>
      </c>
      <c r="DJ163" s="47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v>0</v>
      </c>
      <c r="DY163" s="36">
        <v>0</v>
      </c>
      <c r="DZ163" s="9">
        <v>0</v>
      </c>
      <c r="EA163" s="37">
        <f t="shared" si="759"/>
        <v>0</v>
      </c>
      <c r="EB163" s="36">
        <v>0</v>
      </c>
      <c r="EC163" s="9">
        <v>0</v>
      </c>
      <c r="ED163" s="37">
        <v>0</v>
      </c>
      <c r="EE163" s="36">
        <v>59.435000000000002</v>
      </c>
      <c r="EF163" s="9">
        <v>1250.9100000000001</v>
      </c>
      <c r="EG163" s="37">
        <f t="shared" si="760"/>
        <v>21046.689660974174</v>
      </c>
      <c r="EH163" s="36">
        <v>0</v>
      </c>
      <c r="EI163" s="9">
        <v>0</v>
      </c>
      <c r="EJ163" s="37">
        <v>0</v>
      </c>
      <c r="EK163" s="36">
        <v>418.02</v>
      </c>
      <c r="EL163" s="9">
        <v>835.08</v>
      </c>
      <c r="EM163" s="37">
        <f t="shared" si="761"/>
        <v>1997.7034591646334</v>
      </c>
      <c r="EN163" s="36">
        <v>28</v>
      </c>
      <c r="EO163" s="9">
        <v>47.83</v>
      </c>
      <c r="EP163" s="37">
        <f t="shared" ref="EP163:EP173" si="764">EO163/EN163*1000</f>
        <v>1708.2142857142858</v>
      </c>
      <c r="EQ163" s="5">
        <f t="shared" si="762"/>
        <v>8624.875</v>
      </c>
      <c r="ER163" s="11">
        <f t="shared" si="763"/>
        <v>20581.650000000005</v>
      </c>
      <c r="ES163" s="1"/>
      <c r="ET163" s="2"/>
      <c r="EU163" s="1"/>
      <c r="EV163" s="1"/>
      <c r="EW163" s="1"/>
      <c r="EX163" s="2"/>
      <c r="EY163" s="1"/>
      <c r="EZ163" s="1"/>
      <c r="FA163" s="1"/>
      <c r="FB163" s="2"/>
      <c r="FC163" s="1"/>
      <c r="FD163" s="1"/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</row>
    <row r="164" spans="1:268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52"/>
        <v>2799.9798137821404</v>
      </c>
      <c r="X164" s="36">
        <v>54.28</v>
      </c>
      <c r="Y164" s="9">
        <v>128.13</v>
      </c>
      <c r="Z164" s="37">
        <f t="shared" ref="Z164:Z173" si="765">Y164/X164*1000</f>
        <v>2360.5379513633015</v>
      </c>
      <c r="AA164" s="36">
        <v>27.02</v>
      </c>
      <c r="AB164" s="9">
        <v>63.17</v>
      </c>
      <c r="AC164" s="37">
        <f t="shared" ref="AC164" si="766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53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54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55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56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57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0</v>
      </c>
      <c r="DB164" s="9">
        <v>0</v>
      </c>
      <c r="DC164" s="37">
        <f t="shared" si="758"/>
        <v>0</v>
      </c>
      <c r="DD164" s="36">
        <v>4.8</v>
      </c>
      <c r="DE164" s="9">
        <v>117.98</v>
      </c>
      <c r="DF164" s="37">
        <f t="shared" ref="DF164:DF169" si="767">DE164/DD164*1000</f>
        <v>24579.166666666668</v>
      </c>
      <c r="DG164" s="36">
        <v>0</v>
      </c>
      <c r="DH164" s="9">
        <v>0</v>
      </c>
      <c r="DI164" s="37">
        <v>0</v>
      </c>
      <c r="DJ164" s="47">
        <v>0</v>
      </c>
      <c r="DK164" s="9">
        <v>0</v>
      </c>
      <c r="DL164" s="37">
        <v>0</v>
      </c>
      <c r="DM164" s="36">
        <v>84</v>
      </c>
      <c r="DN164" s="9">
        <v>163.83000000000001</v>
      </c>
      <c r="DO164" s="37">
        <f t="shared" ref="DO164:DO173" si="768">DN164/DM164*1000</f>
        <v>1950.3571428571429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v>0</v>
      </c>
      <c r="DY164" s="36">
        <v>0</v>
      </c>
      <c r="DZ164" s="9">
        <v>0</v>
      </c>
      <c r="EA164" s="37">
        <f t="shared" si="759"/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0</v>
      </c>
      <c r="EI164" s="9">
        <v>0</v>
      </c>
      <c r="EJ164" s="37">
        <v>0</v>
      </c>
      <c r="EK164" s="36">
        <v>549.05999999999995</v>
      </c>
      <c r="EL164" s="9">
        <v>1115.25</v>
      </c>
      <c r="EM164" s="37">
        <f t="shared" si="761"/>
        <v>2031.1987760900449</v>
      </c>
      <c r="EN164" s="36">
        <v>0</v>
      </c>
      <c r="EO164" s="9">
        <v>0</v>
      </c>
      <c r="EP164" s="37">
        <v>0</v>
      </c>
      <c r="EQ164" s="5">
        <f t="shared" si="762"/>
        <v>9673.2650000000012</v>
      </c>
      <c r="ER164" s="11">
        <f t="shared" si="763"/>
        <v>22903.170000000006</v>
      </c>
      <c r="ES164" s="1"/>
      <c r="ET164" s="2"/>
      <c r="EU164" s="1"/>
      <c r="EV164" s="1"/>
      <c r="EW164" s="1"/>
      <c r="EX164" s="2"/>
      <c r="EY164" s="1"/>
      <c r="EZ164" s="1"/>
      <c r="FA164" s="1"/>
      <c r="FB164" s="2"/>
      <c r="FC164" s="1"/>
      <c r="FD164" s="1"/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</row>
    <row r="165" spans="1:268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52"/>
        <v>2880.0483934099566</v>
      </c>
      <c r="X165" s="36">
        <v>55.26</v>
      </c>
      <c r="Y165" s="9">
        <v>121.4</v>
      </c>
      <c r="Z165" s="37">
        <f t="shared" si="765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53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54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69">BO165/BN165*1000</f>
        <v>1333.3333333333335</v>
      </c>
      <c r="BQ165" s="36">
        <v>354.38499999999999</v>
      </c>
      <c r="BR165" s="9">
        <v>1116.21</v>
      </c>
      <c r="BS165" s="37">
        <f t="shared" si="755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56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57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f t="shared" si="758"/>
        <v>0</v>
      </c>
      <c r="DD165" s="36">
        <v>0</v>
      </c>
      <c r="DE165" s="9">
        <v>0</v>
      </c>
      <c r="DF165" s="37">
        <v>0</v>
      </c>
      <c r="DG165" s="36">
        <v>0</v>
      </c>
      <c r="DH165" s="9">
        <v>0</v>
      </c>
      <c r="DI165" s="37">
        <v>0</v>
      </c>
      <c r="DJ165" s="47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v>0</v>
      </c>
      <c r="DY165" s="36">
        <v>0</v>
      </c>
      <c r="DZ165" s="9">
        <v>0</v>
      </c>
      <c r="EA165" s="37">
        <f t="shared" si="759"/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0</v>
      </c>
      <c r="EI165" s="9">
        <v>0</v>
      </c>
      <c r="EJ165" s="37">
        <v>0</v>
      </c>
      <c r="EK165" s="36">
        <v>331.12</v>
      </c>
      <c r="EL165" s="9">
        <v>654.12</v>
      </c>
      <c r="EM165" s="37">
        <f t="shared" si="761"/>
        <v>1975.4771683981637</v>
      </c>
      <c r="EN165" s="36">
        <v>0</v>
      </c>
      <c r="EO165" s="9">
        <v>0</v>
      </c>
      <c r="EP165" s="37">
        <v>0</v>
      </c>
      <c r="EQ165" s="5">
        <f t="shared" si="762"/>
        <v>9783.9000000000015</v>
      </c>
      <c r="ER165" s="11">
        <f t="shared" si="763"/>
        <v>23518.069999999996</v>
      </c>
      <c r="ES165" s="1"/>
      <c r="ET165" s="2"/>
      <c r="EU165" s="1"/>
      <c r="EV165" s="1"/>
      <c r="EW165" s="1"/>
      <c r="EX165" s="2"/>
      <c r="EY165" s="1"/>
      <c r="EZ165" s="1"/>
      <c r="FA165" s="1"/>
      <c r="FB165" s="2"/>
      <c r="FC165" s="1"/>
      <c r="FD165" s="1"/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</row>
    <row r="166" spans="1:268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53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54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55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56"/>
        <v>1793.9285714285716</v>
      </c>
      <c r="BZ166" s="36">
        <v>648</v>
      </c>
      <c r="CA166" s="9">
        <v>1499.48</v>
      </c>
      <c r="CB166" s="37">
        <f t="shared" ref="CB166:CB172" si="770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57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f t="shared" si="758"/>
        <v>0</v>
      </c>
      <c r="DD166" s="36">
        <v>0</v>
      </c>
      <c r="DE166" s="9">
        <v>0</v>
      </c>
      <c r="DF166" s="37">
        <v>0</v>
      </c>
      <c r="DG166" s="36">
        <v>0</v>
      </c>
      <c r="DH166" s="9">
        <v>0</v>
      </c>
      <c r="DI166" s="37">
        <v>0</v>
      </c>
      <c r="DJ166" s="47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v>0</v>
      </c>
      <c r="DY166" s="36">
        <v>0</v>
      </c>
      <c r="DZ166" s="9">
        <v>0</v>
      </c>
      <c r="EA166" s="37">
        <f t="shared" si="759"/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0</v>
      </c>
      <c r="EI166" s="9">
        <v>0</v>
      </c>
      <c r="EJ166" s="37">
        <v>0</v>
      </c>
      <c r="EK166" s="36">
        <v>419</v>
      </c>
      <c r="EL166" s="9">
        <v>863.53</v>
      </c>
      <c r="EM166" s="37">
        <f t="shared" si="761"/>
        <v>2060.9307875894988</v>
      </c>
      <c r="EN166" s="36">
        <v>0</v>
      </c>
      <c r="EO166" s="9">
        <v>0</v>
      </c>
      <c r="EP166" s="37">
        <v>0</v>
      </c>
      <c r="EQ166" s="5">
        <f t="shared" si="762"/>
        <v>8514.06</v>
      </c>
      <c r="ER166" s="11">
        <f t="shared" si="763"/>
        <v>19956.07</v>
      </c>
      <c r="ES166" s="1"/>
      <c r="ET166" s="2"/>
      <c r="EU166" s="1"/>
      <c r="EV166" s="1"/>
      <c r="EW166" s="1"/>
      <c r="EX166" s="2"/>
      <c r="EY166" s="1"/>
      <c r="EZ166" s="1"/>
      <c r="FA166" s="1"/>
      <c r="FB166" s="2"/>
      <c r="FC166" s="1"/>
      <c r="FD166" s="1"/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</row>
    <row r="167" spans="1:268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65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53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54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55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56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57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0</v>
      </c>
      <c r="DB167" s="9">
        <v>0</v>
      </c>
      <c r="DC167" s="37">
        <f t="shared" si="758"/>
        <v>0</v>
      </c>
      <c r="DD167" s="36">
        <v>2.1999999999999999E-2</v>
      </c>
      <c r="DE167" s="9">
        <v>0.27</v>
      </c>
      <c r="DF167" s="37">
        <f t="shared" si="767"/>
        <v>12272.727272727274</v>
      </c>
      <c r="DG167" s="36">
        <v>0</v>
      </c>
      <c r="DH167" s="9">
        <v>0</v>
      </c>
      <c r="DI167" s="37">
        <v>0</v>
      </c>
      <c r="DJ167" s="47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v>0</v>
      </c>
      <c r="DY167" s="36">
        <v>0</v>
      </c>
      <c r="DZ167" s="9">
        <v>0</v>
      </c>
      <c r="EA167" s="37">
        <f t="shared" si="759"/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0</v>
      </c>
      <c r="EI167" s="9">
        <v>0</v>
      </c>
      <c r="EJ167" s="37">
        <v>0</v>
      </c>
      <c r="EK167" s="36">
        <v>81.16</v>
      </c>
      <c r="EL167" s="9">
        <v>165.42</v>
      </c>
      <c r="EM167" s="37">
        <f t="shared" si="761"/>
        <v>2038.1961557417444</v>
      </c>
      <c r="EN167" s="36">
        <v>0</v>
      </c>
      <c r="EO167" s="9">
        <v>0</v>
      </c>
      <c r="EP167" s="37">
        <v>0</v>
      </c>
      <c r="EQ167" s="5">
        <f t="shared" si="762"/>
        <v>9452.0120000000006</v>
      </c>
      <c r="ER167" s="11">
        <f t="shared" si="763"/>
        <v>21883.309999999998</v>
      </c>
      <c r="ES167" s="1"/>
      <c r="ET167" s="2"/>
      <c r="EU167" s="1"/>
      <c r="EV167" s="1"/>
      <c r="EW167" s="1"/>
      <c r="EX167" s="2"/>
      <c r="EY167" s="1"/>
      <c r="EZ167" s="1"/>
      <c r="FA167" s="1"/>
      <c r="FB167" s="2"/>
      <c r="FC167" s="1"/>
      <c r="FD167" s="1"/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</row>
    <row r="168" spans="1:268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65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53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54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55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56"/>
        <v>1663.5578446909667</v>
      </c>
      <c r="BZ168" s="36">
        <v>433.31</v>
      </c>
      <c r="CA168" s="9">
        <v>1018.96</v>
      </c>
      <c r="CB168" s="37">
        <f t="shared" si="770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57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f t="shared" si="758"/>
        <v>0</v>
      </c>
      <c r="DD168" s="36">
        <v>0</v>
      </c>
      <c r="DE168" s="9">
        <v>0</v>
      </c>
      <c r="DF168" s="37">
        <v>0</v>
      </c>
      <c r="DG168" s="36">
        <v>1.4999999999999999E-2</v>
      </c>
      <c r="DH168" s="9">
        <v>7.0000000000000007E-2</v>
      </c>
      <c r="DI168" s="37">
        <f t="shared" ref="DI168:DI169" si="771">DH168/DG168*1000</f>
        <v>4666.666666666667</v>
      </c>
      <c r="DJ168" s="47">
        <v>0</v>
      </c>
      <c r="DK168" s="9">
        <v>0</v>
      </c>
      <c r="DL168" s="37">
        <v>0</v>
      </c>
      <c r="DM168" s="36">
        <v>28</v>
      </c>
      <c r="DN168" s="9">
        <v>51.33</v>
      </c>
      <c r="DO168" s="37">
        <f t="shared" si="768"/>
        <v>1833.2142857142858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v>0</v>
      </c>
      <c r="DY168" s="36">
        <v>0</v>
      </c>
      <c r="DZ168" s="9">
        <v>0</v>
      </c>
      <c r="EA168" s="37">
        <f t="shared" si="759"/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0</v>
      </c>
      <c r="EI168" s="9">
        <v>0</v>
      </c>
      <c r="EJ168" s="37">
        <v>0</v>
      </c>
      <c r="EK168" s="36">
        <v>112</v>
      </c>
      <c r="EL168" s="9">
        <v>241.05</v>
      </c>
      <c r="EM168" s="37">
        <f t="shared" si="761"/>
        <v>2152.2321428571431</v>
      </c>
      <c r="EN168" s="36">
        <v>112</v>
      </c>
      <c r="EO168" s="9">
        <v>206.91</v>
      </c>
      <c r="EP168" s="37">
        <f t="shared" si="764"/>
        <v>1847.4107142857144</v>
      </c>
      <c r="EQ168" s="5">
        <f t="shared" si="762"/>
        <v>7842.5150000000003</v>
      </c>
      <c r="ER168" s="11">
        <f t="shared" si="763"/>
        <v>18277.91</v>
      </c>
      <c r="ES168" s="1"/>
      <c r="ET168" s="2"/>
      <c r="EU168" s="1"/>
      <c r="EV168" s="1"/>
      <c r="EW168" s="1"/>
      <c r="EX168" s="2"/>
      <c r="EY168" s="1"/>
      <c r="EZ168" s="1"/>
      <c r="FA168" s="1"/>
      <c r="FB168" s="2"/>
      <c r="FC168" s="1"/>
      <c r="FD168" s="1"/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</row>
    <row r="169" spans="1:268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65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53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54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55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56"/>
        <v>1519.0011160714287</v>
      </c>
      <c r="BZ169" s="36">
        <v>162</v>
      </c>
      <c r="CA169" s="9">
        <v>354.13</v>
      </c>
      <c r="CB169" s="37">
        <f t="shared" si="770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57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0</v>
      </c>
      <c r="DB169" s="9">
        <v>0</v>
      </c>
      <c r="DC169" s="37">
        <f t="shared" si="758"/>
        <v>0</v>
      </c>
      <c r="DD169" s="36">
        <v>14.55</v>
      </c>
      <c r="DE169" s="9">
        <v>306.19</v>
      </c>
      <c r="DF169" s="37">
        <f t="shared" si="767"/>
        <v>21043.986254295531</v>
      </c>
      <c r="DG169" s="36">
        <v>1.4999999999999999E-2</v>
      </c>
      <c r="DH169" s="9">
        <v>0.01</v>
      </c>
      <c r="DI169" s="37">
        <f t="shared" si="771"/>
        <v>666.66666666666674</v>
      </c>
      <c r="DJ169" s="47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v>0</v>
      </c>
      <c r="DY169" s="36">
        <v>0</v>
      </c>
      <c r="DZ169" s="9">
        <v>0</v>
      </c>
      <c r="EA169" s="37">
        <f t="shared" si="759"/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0</v>
      </c>
      <c r="EL169" s="9">
        <v>0</v>
      </c>
      <c r="EM169" s="37">
        <v>0</v>
      </c>
      <c r="EN169" s="36">
        <v>84</v>
      </c>
      <c r="EO169" s="9">
        <v>132.88</v>
      </c>
      <c r="EP169" s="37">
        <f t="shared" si="764"/>
        <v>1581.9047619047619</v>
      </c>
      <c r="EQ169" s="5">
        <f t="shared" si="762"/>
        <v>9850.9849999999988</v>
      </c>
      <c r="ER169" s="11">
        <f t="shared" si="763"/>
        <v>20703.799999999996</v>
      </c>
      <c r="ES169" s="1"/>
      <c r="ET169" s="2"/>
      <c r="EU169" s="1"/>
      <c r="EV169" s="1"/>
      <c r="EW169" s="1"/>
      <c r="EX169" s="2"/>
      <c r="EY169" s="1"/>
      <c r="EZ169" s="1"/>
      <c r="FA169" s="1"/>
      <c r="FB169" s="2"/>
      <c r="FC169" s="1"/>
      <c r="FD169" s="1"/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</row>
    <row r="170" spans="1:268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72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65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53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73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54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55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56"/>
        <v>1543.091836734694</v>
      </c>
      <c r="BZ170" s="36">
        <v>162</v>
      </c>
      <c r="CA170" s="9">
        <v>353.13</v>
      </c>
      <c r="CB170" s="37">
        <f t="shared" si="770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57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f t="shared" si="758"/>
        <v>0</v>
      </c>
      <c r="DD170" s="36">
        <v>0</v>
      </c>
      <c r="DE170" s="9">
        <v>0</v>
      </c>
      <c r="DF170" s="37">
        <v>0</v>
      </c>
      <c r="DG170" s="36">
        <v>0</v>
      </c>
      <c r="DH170" s="9">
        <v>0</v>
      </c>
      <c r="DI170" s="37">
        <v>0</v>
      </c>
      <c r="DJ170" s="47">
        <v>0</v>
      </c>
      <c r="DK170" s="9">
        <v>0</v>
      </c>
      <c r="DL170" s="37">
        <v>0</v>
      </c>
      <c r="DM170" s="36">
        <v>28</v>
      </c>
      <c r="DN170" s="9">
        <v>38.93</v>
      </c>
      <c r="DO170" s="37">
        <f t="shared" si="768"/>
        <v>1390.3571428571429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v>0</v>
      </c>
      <c r="DY170" s="36">
        <v>0</v>
      </c>
      <c r="DZ170" s="9">
        <v>0</v>
      </c>
      <c r="EA170" s="37">
        <f t="shared" si="759"/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0</v>
      </c>
      <c r="EL170" s="9">
        <v>0</v>
      </c>
      <c r="EM170" s="37">
        <v>0</v>
      </c>
      <c r="EN170" s="36">
        <v>127</v>
      </c>
      <c r="EO170" s="9">
        <v>234</v>
      </c>
      <c r="EP170" s="37">
        <f t="shared" si="764"/>
        <v>1842.5196850393702</v>
      </c>
      <c r="EQ170" s="5">
        <f t="shared" si="762"/>
        <v>8651.0990000000002</v>
      </c>
      <c r="ER170" s="11">
        <f t="shared" si="763"/>
        <v>19178.250000000004</v>
      </c>
      <c r="ES170" s="1"/>
      <c r="ET170" s="2"/>
      <c r="EU170" s="1"/>
      <c r="EV170" s="1"/>
      <c r="EW170" s="1"/>
      <c r="EX170" s="2"/>
      <c r="EY170" s="1"/>
      <c r="EZ170" s="1"/>
      <c r="FA170" s="1"/>
      <c r="FB170" s="2"/>
      <c r="FC170" s="1"/>
      <c r="FD170" s="1"/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</row>
    <row r="171" spans="1:268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72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65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53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54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55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56"/>
        <v>1440.090909090909</v>
      </c>
      <c r="BZ171" s="36">
        <v>540</v>
      </c>
      <c r="CA171" s="9">
        <v>1141.42</v>
      </c>
      <c r="CB171" s="37">
        <f t="shared" si="770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57"/>
        <v>2176.4776486549545</v>
      </c>
      <c r="CL171" s="36">
        <v>6.0000000000000001E-3</v>
      </c>
      <c r="CM171" s="9">
        <v>1.75</v>
      </c>
      <c r="CN171" s="37">
        <f t="shared" ref="CN171" si="774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f t="shared" si="758"/>
        <v>0</v>
      </c>
      <c r="DD171" s="36">
        <v>0</v>
      </c>
      <c r="DE171" s="9">
        <v>0</v>
      </c>
      <c r="DF171" s="37">
        <v>0</v>
      </c>
      <c r="DG171" s="36">
        <v>0</v>
      </c>
      <c r="DH171" s="9">
        <v>0</v>
      </c>
      <c r="DI171" s="37">
        <v>0</v>
      </c>
      <c r="DJ171" s="47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v>0</v>
      </c>
      <c r="DY171" s="36">
        <v>0</v>
      </c>
      <c r="DZ171" s="9">
        <v>0</v>
      </c>
      <c r="EA171" s="37">
        <f t="shared" si="759"/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0</v>
      </c>
      <c r="EI171" s="9">
        <v>0</v>
      </c>
      <c r="EJ171" s="37">
        <v>0</v>
      </c>
      <c r="EK171" s="36">
        <v>676.08</v>
      </c>
      <c r="EL171" s="9">
        <v>1088.26</v>
      </c>
      <c r="EM171" s="37">
        <f t="shared" si="761"/>
        <v>1609.6615785114186</v>
      </c>
      <c r="EN171" s="36">
        <v>1419</v>
      </c>
      <c r="EO171" s="9">
        <v>2783.79</v>
      </c>
      <c r="EP171" s="37">
        <f t="shared" si="764"/>
        <v>1961.7970401691332</v>
      </c>
      <c r="EQ171" s="5">
        <f t="shared" si="762"/>
        <v>11626.235999999999</v>
      </c>
      <c r="ER171" s="11">
        <f t="shared" si="763"/>
        <v>23977.920000000002</v>
      </c>
      <c r="ES171" s="1"/>
      <c r="ET171" s="2"/>
      <c r="EU171" s="1"/>
      <c r="EV171" s="1"/>
      <c r="EW171" s="1"/>
      <c r="EX171" s="2"/>
      <c r="EY171" s="1"/>
      <c r="EZ171" s="1"/>
      <c r="FA171" s="1"/>
      <c r="FB171" s="2"/>
      <c r="FC171" s="1"/>
      <c r="FD171" s="1"/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</row>
    <row r="172" spans="1:268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52"/>
        <v>2395.5394956677155</v>
      </c>
      <c r="X172" s="36">
        <v>193.88</v>
      </c>
      <c r="Y172" s="9">
        <v>317.27999999999997</v>
      </c>
      <c r="Z172" s="37">
        <f t="shared" si="765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53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54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55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56"/>
        <v>1405.8917589175892</v>
      </c>
      <c r="BZ172" s="36">
        <v>432</v>
      </c>
      <c r="CA172" s="9">
        <v>839.85</v>
      </c>
      <c r="CB172" s="37">
        <f t="shared" si="770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57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f t="shared" si="758"/>
        <v>0</v>
      </c>
      <c r="DD172" s="36">
        <v>0</v>
      </c>
      <c r="DE172" s="9">
        <v>0</v>
      </c>
      <c r="DF172" s="37">
        <v>0</v>
      </c>
      <c r="DG172" s="36">
        <v>0</v>
      </c>
      <c r="DH172" s="9">
        <v>0</v>
      </c>
      <c r="DI172" s="37">
        <v>0</v>
      </c>
      <c r="DJ172" s="47">
        <v>0</v>
      </c>
      <c r="DK172" s="9">
        <v>0</v>
      </c>
      <c r="DL172" s="37">
        <v>0</v>
      </c>
      <c r="DM172" s="36">
        <v>28</v>
      </c>
      <c r="DN172" s="9">
        <v>36.11</v>
      </c>
      <c r="DO172" s="37">
        <f t="shared" si="768"/>
        <v>1289.6428571428571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v>0</v>
      </c>
      <c r="DY172" s="36">
        <v>0</v>
      </c>
      <c r="DZ172" s="9">
        <v>0</v>
      </c>
      <c r="EA172" s="37">
        <f t="shared" si="759"/>
        <v>0</v>
      </c>
      <c r="EB172" s="36">
        <v>0</v>
      </c>
      <c r="EC172" s="9">
        <v>0</v>
      </c>
      <c r="ED172" s="37">
        <v>0</v>
      </c>
      <c r="EE172" s="36">
        <v>0</v>
      </c>
      <c r="EF172" s="9">
        <v>0</v>
      </c>
      <c r="EG172" s="37">
        <v>0</v>
      </c>
      <c r="EH172" s="36">
        <v>28.82</v>
      </c>
      <c r="EI172" s="9">
        <v>69.17</v>
      </c>
      <c r="EJ172" s="37">
        <f t="shared" ref="EJ172" si="775">EI172/EH172*1000</f>
        <v>2400.0693962526025</v>
      </c>
      <c r="EK172" s="36">
        <v>332.26</v>
      </c>
      <c r="EL172" s="9">
        <v>518.41999999999996</v>
      </c>
      <c r="EM172" s="37">
        <f t="shared" si="761"/>
        <v>1560.2841148498164</v>
      </c>
      <c r="EN172" s="36">
        <v>1531</v>
      </c>
      <c r="EO172" s="9">
        <v>2994.23</v>
      </c>
      <c r="EP172" s="37">
        <f t="shared" si="764"/>
        <v>1955.7348138471586</v>
      </c>
      <c r="EQ172" s="5">
        <f t="shared" si="762"/>
        <v>12233.88</v>
      </c>
      <c r="ER172" s="11">
        <f t="shared" si="763"/>
        <v>24229.799999999992</v>
      </c>
      <c r="ES172" s="1"/>
      <c r="ET172" s="2"/>
      <c r="EU172" s="1"/>
      <c r="EV172" s="1"/>
      <c r="EW172" s="1"/>
      <c r="EX172" s="2"/>
      <c r="EY172" s="1"/>
      <c r="EZ172" s="1"/>
      <c r="FA172" s="1"/>
      <c r="FB172" s="2"/>
      <c r="FC172" s="1"/>
      <c r="FD172" s="1"/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</row>
    <row r="173" spans="1:268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52"/>
        <v>2396.6731209294139</v>
      </c>
      <c r="X173" s="36">
        <v>30.12</v>
      </c>
      <c r="Y173" s="9">
        <v>50.1</v>
      </c>
      <c r="Z173" s="37">
        <f t="shared" si="765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53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54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55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56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57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f t="shared" si="758"/>
        <v>0</v>
      </c>
      <c r="DD173" s="36">
        <v>0</v>
      </c>
      <c r="DE173" s="9">
        <v>0</v>
      </c>
      <c r="DF173" s="37">
        <v>0</v>
      </c>
      <c r="DG173" s="36">
        <v>0</v>
      </c>
      <c r="DH173" s="9">
        <v>0</v>
      </c>
      <c r="DI173" s="37">
        <v>0</v>
      </c>
      <c r="DJ173" s="47">
        <v>0</v>
      </c>
      <c r="DK173" s="9">
        <v>0</v>
      </c>
      <c r="DL173" s="37">
        <v>0</v>
      </c>
      <c r="DM173" s="36">
        <v>26</v>
      </c>
      <c r="DN173" s="9">
        <v>33.799999999999997</v>
      </c>
      <c r="DO173" s="37">
        <f t="shared" si="768"/>
        <v>1299.9999999999998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v>0</v>
      </c>
      <c r="DY173" s="36">
        <v>0</v>
      </c>
      <c r="DZ173" s="9">
        <v>0</v>
      </c>
      <c r="EA173" s="37">
        <f t="shared" si="759"/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0</v>
      </c>
      <c r="EI173" s="9">
        <v>0</v>
      </c>
      <c r="EJ173" s="37">
        <v>0</v>
      </c>
      <c r="EK173" s="36">
        <v>763.65</v>
      </c>
      <c r="EL173" s="9">
        <v>1192.3399999999999</v>
      </c>
      <c r="EM173" s="37">
        <f t="shared" si="761"/>
        <v>1561.3697374451647</v>
      </c>
      <c r="EN173" s="36">
        <v>782</v>
      </c>
      <c r="EO173" s="9">
        <v>1539.59</v>
      </c>
      <c r="EP173" s="37">
        <f t="shared" si="764"/>
        <v>1968.7851662404089</v>
      </c>
      <c r="EQ173" s="5">
        <f t="shared" si="762"/>
        <v>11526.080000000002</v>
      </c>
      <c r="ER173" s="11">
        <f t="shared" si="763"/>
        <v>24179.829999999998</v>
      </c>
      <c r="ES173" s="1"/>
      <c r="ET173" s="2"/>
      <c r="EU173" s="1"/>
      <c r="EV173" s="1"/>
      <c r="EW173" s="1"/>
      <c r="EX173" s="2"/>
      <c r="EY173" s="1"/>
      <c r="EZ173" s="1"/>
      <c r="FA173" s="1"/>
      <c r="FB173" s="2"/>
      <c r="FC173" s="1"/>
      <c r="FD173" s="1"/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</row>
    <row r="174" spans="1:268" ht="15" thickBot="1" x14ac:dyDescent="0.35">
      <c r="A174" s="55"/>
      <c r="B174" s="56" t="s">
        <v>17</v>
      </c>
      <c r="C174" s="39">
        <f t="shared" ref="C174:D174" si="776">SUM(C162:C173)</f>
        <v>0</v>
      </c>
      <c r="D174" s="30">
        <f t="shared" si="776"/>
        <v>0</v>
      </c>
      <c r="E174" s="40"/>
      <c r="F174" s="39">
        <f t="shared" ref="F174:G174" si="777">SUM(F162:F173)</f>
        <v>0</v>
      </c>
      <c r="G174" s="30">
        <f t="shared" si="777"/>
        <v>0</v>
      </c>
      <c r="H174" s="40"/>
      <c r="I174" s="39">
        <f t="shared" ref="I174:J174" si="778">SUM(I162:I173)</f>
        <v>42</v>
      </c>
      <c r="J174" s="30">
        <f t="shared" si="778"/>
        <v>411.79</v>
      </c>
      <c r="K174" s="40"/>
      <c r="L174" s="39">
        <f t="shared" ref="L174:M174" si="779">SUM(L162:L173)</f>
        <v>0</v>
      </c>
      <c r="M174" s="30">
        <f t="shared" si="779"/>
        <v>0</v>
      </c>
      <c r="N174" s="40"/>
      <c r="O174" s="39">
        <f t="shared" ref="O174:P174" si="780">SUM(O162:O173)</f>
        <v>0</v>
      </c>
      <c r="P174" s="30">
        <f t="shared" si="780"/>
        <v>0</v>
      </c>
      <c r="Q174" s="40"/>
      <c r="R174" s="39">
        <f t="shared" ref="R174:S174" si="781">SUM(R162:R173)</f>
        <v>0</v>
      </c>
      <c r="S174" s="30">
        <f t="shared" si="781"/>
        <v>0</v>
      </c>
      <c r="T174" s="40"/>
      <c r="U174" s="39">
        <f t="shared" ref="U174:V174" si="782">SUM(U162:U173)</f>
        <v>1843.056</v>
      </c>
      <c r="V174" s="30">
        <f t="shared" si="782"/>
        <v>4768.24</v>
      </c>
      <c r="W174" s="40"/>
      <c r="X174" s="39">
        <f t="shared" ref="X174:Y174" si="783">SUM(X162:X173)</f>
        <v>688.2</v>
      </c>
      <c r="Y174" s="30">
        <f t="shared" si="783"/>
        <v>1379.5099999999998</v>
      </c>
      <c r="Z174" s="40"/>
      <c r="AA174" s="39">
        <f t="shared" ref="AA174:AB174" si="784">SUM(AA162:AA173)</f>
        <v>27.02</v>
      </c>
      <c r="AB174" s="30">
        <f t="shared" si="784"/>
        <v>63.17</v>
      </c>
      <c r="AC174" s="40"/>
      <c r="AD174" s="39">
        <f t="shared" ref="AD174:AE174" si="785">SUM(AD162:AD173)</f>
        <v>0</v>
      </c>
      <c r="AE174" s="30">
        <f t="shared" si="785"/>
        <v>0</v>
      </c>
      <c r="AF174" s="40"/>
      <c r="AG174" s="39">
        <f t="shared" ref="AG174:AH174" si="786">SUM(AG162:AG173)</f>
        <v>0</v>
      </c>
      <c r="AH174" s="30">
        <f t="shared" si="786"/>
        <v>0</v>
      </c>
      <c r="AI174" s="40"/>
      <c r="AJ174" s="39">
        <f t="shared" ref="AJ174:AK174" si="787">SUM(AJ162:AJ173)</f>
        <v>0</v>
      </c>
      <c r="AK174" s="30">
        <f t="shared" si="787"/>
        <v>0</v>
      </c>
      <c r="AL174" s="40"/>
      <c r="AM174" s="39">
        <f t="shared" ref="AM174:AN174" si="788">SUM(AM162:AM173)</f>
        <v>0</v>
      </c>
      <c r="AN174" s="30">
        <f t="shared" si="788"/>
        <v>0</v>
      </c>
      <c r="AO174" s="40"/>
      <c r="AP174" s="39">
        <f t="shared" ref="AP174:AQ174" si="789">SUM(AP162:AP173)</f>
        <v>0</v>
      </c>
      <c r="AQ174" s="30">
        <f t="shared" si="789"/>
        <v>0</v>
      </c>
      <c r="AR174" s="40"/>
      <c r="AS174" s="39">
        <f t="shared" ref="AS174:AT174" si="790">SUM(AS162:AS173)</f>
        <v>1.9E-2</v>
      </c>
      <c r="AT174" s="30">
        <f t="shared" si="790"/>
        <v>0.06</v>
      </c>
      <c r="AU174" s="40"/>
      <c r="AV174" s="39">
        <f t="shared" ref="AV174:AW174" si="791">SUM(AV162:AV173)</f>
        <v>0</v>
      </c>
      <c r="AW174" s="30">
        <f t="shared" si="791"/>
        <v>0</v>
      </c>
      <c r="AX174" s="40"/>
      <c r="AY174" s="39">
        <f t="shared" ref="AY174:AZ174" si="792">SUM(AY162:AY173)</f>
        <v>0</v>
      </c>
      <c r="AZ174" s="30">
        <f t="shared" si="792"/>
        <v>0</v>
      </c>
      <c r="BA174" s="40"/>
      <c r="BB174" s="39">
        <f t="shared" ref="BB174:BC174" si="793">SUM(BB162:BB173)</f>
        <v>0</v>
      </c>
      <c r="BC174" s="30">
        <f t="shared" si="793"/>
        <v>0</v>
      </c>
      <c r="BD174" s="40"/>
      <c r="BE174" s="39">
        <f t="shared" ref="BE174:BF174" si="794">SUM(BE162:BE173)</f>
        <v>0</v>
      </c>
      <c r="BF174" s="30">
        <f t="shared" si="794"/>
        <v>0</v>
      </c>
      <c r="BG174" s="40"/>
      <c r="BH174" s="39">
        <f t="shared" ref="BH174:BI174" si="795">SUM(BH162:BH173)</f>
        <v>0</v>
      </c>
      <c r="BI174" s="30">
        <f t="shared" si="795"/>
        <v>0</v>
      </c>
      <c r="BJ174" s="40"/>
      <c r="BK174" s="39">
        <f t="shared" ref="BK174:BL174" si="796">SUM(BK162:BK173)</f>
        <v>0</v>
      </c>
      <c r="BL174" s="30">
        <f t="shared" si="796"/>
        <v>0</v>
      </c>
      <c r="BM174" s="40"/>
      <c r="BN174" s="39">
        <f t="shared" ref="BN174:BO174" si="797">SUM(BN162:BN173)</f>
        <v>1.4999999999999999E-2</v>
      </c>
      <c r="BO174" s="30">
        <f t="shared" si="797"/>
        <v>0.02</v>
      </c>
      <c r="BP174" s="40"/>
      <c r="BQ174" s="39">
        <f t="shared" ref="BQ174:BR174" si="798">SUM(BQ162:BQ173)</f>
        <v>2729.415</v>
      </c>
      <c r="BR174" s="30">
        <f t="shared" si="798"/>
        <v>8555.6</v>
      </c>
      <c r="BS174" s="40"/>
      <c r="BT174" s="39">
        <f t="shared" ref="BT174:BU174" si="799">SUM(BT162:BT173)</f>
        <v>0</v>
      </c>
      <c r="BU174" s="30">
        <f t="shared" si="799"/>
        <v>0</v>
      </c>
      <c r="BV174" s="40"/>
      <c r="BW174" s="39">
        <f t="shared" ref="BW174:BX174" si="800">SUM(BW162:BW173)</f>
        <v>14572.15</v>
      </c>
      <c r="BX174" s="30">
        <f t="shared" si="800"/>
        <v>23063.959999999995</v>
      </c>
      <c r="BY174" s="40"/>
      <c r="BZ174" s="39">
        <f t="shared" ref="BZ174:CA174" si="801">SUM(BZ162:BZ173)</f>
        <v>2377.31</v>
      </c>
      <c r="CA174" s="30">
        <f t="shared" si="801"/>
        <v>5206.9700000000012</v>
      </c>
      <c r="CB174" s="40"/>
      <c r="CC174" s="39">
        <f t="shared" ref="CC174:CD174" si="802">SUM(CC162:CC173)</f>
        <v>0</v>
      </c>
      <c r="CD174" s="30">
        <f t="shared" si="802"/>
        <v>0</v>
      </c>
      <c r="CE174" s="40"/>
      <c r="CF174" s="39">
        <f t="shared" ref="CF174:CG174" si="803">SUM(CF162:CF173)</f>
        <v>0</v>
      </c>
      <c r="CG174" s="30">
        <f t="shared" si="803"/>
        <v>0</v>
      </c>
      <c r="CH174" s="40"/>
      <c r="CI174" s="39">
        <f t="shared" ref="CI174:CJ174" si="804">SUM(CI162:CI173)</f>
        <v>84666.739999999991</v>
      </c>
      <c r="CJ174" s="30">
        <f t="shared" si="804"/>
        <v>196013.93</v>
      </c>
      <c r="CK174" s="40"/>
      <c r="CL174" s="39">
        <f t="shared" ref="CL174:CM174" si="805">SUM(CL162:CL173)</f>
        <v>6.0000000000000001E-3</v>
      </c>
      <c r="CM174" s="30">
        <f t="shared" si="805"/>
        <v>1.75</v>
      </c>
      <c r="CN174" s="40"/>
      <c r="CO174" s="39">
        <f t="shared" ref="CO174:CP174" si="806">SUM(CO162:CO173)</f>
        <v>0</v>
      </c>
      <c r="CP174" s="30">
        <f t="shared" si="806"/>
        <v>0</v>
      </c>
      <c r="CQ174" s="40"/>
      <c r="CR174" s="39">
        <f t="shared" ref="CR174:CS174" si="807">SUM(CR162:CR173)</f>
        <v>0</v>
      </c>
      <c r="CS174" s="30">
        <f t="shared" si="807"/>
        <v>0</v>
      </c>
      <c r="CT174" s="40"/>
      <c r="CU174" s="39">
        <f t="shared" ref="CU174:CV174" si="808">SUM(CU162:CU173)</f>
        <v>0</v>
      </c>
      <c r="CV174" s="30">
        <f t="shared" si="808"/>
        <v>0</v>
      </c>
      <c r="CW174" s="40"/>
      <c r="CX174" s="39">
        <f t="shared" ref="CX174:CY174" si="809">SUM(CX162:CX173)</f>
        <v>0</v>
      </c>
      <c r="CY174" s="30">
        <f t="shared" si="809"/>
        <v>0</v>
      </c>
      <c r="CZ174" s="40"/>
      <c r="DA174" s="39">
        <f t="shared" ref="DA174:DB174" si="810">SUM(DA162:DA173)</f>
        <v>0</v>
      </c>
      <c r="DB174" s="30">
        <f t="shared" si="810"/>
        <v>0</v>
      </c>
      <c r="DC174" s="40"/>
      <c r="DD174" s="39">
        <f t="shared" ref="DD174:DE174" si="811">SUM(DD162:DD173)</f>
        <v>19.372</v>
      </c>
      <c r="DE174" s="30">
        <f t="shared" si="811"/>
        <v>424.44</v>
      </c>
      <c r="DF174" s="40"/>
      <c r="DG174" s="39">
        <f t="shared" ref="DG174:DH174" si="812">SUM(DG162:DG173)</f>
        <v>0.03</v>
      </c>
      <c r="DH174" s="30">
        <f t="shared" si="812"/>
        <v>0.08</v>
      </c>
      <c r="DI174" s="40"/>
      <c r="DJ174" s="48">
        <f t="shared" ref="DJ174:DK174" si="813">SUM(DJ162:DJ173)</f>
        <v>0</v>
      </c>
      <c r="DK174" s="30">
        <f t="shared" si="813"/>
        <v>0</v>
      </c>
      <c r="DL174" s="40"/>
      <c r="DM174" s="39">
        <f t="shared" ref="DM174:DN174" si="814">SUM(DM162:DM173)</f>
        <v>194</v>
      </c>
      <c r="DN174" s="30">
        <f t="shared" si="814"/>
        <v>324.00000000000006</v>
      </c>
      <c r="DO174" s="40"/>
      <c r="DP174" s="39">
        <f t="shared" ref="DP174:DQ174" si="815">SUM(DP162:DP173)</f>
        <v>0</v>
      </c>
      <c r="DQ174" s="30">
        <f t="shared" si="815"/>
        <v>0</v>
      </c>
      <c r="DR174" s="40"/>
      <c r="DS174" s="39">
        <f t="shared" ref="DS174:DT174" si="816">SUM(DS162:DS173)</f>
        <v>0</v>
      </c>
      <c r="DT174" s="30">
        <f t="shared" si="816"/>
        <v>0</v>
      </c>
      <c r="DU174" s="40"/>
      <c r="DV174" s="39">
        <f t="shared" ref="DV174:DW174" si="817">SUM(DV162:DV173)</f>
        <v>0</v>
      </c>
      <c r="DW174" s="30">
        <f t="shared" si="817"/>
        <v>0</v>
      </c>
      <c r="DX174" s="40"/>
      <c r="DY174" s="39">
        <f t="shared" ref="DY174:DZ174" si="818">SUM(DY162:DY173)</f>
        <v>0</v>
      </c>
      <c r="DZ174" s="30">
        <f t="shared" si="818"/>
        <v>0</v>
      </c>
      <c r="EA174" s="40"/>
      <c r="EB174" s="39">
        <f t="shared" ref="EB174:EC174" si="819">SUM(EB162:EB173)</f>
        <v>0</v>
      </c>
      <c r="EC174" s="30">
        <f t="shared" si="819"/>
        <v>0</v>
      </c>
      <c r="ED174" s="40"/>
      <c r="EE174" s="39">
        <f t="shared" ref="EE174:EF174" si="820">SUM(EE162:EE173)</f>
        <v>79.435000000000002</v>
      </c>
      <c r="EF174" s="30">
        <f t="shared" si="820"/>
        <v>1625.1200000000001</v>
      </c>
      <c r="EG174" s="40"/>
      <c r="EH174" s="39">
        <f t="shared" ref="EH174:EI174" si="821">SUM(EH162:EH173)</f>
        <v>28.82</v>
      </c>
      <c r="EI174" s="30">
        <f t="shared" si="821"/>
        <v>69.17</v>
      </c>
      <c r="EJ174" s="40"/>
      <c r="EK174" s="39">
        <f t="shared" ref="EK174:EL174" si="822">SUM(EK162:EK173)</f>
        <v>3764.35</v>
      </c>
      <c r="EL174" s="30">
        <f t="shared" si="822"/>
        <v>6817.4600000000009</v>
      </c>
      <c r="EM174" s="40"/>
      <c r="EN174" s="39">
        <f t="shared" ref="EN174:EO174" si="823">SUM(EN162:EN173)</f>
        <v>4083</v>
      </c>
      <c r="EO174" s="30">
        <f t="shared" si="823"/>
        <v>7939.23</v>
      </c>
      <c r="EP174" s="40"/>
      <c r="EQ174" s="31">
        <f t="shared" si="762"/>
        <v>115114.93799999998</v>
      </c>
      <c r="ER174" s="32">
        <f t="shared" si="763"/>
        <v>256664.5</v>
      </c>
      <c r="ES174" s="1"/>
      <c r="ET174" s="2"/>
      <c r="EU174" s="1"/>
      <c r="EV174" s="1"/>
      <c r="EW174" s="1"/>
      <c r="EX174" s="2"/>
      <c r="EY174" s="1"/>
      <c r="EZ174" s="1"/>
      <c r="FA174" s="1"/>
      <c r="FB174" s="2"/>
      <c r="FC174" s="1"/>
      <c r="FD174" s="1"/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P174" s="4"/>
      <c r="GU174" s="4"/>
      <c r="GZ174" s="4"/>
      <c r="HE174" s="4"/>
      <c r="HJ174" s="4"/>
      <c r="HO174" s="4"/>
      <c r="HT174" s="4"/>
      <c r="HY174" s="4"/>
      <c r="ID174" s="4"/>
      <c r="II174" s="4"/>
      <c r="IN174" s="4"/>
      <c r="IS174" s="4"/>
      <c r="IX174" s="4"/>
      <c r="JC174" s="4"/>
      <c r="JH174" s="4"/>
    </row>
    <row r="175" spans="1:268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824">V175/U175*1000</f>
        <v>2399.9380517268082</v>
      </c>
      <c r="X175" s="36">
        <v>143.4</v>
      </c>
      <c r="Y175" s="9">
        <v>255.73</v>
      </c>
      <c r="Z175" s="37">
        <f t="shared" ref="Z175:Z182" si="825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26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27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28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29">BX175/BW175*1000</f>
        <v>1396.7647058823529</v>
      </c>
      <c r="BZ175" s="36">
        <v>1080</v>
      </c>
      <c r="CA175" s="9">
        <v>2108.5500000000002</v>
      </c>
      <c r="CB175" s="37">
        <f t="shared" ref="CB175:CB177" si="830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31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f t="shared" ref="DC175:DC186" si="832">IF(DA175=0,0,DB175/DA175*1000)</f>
        <v>0</v>
      </c>
      <c r="DD175" s="36">
        <v>0</v>
      </c>
      <c r="DE175" s="9">
        <v>0</v>
      </c>
      <c r="DF175" s="37">
        <v>0</v>
      </c>
      <c r="DG175" s="36">
        <v>0</v>
      </c>
      <c r="DH175" s="9">
        <v>0</v>
      </c>
      <c r="DI175" s="37">
        <v>0</v>
      </c>
      <c r="DJ175" s="47">
        <v>0</v>
      </c>
      <c r="DK175" s="9">
        <v>0</v>
      </c>
      <c r="DL175" s="37">
        <v>0</v>
      </c>
      <c r="DM175" s="36">
        <v>52</v>
      </c>
      <c r="DN175" s="9">
        <v>67.599999999999994</v>
      </c>
      <c r="DO175" s="37">
        <f t="shared" ref="DO175:DO186" si="833">DN175/DM175*1000</f>
        <v>1299.9999999999998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v>0</v>
      </c>
      <c r="DY175" s="36">
        <v>0</v>
      </c>
      <c r="DZ175" s="9">
        <v>0</v>
      </c>
      <c r="EA175" s="37">
        <f t="shared" ref="EA175:EA186" si="834">IF(DY175=0,0,DZ175/DY175*1000)</f>
        <v>0</v>
      </c>
      <c r="EB175" s="36">
        <v>0</v>
      </c>
      <c r="EC175" s="9">
        <v>0</v>
      </c>
      <c r="ED175" s="37">
        <v>0</v>
      </c>
      <c r="EE175" s="36">
        <v>0</v>
      </c>
      <c r="EF175" s="9">
        <v>0</v>
      </c>
      <c r="EG175" s="37">
        <v>0</v>
      </c>
      <c r="EH175" s="36">
        <v>62.35</v>
      </c>
      <c r="EI175" s="9">
        <v>143.22999999999999</v>
      </c>
      <c r="EJ175" s="37">
        <f t="shared" ref="EJ175:EJ185" si="835">EI175/EH175*1000</f>
        <v>2297.1932638331991</v>
      </c>
      <c r="EK175" s="36">
        <v>130</v>
      </c>
      <c r="EL175" s="9">
        <v>213.63</v>
      </c>
      <c r="EM175" s="37">
        <f t="shared" ref="EM175:EM186" si="836">EL175/EK175*1000</f>
        <v>1643.3076923076924</v>
      </c>
      <c r="EN175" s="36">
        <v>96</v>
      </c>
      <c r="EO175" s="9">
        <v>169.88</v>
      </c>
      <c r="EP175" s="37">
        <f t="shared" ref="EP175:EP186" si="837">EO175/EN175*1000</f>
        <v>1769.5833333333333</v>
      </c>
      <c r="EQ175" s="5">
        <f t="shared" ref="EQ175:EQ187" si="838">C175+F175+L175+O175+AA175+AD175+AM175+AS175+AY175+BB175+BE175+BK175+BW175+BZ175+CF175+CI175+CU175+CX175+DD175+DM175+DP175+DS175+DV175+EE175+EH175+EK175+EN175+U175+BQ175+EB175+DJ175+AJ175+R175+AV175+X175+BN175+DG175+I175+CL175+AP175+CC175</f>
        <v>11710.550000000001</v>
      </c>
      <c r="ER175" s="11">
        <f t="shared" ref="ER175:ER187" si="839">D175+G175+M175+P175+AB175+AE175+AN175+AT175+AZ175+BC175+BF175+BL175+BX175+CA175+CG175+CJ175+CV175+CY175+DE175+DN175+DQ175+DT175+DW175+EF175+EI175+EL175+EO175+V175+BR175+EC175+DK175+AK175+S175+AW175+Y175+BO175+DH175+J175+CM175+AQ175+CD175</f>
        <v>24414.240000000002</v>
      </c>
      <c r="ES175" s="1"/>
      <c r="ET175" s="2"/>
      <c r="EU175" s="1"/>
      <c r="EV175" s="1"/>
      <c r="EW175" s="1"/>
      <c r="EX175" s="2"/>
      <c r="EY175" s="1"/>
      <c r="EZ175" s="1"/>
      <c r="FA175" s="1"/>
      <c r="FB175" s="2"/>
      <c r="FC175" s="1"/>
      <c r="FD175" s="1"/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</row>
    <row r="176" spans="1:268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824"/>
        <v>2265.8952231826256</v>
      </c>
      <c r="X176" s="36">
        <v>138.18</v>
      </c>
      <c r="Y176" s="9">
        <v>241.72</v>
      </c>
      <c r="Z176" s="37">
        <f t="shared" si="825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26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27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28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29"/>
        <v>1337.1765913757702</v>
      </c>
      <c r="BZ176" s="36">
        <v>475.2</v>
      </c>
      <c r="CA176" s="9">
        <v>1501.18</v>
      </c>
      <c r="CB176" s="37">
        <f t="shared" si="830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31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f t="shared" si="832"/>
        <v>0</v>
      </c>
      <c r="DD176" s="36">
        <v>0</v>
      </c>
      <c r="DE176" s="9">
        <v>0</v>
      </c>
      <c r="DF176" s="37">
        <v>0</v>
      </c>
      <c r="DG176" s="36">
        <v>0</v>
      </c>
      <c r="DH176" s="9">
        <v>0</v>
      </c>
      <c r="DI176" s="37">
        <v>0</v>
      </c>
      <c r="DJ176" s="47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v>0</v>
      </c>
      <c r="DY176" s="36">
        <v>0</v>
      </c>
      <c r="DZ176" s="9">
        <v>0</v>
      </c>
      <c r="EA176" s="37">
        <f t="shared" si="834"/>
        <v>0</v>
      </c>
      <c r="EB176" s="36">
        <v>0</v>
      </c>
      <c r="EC176" s="9">
        <v>0</v>
      </c>
      <c r="ED176" s="37">
        <v>0</v>
      </c>
      <c r="EE176" s="36">
        <v>0</v>
      </c>
      <c r="EF176" s="9">
        <v>0</v>
      </c>
      <c r="EG176" s="37">
        <v>0</v>
      </c>
      <c r="EH176" s="36">
        <v>42.7</v>
      </c>
      <c r="EI176" s="9">
        <v>95.41</v>
      </c>
      <c r="EJ176" s="37">
        <f t="shared" si="835"/>
        <v>2234.4262295081967</v>
      </c>
      <c r="EK176" s="36">
        <v>163</v>
      </c>
      <c r="EL176" s="9">
        <v>268.14</v>
      </c>
      <c r="EM176" s="37">
        <f t="shared" si="836"/>
        <v>1645.0306748466257</v>
      </c>
      <c r="EN176" s="36">
        <v>134</v>
      </c>
      <c r="EO176" s="9">
        <v>254.81</v>
      </c>
      <c r="EP176" s="37">
        <f t="shared" si="837"/>
        <v>1901.5671641791046</v>
      </c>
      <c r="EQ176" s="5">
        <f t="shared" si="838"/>
        <v>8785.994999999999</v>
      </c>
      <c r="ER176" s="11">
        <f t="shared" si="839"/>
        <v>17560.519999999997</v>
      </c>
      <c r="ES176" s="1"/>
      <c r="ET176" s="2"/>
      <c r="EU176" s="1"/>
      <c r="EV176" s="1"/>
      <c r="EW176" s="1"/>
      <c r="EX176" s="2"/>
      <c r="EY176" s="1"/>
      <c r="EZ176" s="1"/>
      <c r="FA176" s="1"/>
      <c r="FB176" s="2"/>
      <c r="FC176" s="1"/>
      <c r="FD176" s="1"/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</row>
    <row r="177" spans="1:268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40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824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26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27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28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29"/>
        <v>837.82608695652175</v>
      </c>
      <c r="BZ177" s="36">
        <v>432</v>
      </c>
      <c r="CA177" s="9">
        <v>714.64</v>
      </c>
      <c r="CB177" s="37">
        <f t="shared" si="830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31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f t="shared" si="832"/>
        <v>0</v>
      </c>
      <c r="DD177" s="36">
        <v>0</v>
      </c>
      <c r="DE177" s="9">
        <v>0</v>
      </c>
      <c r="DF177" s="37">
        <v>0</v>
      </c>
      <c r="DG177" s="36">
        <v>0</v>
      </c>
      <c r="DH177" s="9">
        <v>0</v>
      </c>
      <c r="DI177" s="37">
        <v>0</v>
      </c>
      <c r="DJ177" s="47">
        <v>0</v>
      </c>
      <c r="DK177" s="9">
        <v>0</v>
      </c>
      <c r="DL177" s="37">
        <v>0</v>
      </c>
      <c r="DM177" s="36">
        <v>78</v>
      </c>
      <c r="DN177" s="9">
        <v>101.4</v>
      </c>
      <c r="DO177" s="37">
        <f t="shared" si="833"/>
        <v>1300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v>0</v>
      </c>
      <c r="DY177" s="36">
        <v>0</v>
      </c>
      <c r="DZ177" s="9">
        <v>0</v>
      </c>
      <c r="EA177" s="37">
        <f t="shared" si="834"/>
        <v>0</v>
      </c>
      <c r="EB177" s="36">
        <v>0</v>
      </c>
      <c r="EC177" s="9">
        <v>0</v>
      </c>
      <c r="ED177" s="37">
        <v>0</v>
      </c>
      <c r="EE177" s="36">
        <v>0</v>
      </c>
      <c r="EF177" s="9">
        <v>0</v>
      </c>
      <c r="EG177" s="37">
        <v>0</v>
      </c>
      <c r="EH177" s="36">
        <v>22.94</v>
      </c>
      <c r="EI177" s="9">
        <v>33.26</v>
      </c>
      <c r="EJ177" s="37">
        <f t="shared" si="835"/>
        <v>1449.8692240627722</v>
      </c>
      <c r="EK177" s="36">
        <v>0</v>
      </c>
      <c r="EL177" s="9">
        <v>0</v>
      </c>
      <c r="EM177" s="37">
        <v>0</v>
      </c>
      <c r="EN177" s="36">
        <v>0</v>
      </c>
      <c r="EO177" s="9">
        <v>0</v>
      </c>
      <c r="EP177" s="37">
        <v>0</v>
      </c>
      <c r="EQ177" s="5">
        <f t="shared" si="838"/>
        <v>11450.314000000002</v>
      </c>
      <c r="ER177" s="11">
        <f t="shared" si="839"/>
        <v>16420.899999999998</v>
      </c>
      <c r="ES177" s="1"/>
      <c r="ET177" s="2"/>
      <c r="EU177" s="1"/>
      <c r="EV177" s="1"/>
      <c r="EW177" s="1"/>
      <c r="EX177" s="2"/>
      <c r="EY177" s="1"/>
      <c r="EZ177" s="1"/>
      <c r="FA177" s="1"/>
      <c r="FB177" s="2"/>
      <c r="FC177" s="1"/>
      <c r="FD177" s="1"/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</row>
    <row r="178" spans="1:268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40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824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26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27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28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29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41">CG178/CF178*1000</f>
        <v>1200</v>
      </c>
      <c r="CI178" s="36">
        <v>6258.6080000000002</v>
      </c>
      <c r="CJ178" s="9">
        <v>7933.49</v>
      </c>
      <c r="CK178" s="37">
        <f t="shared" si="831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f t="shared" si="832"/>
        <v>0</v>
      </c>
      <c r="DD178" s="36">
        <v>0</v>
      </c>
      <c r="DE178" s="9">
        <v>0</v>
      </c>
      <c r="DF178" s="37">
        <v>0</v>
      </c>
      <c r="DG178" s="36">
        <v>0</v>
      </c>
      <c r="DH178" s="9">
        <v>0</v>
      </c>
      <c r="DI178" s="37">
        <v>0</v>
      </c>
      <c r="DJ178" s="47">
        <v>0</v>
      </c>
      <c r="DK178" s="9">
        <v>0</v>
      </c>
      <c r="DL178" s="37">
        <v>0</v>
      </c>
      <c r="DM178" s="36">
        <v>26</v>
      </c>
      <c r="DN178" s="9">
        <v>33.799999999999997</v>
      </c>
      <c r="DO178" s="37">
        <f t="shared" si="833"/>
        <v>1299.9999999999998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v>0</v>
      </c>
      <c r="DY178" s="36">
        <v>0</v>
      </c>
      <c r="DZ178" s="9">
        <v>0</v>
      </c>
      <c r="EA178" s="37">
        <f t="shared" si="834"/>
        <v>0</v>
      </c>
      <c r="EB178" s="36">
        <v>0</v>
      </c>
      <c r="EC178" s="9">
        <v>0</v>
      </c>
      <c r="ED178" s="37">
        <v>0</v>
      </c>
      <c r="EE178" s="36">
        <v>39.915999999999997</v>
      </c>
      <c r="EF178" s="9">
        <v>462.6</v>
      </c>
      <c r="EG178" s="37">
        <f t="shared" ref="EG178:EG179" si="842">EF178/EE178*1000</f>
        <v>11589.337608978856</v>
      </c>
      <c r="EH178" s="36">
        <v>0</v>
      </c>
      <c r="EI178" s="9">
        <v>0</v>
      </c>
      <c r="EJ178" s="37">
        <v>0</v>
      </c>
      <c r="EK178" s="36">
        <v>0</v>
      </c>
      <c r="EL178" s="9">
        <v>0</v>
      </c>
      <c r="EM178" s="37">
        <v>0</v>
      </c>
      <c r="EN178" s="36">
        <v>28</v>
      </c>
      <c r="EO178" s="9">
        <v>22.95</v>
      </c>
      <c r="EP178" s="37">
        <f t="shared" si="837"/>
        <v>819.64285714285711</v>
      </c>
      <c r="EQ178" s="5">
        <f t="shared" si="838"/>
        <v>8406.9390000000003</v>
      </c>
      <c r="ER178" s="11">
        <f t="shared" si="839"/>
        <v>11688.45</v>
      </c>
      <c r="ES178" s="1"/>
      <c r="ET178" s="2"/>
      <c r="EU178" s="1"/>
      <c r="EV178" s="1"/>
      <c r="EW178" s="1"/>
      <c r="EX178" s="2"/>
      <c r="EY178" s="1"/>
      <c r="EZ178" s="1"/>
      <c r="FA178" s="1"/>
      <c r="FB178" s="2"/>
      <c r="FC178" s="1"/>
      <c r="FD178" s="1"/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</row>
    <row r="179" spans="1:268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824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26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27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28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29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31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f t="shared" si="832"/>
        <v>0</v>
      </c>
      <c r="DD179" s="36">
        <v>0</v>
      </c>
      <c r="DE179" s="9">
        <v>0</v>
      </c>
      <c r="DF179" s="37">
        <v>0</v>
      </c>
      <c r="DG179" s="36">
        <v>0</v>
      </c>
      <c r="DH179" s="9">
        <v>0</v>
      </c>
      <c r="DI179" s="37">
        <v>0</v>
      </c>
      <c r="DJ179" s="47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v>0</v>
      </c>
      <c r="DY179" s="36">
        <v>0</v>
      </c>
      <c r="DZ179" s="9">
        <v>0</v>
      </c>
      <c r="EA179" s="37">
        <f t="shared" si="834"/>
        <v>0</v>
      </c>
      <c r="EB179" s="36">
        <v>0</v>
      </c>
      <c r="EC179" s="9">
        <v>0</v>
      </c>
      <c r="ED179" s="37">
        <v>0</v>
      </c>
      <c r="EE179" s="36">
        <v>19.957999999999998</v>
      </c>
      <c r="EF179" s="9">
        <v>271.10000000000002</v>
      </c>
      <c r="EG179" s="37">
        <f t="shared" si="842"/>
        <v>13583.52540334703</v>
      </c>
      <c r="EH179" s="36">
        <v>62.24</v>
      </c>
      <c r="EI179" s="9">
        <v>85.31</v>
      </c>
      <c r="EJ179" s="37">
        <f t="shared" si="835"/>
        <v>1370.6619537275064</v>
      </c>
      <c r="EK179" s="36">
        <v>543.29999999999995</v>
      </c>
      <c r="EL179" s="9">
        <v>385.28</v>
      </c>
      <c r="EM179" s="37">
        <f t="shared" si="836"/>
        <v>709.14780047855697</v>
      </c>
      <c r="EN179" s="36">
        <v>363</v>
      </c>
      <c r="EO179" s="9">
        <v>341.75</v>
      </c>
      <c r="EP179" s="37">
        <f t="shared" si="837"/>
        <v>941.46005509641873</v>
      </c>
      <c r="EQ179" s="5">
        <f t="shared" si="838"/>
        <v>10456.572</v>
      </c>
      <c r="ER179" s="11">
        <f t="shared" si="839"/>
        <v>12265.55</v>
      </c>
      <c r="ES179" s="1"/>
      <c r="ET179" s="2"/>
      <c r="EU179" s="1"/>
      <c r="EV179" s="1"/>
      <c r="EW179" s="1"/>
      <c r="EX179" s="2"/>
      <c r="EY179" s="1"/>
      <c r="EZ179" s="1"/>
      <c r="FA179" s="1"/>
      <c r="FB179" s="2"/>
      <c r="FC179" s="1"/>
      <c r="FD179" s="1"/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</row>
    <row r="180" spans="1:268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824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26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27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28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29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31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f t="shared" si="832"/>
        <v>0</v>
      </c>
      <c r="DD180" s="36">
        <v>0</v>
      </c>
      <c r="DE180" s="9">
        <v>0</v>
      </c>
      <c r="DF180" s="37">
        <v>0</v>
      </c>
      <c r="DG180" s="36">
        <v>0</v>
      </c>
      <c r="DH180" s="9">
        <v>0</v>
      </c>
      <c r="DI180" s="37">
        <v>0</v>
      </c>
      <c r="DJ180" s="47">
        <v>0</v>
      </c>
      <c r="DK180" s="9">
        <v>0</v>
      </c>
      <c r="DL180" s="37">
        <v>0</v>
      </c>
      <c r="DM180" s="36">
        <v>52</v>
      </c>
      <c r="DN180" s="9">
        <v>67.599999999999994</v>
      </c>
      <c r="DO180" s="37">
        <f t="shared" si="833"/>
        <v>1299.9999999999998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v>0</v>
      </c>
      <c r="DY180" s="36">
        <v>0</v>
      </c>
      <c r="DZ180" s="9">
        <v>0</v>
      </c>
      <c r="EA180" s="37">
        <f t="shared" si="834"/>
        <v>0</v>
      </c>
      <c r="EB180" s="36">
        <v>0</v>
      </c>
      <c r="EC180" s="9">
        <v>0</v>
      </c>
      <c r="ED180" s="37">
        <v>0</v>
      </c>
      <c r="EE180" s="36">
        <v>0</v>
      </c>
      <c r="EF180" s="9">
        <v>0</v>
      </c>
      <c r="EG180" s="37">
        <v>0</v>
      </c>
      <c r="EH180" s="36">
        <v>17.62</v>
      </c>
      <c r="EI180" s="9">
        <v>24.67</v>
      </c>
      <c r="EJ180" s="37">
        <f t="shared" si="835"/>
        <v>1400.1135073779797</v>
      </c>
      <c r="EK180" s="36">
        <v>279.66000000000003</v>
      </c>
      <c r="EL180" s="9">
        <v>147.85</v>
      </c>
      <c r="EM180" s="37">
        <f t="shared" si="836"/>
        <v>528.67768004004859</v>
      </c>
      <c r="EN180" s="36">
        <v>1138</v>
      </c>
      <c r="EO180" s="9">
        <v>1040.18</v>
      </c>
      <c r="EP180" s="37">
        <f t="shared" si="837"/>
        <v>914.04217926186288</v>
      </c>
      <c r="EQ180" s="5">
        <f t="shared" si="838"/>
        <v>9541.2649999999994</v>
      </c>
      <c r="ER180" s="11">
        <f t="shared" si="839"/>
        <v>10744.150000000001</v>
      </c>
      <c r="ES180" s="1"/>
      <c r="ET180" s="2"/>
      <c r="EU180" s="1"/>
      <c r="EV180" s="1"/>
      <c r="EW180" s="1"/>
      <c r="EX180" s="2"/>
      <c r="EY180" s="1"/>
      <c r="EZ180" s="1"/>
      <c r="FA180" s="1"/>
      <c r="FB180" s="2"/>
      <c r="FC180" s="1"/>
      <c r="FD180" s="1"/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</row>
    <row r="181" spans="1:268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824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26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27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28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29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31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f t="shared" si="832"/>
        <v>0</v>
      </c>
      <c r="DD181" s="36">
        <v>0</v>
      </c>
      <c r="DE181" s="9">
        <v>0</v>
      </c>
      <c r="DF181" s="37">
        <v>0</v>
      </c>
      <c r="DG181" s="36">
        <v>0</v>
      </c>
      <c r="DH181" s="9">
        <v>0</v>
      </c>
      <c r="DI181" s="37">
        <v>0</v>
      </c>
      <c r="DJ181" s="47">
        <v>0</v>
      </c>
      <c r="DK181" s="9">
        <v>0</v>
      </c>
      <c r="DL181" s="37">
        <v>0</v>
      </c>
      <c r="DM181" s="36">
        <v>26</v>
      </c>
      <c r="DN181" s="9">
        <v>33.799999999999997</v>
      </c>
      <c r="DO181" s="37">
        <f t="shared" si="833"/>
        <v>1299.9999999999998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v>0</v>
      </c>
      <c r="DY181" s="36">
        <v>0</v>
      </c>
      <c r="DZ181" s="9">
        <v>0</v>
      </c>
      <c r="EA181" s="37">
        <f t="shared" si="834"/>
        <v>0</v>
      </c>
      <c r="EB181" s="36">
        <v>0</v>
      </c>
      <c r="EC181" s="9">
        <v>0</v>
      </c>
      <c r="ED181" s="37">
        <v>0</v>
      </c>
      <c r="EE181" s="36">
        <v>0</v>
      </c>
      <c r="EF181" s="9">
        <v>0</v>
      </c>
      <c r="EG181" s="37">
        <v>0</v>
      </c>
      <c r="EH181" s="36">
        <v>54.48</v>
      </c>
      <c r="EI181" s="9">
        <v>73.55</v>
      </c>
      <c r="EJ181" s="37">
        <f t="shared" si="835"/>
        <v>1350.0367107195302</v>
      </c>
      <c r="EK181" s="36">
        <v>150</v>
      </c>
      <c r="EL181" s="9">
        <v>119.79</v>
      </c>
      <c r="EM181" s="37">
        <f t="shared" si="836"/>
        <v>798.60000000000014</v>
      </c>
      <c r="EN181" s="36">
        <v>1348</v>
      </c>
      <c r="EO181" s="9">
        <v>1249.98</v>
      </c>
      <c r="EP181" s="37">
        <f t="shared" si="837"/>
        <v>927.28486646884278</v>
      </c>
      <c r="EQ181" s="5">
        <f t="shared" si="838"/>
        <v>10082.506999999998</v>
      </c>
      <c r="ER181" s="11">
        <f t="shared" si="839"/>
        <v>11393.529999999997</v>
      </c>
      <c r="ES181" s="1"/>
      <c r="ET181" s="2"/>
      <c r="EU181" s="1"/>
      <c r="EV181" s="1"/>
      <c r="EW181" s="1"/>
      <c r="EX181" s="2"/>
      <c r="EY181" s="1"/>
      <c r="EZ181" s="1"/>
      <c r="FA181" s="1"/>
      <c r="FB181" s="2"/>
      <c r="FC181" s="1"/>
      <c r="FD181" s="1"/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</row>
    <row r="182" spans="1:268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40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824"/>
        <v>1425.7048974365173</v>
      </c>
      <c r="X182" s="36">
        <v>27</v>
      </c>
      <c r="Y182" s="9">
        <v>28.08</v>
      </c>
      <c r="Z182" s="37">
        <f t="shared" si="825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26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43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27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28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29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31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0</v>
      </c>
      <c r="DB182" s="9">
        <v>0</v>
      </c>
      <c r="DC182" s="37">
        <f t="shared" si="832"/>
        <v>0</v>
      </c>
      <c r="DD182" s="36">
        <v>10.845000000000001</v>
      </c>
      <c r="DE182" s="9">
        <v>229.76</v>
      </c>
      <c r="DF182" s="37">
        <f t="shared" ref="DF182" si="844">DE182/DD182*1000</f>
        <v>21185.79990779161</v>
      </c>
      <c r="DG182" s="36">
        <v>0</v>
      </c>
      <c r="DH182" s="9">
        <v>0</v>
      </c>
      <c r="DI182" s="37">
        <v>0</v>
      </c>
      <c r="DJ182" s="47">
        <v>34</v>
      </c>
      <c r="DK182" s="9">
        <v>69.430000000000007</v>
      </c>
      <c r="DL182" s="37">
        <f t="shared" ref="DL182:DL183" si="845">DK182/DJ182*1000</f>
        <v>2042.0588235294122</v>
      </c>
      <c r="DM182" s="36">
        <v>79</v>
      </c>
      <c r="DN182" s="9">
        <v>84.49</v>
      </c>
      <c r="DO182" s="37">
        <f t="shared" si="833"/>
        <v>1069.4936708860757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v>0</v>
      </c>
      <c r="DY182" s="36">
        <v>0</v>
      </c>
      <c r="DZ182" s="9">
        <v>0</v>
      </c>
      <c r="EA182" s="37">
        <f t="shared" si="834"/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0</v>
      </c>
      <c r="EI182" s="9">
        <v>0</v>
      </c>
      <c r="EJ182" s="37">
        <v>0</v>
      </c>
      <c r="EK182" s="36">
        <v>288.44</v>
      </c>
      <c r="EL182" s="9">
        <v>176.03</v>
      </c>
      <c r="EM182" s="37">
        <f t="shared" si="836"/>
        <v>610.28290112328386</v>
      </c>
      <c r="EN182" s="36">
        <v>490</v>
      </c>
      <c r="EO182" s="9">
        <v>490.37</v>
      </c>
      <c r="EP182" s="37">
        <f t="shared" si="837"/>
        <v>1000.7551020408163</v>
      </c>
      <c r="EQ182" s="5">
        <f t="shared" si="838"/>
        <v>10050.877000000002</v>
      </c>
      <c r="ER182" s="11">
        <f t="shared" si="839"/>
        <v>12251.180000000004</v>
      </c>
      <c r="ES182" s="1"/>
      <c r="ET182" s="2"/>
      <c r="EU182" s="1"/>
      <c r="EV182" s="1"/>
      <c r="EW182" s="1"/>
      <c r="EX182" s="2"/>
      <c r="EY182" s="1"/>
      <c r="EZ182" s="1"/>
      <c r="FA182" s="1"/>
      <c r="FB182" s="2"/>
      <c r="FC182" s="1"/>
      <c r="FD182" s="1"/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</row>
    <row r="183" spans="1:268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824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26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27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28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29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31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f t="shared" si="832"/>
        <v>0</v>
      </c>
      <c r="DD183" s="36">
        <v>0</v>
      </c>
      <c r="DE183" s="9">
        <v>0</v>
      </c>
      <c r="DF183" s="37">
        <v>0</v>
      </c>
      <c r="DG183" s="36">
        <v>0</v>
      </c>
      <c r="DH183" s="9">
        <v>0</v>
      </c>
      <c r="DI183" s="37">
        <v>0</v>
      </c>
      <c r="DJ183" s="47">
        <v>33</v>
      </c>
      <c r="DK183" s="9">
        <v>37.950000000000003</v>
      </c>
      <c r="DL183" s="37">
        <f t="shared" si="845"/>
        <v>1150.0000000000002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v>0</v>
      </c>
      <c r="DY183" s="36">
        <v>0</v>
      </c>
      <c r="DZ183" s="9">
        <v>0</v>
      </c>
      <c r="EA183" s="37">
        <f t="shared" si="834"/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0</v>
      </c>
      <c r="EI183" s="9">
        <v>0</v>
      </c>
      <c r="EJ183" s="37">
        <v>0</v>
      </c>
      <c r="EK183" s="36">
        <v>878.96</v>
      </c>
      <c r="EL183" s="9">
        <v>812.69</v>
      </c>
      <c r="EM183" s="37">
        <f t="shared" si="836"/>
        <v>924.60407754619098</v>
      </c>
      <c r="EN183" s="36">
        <v>1749</v>
      </c>
      <c r="EO183" s="9">
        <v>1808.43</v>
      </c>
      <c r="EP183" s="37">
        <f t="shared" si="837"/>
        <v>1033.9794168096055</v>
      </c>
      <c r="EQ183" s="5">
        <f t="shared" si="838"/>
        <v>11606.900000000001</v>
      </c>
      <c r="ER183" s="11">
        <f t="shared" si="839"/>
        <v>13502.29</v>
      </c>
      <c r="ES183" s="1"/>
      <c r="ET183" s="2"/>
      <c r="EU183" s="1"/>
      <c r="EV183" s="1"/>
      <c r="EW183" s="1"/>
      <c r="EX183" s="2"/>
      <c r="EY183" s="1"/>
      <c r="EZ183" s="1"/>
      <c r="FA183" s="1"/>
      <c r="FB183" s="2"/>
      <c r="FC183" s="1"/>
      <c r="FD183" s="1"/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</row>
    <row r="184" spans="1:268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824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46">AE184/AD184*1000</f>
        <v>949.21104536489145</v>
      </c>
      <c r="AG184" s="36">
        <v>0</v>
      </c>
      <c r="AH184" s="9">
        <v>0</v>
      </c>
      <c r="AI184" s="37">
        <f t="shared" si="826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27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28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29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31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f t="shared" si="832"/>
        <v>0</v>
      </c>
      <c r="DD184" s="36">
        <v>0</v>
      </c>
      <c r="DE184" s="9">
        <v>0</v>
      </c>
      <c r="DF184" s="37">
        <v>0</v>
      </c>
      <c r="DG184" s="36">
        <v>0</v>
      </c>
      <c r="DH184" s="9">
        <v>0</v>
      </c>
      <c r="DI184" s="37">
        <v>0</v>
      </c>
      <c r="DJ184" s="47">
        <v>0</v>
      </c>
      <c r="DK184" s="9">
        <v>0</v>
      </c>
      <c r="DL184" s="37">
        <v>0</v>
      </c>
      <c r="DM184" s="36">
        <v>51.98</v>
      </c>
      <c r="DN184" s="9">
        <v>57.63</v>
      </c>
      <c r="DO184" s="37">
        <f t="shared" si="833"/>
        <v>1108.695652173913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v>0</v>
      </c>
      <c r="DY184" s="36">
        <v>0</v>
      </c>
      <c r="DZ184" s="9">
        <v>0</v>
      </c>
      <c r="EA184" s="37">
        <f t="shared" si="834"/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0</v>
      </c>
      <c r="EI184" s="9">
        <v>0</v>
      </c>
      <c r="EJ184" s="37">
        <v>0</v>
      </c>
      <c r="EK184" s="36">
        <v>1797.52</v>
      </c>
      <c r="EL184" s="9">
        <v>1731.2</v>
      </c>
      <c r="EM184" s="37">
        <f t="shared" si="836"/>
        <v>963.104722061507</v>
      </c>
      <c r="EN184" s="36">
        <v>1209</v>
      </c>
      <c r="EO184" s="9">
        <v>1293.73</v>
      </c>
      <c r="EP184" s="37">
        <f t="shared" si="837"/>
        <v>1070.0827129859388</v>
      </c>
      <c r="EQ184" s="5">
        <f t="shared" si="838"/>
        <v>11810.98</v>
      </c>
      <c r="ER184" s="11">
        <f t="shared" si="839"/>
        <v>14985.980000000001</v>
      </c>
      <c r="ES184" s="1"/>
      <c r="ET184" s="2"/>
      <c r="EU184" s="1"/>
      <c r="EV184" s="1"/>
      <c r="EW184" s="1"/>
      <c r="EX184" s="2"/>
      <c r="EY184" s="1"/>
      <c r="EZ184" s="1"/>
      <c r="FA184" s="1"/>
      <c r="FB184" s="2"/>
      <c r="FC184" s="1"/>
      <c r="FD184" s="1"/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</row>
    <row r="185" spans="1:268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824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26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27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28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29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47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31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f t="shared" si="832"/>
        <v>0</v>
      </c>
      <c r="DD185" s="36">
        <v>0</v>
      </c>
      <c r="DE185" s="9">
        <v>0</v>
      </c>
      <c r="DF185" s="37">
        <v>0</v>
      </c>
      <c r="DG185" s="36">
        <v>0</v>
      </c>
      <c r="DH185" s="9">
        <v>0</v>
      </c>
      <c r="DI185" s="37">
        <v>0</v>
      </c>
      <c r="DJ185" s="47">
        <v>0</v>
      </c>
      <c r="DK185" s="9">
        <v>0</v>
      </c>
      <c r="DL185" s="37">
        <v>0</v>
      </c>
      <c r="DM185" s="36">
        <v>160.78</v>
      </c>
      <c r="DN185" s="9">
        <v>196.54</v>
      </c>
      <c r="DO185" s="37">
        <f t="shared" si="833"/>
        <v>1222.4157233486751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v>0</v>
      </c>
      <c r="DY185" s="36">
        <v>0</v>
      </c>
      <c r="DZ185" s="9">
        <v>0</v>
      </c>
      <c r="EA185" s="37">
        <f t="shared" si="834"/>
        <v>0</v>
      </c>
      <c r="EB185" s="36">
        <v>0</v>
      </c>
      <c r="EC185" s="9">
        <v>0</v>
      </c>
      <c r="ED185" s="37">
        <v>0</v>
      </c>
      <c r="EE185" s="36">
        <v>0</v>
      </c>
      <c r="EF185" s="9">
        <v>0</v>
      </c>
      <c r="EG185" s="37">
        <v>0</v>
      </c>
      <c r="EH185" s="36">
        <v>48.14</v>
      </c>
      <c r="EI185" s="9">
        <v>93.73</v>
      </c>
      <c r="EJ185" s="37">
        <f t="shared" si="835"/>
        <v>1947.029497299543</v>
      </c>
      <c r="EK185" s="36">
        <v>1242.3599999999999</v>
      </c>
      <c r="EL185" s="9">
        <v>1232.97</v>
      </c>
      <c r="EM185" s="37">
        <f t="shared" si="836"/>
        <v>992.44180430793017</v>
      </c>
      <c r="EN185" s="36">
        <v>574</v>
      </c>
      <c r="EO185" s="9">
        <v>602.37</v>
      </c>
      <c r="EP185" s="37">
        <f t="shared" si="837"/>
        <v>1049.4250871080139</v>
      </c>
      <c r="EQ185" s="5">
        <f t="shared" si="838"/>
        <v>11422.531999999999</v>
      </c>
      <c r="ER185" s="11">
        <f t="shared" si="839"/>
        <v>14346.85</v>
      </c>
      <c r="ES185" s="1"/>
      <c r="ET185" s="2"/>
      <c r="EU185" s="1"/>
      <c r="EV185" s="1"/>
      <c r="EW185" s="1"/>
      <c r="EX185" s="2"/>
      <c r="EY185" s="1"/>
      <c r="EZ185" s="1"/>
      <c r="FA185" s="1"/>
      <c r="FB185" s="2"/>
      <c r="FC185" s="1"/>
      <c r="FD185" s="1"/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</row>
    <row r="186" spans="1:268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40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824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26"/>
        <v>0</v>
      </c>
      <c r="AJ186" s="36">
        <v>30</v>
      </c>
      <c r="AK186" s="9">
        <v>59.1</v>
      </c>
      <c r="AL186" s="37">
        <f t="shared" ref="AL186" si="848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27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28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29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31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f t="shared" si="832"/>
        <v>0</v>
      </c>
      <c r="DD186" s="36">
        <v>0</v>
      </c>
      <c r="DE186" s="9">
        <v>0</v>
      </c>
      <c r="DF186" s="37">
        <v>0</v>
      </c>
      <c r="DG186" s="36">
        <v>0</v>
      </c>
      <c r="DH186" s="9">
        <v>0</v>
      </c>
      <c r="DI186" s="37">
        <v>0</v>
      </c>
      <c r="DJ186" s="47">
        <v>0</v>
      </c>
      <c r="DK186" s="9">
        <v>0</v>
      </c>
      <c r="DL186" s="37">
        <v>0</v>
      </c>
      <c r="DM186" s="36">
        <v>28</v>
      </c>
      <c r="DN186" s="9">
        <v>18.34</v>
      </c>
      <c r="DO186" s="37">
        <f t="shared" si="833"/>
        <v>655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v>0</v>
      </c>
      <c r="DY186" s="36">
        <v>0</v>
      </c>
      <c r="DZ186" s="9">
        <v>0</v>
      </c>
      <c r="EA186" s="37">
        <f t="shared" si="834"/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0</v>
      </c>
      <c r="EI186" s="9">
        <v>0</v>
      </c>
      <c r="EJ186" s="37">
        <v>0</v>
      </c>
      <c r="EK186" s="36">
        <v>638.44000000000005</v>
      </c>
      <c r="EL186" s="9">
        <v>609.16</v>
      </c>
      <c r="EM186" s="37">
        <f t="shared" si="836"/>
        <v>954.13821189148541</v>
      </c>
      <c r="EN186" s="36">
        <v>188</v>
      </c>
      <c r="EO186" s="9">
        <v>184.78</v>
      </c>
      <c r="EP186" s="37">
        <f t="shared" si="837"/>
        <v>982.872340425532</v>
      </c>
      <c r="EQ186" s="5">
        <f t="shared" si="838"/>
        <v>8993.2030000000013</v>
      </c>
      <c r="ER186" s="11">
        <f t="shared" si="839"/>
        <v>10926.570000000002</v>
      </c>
      <c r="ES186" s="1"/>
      <c r="ET186" s="2"/>
      <c r="EU186" s="1"/>
      <c r="EV186" s="1"/>
      <c r="EW186" s="1"/>
      <c r="EX186" s="2"/>
      <c r="EY186" s="1"/>
      <c r="EZ186" s="1"/>
      <c r="FA186" s="1"/>
      <c r="FB186" s="2"/>
      <c r="FC186" s="1"/>
      <c r="FD186" s="1"/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</row>
    <row r="187" spans="1:268" ht="15" thickBot="1" x14ac:dyDescent="0.35">
      <c r="A187" s="55"/>
      <c r="B187" s="56" t="s">
        <v>17</v>
      </c>
      <c r="C187" s="39">
        <f t="shared" ref="C187:D187" si="849">SUM(C175:C186)</f>
        <v>0</v>
      </c>
      <c r="D187" s="30">
        <f t="shared" si="849"/>
        <v>0</v>
      </c>
      <c r="E187" s="40"/>
      <c r="F187" s="39">
        <f t="shared" ref="F187:G187" si="850">SUM(F175:F186)</f>
        <v>0</v>
      </c>
      <c r="G187" s="30">
        <f t="shared" si="850"/>
        <v>0</v>
      </c>
      <c r="H187" s="40"/>
      <c r="I187" s="39">
        <f t="shared" ref="I187:J187" si="851">SUM(I175:I186)</f>
        <v>83.724999999999994</v>
      </c>
      <c r="J187" s="30">
        <f t="shared" si="851"/>
        <v>834.88</v>
      </c>
      <c r="K187" s="40"/>
      <c r="L187" s="39">
        <f t="shared" ref="L187:M187" si="852">SUM(L175:L186)</f>
        <v>0</v>
      </c>
      <c r="M187" s="30">
        <f t="shared" si="852"/>
        <v>0</v>
      </c>
      <c r="N187" s="40"/>
      <c r="O187" s="39">
        <f t="shared" ref="O187:P187" si="853">SUM(O175:O186)</f>
        <v>0</v>
      </c>
      <c r="P187" s="30">
        <f t="shared" si="853"/>
        <v>0</v>
      </c>
      <c r="Q187" s="40"/>
      <c r="R187" s="39">
        <f t="shared" ref="R187:S187" si="854">SUM(R175:R186)</f>
        <v>0</v>
      </c>
      <c r="S187" s="30">
        <f t="shared" si="854"/>
        <v>0</v>
      </c>
      <c r="T187" s="40"/>
      <c r="U187" s="39">
        <f t="shared" ref="U187:V187" si="855">SUM(U175:U186)</f>
        <v>10322.576999999999</v>
      </c>
      <c r="V187" s="30">
        <f t="shared" si="855"/>
        <v>16305.109999999999</v>
      </c>
      <c r="W187" s="40"/>
      <c r="X187" s="39">
        <f t="shared" ref="X187:Y187" si="856">SUM(X175:X186)</f>
        <v>308.58000000000004</v>
      </c>
      <c r="Y187" s="30">
        <f t="shared" si="856"/>
        <v>525.53</v>
      </c>
      <c r="Z187" s="40"/>
      <c r="AA187" s="39">
        <f t="shared" ref="AA187:AB187" si="857">SUM(AA175:AA186)</f>
        <v>0</v>
      </c>
      <c r="AB187" s="30">
        <f t="shared" si="857"/>
        <v>0</v>
      </c>
      <c r="AC187" s="40"/>
      <c r="AD187" s="39">
        <f t="shared" ref="AD187:AE187" si="858">SUM(AD175:AD186)</f>
        <v>60.84</v>
      </c>
      <c r="AE187" s="30">
        <f t="shared" si="858"/>
        <v>57.75</v>
      </c>
      <c r="AF187" s="40"/>
      <c r="AG187" s="39">
        <f t="shared" ref="AG187:AH187" si="859">SUM(AG175:AG186)</f>
        <v>0</v>
      </c>
      <c r="AH187" s="30">
        <f t="shared" si="859"/>
        <v>0</v>
      </c>
      <c r="AI187" s="40"/>
      <c r="AJ187" s="39">
        <f t="shared" ref="AJ187:AK187" si="860">SUM(AJ175:AJ186)</f>
        <v>30</v>
      </c>
      <c r="AK187" s="30">
        <f t="shared" si="860"/>
        <v>59.1</v>
      </c>
      <c r="AL187" s="40"/>
      <c r="AM187" s="39">
        <f t="shared" ref="AM187:AN187" si="861">SUM(AM175:AM186)</f>
        <v>0</v>
      </c>
      <c r="AN187" s="30">
        <f t="shared" si="861"/>
        <v>0</v>
      </c>
      <c r="AO187" s="40"/>
      <c r="AP187" s="39">
        <f t="shared" ref="AP187:AQ187" si="862">SUM(AP175:AP186)</f>
        <v>0.1</v>
      </c>
      <c r="AQ187" s="30">
        <f t="shared" si="862"/>
        <v>2.0499999999999998</v>
      </c>
      <c r="AR187" s="40"/>
      <c r="AS187" s="39">
        <f t="shared" ref="AS187:AT187" si="863">SUM(AS175:AS186)</f>
        <v>0</v>
      </c>
      <c r="AT187" s="30">
        <f t="shared" si="863"/>
        <v>0</v>
      </c>
      <c r="AU187" s="40"/>
      <c r="AV187" s="39">
        <f t="shared" ref="AV187:AW187" si="864">SUM(AV175:AV186)</f>
        <v>0</v>
      </c>
      <c r="AW187" s="30">
        <f t="shared" si="864"/>
        <v>0</v>
      </c>
      <c r="AX187" s="40"/>
      <c r="AY187" s="39">
        <f t="shared" ref="AY187:AZ187" si="865">SUM(AY175:AY186)</f>
        <v>0</v>
      </c>
      <c r="AZ187" s="30">
        <f t="shared" si="865"/>
        <v>0</v>
      </c>
      <c r="BA187" s="40"/>
      <c r="BB187" s="39">
        <f t="shared" ref="BB187:BC187" si="866">SUM(BB175:BB186)</f>
        <v>0</v>
      </c>
      <c r="BC187" s="30">
        <f t="shared" si="866"/>
        <v>0</v>
      </c>
      <c r="BD187" s="40"/>
      <c r="BE187" s="39">
        <f t="shared" ref="BE187:BF187" si="867">SUM(BE175:BE186)</f>
        <v>0</v>
      </c>
      <c r="BF187" s="30">
        <f t="shared" si="867"/>
        <v>0</v>
      </c>
      <c r="BG187" s="40"/>
      <c r="BH187" s="39">
        <f t="shared" ref="BH187:BI187" si="868">SUM(BH175:BH186)</f>
        <v>0</v>
      </c>
      <c r="BI187" s="30">
        <f t="shared" si="868"/>
        <v>0</v>
      </c>
      <c r="BJ187" s="40"/>
      <c r="BK187" s="39">
        <f t="shared" ref="BK187:BL187" si="869">SUM(BK175:BK186)</f>
        <v>0</v>
      </c>
      <c r="BL187" s="30">
        <f t="shared" si="869"/>
        <v>0</v>
      </c>
      <c r="BM187" s="40"/>
      <c r="BN187" s="39">
        <f t="shared" ref="BN187:BO187" si="870">SUM(BN175:BN186)</f>
        <v>0</v>
      </c>
      <c r="BO187" s="30">
        <f t="shared" si="870"/>
        <v>0</v>
      </c>
      <c r="BP187" s="40"/>
      <c r="BQ187" s="39">
        <f t="shared" ref="BQ187:BR187" si="871">SUM(BQ175:BQ186)</f>
        <v>3001.0299999999997</v>
      </c>
      <c r="BR187" s="30">
        <f t="shared" si="871"/>
        <v>7891.2300000000005</v>
      </c>
      <c r="BS187" s="40"/>
      <c r="BT187" s="39">
        <f t="shared" ref="BT187:BU187" si="872">SUM(BT175:BT186)</f>
        <v>0</v>
      </c>
      <c r="BU187" s="30">
        <f t="shared" si="872"/>
        <v>0</v>
      </c>
      <c r="BV187" s="40"/>
      <c r="BW187" s="39">
        <f t="shared" ref="BW187:BX187" si="873">SUM(BW175:BW186)</f>
        <v>18210</v>
      </c>
      <c r="BX187" s="30">
        <f t="shared" si="873"/>
        <v>14059.660000000002</v>
      </c>
      <c r="BY187" s="40"/>
      <c r="BZ187" s="39">
        <f t="shared" ref="BZ187:CA187" si="874">SUM(BZ175:BZ186)</f>
        <v>1987.2</v>
      </c>
      <c r="CA187" s="30">
        <f t="shared" si="874"/>
        <v>4324.3700000000008</v>
      </c>
      <c r="CB187" s="40"/>
      <c r="CC187" s="39">
        <f t="shared" ref="CC187:CD187" si="875">SUM(CC175:CC186)</f>
        <v>32.24</v>
      </c>
      <c r="CD187" s="30">
        <f t="shared" si="875"/>
        <v>36.200000000000003</v>
      </c>
      <c r="CE187" s="40"/>
      <c r="CF187" s="39">
        <f t="shared" ref="CF187:CG187" si="876">SUM(CF175:CF186)</f>
        <v>22</v>
      </c>
      <c r="CG187" s="30">
        <f t="shared" si="876"/>
        <v>26.4</v>
      </c>
      <c r="CH187" s="40"/>
      <c r="CI187" s="39">
        <f t="shared" ref="CI187:CJ187" si="877">SUM(CI175:CI186)</f>
        <v>75829.713000000003</v>
      </c>
      <c r="CJ187" s="30">
        <f t="shared" si="877"/>
        <v>110940.76000000001</v>
      </c>
      <c r="CK187" s="40"/>
      <c r="CL187" s="39">
        <f t="shared" ref="CL187:CM187" si="878">SUM(CL175:CL186)</f>
        <v>0</v>
      </c>
      <c r="CM187" s="30">
        <f t="shared" si="878"/>
        <v>0</v>
      </c>
      <c r="CN187" s="40"/>
      <c r="CO187" s="39">
        <f t="shared" ref="CO187:CP187" si="879">SUM(CO175:CO186)</f>
        <v>0</v>
      </c>
      <c r="CP187" s="30">
        <f t="shared" si="879"/>
        <v>0</v>
      </c>
      <c r="CQ187" s="40"/>
      <c r="CR187" s="39">
        <f t="shared" ref="CR187:CS187" si="880">SUM(CR175:CR186)</f>
        <v>0</v>
      </c>
      <c r="CS187" s="30">
        <f t="shared" si="880"/>
        <v>0</v>
      </c>
      <c r="CT187" s="40"/>
      <c r="CU187" s="39">
        <f t="shared" ref="CU187:CV187" si="881">SUM(CU175:CU186)</f>
        <v>0</v>
      </c>
      <c r="CV187" s="30">
        <f t="shared" si="881"/>
        <v>0</v>
      </c>
      <c r="CW187" s="40"/>
      <c r="CX187" s="39">
        <f t="shared" ref="CX187:CY187" si="882">SUM(CX175:CX186)</f>
        <v>0</v>
      </c>
      <c r="CY187" s="30">
        <f t="shared" si="882"/>
        <v>0</v>
      </c>
      <c r="CZ187" s="40"/>
      <c r="DA187" s="39">
        <f t="shared" ref="DA187:DB187" si="883">SUM(DA175:DA186)</f>
        <v>0</v>
      </c>
      <c r="DB187" s="30">
        <f t="shared" si="883"/>
        <v>0</v>
      </c>
      <c r="DC187" s="40"/>
      <c r="DD187" s="39">
        <f t="shared" ref="DD187:DE187" si="884">SUM(DD175:DD186)</f>
        <v>10.845000000000001</v>
      </c>
      <c r="DE187" s="30">
        <f t="shared" si="884"/>
        <v>229.76</v>
      </c>
      <c r="DF187" s="40"/>
      <c r="DG187" s="39">
        <f t="shared" ref="DG187:DH187" si="885">SUM(DG175:DG186)</f>
        <v>0</v>
      </c>
      <c r="DH187" s="30">
        <f t="shared" si="885"/>
        <v>0</v>
      </c>
      <c r="DI187" s="40"/>
      <c r="DJ187" s="48">
        <f t="shared" ref="DJ187:DK187" si="886">SUM(DJ175:DJ186)</f>
        <v>67</v>
      </c>
      <c r="DK187" s="30">
        <f t="shared" si="886"/>
        <v>107.38000000000001</v>
      </c>
      <c r="DL187" s="40"/>
      <c r="DM187" s="39">
        <f t="shared" ref="DM187:DN187" si="887">SUM(DM175:DM186)</f>
        <v>553.76</v>
      </c>
      <c r="DN187" s="30">
        <f t="shared" si="887"/>
        <v>661.2</v>
      </c>
      <c r="DO187" s="40"/>
      <c r="DP187" s="39">
        <f t="shared" ref="DP187:DQ187" si="888">SUM(DP175:DP186)</f>
        <v>0</v>
      </c>
      <c r="DQ187" s="30">
        <f t="shared" si="888"/>
        <v>0</v>
      </c>
      <c r="DR187" s="40"/>
      <c r="DS187" s="39">
        <f t="shared" ref="DS187:DT187" si="889">SUM(DS175:DS186)</f>
        <v>0</v>
      </c>
      <c r="DT187" s="30">
        <f t="shared" si="889"/>
        <v>0</v>
      </c>
      <c r="DU187" s="40"/>
      <c r="DV187" s="39">
        <f t="shared" ref="DV187:DW187" si="890">SUM(DV175:DV186)</f>
        <v>0</v>
      </c>
      <c r="DW187" s="30">
        <f t="shared" si="890"/>
        <v>0</v>
      </c>
      <c r="DX187" s="40"/>
      <c r="DY187" s="39">
        <f t="shared" ref="DY187:DZ187" si="891">SUM(DY175:DY186)</f>
        <v>0</v>
      </c>
      <c r="DZ187" s="30">
        <f t="shared" si="891"/>
        <v>0</v>
      </c>
      <c r="EA187" s="40"/>
      <c r="EB187" s="39">
        <f t="shared" ref="EB187:EC187" si="892">SUM(EB175:EB186)</f>
        <v>0</v>
      </c>
      <c r="EC187" s="30">
        <f t="shared" si="892"/>
        <v>0</v>
      </c>
      <c r="ED187" s="40"/>
      <c r="EE187" s="39">
        <f t="shared" ref="EE187:EF187" si="893">SUM(EE175:EE186)</f>
        <v>59.873999999999995</v>
      </c>
      <c r="EF187" s="30">
        <f t="shared" si="893"/>
        <v>733.7</v>
      </c>
      <c r="EG187" s="40"/>
      <c r="EH187" s="39">
        <f t="shared" ref="EH187:EI187" si="894">SUM(EH175:EH186)</f>
        <v>310.47000000000003</v>
      </c>
      <c r="EI187" s="30">
        <f t="shared" si="894"/>
        <v>549.16</v>
      </c>
      <c r="EJ187" s="40"/>
      <c r="EK187" s="39">
        <f t="shared" ref="EK187:EL187" si="895">SUM(EK175:EK186)</f>
        <v>6111.68</v>
      </c>
      <c r="EL187" s="30">
        <f t="shared" si="895"/>
        <v>5696.74</v>
      </c>
      <c r="EM187" s="40"/>
      <c r="EN187" s="39">
        <f t="shared" ref="EN187:EO187" si="896">SUM(EN175:EN186)</f>
        <v>7317</v>
      </c>
      <c r="EO187" s="30">
        <f t="shared" si="896"/>
        <v>7459.23</v>
      </c>
      <c r="EP187" s="40"/>
      <c r="EQ187" s="31">
        <f t="shared" si="838"/>
        <v>124318.63400000001</v>
      </c>
      <c r="ER187" s="32">
        <f t="shared" si="839"/>
        <v>170500.21000000002</v>
      </c>
      <c r="ES187" s="1"/>
      <c r="ET187" s="2"/>
      <c r="EU187" s="1"/>
      <c r="EV187" s="1"/>
      <c r="EW187" s="1"/>
      <c r="EX187" s="2"/>
      <c r="EY187" s="1"/>
      <c r="EZ187" s="1"/>
      <c r="FA187" s="1"/>
      <c r="FB187" s="2"/>
      <c r="FC187" s="1"/>
      <c r="FD187" s="1"/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P187" s="4"/>
      <c r="GU187" s="4"/>
      <c r="GZ187" s="4"/>
      <c r="HE187" s="4"/>
      <c r="HJ187" s="4"/>
      <c r="HO187" s="4"/>
      <c r="HT187" s="4"/>
      <c r="HY187" s="4"/>
      <c r="ID187" s="4"/>
      <c r="II187" s="4"/>
      <c r="IN187" s="4"/>
      <c r="IS187" s="4"/>
      <c r="IX187" s="4"/>
      <c r="JC187" s="4"/>
      <c r="JH187" s="4"/>
    </row>
    <row r="188" spans="1:268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97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98">IF(AG188=0,0,AH188/AG188*1000)</f>
        <v>0</v>
      </c>
      <c r="AJ188" s="36">
        <v>34</v>
      </c>
      <c r="AK188" s="9">
        <v>49.35</v>
      </c>
      <c r="AL188" s="37">
        <f t="shared" ref="AL188:AL191" si="899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900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901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902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903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f t="shared" ref="DC188:DC199" si="904">IF(DA188=0,0,DB188/DA188*1000)</f>
        <v>0</v>
      </c>
      <c r="DD188" s="36">
        <v>0</v>
      </c>
      <c r="DE188" s="9">
        <v>0</v>
      </c>
      <c r="DF188" s="37">
        <v>0</v>
      </c>
      <c r="DG188" s="36">
        <v>0</v>
      </c>
      <c r="DH188" s="9">
        <v>0</v>
      </c>
      <c r="DI188" s="37">
        <v>0</v>
      </c>
      <c r="DJ188" s="47">
        <v>0</v>
      </c>
      <c r="DK188" s="9">
        <v>0</v>
      </c>
      <c r="DL188" s="37">
        <v>0</v>
      </c>
      <c r="DM188" s="36">
        <v>250</v>
      </c>
      <c r="DN188" s="9">
        <v>136.88999999999999</v>
      </c>
      <c r="DO188" s="37">
        <f t="shared" ref="DO188:DO199" si="905">DN188/DM188*1000</f>
        <v>547.55999999999995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v>0</v>
      </c>
      <c r="DY188" s="36">
        <v>0</v>
      </c>
      <c r="DZ188" s="9">
        <v>0</v>
      </c>
      <c r="EA188" s="37">
        <f t="shared" ref="EA188:EA199" si="906">IF(DY188=0,0,DZ188/DY188*1000)</f>
        <v>0</v>
      </c>
      <c r="EB188" s="36">
        <v>0</v>
      </c>
      <c r="EC188" s="9">
        <v>0</v>
      </c>
      <c r="ED188" s="37">
        <v>0</v>
      </c>
      <c r="EE188" s="36">
        <v>19.957999999999998</v>
      </c>
      <c r="EF188" s="9">
        <v>180.78</v>
      </c>
      <c r="EG188" s="37">
        <f t="shared" ref="EG188:EG192" si="907">EF188/EE188*1000</f>
        <v>9058.0218458763411</v>
      </c>
      <c r="EH188" s="36">
        <v>0</v>
      </c>
      <c r="EI188" s="9">
        <v>0</v>
      </c>
      <c r="EJ188" s="37">
        <v>0</v>
      </c>
      <c r="EK188" s="36">
        <v>90</v>
      </c>
      <c r="EL188" s="9">
        <v>80.56</v>
      </c>
      <c r="EM188" s="37">
        <f t="shared" ref="EM188:EM199" si="908">EL188/EK188*1000</f>
        <v>895.1111111111112</v>
      </c>
      <c r="EN188" s="36">
        <v>391.35</v>
      </c>
      <c r="EO188" s="9">
        <v>359.24</v>
      </c>
      <c r="EP188" s="37">
        <f t="shared" ref="EP188:EP199" si="909">EO188/EN188*1000</f>
        <v>917.95068353136583</v>
      </c>
      <c r="EQ188" s="5">
        <f t="shared" ref="EQ188:EQ200" si="910">C188+F188+L188+O188+AA188+AD188+AM188+AS188+AY188+BB188+BE188+BK188+BW188+BZ188+CF188+CI188+CU188+CX188+DD188+DM188+DP188+DS188+DV188+EE188+EH188+EK188+EN188+U188+BQ188+EB188+DJ188+AJ188+R188+AV188+X188+BN188+DG188+I188+CL188+AP188+CC188+BT188+CO188</f>
        <v>8627.1660000000011</v>
      </c>
      <c r="ER188" s="11">
        <f t="shared" ref="ER188:ER200" si="911">D188+G188+M188+P188+AB188+AE188+AN188+AT188+AZ188+BC188+BF188+BL188+BX188+CA188+CG188+CJ188+CV188+CY188+DE188+DN188+DQ188+DT188+DW188+EF188+EI188+EL188+EO188+V188+BR188+EC188+DK188+AK188+S188+AW188+Y188+BO188+DH188+J188+CM188+AQ188+CD188+BU188+CP188</f>
        <v>9252.1500000000015</v>
      </c>
      <c r="ES188" s="1"/>
      <c r="ET188" s="2"/>
      <c r="EU188" s="1"/>
      <c r="EV188" s="1"/>
      <c r="EW188" s="1"/>
      <c r="EX188" s="2"/>
      <c r="EY188" s="1"/>
      <c r="EZ188" s="1"/>
      <c r="FA188" s="1"/>
      <c r="FB188" s="2"/>
      <c r="FC188" s="1"/>
      <c r="FD188" s="1"/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</row>
    <row r="189" spans="1:268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912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97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98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900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901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902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903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f t="shared" si="904"/>
        <v>0</v>
      </c>
      <c r="DD189" s="36">
        <v>0</v>
      </c>
      <c r="DE189" s="9">
        <v>0</v>
      </c>
      <c r="DF189" s="37">
        <v>0</v>
      </c>
      <c r="DG189" s="36">
        <v>0</v>
      </c>
      <c r="DH189" s="9">
        <v>0</v>
      </c>
      <c r="DI189" s="37">
        <v>0</v>
      </c>
      <c r="DJ189" s="47">
        <v>0</v>
      </c>
      <c r="DK189" s="9">
        <v>0</v>
      </c>
      <c r="DL189" s="37">
        <v>0</v>
      </c>
      <c r="DM189" s="36">
        <v>84</v>
      </c>
      <c r="DN189" s="9">
        <v>56.57</v>
      </c>
      <c r="DO189" s="37">
        <f t="shared" si="905"/>
        <v>673.45238095238096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v>0</v>
      </c>
      <c r="DY189" s="36">
        <v>0</v>
      </c>
      <c r="DZ189" s="9">
        <v>0</v>
      </c>
      <c r="EA189" s="37">
        <f t="shared" si="906"/>
        <v>0</v>
      </c>
      <c r="EB189" s="36">
        <v>0</v>
      </c>
      <c r="EC189" s="9">
        <v>0</v>
      </c>
      <c r="ED189" s="37">
        <v>0</v>
      </c>
      <c r="EE189" s="36">
        <v>1.9470000000000001</v>
      </c>
      <c r="EF189" s="9">
        <v>231.11</v>
      </c>
      <c r="EG189" s="37">
        <f t="shared" si="907"/>
        <v>118700.56497175142</v>
      </c>
      <c r="EH189" s="36">
        <v>0</v>
      </c>
      <c r="EI189" s="9">
        <v>0</v>
      </c>
      <c r="EJ189" s="37">
        <v>0</v>
      </c>
      <c r="EK189" s="36">
        <v>93.26</v>
      </c>
      <c r="EL189" s="9">
        <v>79.61</v>
      </c>
      <c r="EM189" s="37">
        <f t="shared" si="908"/>
        <v>853.63499892772882</v>
      </c>
      <c r="EN189" s="36">
        <v>1579</v>
      </c>
      <c r="EO189" s="9">
        <v>1602.8</v>
      </c>
      <c r="EP189" s="37">
        <f t="shared" si="909"/>
        <v>1015.0728309056365</v>
      </c>
      <c r="EQ189" s="5">
        <f t="shared" si="910"/>
        <v>10586.331000000002</v>
      </c>
      <c r="ER189" s="11">
        <f t="shared" si="911"/>
        <v>10627.01</v>
      </c>
      <c r="ES189" s="1"/>
      <c r="ET189" s="2"/>
      <c r="EU189" s="1"/>
      <c r="EV189" s="1"/>
      <c r="EW189" s="1"/>
      <c r="EX189" s="2"/>
      <c r="EY189" s="1"/>
      <c r="EZ189" s="1"/>
      <c r="FA189" s="1"/>
      <c r="FB189" s="2"/>
      <c r="FC189" s="1"/>
      <c r="FD189" s="1"/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</row>
    <row r="190" spans="1:268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97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98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913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900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901"/>
        <v>1420.1423097974821</v>
      </c>
      <c r="BT190" s="36">
        <v>0.01</v>
      </c>
      <c r="BU190" s="9">
        <v>0.6</v>
      </c>
      <c r="BV190" s="37">
        <f t="shared" ref="BV190" si="914">BU190/BT190*1000</f>
        <v>60000</v>
      </c>
      <c r="BW190" s="36">
        <v>2270</v>
      </c>
      <c r="BX190" s="9">
        <v>1107.32</v>
      </c>
      <c r="BY190" s="37">
        <f t="shared" si="902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903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f t="shared" si="904"/>
        <v>0</v>
      </c>
      <c r="DD190" s="36">
        <v>0</v>
      </c>
      <c r="DE190" s="9">
        <v>0</v>
      </c>
      <c r="DF190" s="37">
        <v>0</v>
      </c>
      <c r="DG190" s="36">
        <v>0</v>
      </c>
      <c r="DH190" s="9">
        <v>0</v>
      </c>
      <c r="DI190" s="37">
        <v>0</v>
      </c>
      <c r="DJ190" s="47">
        <v>0</v>
      </c>
      <c r="DK190" s="9">
        <v>0</v>
      </c>
      <c r="DL190" s="37">
        <v>0</v>
      </c>
      <c r="DM190" s="36">
        <v>218.84</v>
      </c>
      <c r="DN190" s="9">
        <v>115.02</v>
      </c>
      <c r="DO190" s="37">
        <f t="shared" si="905"/>
        <v>525.58947176019012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v>0</v>
      </c>
      <c r="DY190" s="36">
        <v>0</v>
      </c>
      <c r="DZ190" s="9">
        <v>0</v>
      </c>
      <c r="EA190" s="37">
        <f t="shared" si="906"/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0</v>
      </c>
      <c r="EI190" s="9">
        <v>0</v>
      </c>
      <c r="EJ190" s="37">
        <v>0</v>
      </c>
      <c r="EK190" s="36">
        <v>224.06</v>
      </c>
      <c r="EL190" s="9">
        <v>130.22</v>
      </c>
      <c r="EM190" s="37">
        <f t="shared" si="908"/>
        <v>581.18361153262526</v>
      </c>
      <c r="EN190" s="36">
        <v>2239</v>
      </c>
      <c r="EO190" s="9">
        <v>2019.58</v>
      </c>
      <c r="EP190" s="37">
        <f t="shared" si="909"/>
        <v>902.00089325591784</v>
      </c>
      <c r="EQ190" s="5">
        <f t="shared" si="910"/>
        <v>12592.659</v>
      </c>
      <c r="ER190" s="11">
        <f t="shared" si="911"/>
        <v>12216.619999999999</v>
      </c>
      <c r="ES190" s="1"/>
      <c r="ET190" s="2"/>
      <c r="EU190" s="1"/>
      <c r="EV190" s="1"/>
      <c r="EW190" s="1"/>
      <c r="EX190" s="2"/>
      <c r="EY190" s="1"/>
      <c r="EZ190" s="1"/>
      <c r="FA190" s="1"/>
      <c r="FB190" s="2"/>
      <c r="FC190" s="1"/>
      <c r="FD190" s="1"/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</row>
    <row r="191" spans="1:268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97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98"/>
        <v>0</v>
      </c>
      <c r="AJ191" s="36">
        <v>35.700000000000003</v>
      </c>
      <c r="AK191" s="9">
        <v>61.4</v>
      </c>
      <c r="AL191" s="37">
        <f t="shared" si="899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900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901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902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903"/>
        <v>1077.3867493206126</v>
      </c>
      <c r="CL191" s="36">
        <v>156</v>
      </c>
      <c r="CM191" s="9">
        <v>343.2</v>
      </c>
      <c r="CN191" s="37">
        <f t="shared" ref="CN191:CN198" si="915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f t="shared" si="904"/>
        <v>0</v>
      </c>
      <c r="DD191" s="36">
        <v>0</v>
      </c>
      <c r="DE191" s="9">
        <v>0</v>
      </c>
      <c r="DF191" s="37">
        <v>0</v>
      </c>
      <c r="DG191" s="36">
        <v>0</v>
      </c>
      <c r="DH191" s="9">
        <v>0</v>
      </c>
      <c r="DI191" s="37">
        <v>0</v>
      </c>
      <c r="DJ191" s="47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v>0</v>
      </c>
      <c r="DY191" s="36">
        <v>0</v>
      </c>
      <c r="DZ191" s="9">
        <v>0</v>
      </c>
      <c r="EA191" s="37">
        <f t="shared" si="906"/>
        <v>0</v>
      </c>
      <c r="EB191" s="36">
        <v>0</v>
      </c>
      <c r="EC191" s="9">
        <v>0</v>
      </c>
      <c r="ED191" s="37">
        <v>0</v>
      </c>
      <c r="EE191" s="36">
        <v>0</v>
      </c>
      <c r="EF191" s="9">
        <v>0</v>
      </c>
      <c r="EG191" s="37">
        <v>0</v>
      </c>
      <c r="EH191" s="36">
        <v>32</v>
      </c>
      <c r="EI191" s="9">
        <v>70.400000000000006</v>
      </c>
      <c r="EJ191" s="37">
        <f t="shared" ref="EJ191:EJ199" si="916">EI191/EH191*1000</f>
        <v>2200</v>
      </c>
      <c r="EK191" s="36">
        <v>316</v>
      </c>
      <c r="EL191" s="9">
        <v>204.64</v>
      </c>
      <c r="EM191" s="37">
        <f t="shared" si="908"/>
        <v>647.5949367088607</v>
      </c>
      <c r="EN191" s="36">
        <v>2338</v>
      </c>
      <c r="EO191" s="9">
        <v>2080.39</v>
      </c>
      <c r="EP191" s="37">
        <f t="shared" si="909"/>
        <v>889.81608212147137</v>
      </c>
      <c r="EQ191" s="5">
        <f t="shared" si="910"/>
        <v>13968.169</v>
      </c>
      <c r="ER191" s="11">
        <f t="shared" si="911"/>
        <v>14075.909999999998</v>
      </c>
      <c r="ES191" s="1"/>
      <c r="ET191" s="2"/>
      <c r="EU191" s="1"/>
      <c r="EV191" s="1"/>
      <c r="EW191" s="1"/>
      <c r="EX191" s="2"/>
      <c r="EY191" s="1"/>
      <c r="EZ191" s="1"/>
      <c r="FA191" s="1"/>
      <c r="FB191" s="2"/>
      <c r="FC191" s="1"/>
      <c r="FD191" s="1"/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</row>
    <row r="192" spans="1:268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912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97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98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913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900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901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902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903"/>
        <v>1168.4540037932968</v>
      </c>
      <c r="CL192" s="36">
        <v>226.68</v>
      </c>
      <c r="CM192" s="9">
        <v>466.24</v>
      </c>
      <c r="CN192" s="37">
        <f t="shared" si="915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f t="shared" si="904"/>
        <v>0</v>
      </c>
      <c r="DD192" s="36">
        <v>0</v>
      </c>
      <c r="DE192" s="9">
        <v>0</v>
      </c>
      <c r="DF192" s="37">
        <v>0</v>
      </c>
      <c r="DG192" s="36">
        <v>0</v>
      </c>
      <c r="DH192" s="9">
        <v>0</v>
      </c>
      <c r="DI192" s="37">
        <v>0</v>
      </c>
      <c r="DJ192" s="47">
        <v>0</v>
      </c>
      <c r="DK192" s="9">
        <v>0</v>
      </c>
      <c r="DL192" s="37">
        <v>0</v>
      </c>
      <c r="DM192" s="36">
        <v>139.34</v>
      </c>
      <c r="DN192" s="9">
        <v>158.81</v>
      </c>
      <c r="DO192" s="37">
        <f t="shared" si="905"/>
        <v>1139.7301564518446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v>0</v>
      </c>
      <c r="DY192" s="36">
        <v>0</v>
      </c>
      <c r="DZ192" s="9">
        <v>0</v>
      </c>
      <c r="EA192" s="37">
        <f t="shared" si="906"/>
        <v>0</v>
      </c>
      <c r="EB192" s="36">
        <v>0</v>
      </c>
      <c r="EC192" s="9">
        <v>0</v>
      </c>
      <c r="ED192" s="37">
        <v>0</v>
      </c>
      <c r="EE192" s="36">
        <v>20</v>
      </c>
      <c r="EF192" s="9">
        <v>245.39</v>
      </c>
      <c r="EG192" s="37">
        <f t="shared" si="907"/>
        <v>12269.499999999998</v>
      </c>
      <c r="EH192" s="36">
        <v>57.5</v>
      </c>
      <c r="EI192" s="9">
        <v>104.83</v>
      </c>
      <c r="EJ192" s="37">
        <f t="shared" si="916"/>
        <v>1823.1304347826087</v>
      </c>
      <c r="EK192" s="36">
        <v>252.74</v>
      </c>
      <c r="EL192" s="9">
        <v>169.32</v>
      </c>
      <c r="EM192" s="37">
        <f t="shared" si="908"/>
        <v>669.93748516261769</v>
      </c>
      <c r="EN192" s="36">
        <v>2993</v>
      </c>
      <c r="EO192" s="9">
        <v>2849.39</v>
      </c>
      <c r="EP192" s="37">
        <f t="shared" si="909"/>
        <v>952.0180420982291</v>
      </c>
      <c r="EQ192" s="5">
        <f t="shared" si="910"/>
        <v>13796.082</v>
      </c>
      <c r="ER192" s="11">
        <f t="shared" si="911"/>
        <v>15101.609999999997</v>
      </c>
      <c r="ES192" s="1"/>
      <c r="ET192" s="2"/>
      <c r="EU192" s="1"/>
      <c r="EV192" s="1"/>
      <c r="EW192" s="1"/>
      <c r="EX192" s="2"/>
      <c r="EY192" s="1"/>
      <c r="EZ192" s="1"/>
      <c r="FA192" s="1"/>
      <c r="FB192" s="2"/>
      <c r="FC192" s="1"/>
      <c r="FD192" s="1"/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</row>
    <row r="193" spans="1:268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97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98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900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901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902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903"/>
        <v>1210.4400844322322</v>
      </c>
      <c r="CL193" s="36">
        <v>918.74</v>
      </c>
      <c r="CM193" s="9">
        <v>1719.173</v>
      </c>
      <c r="CN193" s="37">
        <f t="shared" si="915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f t="shared" si="904"/>
        <v>0</v>
      </c>
      <c r="DD193" s="36">
        <v>0</v>
      </c>
      <c r="DE193" s="9">
        <v>0</v>
      </c>
      <c r="DF193" s="37">
        <v>0</v>
      </c>
      <c r="DG193" s="36">
        <v>0</v>
      </c>
      <c r="DH193" s="9">
        <v>0</v>
      </c>
      <c r="DI193" s="37">
        <v>0</v>
      </c>
      <c r="DJ193" s="47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v>0</v>
      </c>
      <c r="DY193" s="36">
        <v>0</v>
      </c>
      <c r="DZ193" s="9">
        <v>0</v>
      </c>
      <c r="EA193" s="37">
        <f t="shared" si="906"/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0</v>
      </c>
      <c r="EI193" s="9">
        <v>0</v>
      </c>
      <c r="EJ193" s="37">
        <v>0</v>
      </c>
      <c r="EK193" s="36">
        <v>606.74</v>
      </c>
      <c r="EL193" s="9">
        <v>391.60399999999998</v>
      </c>
      <c r="EM193" s="37">
        <f t="shared" si="908"/>
        <v>645.42308072650553</v>
      </c>
      <c r="EN193" s="36">
        <v>3609.24</v>
      </c>
      <c r="EO193" s="9">
        <v>3420.5920000000001</v>
      </c>
      <c r="EP193" s="37">
        <f t="shared" si="909"/>
        <v>947.73193248440123</v>
      </c>
      <c r="EQ193" s="5">
        <f t="shared" si="910"/>
        <v>14180.97</v>
      </c>
      <c r="ER193" s="11">
        <f t="shared" si="911"/>
        <v>15511.449000000001</v>
      </c>
      <c r="ES193" s="1"/>
      <c r="ET193" s="2"/>
      <c r="EU193" s="1"/>
      <c r="EV193" s="1"/>
      <c r="EW193" s="1"/>
      <c r="EX193" s="2"/>
      <c r="EY193" s="1"/>
      <c r="EZ193" s="1"/>
      <c r="FA193" s="1"/>
      <c r="FB193" s="2"/>
      <c r="FC193" s="1"/>
      <c r="FD193" s="1"/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</row>
    <row r="194" spans="1:268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97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98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900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901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902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903"/>
        <v>1238.9207063832757</v>
      </c>
      <c r="CL194" s="36">
        <v>602.79999999999995</v>
      </c>
      <c r="CM194" s="9">
        <v>1141.587</v>
      </c>
      <c r="CN194" s="37">
        <f t="shared" si="915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f t="shared" si="904"/>
        <v>0</v>
      </c>
      <c r="DD194" s="36">
        <v>0</v>
      </c>
      <c r="DE194" s="9">
        <v>0</v>
      </c>
      <c r="DF194" s="37">
        <v>0</v>
      </c>
      <c r="DG194" s="36">
        <v>0</v>
      </c>
      <c r="DH194" s="9">
        <v>0</v>
      </c>
      <c r="DI194" s="37">
        <v>0</v>
      </c>
      <c r="DJ194" s="47">
        <v>0</v>
      </c>
      <c r="DK194" s="9">
        <v>0</v>
      </c>
      <c r="DL194" s="37">
        <v>0</v>
      </c>
      <c r="DM194" s="36">
        <v>33.119999999999997</v>
      </c>
      <c r="DN194" s="9">
        <v>29.826000000000001</v>
      </c>
      <c r="DO194" s="37">
        <f t="shared" si="905"/>
        <v>900.54347826086962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v>0</v>
      </c>
      <c r="DY194" s="36">
        <v>0</v>
      </c>
      <c r="DZ194" s="9">
        <v>0</v>
      </c>
      <c r="EA194" s="37">
        <f t="shared" si="906"/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0</v>
      </c>
      <c r="EI194" s="9">
        <v>0</v>
      </c>
      <c r="EJ194" s="37">
        <v>0</v>
      </c>
      <c r="EK194" s="36">
        <v>593.92999999999995</v>
      </c>
      <c r="EL194" s="9">
        <v>470.33100000000002</v>
      </c>
      <c r="EM194" s="37">
        <f t="shared" si="908"/>
        <v>791.8963514218849</v>
      </c>
      <c r="EN194" s="36">
        <v>2932</v>
      </c>
      <c r="EO194" s="9">
        <v>2959.768</v>
      </c>
      <c r="EP194" s="37">
        <f t="shared" si="909"/>
        <v>1009.4706684856753</v>
      </c>
      <c r="EQ194" s="5">
        <f t="shared" si="910"/>
        <v>12677.760999999999</v>
      </c>
      <c r="ER194" s="11">
        <f t="shared" si="911"/>
        <v>14400.837999999998</v>
      </c>
      <c r="ES194" s="1"/>
      <c r="ET194" s="2"/>
      <c r="EU194" s="1"/>
      <c r="EV194" s="1"/>
      <c r="EW194" s="1"/>
      <c r="EX194" s="2"/>
      <c r="EY194" s="1"/>
      <c r="EZ194" s="1"/>
      <c r="FA194" s="1"/>
      <c r="FB194" s="2"/>
      <c r="FC194" s="1"/>
      <c r="FD194" s="1"/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</row>
    <row r="195" spans="1:268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912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97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98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913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900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901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902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903"/>
        <v>1349.6908895037095</v>
      </c>
      <c r="CL195" s="36">
        <v>401.7</v>
      </c>
      <c r="CM195" s="9">
        <v>810.49900000000002</v>
      </c>
      <c r="CN195" s="37">
        <f t="shared" si="915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f t="shared" si="904"/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v>0</v>
      </c>
      <c r="DY195" s="36">
        <v>0</v>
      </c>
      <c r="DZ195" s="9">
        <v>0</v>
      </c>
      <c r="EA195" s="37">
        <f t="shared" si="906"/>
        <v>0</v>
      </c>
      <c r="EB195" s="36">
        <v>0</v>
      </c>
      <c r="EC195" s="9">
        <v>0</v>
      </c>
      <c r="ED195" s="37">
        <v>0</v>
      </c>
      <c r="EE195" s="36">
        <v>0</v>
      </c>
      <c r="EF195" s="9">
        <v>0</v>
      </c>
      <c r="EG195" s="37">
        <v>0</v>
      </c>
      <c r="EH195" s="36">
        <v>30</v>
      </c>
      <c r="EI195" s="9">
        <v>66</v>
      </c>
      <c r="EJ195" s="37">
        <f t="shared" si="916"/>
        <v>2200</v>
      </c>
      <c r="EK195" s="36">
        <v>372.22</v>
      </c>
      <c r="EL195" s="9">
        <v>331.46899999999999</v>
      </c>
      <c r="EM195" s="37">
        <f t="shared" si="908"/>
        <v>890.51904787491264</v>
      </c>
      <c r="EN195" s="36">
        <v>2904</v>
      </c>
      <c r="EO195" s="9">
        <v>3202.58</v>
      </c>
      <c r="EP195" s="37">
        <f t="shared" si="909"/>
        <v>1102.8168044077136</v>
      </c>
      <c r="EQ195" s="5">
        <f t="shared" si="910"/>
        <v>11807.744999999999</v>
      </c>
      <c r="ER195" s="11">
        <f t="shared" si="911"/>
        <v>14509.790999999999</v>
      </c>
      <c r="ES195" s="1"/>
      <c r="ET195" s="2"/>
      <c r="EU195" s="1"/>
      <c r="EV195" s="1"/>
      <c r="EW195" s="1"/>
      <c r="EX195" s="2"/>
      <c r="EY195" s="1"/>
      <c r="EZ195" s="1"/>
      <c r="FA195" s="1"/>
      <c r="FB195" s="2"/>
      <c r="FC195" s="1"/>
      <c r="FD195" s="1"/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</row>
    <row r="196" spans="1:268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97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98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900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901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902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903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917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f t="shared" si="904"/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0</v>
      </c>
      <c r="DK196" s="9">
        <v>0</v>
      </c>
      <c r="DL196" s="37">
        <v>0</v>
      </c>
      <c r="DM196" s="36">
        <v>28</v>
      </c>
      <c r="DN196" s="9">
        <v>25.283999999999999</v>
      </c>
      <c r="DO196" s="37">
        <f t="shared" si="905"/>
        <v>902.99999999999989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v>0</v>
      </c>
      <c r="DY196" s="36">
        <v>0</v>
      </c>
      <c r="DZ196" s="9">
        <v>0</v>
      </c>
      <c r="EA196" s="37">
        <f t="shared" si="906"/>
        <v>0</v>
      </c>
      <c r="EB196" s="36">
        <v>0</v>
      </c>
      <c r="EC196" s="9">
        <v>0</v>
      </c>
      <c r="ED196" s="37">
        <v>0</v>
      </c>
      <c r="EE196" s="36">
        <v>0</v>
      </c>
      <c r="EF196" s="9">
        <v>0</v>
      </c>
      <c r="EG196" s="37">
        <v>0</v>
      </c>
      <c r="EH196" s="36">
        <v>61.44</v>
      </c>
      <c r="EI196" s="9">
        <v>121.02</v>
      </c>
      <c r="EJ196" s="37">
        <f t="shared" si="916"/>
        <v>1969.7265625</v>
      </c>
      <c r="EK196" s="36">
        <v>28</v>
      </c>
      <c r="EL196" s="9">
        <v>23.058</v>
      </c>
      <c r="EM196" s="37">
        <f t="shared" si="908"/>
        <v>823.5</v>
      </c>
      <c r="EN196" s="36">
        <v>1188</v>
      </c>
      <c r="EO196" s="9">
        <v>1441.3579999999999</v>
      </c>
      <c r="EP196" s="37">
        <f t="shared" si="909"/>
        <v>1213.2643097643097</v>
      </c>
      <c r="EQ196" s="5">
        <f t="shared" si="910"/>
        <v>9273.1920000000009</v>
      </c>
      <c r="ER196" s="11">
        <f t="shared" si="911"/>
        <v>13233.360000000002</v>
      </c>
      <c r="ES196" s="1"/>
      <c r="ET196" s="2"/>
      <c r="EU196" s="1"/>
      <c r="EV196" s="1"/>
      <c r="EW196" s="1"/>
      <c r="EX196" s="2"/>
      <c r="EY196" s="1"/>
      <c r="EZ196" s="1"/>
      <c r="FA196" s="1"/>
      <c r="FB196" s="2"/>
      <c r="FC196" s="1"/>
      <c r="FD196" s="1"/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</row>
    <row r="197" spans="1:268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97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98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900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901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902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903"/>
        <v>1542.7124284446993</v>
      </c>
      <c r="CL197" s="36">
        <v>180</v>
      </c>
      <c r="CM197" s="9">
        <v>414.3</v>
      </c>
      <c r="CN197" s="37">
        <f t="shared" si="915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f t="shared" si="904"/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0</v>
      </c>
      <c r="DK197" s="9">
        <v>0</v>
      </c>
      <c r="DL197" s="37">
        <v>0</v>
      </c>
      <c r="DM197" s="36">
        <v>26.33</v>
      </c>
      <c r="DN197" s="9">
        <v>31.84</v>
      </c>
      <c r="DO197" s="37">
        <f t="shared" si="905"/>
        <v>1209.2669958222561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v>0</v>
      </c>
      <c r="DY197" s="36">
        <v>0</v>
      </c>
      <c r="DZ197" s="9">
        <v>0</v>
      </c>
      <c r="EA197" s="37">
        <f t="shared" si="906"/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0</v>
      </c>
      <c r="EI197" s="9">
        <v>0</v>
      </c>
      <c r="EJ197" s="37">
        <v>0</v>
      </c>
      <c r="EK197" s="36">
        <v>30</v>
      </c>
      <c r="EL197" s="9">
        <v>43.442</v>
      </c>
      <c r="EM197" s="37">
        <f t="shared" si="908"/>
        <v>1448.0666666666666</v>
      </c>
      <c r="EN197" s="36">
        <v>396</v>
      </c>
      <c r="EO197" s="9">
        <v>472.863</v>
      </c>
      <c r="EP197" s="37">
        <f t="shared" si="909"/>
        <v>1194.0984848484848</v>
      </c>
      <c r="EQ197" s="5">
        <f t="shared" si="910"/>
        <v>9203.24</v>
      </c>
      <c r="ER197" s="11">
        <f t="shared" si="911"/>
        <v>13609.935999999996</v>
      </c>
      <c r="ES197" s="1"/>
      <c r="ET197" s="2"/>
      <c r="EU197" s="1"/>
      <c r="EV197" s="1"/>
      <c r="EW197" s="1"/>
      <c r="EX197" s="2"/>
      <c r="EY197" s="1"/>
      <c r="EZ197" s="1"/>
      <c r="FA197" s="1"/>
      <c r="FB197" s="2"/>
      <c r="FC197" s="1"/>
      <c r="FD197" s="1"/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</row>
    <row r="198" spans="1:268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912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97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98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900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901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902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903"/>
        <v>1566.6081216311338</v>
      </c>
      <c r="CL198" s="36">
        <v>120</v>
      </c>
      <c r="CM198" s="9">
        <v>286.5</v>
      </c>
      <c r="CN198" s="37">
        <f t="shared" si="915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f t="shared" si="904"/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0</v>
      </c>
      <c r="DK198" s="9">
        <v>0</v>
      </c>
      <c r="DL198" s="37">
        <v>0</v>
      </c>
      <c r="DM198" s="36">
        <v>160.69999999999999</v>
      </c>
      <c r="DN198" s="9">
        <v>207.672</v>
      </c>
      <c r="DO198" s="37">
        <f t="shared" si="905"/>
        <v>1292.2962041070318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v>0</v>
      </c>
      <c r="DY198" s="36">
        <v>0</v>
      </c>
      <c r="DZ198" s="9">
        <v>0</v>
      </c>
      <c r="EA198" s="37">
        <f t="shared" si="906"/>
        <v>0</v>
      </c>
      <c r="EB198" s="36">
        <v>0</v>
      </c>
      <c r="EC198" s="9">
        <v>0</v>
      </c>
      <c r="ED198" s="37">
        <v>0</v>
      </c>
      <c r="EE198" s="36">
        <v>0</v>
      </c>
      <c r="EF198" s="9">
        <v>0</v>
      </c>
      <c r="EG198" s="37">
        <v>0</v>
      </c>
      <c r="EH198" s="36">
        <v>61.48</v>
      </c>
      <c r="EI198" s="9">
        <v>113.738</v>
      </c>
      <c r="EJ198" s="37">
        <f t="shared" si="916"/>
        <v>1850</v>
      </c>
      <c r="EK198" s="36">
        <v>144.88</v>
      </c>
      <c r="EL198" s="9">
        <v>145.10400000000001</v>
      </c>
      <c r="EM198" s="37">
        <f t="shared" si="908"/>
        <v>1001.5461071231364</v>
      </c>
      <c r="EN198" s="36">
        <v>327</v>
      </c>
      <c r="EO198" s="9">
        <v>366.70600000000002</v>
      </c>
      <c r="EP198" s="37">
        <f t="shared" si="909"/>
        <v>1121.4250764525996</v>
      </c>
      <c r="EQ198" s="5">
        <f t="shared" si="910"/>
        <v>8713.5683200000003</v>
      </c>
      <c r="ER198" s="11">
        <f t="shared" si="911"/>
        <v>13162.55</v>
      </c>
      <c r="ES198" s="1"/>
      <c r="ET198" s="2"/>
      <c r="EU198" s="1"/>
      <c r="EV198" s="1"/>
      <c r="EW198" s="1"/>
      <c r="EX198" s="2"/>
      <c r="EY198" s="1"/>
      <c r="EZ198" s="1"/>
      <c r="FA198" s="1"/>
      <c r="FB198" s="2"/>
      <c r="FC198" s="1"/>
      <c r="FD198" s="1"/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</row>
    <row r="199" spans="1:268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912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98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918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900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901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902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903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f t="shared" si="904"/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0</v>
      </c>
      <c r="DK199" s="9">
        <v>0</v>
      </c>
      <c r="DL199" s="37">
        <v>0</v>
      </c>
      <c r="DM199" s="36">
        <v>28</v>
      </c>
      <c r="DN199" s="9">
        <v>30.8</v>
      </c>
      <c r="DO199" s="37">
        <f t="shared" si="905"/>
        <v>1100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v>0</v>
      </c>
      <c r="DY199" s="36">
        <v>0</v>
      </c>
      <c r="DZ199" s="9">
        <v>0</v>
      </c>
      <c r="EA199" s="37">
        <f t="shared" si="906"/>
        <v>0</v>
      </c>
      <c r="EB199" s="36">
        <v>0</v>
      </c>
      <c r="EC199" s="9">
        <v>0</v>
      </c>
      <c r="ED199" s="37">
        <v>0</v>
      </c>
      <c r="EE199" s="36">
        <v>0</v>
      </c>
      <c r="EF199" s="9">
        <v>0</v>
      </c>
      <c r="EG199" s="37">
        <v>0</v>
      </c>
      <c r="EH199" s="36">
        <v>28.5</v>
      </c>
      <c r="EI199" s="9">
        <v>53.58</v>
      </c>
      <c r="EJ199" s="37">
        <f t="shared" si="916"/>
        <v>1880</v>
      </c>
      <c r="EK199" s="36">
        <v>2638.24</v>
      </c>
      <c r="EL199" s="9">
        <v>2158.3760000000002</v>
      </c>
      <c r="EM199" s="37">
        <f t="shared" si="908"/>
        <v>818.11207471647788</v>
      </c>
      <c r="EN199" s="36">
        <v>1110.98</v>
      </c>
      <c r="EO199" s="9">
        <v>1003.864</v>
      </c>
      <c r="EP199" s="37">
        <f t="shared" si="909"/>
        <v>903.58422293830677</v>
      </c>
      <c r="EQ199" s="5">
        <f t="shared" si="910"/>
        <v>5009.3855299999996</v>
      </c>
      <c r="ER199" s="11">
        <f t="shared" si="911"/>
        <v>5441.558</v>
      </c>
      <c r="ES199" s="1"/>
      <c r="ET199" s="2"/>
      <c r="EU199" s="1"/>
      <c r="EV199" s="1"/>
      <c r="EW199" s="1"/>
      <c r="EX199" s="2"/>
      <c r="EY199" s="1"/>
      <c r="EZ199" s="1"/>
      <c r="FA199" s="1"/>
      <c r="FB199" s="2"/>
      <c r="FC199" s="1"/>
      <c r="FD199" s="1"/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</row>
    <row r="200" spans="1:268" ht="15" thickBot="1" x14ac:dyDescent="0.35">
      <c r="A200" s="55"/>
      <c r="B200" s="56" t="s">
        <v>17</v>
      </c>
      <c r="C200" s="39">
        <f t="shared" ref="C200:D200" si="919">SUM(C188:C199)</f>
        <v>0</v>
      </c>
      <c r="D200" s="30">
        <f t="shared" si="919"/>
        <v>0</v>
      </c>
      <c r="E200" s="40"/>
      <c r="F200" s="39">
        <f t="shared" ref="F200:G200" si="920">SUM(F188:F199)</f>
        <v>0</v>
      </c>
      <c r="G200" s="30">
        <f t="shared" si="920"/>
        <v>0</v>
      </c>
      <c r="H200" s="40"/>
      <c r="I200" s="39">
        <f t="shared" ref="I200:J200" si="921">SUM(I188:I199)</f>
        <v>83.884600000000006</v>
      </c>
      <c r="J200" s="30">
        <f t="shared" si="921"/>
        <v>895.91099999999994</v>
      </c>
      <c r="K200" s="40"/>
      <c r="L200" s="39">
        <f t="shared" ref="L200:M200" si="922">SUM(L188:L199)</f>
        <v>0</v>
      </c>
      <c r="M200" s="30">
        <f t="shared" si="922"/>
        <v>0</v>
      </c>
      <c r="N200" s="40"/>
      <c r="O200" s="39">
        <f t="shared" ref="O200:P200" si="923">SUM(O188:O199)</f>
        <v>0</v>
      </c>
      <c r="P200" s="30">
        <f t="shared" si="923"/>
        <v>0</v>
      </c>
      <c r="Q200" s="40"/>
      <c r="R200" s="39">
        <f t="shared" ref="R200:S200" si="924">SUM(R188:R199)</f>
        <v>0</v>
      </c>
      <c r="S200" s="30">
        <f t="shared" si="924"/>
        <v>0</v>
      </c>
      <c r="T200" s="40"/>
      <c r="U200" s="39">
        <f t="shared" ref="U200:V200" si="925">SUM(U188:U199)</f>
        <v>10346.09</v>
      </c>
      <c r="V200" s="30">
        <f t="shared" si="925"/>
        <v>14830.636999999999</v>
      </c>
      <c r="W200" s="40"/>
      <c r="X200" s="39">
        <f t="shared" ref="X200:Y200" si="926">SUM(X188:X199)</f>
        <v>0</v>
      </c>
      <c r="Y200" s="30">
        <f t="shared" si="926"/>
        <v>0</v>
      </c>
      <c r="Z200" s="40"/>
      <c r="AA200" s="39">
        <f t="shared" ref="AA200:AB200" si="927">SUM(AA188:AA199)</f>
        <v>0</v>
      </c>
      <c r="AB200" s="30">
        <f t="shared" si="927"/>
        <v>0</v>
      </c>
      <c r="AC200" s="40"/>
      <c r="AD200" s="39">
        <f t="shared" ref="AD200:AE200" si="928">SUM(AD188:AD199)</f>
        <v>0</v>
      </c>
      <c r="AE200" s="30">
        <f t="shared" si="928"/>
        <v>0</v>
      </c>
      <c r="AF200" s="40"/>
      <c r="AG200" s="39">
        <f t="shared" ref="AG200:AH200" si="929">SUM(AG188:AG199)</f>
        <v>0</v>
      </c>
      <c r="AH200" s="30">
        <f t="shared" si="929"/>
        <v>0</v>
      </c>
      <c r="AI200" s="40"/>
      <c r="AJ200" s="39">
        <f t="shared" ref="AJ200:AK200" si="930">SUM(AJ188:AJ199)</f>
        <v>69.7</v>
      </c>
      <c r="AK200" s="30">
        <f t="shared" si="930"/>
        <v>110.75</v>
      </c>
      <c r="AL200" s="40"/>
      <c r="AM200" s="39">
        <f t="shared" ref="AM200:AN200" si="931">SUM(AM188:AM199)</f>
        <v>0</v>
      </c>
      <c r="AN200" s="30">
        <f t="shared" si="931"/>
        <v>0</v>
      </c>
      <c r="AO200" s="40"/>
      <c r="AP200" s="39">
        <f t="shared" ref="AP200:AQ200" si="932">SUM(AP188:AP199)</f>
        <v>0.11593000000000001</v>
      </c>
      <c r="AQ200" s="30">
        <f t="shared" si="932"/>
        <v>7.4969999999999999</v>
      </c>
      <c r="AR200" s="40"/>
      <c r="AS200" s="39">
        <f t="shared" ref="AS200:AT200" si="933">SUM(AS188:AS199)</f>
        <v>0.46600000000000003</v>
      </c>
      <c r="AT200" s="30">
        <f t="shared" si="933"/>
        <v>13.029</v>
      </c>
      <c r="AU200" s="40"/>
      <c r="AV200" s="39">
        <f t="shared" ref="AV200:AW200" si="934">SUM(AV188:AV199)</f>
        <v>0</v>
      </c>
      <c r="AW200" s="30">
        <f t="shared" si="934"/>
        <v>0</v>
      </c>
      <c r="AX200" s="40"/>
      <c r="AY200" s="39">
        <f t="shared" ref="AY200:AZ200" si="935">SUM(AY188:AY199)</f>
        <v>0</v>
      </c>
      <c r="AZ200" s="30">
        <f t="shared" si="935"/>
        <v>0</v>
      </c>
      <c r="BA200" s="40"/>
      <c r="BB200" s="39">
        <f t="shared" ref="BB200:BC200" si="936">SUM(BB188:BB199)</f>
        <v>0</v>
      </c>
      <c r="BC200" s="30">
        <f t="shared" si="936"/>
        <v>0</v>
      </c>
      <c r="BD200" s="40"/>
      <c r="BE200" s="39">
        <f t="shared" ref="BE200:BF200" si="937">SUM(BE188:BE199)</f>
        <v>0</v>
      </c>
      <c r="BF200" s="30">
        <f t="shared" si="937"/>
        <v>0</v>
      </c>
      <c r="BG200" s="40"/>
      <c r="BH200" s="39">
        <f t="shared" ref="BH200:BI200" si="938">SUM(BH188:BH199)</f>
        <v>0</v>
      </c>
      <c r="BI200" s="30">
        <f t="shared" si="938"/>
        <v>0</v>
      </c>
      <c r="BJ200" s="40"/>
      <c r="BK200" s="39">
        <f t="shared" ref="BK200:BL200" si="939">SUM(BK188:BK199)</f>
        <v>0</v>
      </c>
      <c r="BL200" s="30">
        <f t="shared" si="939"/>
        <v>0</v>
      </c>
      <c r="BM200" s="40"/>
      <c r="BN200" s="39">
        <f t="shared" ref="BN200:BO200" si="940">SUM(BN188:BN199)</f>
        <v>0</v>
      </c>
      <c r="BO200" s="30">
        <f t="shared" si="940"/>
        <v>0</v>
      </c>
      <c r="BP200" s="40"/>
      <c r="BQ200" s="39">
        <f t="shared" ref="BQ200:BR200" si="941">SUM(BQ188:BQ199)</f>
        <v>2290.21</v>
      </c>
      <c r="BR200" s="30">
        <f t="shared" si="941"/>
        <v>4049.5450000000001</v>
      </c>
      <c r="BS200" s="40"/>
      <c r="BT200" s="39">
        <f t="shared" ref="BT200:BU200" si="942">SUM(BT188:BT199)</f>
        <v>0.01</v>
      </c>
      <c r="BU200" s="30">
        <f t="shared" si="942"/>
        <v>0.6</v>
      </c>
      <c r="BV200" s="40"/>
      <c r="BW200" s="39">
        <f t="shared" ref="BW200:BX200" si="943">SUM(BW188:BW199)</f>
        <v>18341.391000000003</v>
      </c>
      <c r="BX200" s="30">
        <f t="shared" si="943"/>
        <v>11937.424000000001</v>
      </c>
      <c r="BY200" s="40"/>
      <c r="BZ200" s="39">
        <f t="shared" ref="BZ200:CA200" si="944">SUM(BZ188:BZ199)</f>
        <v>0</v>
      </c>
      <c r="CA200" s="30">
        <f t="shared" si="944"/>
        <v>0</v>
      </c>
      <c r="CB200" s="40"/>
      <c r="CC200" s="39">
        <f t="shared" ref="CC200:CD200" si="945">SUM(CC188:CC199)</f>
        <v>0</v>
      </c>
      <c r="CD200" s="30">
        <f t="shared" si="945"/>
        <v>0</v>
      </c>
      <c r="CE200" s="40"/>
      <c r="CF200" s="39">
        <f t="shared" ref="CF200:CG200" si="946">SUM(CF188:CF199)</f>
        <v>0</v>
      </c>
      <c r="CG200" s="30">
        <f t="shared" si="946"/>
        <v>0</v>
      </c>
      <c r="CH200" s="40"/>
      <c r="CI200" s="39">
        <f t="shared" ref="CI200:CJ200" si="947">SUM(CI188:CI199)</f>
        <v>67836.086320000002</v>
      </c>
      <c r="CJ200" s="30">
        <f t="shared" si="947"/>
        <v>85709.104999999996</v>
      </c>
      <c r="CK200" s="40"/>
      <c r="CL200" s="39">
        <f t="shared" ref="CL200:CM200" si="948">SUM(CL188:CL199)</f>
        <v>2605.92</v>
      </c>
      <c r="CM200" s="30">
        <f t="shared" si="948"/>
        <v>5181.4990000000007</v>
      </c>
      <c r="CN200" s="40"/>
      <c r="CO200" s="39">
        <f t="shared" ref="CO200:CP200" si="949">SUM(CO188:CO199)</f>
        <v>183.6</v>
      </c>
      <c r="CP200" s="30">
        <f t="shared" si="949"/>
        <v>420.36</v>
      </c>
      <c r="CQ200" s="40"/>
      <c r="CR200" s="39">
        <f t="shared" ref="CR200:CS200" si="950">SUM(CR188:CR199)</f>
        <v>0</v>
      </c>
      <c r="CS200" s="30">
        <f t="shared" si="950"/>
        <v>0</v>
      </c>
      <c r="CT200" s="40"/>
      <c r="CU200" s="39">
        <f t="shared" ref="CU200:CV200" si="951">SUM(CU188:CU199)</f>
        <v>0</v>
      </c>
      <c r="CV200" s="30">
        <f t="shared" si="951"/>
        <v>0</v>
      </c>
      <c r="CW200" s="40"/>
      <c r="CX200" s="39">
        <f t="shared" ref="CX200:CY200" si="952">SUM(CX188:CX199)</f>
        <v>0</v>
      </c>
      <c r="CY200" s="30">
        <f t="shared" si="952"/>
        <v>0</v>
      </c>
      <c r="CZ200" s="40"/>
      <c r="DA200" s="39">
        <f t="shared" ref="DA200:DB200" si="953">SUM(DA188:DA199)</f>
        <v>0</v>
      </c>
      <c r="DB200" s="30">
        <f t="shared" si="953"/>
        <v>0</v>
      </c>
      <c r="DC200" s="40"/>
      <c r="DD200" s="39">
        <f t="shared" ref="DD200:DE200" si="954">SUM(DD188:DD199)</f>
        <v>0</v>
      </c>
      <c r="DE200" s="30">
        <f t="shared" si="954"/>
        <v>0</v>
      </c>
      <c r="DF200" s="40"/>
      <c r="DG200" s="39">
        <f t="shared" ref="DG200:DH200" si="955">SUM(DG188:DG199)</f>
        <v>0</v>
      </c>
      <c r="DH200" s="30">
        <f t="shared" si="955"/>
        <v>0</v>
      </c>
      <c r="DI200" s="40"/>
      <c r="DJ200" s="50">
        <f t="shared" ref="DJ200:DK200" si="956">SUM(DJ188:DJ199)</f>
        <v>0</v>
      </c>
      <c r="DK200" s="44">
        <f t="shared" si="956"/>
        <v>0</v>
      </c>
      <c r="DL200" s="45"/>
      <c r="DM200" s="39">
        <f t="shared" ref="DM200:DN200" si="957">SUM(DM188:DM199)</f>
        <v>968.33000000000015</v>
      </c>
      <c r="DN200" s="30">
        <f t="shared" si="957"/>
        <v>792.71199999999999</v>
      </c>
      <c r="DO200" s="40"/>
      <c r="DP200" s="39">
        <f t="shared" ref="DP200:DQ200" si="958">SUM(DP188:DP199)</f>
        <v>0</v>
      </c>
      <c r="DQ200" s="30">
        <f t="shared" si="958"/>
        <v>0</v>
      </c>
      <c r="DR200" s="40"/>
      <c r="DS200" s="39">
        <f t="shared" ref="DS200:DT200" si="959">SUM(DS188:DS199)</f>
        <v>0</v>
      </c>
      <c r="DT200" s="30">
        <f t="shared" si="959"/>
        <v>0</v>
      </c>
      <c r="DU200" s="40"/>
      <c r="DV200" s="39">
        <f t="shared" ref="DV200:DW200" si="960">SUM(DV188:DV199)</f>
        <v>0</v>
      </c>
      <c r="DW200" s="30">
        <f t="shared" si="960"/>
        <v>0</v>
      </c>
      <c r="DX200" s="40"/>
      <c r="DY200" s="39">
        <f t="shared" ref="DY200:DZ200" si="961">SUM(DY188:DY199)</f>
        <v>0</v>
      </c>
      <c r="DZ200" s="30">
        <f t="shared" si="961"/>
        <v>0</v>
      </c>
      <c r="EA200" s="40"/>
      <c r="EB200" s="39">
        <f t="shared" ref="EB200:EC200" si="962">SUM(EB188:EB199)</f>
        <v>0</v>
      </c>
      <c r="EC200" s="30">
        <f t="shared" si="962"/>
        <v>0</v>
      </c>
      <c r="ED200" s="40"/>
      <c r="EE200" s="39">
        <f t="shared" ref="EE200:EF200" si="963">SUM(EE188:EE199)</f>
        <v>41.905000000000001</v>
      </c>
      <c r="EF200" s="30">
        <f t="shared" si="963"/>
        <v>657.28</v>
      </c>
      <c r="EG200" s="40"/>
      <c r="EH200" s="39">
        <f t="shared" ref="EH200:EI200" si="964">SUM(EH188:EH199)</f>
        <v>270.91999999999996</v>
      </c>
      <c r="EI200" s="30">
        <f t="shared" si="964"/>
        <v>529.56799999999998</v>
      </c>
      <c r="EJ200" s="40"/>
      <c r="EK200" s="39">
        <f t="shared" ref="EK200:EL200" si="965">SUM(EK188:EK199)</f>
        <v>5390.07</v>
      </c>
      <c r="EL200" s="30">
        <f t="shared" si="965"/>
        <v>4227.7340000000004</v>
      </c>
      <c r="EM200" s="40"/>
      <c r="EN200" s="39">
        <f t="shared" ref="EN200:EO200" si="966">SUM(EN188:EN199)</f>
        <v>22007.57</v>
      </c>
      <c r="EO200" s="30">
        <f t="shared" si="966"/>
        <v>21779.131000000001</v>
      </c>
      <c r="EP200" s="40"/>
      <c r="EQ200" s="31">
        <f t="shared" si="910"/>
        <v>130436.26885000001</v>
      </c>
      <c r="ER200" s="32">
        <f t="shared" si="911"/>
        <v>151142.78199999998</v>
      </c>
      <c r="ES200" s="1"/>
      <c r="ET200" s="2"/>
      <c r="EU200" s="1"/>
      <c r="EV200" s="1"/>
      <c r="EW200" s="1"/>
      <c r="EX200" s="2"/>
      <c r="EY200" s="1"/>
      <c r="EZ200" s="1"/>
      <c r="FA200" s="1"/>
      <c r="FB200" s="2"/>
      <c r="FC200" s="1"/>
      <c r="FD200" s="1"/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P200" s="4"/>
      <c r="GU200" s="4"/>
      <c r="GZ200" s="4"/>
      <c r="HE200" s="4"/>
      <c r="HJ200" s="4"/>
      <c r="HO200" s="4"/>
      <c r="HT200" s="4"/>
      <c r="HY200" s="4"/>
      <c r="ID200" s="4"/>
      <c r="II200" s="4"/>
      <c r="IN200" s="4"/>
      <c r="IS200" s="4"/>
      <c r="IX200" s="4"/>
      <c r="JC200" s="4"/>
      <c r="JH200" s="4"/>
    </row>
    <row r="201" spans="1:268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6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6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6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7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7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72">CJ201/CI201*1000</f>
        <v>1729.1511633882353</v>
      </c>
      <c r="CL201" s="36">
        <v>60</v>
      </c>
      <c r="CM201" s="9">
        <v>144</v>
      </c>
      <c r="CN201" s="37">
        <f t="shared" ref="CN201:CN202" si="97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7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f t="shared" ref="DC201:DC212" si="975">IF(DA201=0,0,DB201/DA201*1000)</f>
        <v>0</v>
      </c>
      <c r="DD201" s="36">
        <v>0</v>
      </c>
      <c r="DE201" s="9">
        <v>0</v>
      </c>
      <c r="DF201" s="37">
        <v>0</v>
      </c>
      <c r="DG201" s="36">
        <v>0</v>
      </c>
      <c r="DH201" s="9">
        <v>0</v>
      </c>
      <c r="DI201" s="59">
        <v>0</v>
      </c>
      <c r="DJ201" s="63">
        <v>0</v>
      </c>
      <c r="DK201" s="64">
        <v>0</v>
      </c>
      <c r="DL201" s="65">
        <v>0</v>
      </c>
      <c r="DM201" s="47">
        <v>66</v>
      </c>
      <c r="DN201" s="9">
        <v>109.628</v>
      </c>
      <c r="DO201" s="37">
        <f t="shared" ref="DO201:DO212" si="976">DN201/DM201*1000</f>
        <v>1661.030303030303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v>0</v>
      </c>
      <c r="DY201" s="36">
        <v>0</v>
      </c>
      <c r="DZ201" s="9">
        <v>0</v>
      </c>
      <c r="EA201" s="37">
        <f t="shared" ref="EA201:EA212" si="977">IF(DY201=0,0,DZ201/DY201*1000)</f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0</v>
      </c>
      <c r="EI201" s="9">
        <v>0</v>
      </c>
      <c r="EJ201" s="37">
        <v>0</v>
      </c>
      <c r="EK201" s="36">
        <v>88.22</v>
      </c>
      <c r="EL201" s="9">
        <v>61.643000000000001</v>
      </c>
      <c r="EM201" s="37">
        <f t="shared" ref="EM201:EM205" si="978">EL201/EK201*1000</f>
        <v>698.74178190886425</v>
      </c>
      <c r="EN201" s="36">
        <v>165</v>
      </c>
      <c r="EO201" s="9">
        <v>257.35899999999998</v>
      </c>
      <c r="EP201" s="37">
        <f t="shared" ref="EP201:EP212" si="979">EO201/EN201*1000</f>
        <v>1559.7515151515152</v>
      </c>
      <c r="EQ201" s="5">
        <f t="shared" ref="EQ201:EQ213" si="980">C201+F201+L201+O201+AA201+AD201+AM201+AS201+AY201+BB201+BE201+BK201+BW201+BZ201+CF201+CI201+CU201+CX201+DD201+DM201+DP201+DS201+DV201+EE201+EH201+EK201+EN201+U201+BQ201+EB201+DJ201+AJ201+R201+AV201+X201+BN201+DG201+I201+CL201+AP201+CC201+BT201+CO201+CR201</f>
        <v>9687.75</v>
      </c>
      <c r="ER201" s="11">
        <f t="shared" ref="ER201:ER213" si="981">D201+G201+M201+P201+AB201+AE201+AN201+AT201+AZ201+BC201+BF201+BL201+BX201+CA201+CG201+CJ201+CV201+CY201+DE201+DN201+DQ201+DT201+DW201+EF201+EI201+EL201+EO201+V201+BR201+EC201+DK201+AK201+S201+AW201+Y201+BO201+DH201+J201+CM201+AQ201+CD201+BU201+CP201+CS201</f>
        <v>15829.855000000001</v>
      </c>
      <c r="ES201" s="1"/>
      <c r="ET201" s="2"/>
      <c r="EU201" s="1"/>
      <c r="EV201" s="1"/>
      <c r="EW201" s="1"/>
      <c r="EX201" s="2"/>
      <c r="EY201" s="1"/>
      <c r="EZ201" s="1"/>
      <c r="FA201" s="1"/>
      <c r="FB201" s="2"/>
      <c r="FC201" s="1"/>
      <c r="FD201" s="1"/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</row>
    <row r="202" spans="1:268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6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6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6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7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7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72"/>
        <v>1926.9028886223061</v>
      </c>
      <c r="CL202" s="36">
        <v>90</v>
      </c>
      <c r="CM202" s="9">
        <v>227.4</v>
      </c>
      <c r="CN202" s="37">
        <f t="shared" si="97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f t="shared" si="975"/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36">
        <v>0</v>
      </c>
      <c r="DK202" s="9">
        <v>0</v>
      </c>
      <c r="DL202" s="37">
        <v>0</v>
      </c>
      <c r="DM202" s="47">
        <v>33</v>
      </c>
      <c r="DN202" s="9">
        <v>22.841000000000001</v>
      </c>
      <c r="DO202" s="37">
        <f t="shared" si="976"/>
        <v>692.15151515151524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v>0</v>
      </c>
      <c r="DY202" s="36">
        <v>0</v>
      </c>
      <c r="DZ202" s="9">
        <v>0</v>
      </c>
      <c r="EA202" s="37">
        <f t="shared" si="977"/>
        <v>0</v>
      </c>
      <c r="EB202" s="36">
        <v>0</v>
      </c>
      <c r="EC202" s="9">
        <v>0</v>
      </c>
      <c r="ED202" s="37">
        <v>0</v>
      </c>
      <c r="EE202" s="36">
        <v>20</v>
      </c>
      <c r="EF202" s="9">
        <v>275.185</v>
      </c>
      <c r="EG202" s="37">
        <f t="shared" ref="EG202:EG210" si="982">EF202/EE202*1000</f>
        <v>13759.25</v>
      </c>
      <c r="EH202" s="36">
        <v>0</v>
      </c>
      <c r="EI202" s="9">
        <v>0</v>
      </c>
      <c r="EJ202" s="37">
        <v>0</v>
      </c>
      <c r="EK202" s="36">
        <v>95.48</v>
      </c>
      <c r="EL202" s="9">
        <v>134.49700000000001</v>
      </c>
      <c r="EM202" s="37">
        <f t="shared" si="978"/>
        <v>1408.6405529953918</v>
      </c>
      <c r="EN202" s="36">
        <v>1650</v>
      </c>
      <c r="EO202" s="9">
        <v>2626.2849999999999</v>
      </c>
      <c r="EP202" s="37">
        <f t="shared" si="979"/>
        <v>1591.6878787878788</v>
      </c>
      <c r="EQ202" s="5">
        <f t="shared" si="980"/>
        <v>10811.33</v>
      </c>
      <c r="ER202" s="11">
        <f t="shared" si="981"/>
        <v>19554.354000000003</v>
      </c>
      <c r="ES202" s="1"/>
      <c r="ET202" s="2"/>
      <c r="EU202" s="1"/>
      <c r="EV202" s="1"/>
      <c r="EW202" s="1"/>
      <c r="EX202" s="2"/>
      <c r="EY202" s="1"/>
      <c r="EZ202" s="1"/>
      <c r="FA202" s="1"/>
      <c r="FB202" s="2"/>
      <c r="FC202" s="1"/>
      <c r="FD202" s="1"/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</row>
    <row r="203" spans="1:268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6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6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6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7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7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7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f t="shared" si="975"/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36">
        <v>0</v>
      </c>
      <c r="DK203" s="9">
        <v>0</v>
      </c>
      <c r="DL203" s="37">
        <v>0</v>
      </c>
      <c r="DM203" s="47">
        <v>136.09</v>
      </c>
      <c r="DN203" s="9">
        <v>275.50599999999997</v>
      </c>
      <c r="DO203" s="37">
        <f t="shared" si="976"/>
        <v>2024.4397090160921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v>0</v>
      </c>
      <c r="DY203" s="36">
        <v>0</v>
      </c>
      <c r="DZ203" s="9">
        <v>0</v>
      </c>
      <c r="EA203" s="37">
        <f t="shared" si="977"/>
        <v>0</v>
      </c>
      <c r="EB203" s="36">
        <v>0</v>
      </c>
      <c r="EC203" s="9">
        <v>0</v>
      </c>
      <c r="ED203" s="37">
        <v>0</v>
      </c>
      <c r="EE203" s="36">
        <v>20</v>
      </c>
      <c r="EF203" s="9">
        <v>201.339</v>
      </c>
      <c r="EG203" s="37">
        <f t="shared" si="982"/>
        <v>10066.950000000001</v>
      </c>
      <c r="EH203" s="36">
        <v>0</v>
      </c>
      <c r="EI203" s="9">
        <v>0</v>
      </c>
      <c r="EJ203" s="37">
        <v>0</v>
      </c>
      <c r="EK203" s="36">
        <v>185.6</v>
      </c>
      <c r="EL203" s="9">
        <v>290.14600000000002</v>
      </c>
      <c r="EM203" s="37">
        <f t="shared" si="978"/>
        <v>1563.2866379310346</v>
      </c>
      <c r="EN203" s="36">
        <v>1517</v>
      </c>
      <c r="EO203" s="9">
        <v>2831.5030000000002</v>
      </c>
      <c r="EP203" s="37">
        <f t="shared" si="979"/>
        <v>1866.5148319050759</v>
      </c>
      <c r="EQ203" s="5">
        <f t="shared" si="980"/>
        <v>11282.06</v>
      </c>
      <c r="ER203" s="11">
        <f t="shared" si="981"/>
        <v>21722.909</v>
      </c>
      <c r="ES203" s="1"/>
      <c r="ET203" s="2"/>
      <c r="EU203" s="1"/>
      <c r="EV203" s="1"/>
      <c r="EW203" s="1"/>
      <c r="EX203" s="2"/>
      <c r="EY203" s="1"/>
      <c r="EZ203" s="1"/>
      <c r="FA203" s="1"/>
      <c r="FB203" s="2"/>
      <c r="FC203" s="1"/>
      <c r="FD203" s="1"/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</row>
    <row r="204" spans="1:268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83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6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6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6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7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7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7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f t="shared" si="975"/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36">
        <v>0</v>
      </c>
      <c r="DK204" s="9">
        <v>0</v>
      </c>
      <c r="DL204" s="37">
        <v>0</v>
      </c>
      <c r="DM204" s="47">
        <v>84</v>
      </c>
      <c r="DN204" s="9">
        <v>137.69999999999999</v>
      </c>
      <c r="DO204" s="37">
        <f t="shared" si="976"/>
        <v>1639.2857142857142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v>0</v>
      </c>
      <c r="DY204" s="36">
        <v>0</v>
      </c>
      <c r="DZ204" s="9">
        <v>0</v>
      </c>
      <c r="EA204" s="37">
        <f t="shared" si="977"/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0</v>
      </c>
      <c r="EI204" s="9">
        <v>0</v>
      </c>
      <c r="EJ204" s="37">
        <v>0</v>
      </c>
      <c r="EK204" s="36">
        <v>830</v>
      </c>
      <c r="EL204" s="9">
        <v>658.52300000000002</v>
      </c>
      <c r="EM204" s="37">
        <f t="shared" si="978"/>
        <v>793.40120481927715</v>
      </c>
      <c r="EN204" s="36">
        <v>231</v>
      </c>
      <c r="EO204" s="9">
        <v>423.32600000000002</v>
      </c>
      <c r="EP204" s="37">
        <f t="shared" si="979"/>
        <v>1832.5800865800868</v>
      </c>
      <c r="EQ204" s="5">
        <f t="shared" si="980"/>
        <v>10534.77655</v>
      </c>
      <c r="ER204" s="11">
        <f t="shared" si="981"/>
        <v>19744.691000000006</v>
      </c>
      <c r="ES204" s="1"/>
      <c r="ET204" s="2"/>
      <c r="EU204" s="1"/>
      <c r="EV204" s="1"/>
      <c r="EW204" s="1"/>
      <c r="EX204" s="2"/>
      <c r="EY204" s="1"/>
      <c r="EZ204" s="1"/>
      <c r="FA204" s="1"/>
      <c r="FB204" s="2"/>
      <c r="FC204" s="1"/>
      <c r="FD204" s="1"/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</row>
    <row r="205" spans="1:268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83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6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6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6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7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7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7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f t="shared" si="975"/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36">
        <v>0</v>
      </c>
      <c r="DK205" s="9">
        <v>0</v>
      </c>
      <c r="DL205" s="37">
        <v>0</v>
      </c>
      <c r="DM205" s="47">
        <v>28</v>
      </c>
      <c r="DN205" s="9">
        <v>47.6</v>
      </c>
      <c r="DO205" s="37">
        <f t="shared" si="976"/>
        <v>1700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v>0</v>
      </c>
      <c r="DY205" s="36">
        <v>0</v>
      </c>
      <c r="DZ205" s="9">
        <v>0</v>
      </c>
      <c r="EA205" s="37">
        <f t="shared" si="977"/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0</v>
      </c>
      <c r="EI205" s="9">
        <v>0</v>
      </c>
      <c r="EJ205" s="37">
        <v>0</v>
      </c>
      <c r="EK205" s="36">
        <v>399.66</v>
      </c>
      <c r="EL205" s="9">
        <v>473.74</v>
      </c>
      <c r="EM205" s="37">
        <f t="shared" si="978"/>
        <v>1185.3575539208327</v>
      </c>
      <c r="EN205" s="36">
        <v>0</v>
      </c>
      <c r="EO205" s="9">
        <v>0</v>
      </c>
      <c r="EP205" s="37">
        <v>0</v>
      </c>
      <c r="EQ205" s="5">
        <f t="shared" si="980"/>
        <v>8887.24</v>
      </c>
      <c r="ER205" s="11">
        <f t="shared" si="981"/>
        <v>17302.285</v>
      </c>
      <c r="ES205" s="1"/>
      <c r="ET205" s="2"/>
      <c r="EU205" s="1"/>
      <c r="EV205" s="1"/>
      <c r="EW205" s="1"/>
      <c r="EX205" s="2"/>
      <c r="EY205" s="1"/>
      <c r="EZ205" s="1"/>
      <c r="FA205" s="1"/>
      <c r="FB205" s="2"/>
      <c r="FC205" s="1"/>
      <c r="FD205" s="1"/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</row>
    <row r="206" spans="1:268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6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6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6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7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7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7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f t="shared" si="975"/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v>0</v>
      </c>
      <c r="DY206" s="36">
        <v>0</v>
      </c>
      <c r="DZ206" s="9">
        <v>0</v>
      </c>
      <c r="EA206" s="37">
        <f t="shared" si="977"/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0</v>
      </c>
      <c r="EL206" s="9">
        <v>0</v>
      </c>
      <c r="EM206" s="37">
        <v>0</v>
      </c>
      <c r="EN206" s="36">
        <v>225</v>
      </c>
      <c r="EO206" s="9">
        <v>375.589</v>
      </c>
      <c r="EP206" s="37">
        <f t="shared" si="979"/>
        <v>1669.2844444444443</v>
      </c>
      <c r="EQ206" s="5">
        <f t="shared" si="980"/>
        <v>8250.6299999999992</v>
      </c>
      <c r="ER206" s="11">
        <f t="shared" si="981"/>
        <v>16943.006999999998</v>
      </c>
      <c r="ES206" s="1"/>
      <c r="ET206" s="2"/>
      <c r="EU206" s="1"/>
      <c r="EV206" s="1"/>
      <c r="EW206" s="1"/>
      <c r="EX206" s="2"/>
      <c r="EY206" s="1"/>
      <c r="EZ206" s="1"/>
      <c r="FA206" s="1"/>
      <c r="FB206" s="2"/>
      <c r="FC206" s="1"/>
      <c r="FD206" s="1"/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</row>
    <row r="207" spans="1:268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6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6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6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7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7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7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f t="shared" si="975"/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v>0</v>
      </c>
      <c r="DY207" s="36">
        <v>0</v>
      </c>
      <c r="DZ207" s="9">
        <v>0</v>
      </c>
      <c r="EA207" s="37">
        <f t="shared" si="977"/>
        <v>0</v>
      </c>
      <c r="EB207" s="36">
        <v>0</v>
      </c>
      <c r="EC207" s="9">
        <v>0</v>
      </c>
      <c r="ED207" s="37">
        <v>0</v>
      </c>
      <c r="EE207" s="36">
        <v>0</v>
      </c>
      <c r="EF207" s="9">
        <v>0</v>
      </c>
      <c r="EG207" s="37">
        <v>0</v>
      </c>
      <c r="EH207" s="36">
        <v>34.159999999999997</v>
      </c>
      <c r="EI207" s="9">
        <v>78.567999999999998</v>
      </c>
      <c r="EJ207" s="37">
        <f t="shared" ref="EJ207:EJ211" si="984">EI207/EH207*1000</f>
        <v>2300.0000000000005</v>
      </c>
      <c r="EK207" s="36">
        <v>0</v>
      </c>
      <c r="EL207" s="9">
        <v>0</v>
      </c>
      <c r="EM207" s="37">
        <v>0</v>
      </c>
      <c r="EN207" s="36">
        <v>546</v>
      </c>
      <c r="EO207" s="9">
        <v>854.79700000000003</v>
      </c>
      <c r="EP207" s="37">
        <f t="shared" si="979"/>
        <v>1565.5622710622713</v>
      </c>
      <c r="EQ207" s="5">
        <f t="shared" si="980"/>
        <v>8962.869999999999</v>
      </c>
      <c r="ER207" s="11">
        <f t="shared" si="981"/>
        <v>17976.576000000001</v>
      </c>
      <c r="ES207" s="1"/>
      <c r="ET207" s="2"/>
      <c r="EU207" s="1"/>
      <c r="EV207" s="1"/>
      <c r="EW207" s="1"/>
      <c r="EX207" s="2"/>
      <c r="EY207" s="1"/>
      <c r="EZ207" s="1"/>
      <c r="FA207" s="1"/>
      <c r="FB207" s="2"/>
      <c r="FC207" s="1"/>
      <c r="FD207" s="1"/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</row>
    <row r="208" spans="1:268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6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6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6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7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7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7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f t="shared" si="975"/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36">
        <v>0</v>
      </c>
      <c r="DK208" s="9">
        <v>0</v>
      </c>
      <c r="DL208" s="37">
        <v>0</v>
      </c>
      <c r="DM208" s="47">
        <v>28</v>
      </c>
      <c r="DN208" s="9">
        <v>43.268000000000001</v>
      </c>
      <c r="DO208" s="37">
        <f t="shared" si="976"/>
        <v>1545.2857142857144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v>0</v>
      </c>
      <c r="DY208" s="36">
        <v>0</v>
      </c>
      <c r="DZ208" s="9">
        <v>0</v>
      </c>
      <c r="EA208" s="37">
        <f t="shared" si="977"/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0</v>
      </c>
      <c r="EL208" s="9">
        <v>0</v>
      </c>
      <c r="EM208" s="37">
        <v>0</v>
      </c>
      <c r="EN208" s="36">
        <v>60</v>
      </c>
      <c r="EO208" s="9">
        <v>36</v>
      </c>
      <c r="EP208" s="37">
        <f t="shared" si="979"/>
        <v>600</v>
      </c>
      <c r="EQ208" s="5">
        <f t="shared" si="980"/>
        <v>9138.92</v>
      </c>
      <c r="ER208" s="11">
        <f t="shared" si="981"/>
        <v>19369.576000000001</v>
      </c>
      <c r="ES208" s="1"/>
      <c r="ET208" s="2"/>
      <c r="EU208" s="1"/>
      <c r="EV208" s="1"/>
      <c r="EW208" s="1"/>
      <c r="EX208" s="2"/>
      <c r="EY208" s="1"/>
      <c r="EZ208" s="1"/>
      <c r="FA208" s="1"/>
      <c r="FB208" s="2"/>
      <c r="FC208" s="1"/>
      <c r="FD208" s="1"/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</row>
    <row r="209" spans="1:268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6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6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6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7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7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7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f t="shared" si="975"/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v>0</v>
      </c>
      <c r="DY209" s="36">
        <v>0</v>
      </c>
      <c r="DZ209" s="9">
        <v>0</v>
      </c>
      <c r="EA209" s="37">
        <f t="shared" si="977"/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0</v>
      </c>
      <c r="EL209" s="9">
        <v>0</v>
      </c>
      <c r="EM209" s="37">
        <v>0</v>
      </c>
      <c r="EN209" s="36">
        <v>30</v>
      </c>
      <c r="EO209" s="9">
        <v>15</v>
      </c>
      <c r="EP209" s="37">
        <f t="shared" si="979"/>
        <v>500</v>
      </c>
      <c r="EQ209" s="5">
        <f t="shared" si="980"/>
        <v>8310.58</v>
      </c>
      <c r="ER209" s="11">
        <f t="shared" si="981"/>
        <v>18135.273000000001</v>
      </c>
      <c r="ES209" s="1"/>
      <c r="ET209" s="2"/>
      <c r="EU209" s="1"/>
      <c r="EV209" s="1"/>
      <c r="EW209" s="1"/>
      <c r="EX209" s="2"/>
      <c r="EY209" s="1"/>
      <c r="EZ209" s="1"/>
      <c r="FA209" s="1"/>
      <c r="FB209" s="2"/>
      <c r="FC209" s="1"/>
      <c r="FD209" s="1"/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</row>
    <row r="210" spans="1:268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6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68"/>
        <v>0</v>
      </c>
      <c r="AJ210" s="36">
        <v>28.475000000000001</v>
      </c>
      <c r="AK210" s="9">
        <v>57.201000000000001</v>
      </c>
      <c r="AL210" s="37">
        <f t="shared" ref="AL210:AL211" si="985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6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7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7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86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7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f t="shared" si="975"/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v>0</v>
      </c>
      <c r="DY210" s="36">
        <v>0</v>
      </c>
      <c r="DZ210" s="9">
        <v>0</v>
      </c>
      <c r="EA210" s="37">
        <f t="shared" si="977"/>
        <v>0</v>
      </c>
      <c r="EB210" s="36">
        <v>0</v>
      </c>
      <c r="EC210" s="9">
        <v>0</v>
      </c>
      <c r="ED210" s="37">
        <v>0</v>
      </c>
      <c r="EE210" s="36">
        <v>20</v>
      </c>
      <c r="EF210" s="9">
        <v>260.20699999999999</v>
      </c>
      <c r="EG210" s="37">
        <f t="shared" si="982"/>
        <v>13010.349999999999</v>
      </c>
      <c r="EH210" s="36">
        <v>100.26</v>
      </c>
      <c r="EI210" s="9">
        <v>250.65</v>
      </c>
      <c r="EJ210" s="37">
        <f t="shared" si="984"/>
        <v>2500</v>
      </c>
      <c r="EK210" s="36">
        <v>0</v>
      </c>
      <c r="EL210" s="9">
        <v>0</v>
      </c>
      <c r="EM210" s="37">
        <v>0</v>
      </c>
      <c r="EN210" s="36">
        <v>30</v>
      </c>
      <c r="EO210" s="9">
        <v>31</v>
      </c>
      <c r="EP210" s="37">
        <f t="shared" si="979"/>
        <v>1033.3333333333335</v>
      </c>
      <c r="EQ210" s="5">
        <f t="shared" si="980"/>
        <v>9074.965000000002</v>
      </c>
      <c r="ER210" s="11">
        <f t="shared" si="981"/>
        <v>19935.807000000001</v>
      </c>
      <c r="ES210" s="1"/>
      <c r="ET210" s="2"/>
      <c r="EU210" s="1"/>
      <c r="EV210" s="1"/>
      <c r="EW210" s="1"/>
      <c r="EX210" s="2"/>
      <c r="EY210" s="1"/>
      <c r="EZ210" s="1"/>
      <c r="FA210" s="1"/>
      <c r="FB210" s="2"/>
      <c r="FC210" s="1"/>
      <c r="FD210" s="1"/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</row>
    <row r="211" spans="1:268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83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87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68"/>
        <v>0</v>
      </c>
      <c r="AJ211" s="36">
        <v>63.42</v>
      </c>
      <c r="AK211" s="9">
        <v>127.398</v>
      </c>
      <c r="AL211" s="37">
        <f t="shared" si="985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6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7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7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7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f t="shared" si="975"/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36">
        <v>0</v>
      </c>
      <c r="DK211" s="9">
        <v>0</v>
      </c>
      <c r="DL211" s="37">
        <v>0</v>
      </c>
      <c r="DM211" s="47">
        <v>33</v>
      </c>
      <c r="DN211" s="9">
        <v>56.1</v>
      </c>
      <c r="DO211" s="37">
        <f t="shared" si="976"/>
        <v>1700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v>0</v>
      </c>
      <c r="DY211" s="36">
        <v>0</v>
      </c>
      <c r="DZ211" s="9">
        <v>0</v>
      </c>
      <c r="EA211" s="37">
        <f t="shared" si="977"/>
        <v>0</v>
      </c>
      <c r="EB211" s="36">
        <v>0</v>
      </c>
      <c r="EC211" s="9">
        <v>0</v>
      </c>
      <c r="ED211" s="37">
        <v>0</v>
      </c>
      <c r="EE211" s="36">
        <v>0</v>
      </c>
      <c r="EF211" s="9">
        <v>0</v>
      </c>
      <c r="EG211" s="37">
        <v>0</v>
      </c>
      <c r="EH211" s="36">
        <v>98.76</v>
      </c>
      <c r="EI211" s="9">
        <v>240.6</v>
      </c>
      <c r="EJ211" s="37">
        <f t="shared" si="984"/>
        <v>2436.2089914945318</v>
      </c>
      <c r="EK211" s="36">
        <v>0</v>
      </c>
      <c r="EL211" s="9">
        <v>0</v>
      </c>
      <c r="EM211" s="37">
        <v>0</v>
      </c>
      <c r="EN211" s="36">
        <v>118</v>
      </c>
      <c r="EO211" s="9">
        <v>120.249</v>
      </c>
      <c r="EP211" s="37">
        <f t="shared" si="979"/>
        <v>1019.0593220338984</v>
      </c>
      <c r="EQ211" s="5">
        <f t="shared" si="980"/>
        <v>10360.289999999999</v>
      </c>
      <c r="ER211" s="11">
        <f t="shared" si="981"/>
        <v>22027.003999999994</v>
      </c>
      <c r="ES211" s="1"/>
      <c r="ET211" s="2"/>
      <c r="EU211" s="1"/>
      <c r="EV211" s="1"/>
      <c r="EW211" s="1"/>
      <c r="EX211" s="2"/>
      <c r="EY211" s="1"/>
      <c r="EZ211" s="1"/>
      <c r="FA211" s="1"/>
      <c r="FB211" s="2"/>
      <c r="FC211" s="1"/>
      <c r="FD211" s="1"/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</row>
    <row r="212" spans="1:268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6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6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6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7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7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7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f t="shared" si="975"/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36">
        <v>0</v>
      </c>
      <c r="DK212" s="9">
        <v>0</v>
      </c>
      <c r="DL212" s="37">
        <v>0</v>
      </c>
      <c r="DM212" s="47">
        <v>100</v>
      </c>
      <c r="DN212" s="9">
        <v>161.61600000000001</v>
      </c>
      <c r="DO212" s="37">
        <f t="shared" si="976"/>
        <v>1616.16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v>0</v>
      </c>
      <c r="DY212" s="36">
        <v>0</v>
      </c>
      <c r="DZ212" s="9">
        <v>0</v>
      </c>
      <c r="EA212" s="37">
        <f t="shared" si="977"/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0</v>
      </c>
      <c r="EL212" s="9">
        <v>0</v>
      </c>
      <c r="EM212" s="37">
        <v>0</v>
      </c>
      <c r="EN212" s="36">
        <v>90</v>
      </c>
      <c r="EO212" s="9">
        <v>77.515000000000001</v>
      </c>
      <c r="EP212" s="37">
        <f t="shared" si="979"/>
        <v>861.27777777777783</v>
      </c>
      <c r="EQ212" s="5">
        <f t="shared" si="980"/>
        <v>8797.8200000000015</v>
      </c>
      <c r="ER212" s="11">
        <f t="shared" si="981"/>
        <v>18745.865000000002</v>
      </c>
      <c r="ES212" s="1"/>
      <c r="ET212" s="2"/>
      <c r="EU212" s="1"/>
      <c r="EV212" s="1"/>
      <c r="EW212" s="1"/>
      <c r="EX212" s="2"/>
      <c r="EY212" s="1"/>
      <c r="EZ212" s="1"/>
      <c r="FA212" s="1"/>
      <c r="FB212" s="2"/>
      <c r="FC212" s="1"/>
      <c r="FD212" s="1"/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</row>
    <row r="213" spans="1:268" ht="15" thickBot="1" x14ac:dyDescent="0.35">
      <c r="A213" s="55"/>
      <c r="B213" s="56" t="s">
        <v>17</v>
      </c>
      <c r="C213" s="39">
        <f t="shared" ref="C213:D213" si="988">SUM(C201:C212)</f>
        <v>0</v>
      </c>
      <c r="D213" s="30">
        <f t="shared" si="988"/>
        <v>0</v>
      </c>
      <c r="E213" s="40"/>
      <c r="F213" s="39">
        <f t="shared" ref="F213:G213" si="989">SUM(F201:F212)</f>
        <v>0</v>
      </c>
      <c r="G213" s="30">
        <f t="shared" si="989"/>
        <v>0</v>
      </c>
      <c r="H213" s="40"/>
      <c r="I213" s="39">
        <f t="shared" ref="I213:J213" si="990">SUM(I201:I212)</f>
        <v>63</v>
      </c>
      <c r="J213" s="30">
        <f t="shared" si="990"/>
        <v>835.00499999999988</v>
      </c>
      <c r="K213" s="40"/>
      <c r="L213" s="39">
        <f t="shared" ref="L213:M213" si="991">SUM(L201:L212)</f>
        <v>0</v>
      </c>
      <c r="M213" s="30">
        <f t="shared" si="991"/>
        <v>0</v>
      </c>
      <c r="N213" s="40"/>
      <c r="O213" s="39">
        <f t="shared" ref="O213:P213" si="992">SUM(O201:O212)</f>
        <v>0</v>
      </c>
      <c r="P213" s="30">
        <f t="shared" si="992"/>
        <v>0</v>
      </c>
      <c r="Q213" s="40"/>
      <c r="R213" s="39">
        <f t="shared" ref="R213:S213" si="993">SUM(R201:R212)</f>
        <v>0</v>
      </c>
      <c r="S213" s="30">
        <f t="shared" si="993"/>
        <v>0</v>
      </c>
      <c r="T213" s="40"/>
      <c r="U213" s="39">
        <f t="shared" ref="U213:V213" si="994">SUM(U201:U212)</f>
        <v>10052.370000000001</v>
      </c>
      <c r="V213" s="30">
        <f t="shared" si="994"/>
        <v>22731.665999999997</v>
      </c>
      <c r="W213" s="40"/>
      <c r="X213" s="39">
        <f t="shared" ref="X213:Y213" si="995">SUM(X201:X212)</f>
        <v>0</v>
      </c>
      <c r="Y213" s="30">
        <f t="shared" si="995"/>
        <v>0</v>
      </c>
      <c r="Z213" s="40"/>
      <c r="AA213" s="39">
        <f t="shared" ref="AA213:AB213" si="996">SUM(AA201:AA212)</f>
        <v>0</v>
      </c>
      <c r="AB213" s="30">
        <f t="shared" si="996"/>
        <v>0</v>
      </c>
      <c r="AC213" s="40"/>
      <c r="AD213" s="39">
        <f t="shared" ref="AD213:AE213" si="997">SUM(AD201:AD212)</f>
        <v>0</v>
      </c>
      <c r="AE213" s="30">
        <f t="shared" si="997"/>
        <v>0</v>
      </c>
      <c r="AF213" s="40"/>
      <c r="AG213" s="39">
        <f t="shared" ref="AG213:AH213" si="998">SUM(AG201:AG212)</f>
        <v>0</v>
      </c>
      <c r="AH213" s="30">
        <f t="shared" si="998"/>
        <v>0</v>
      </c>
      <c r="AI213" s="40"/>
      <c r="AJ213" s="39">
        <f t="shared" ref="AJ213:AK213" si="999">SUM(AJ201:AJ212)</f>
        <v>91.89500000000001</v>
      </c>
      <c r="AK213" s="30">
        <f t="shared" si="999"/>
        <v>184.59899999999999</v>
      </c>
      <c r="AL213" s="40"/>
      <c r="AM213" s="39">
        <f t="shared" ref="AM213:AN213" si="1000">SUM(AM201:AM212)</f>
        <v>0</v>
      </c>
      <c r="AN213" s="30">
        <f t="shared" si="1000"/>
        <v>0</v>
      </c>
      <c r="AO213" s="40"/>
      <c r="AP213" s="39">
        <f t="shared" ref="AP213:AQ213" si="1001">SUM(AP201:AP212)</f>
        <v>0</v>
      </c>
      <c r="AQ213" s="30">
        <f t="shared" si="1001"/>
        <v>0</v>
      </c>
      <c r="AR213" s="40"/>
      <c r="AS213" s="39">
        <f t="shared" ref="AS213:AT213" si="1002">SUM(AS201:AS212)</f>
        <v>0</v>
      </c>
      <c r="AT213" s="30">
        <f t="shared" si="1002"/>
        <v>0</v>
      </c>
      <c r="AU213" s="40"/>
      <c r="AV213" s="39">
        <f t="shared" ref="AV213:AW213" si="1003">SUM(AV201:AV212)</f>
        <v>0</v>
      </c>
      <c r="AW213" s="30">
        <f t="shared" si="1003"/>
        <v>0</v>
      </c>
      <c r="AX213" s="40"/>
      <c r="AY213" s="39">
        <f t="shared" ref="AY213:AZ213" si="1004">SUM(AY201:AY212)</f>
        <v>0</v>
      </c>
      <c r="AZ213" s="30">
        <f t="shared" si="1004"/>
        <v>0</v>
      </c>
      <c r="BA213" s="40"/>
      <c r="BB213" s="39">
        <f t="shared" ref="BB213:BC213" si="1005">SUM(BB201:BB212)</f>
        <v>0</v>
      </c>
      <c r="BC213" s="30">
        <f t="shared" si="1005"/>
        <v>0</v>
      </c>
      <c r="BD213" s="40"/>
      <c r="BE213" s="39">
        <f t="shared" ref="BE213:BF213" si="1006">SUM(BE201:BE212)</f>
        <v>0</v>
      </c>
      <c r="BF213" s="30">
        <f t="shared" si="1006"/>
        <v>0</v>
      </c>
      <c r="BG213" s="40"/>
      <c r="BH213" s="39">
        <f t="shared" ref="BH213:BI213" si="1007">SUM(BH201:BH212)</f>
        <v>0</v>
      </c>
      <c r="BI213" s="30">
        <f t="shared" si="1007"/>
        <v>0</v>
      </c>
      <c r="BJ213" s="40"/>
      <c r="BK213" s="39">
        <f t="shared" ref="BK213:BL213" si="1008">SUM(BK201:BK212)</f>
        <v>0</v>
      </c>
      <c r="BL213" s="30">
        <f t="shared" si="1008"/>
        <v>0</v>
      </c>
      <c r="BM213" s="40"/>
      <c r="BN213" s="39">
        <f t="shared" ref="BN213:BO213" si="1009">SUM(BN201:BN212)</f>
        <v>0</v>
      </c>
      <c r="BO213" s="30">
        <f t="shared" si="1009"/>
        <v>0</v>
      </c>
      <c r="BP213" s="40"/>
      <c r="BQ213" s="39">
        <f t="shared" ref="BQ213:BR213" si="1010">SUM(BQ201:BQ212)</f>
        <v>4717.47</v>
      </c>
      <c r="BR213" s="30">
        <f t="shared" si="1010"/>
        <v>10246.874</v>
      </c>
      <c r="BS213" s="40"/>
      <c r="BT213" s="39">
        <f t="shared" ref="BT213:BU213" si="1011">SUM(BT201:BT212)</f>
        <v>0</v>
      </c>
      <c r="BU213" s="30">
        <f t="shared" si="1011"/>
        <v>0</v>
      </c>
      <c r="BV213" s="40"/>
      <c r="BW213" s="39">
        <f t="shared" ref="BW213:BX213" si="1012">SUM(BW201:BW212)</f>
        <v>13692</v>
      </c>
      <c r="BX213" s="30">
        <f t="shared" si="1012"/>
        <v>18915.744999999999</v>
      </c>
      <c r="BY213" s="40"/>
      <c r="BZ213" s="39">
        <f t="shared" ref="BZ213:CA213" si="1013">SUM(BZ201:BZ212)</f>
        <v>0</v>
      </c>
      <c r="CA213" s="30">
        <f t="shared" si="1013"/>
        <v>0</v>
      </c>
      <c r="CB213" s="40"/>
      <c r="CC213" s="39">
        <f t="shared" ref="CC213:CD213" si="1014">SUM(CC201:CC212)</f>
        <v>25.5</v>
      </c>
      <c r="CD213" s="30">
        <f t="shared" si="1014"/>
        <v>61.2</v>
      </c>
      <c r="CE213" s="40"/>
      <c r="CF213" s="39">
        <f t="shared" ref="CF213:CG213" si="1015">SUM(CF201:CF212)</f>
        <v>0</v>
      </c>
      <c r="CG213" s="30">
        <f t="shared" si="1015"/>
        <v>0</v>
      </c>
      <c r="CH213" s="40"/>
      <c r="CI213" s="39">
        <f t="shared" ref="CI213:CJ213" si="1016">SUM(CI201:CI212)</f>
        <v>78212.76655</v>
      </c>
      <c r="CJ213" s="30">
        <f t="shared" si="1016"/>
        <v>162448.00400000002</v>
      </c>
      <c r="CK213" s="40"/>
      <c r="CL213" s="39">
        <f t="shared" ref="CL213:CM213" si="1017">SUM(CL201:CL212)</f>
        <v>150</v>
      </c>
      <c r="CM213" s="30">
        <f t="shared" si="1017"/>
        <v>371.4</v>
      </c>
      <c r="CN213" s="40"/>
      <c r="CO213" s="39">
        <f t="shared" ref="CO213:CP213" si="1018">SUM(CO201:CO212)</f>
        <v>0</v>
      </c>
      <c r="CP213" s="30">
        <f t="shared" si="1018"/>
        <v>0</v>
      </c>
      <c r="CQ213" s="40"/>
      <c r="CR213" s="39">
        <f t="shared" ref="CR213:CS213" si="1019">SUM(CR201:CR212)</f>
        <v>32</v>
      </c>
      <c r="CS213" s="30">
        <f t="shared" si="1019"/>
        <v>64.728999999999999</v>
      </c>
      <c r="CT213" s="40"/>
      <c r="CU213" s="39">
        <f t="shared" ref="CU213:CV213" si="1020">SUM(CU201:CU212)</f>
        <v>0</v>
      </c>
      <c r="CV213" s="30">
        <f t="shared" si="1020"/>
        <v>0</v>
      </c>
      <c r="CW213" s="40"/>
      <c r="CX213" s="39">
        <f t="shared" ref="CX213:CY213" si="1021">SUM(CX201:CX212)</f>
        <v>0</v>
      </c>
      <c r="CY213" s="30">
        <f t="shared" si="1021"/>
        <v>0</v>
      </c>
      <c r="CZ213" s="40"/>
      <c r="DA213" s="39">
        <f t="shared" ref="DA213:DB213" si="1022">SUM(DA201:DA212)</f>
        <v>0</v>
      </c>
      <c r="DB213" s="30">
        <f t="shared" si="1022"/>
        <v>0</v>
      </c>
      <c r="DC213" s="40"/>
      <c r="DD213" s="39">
        <f t="shared" ref="DD213:DE213" si="1023">SUM(DD201:DD212)</f>
        <v>0</v>
      </c>
      <c r="DE213" s="30">
        <f t="shared" si="1023"/>
        <v>0</v>
      </c>
      <c r="DF213" s="40"/>
      <c r="DG213" s="39">
        <f t="shared" ref="DG213:DH213" si="1024">SUM(DG201:DG212)</f>
        <v>0</v>
      </c>
      <c r="DH213" s="30">
        <f t="shared" si="1024"/>
        <v>0</v>
      </c>
      <c r="DI213" s="60"/>
      <c r="DJ213" s="61">
        <f t="shared" ref="DJ213:DK213" si="1025">SUM(DJ201:DJ212)</f>
        <v>0</v>
      </c>
      <c r="DK213" s="44">
        <f t="shared" si="1025"/>
        <v>0</v>
      </c>
      <c r="DL213" s="62"/>
      <c r="DM213" s="48">
        <f t="shared" ref="DM213:DN213" si="1026">SUM(DM201:DM212)</f>
        <v>508.09000000000003</v>
      </c>
      <c r="DN213" s="30">
        <f t="shared" si="1026"/>
        <v>854.25900000000001</v>
      </c>
      <c r="DO213" s="40"/>
      <c r="DP213" s="39">
        <f t="shared" ref="DP213:DQ213" si="1027">SUM(DP201:DP212)</f>
        <v>0</v>
      </c>
      <c r="DQ213" s="30">
        <f t="shared" si="1027"/>
        <v>0</v>
      </c>
      <c r="DR213" s="40"/>
      <c r="DS213" s="39">
        <f t="shared" ref="DS213:DT213" si="1028">SUM(DS201:DS212)</f>
        <v>0</v>
      </c>
      <c r="DT213" s="30">
        <f t="shared" si="1028"/>
        <v>0</v>
      </c>
      <c r="DU213" s="40"/>
      <c r="DV213" s="39">
        <f t="shared" ref="DV213:DW213" si="1029">SUM(DV201:DV212)</f>
        <v>0</v>
      </c>
      <c r="DW213" s="30">
        <f t="shared" si="1029"/>
        <v>0</v>
      </c>
      <c r="DX213" s="40"/>
      <c r="DY213" s="39">
        <f t="shared" ref="DY213:DZ213" si="1030">SUM(DY201:DY212)</f>
        <v>0</v>
      </c>
      <c r="DZ213" s="30">
        <f t="shared" si="1030"/>
        <v>0</v>
      </c>
      <c r="EA213" s="40"/>
      <c r="EB213" s="39">
        <f t="shared" ref="EB213:EC213" si="1031">SUM(EB201:EB212)</f>
        <v>0</v>
      </c>
      <c r="EC213" s="30">
        <f t="shared" si="1031"/>
        <v>0</v>
      </c>
      <c r="ED213" s="40"/>
      <c r="EE213" s="39">
        <f t="shared" ref="EE213:EF213" si="1032">SUM(EE201:EE212)</f>
        <v>60</v>
      </c>
      <c r="EF213" s="30">
        <f t="shared" si="1032"/>
        <v>736.73099999999999</v>
      </c>
      <c r="EG213" s="40"/>
      <c r="EH213" s="39">
        <f t="shared" ref="EH213:EI213" si="1033">SUM(EH201:EH212)</f>
        <v>233.18</v>
      </c>
      <c r="EI213" s="30">
        <f t="shared" si="1033"/>
        <v>569.81799999999998</v>
      </c>
      <c r="EJ213" s="40"/>
      <c r="EK213" s="39">
        <f t="shared" ref="EK213:EL213" si="1034">SUM(EK201:EK212)</f>
        <v>1598.96</v>
      </c>
      <c r="EL213" s="30">
        <f t="shared" si="1034"/>
        <v>1618.5490000000002</v>
      </c>
      <c r="EM213" s="40"/>
      <c r="EN213" s="39">
        <f t="shared" ref="EN213:EO213" si="1035">SUM(EN201:EN212)</f>
        <v>4662</v>
      </c>
      <c r="EO213" s="30">
        <f t="shared" si="1035"/>
        <v>7648.6230000000005</v>
      </c>
      <c r="EP213" s="40"/>
      <c r="EQ213" s="31">
        <f t="shared" si="980"/>
        <v>114099.23155</v>
      </c>
      <c r="ER213" s="32">
        <f t="shared" si="981"/>
        <v>227287.20199999999</v>
      </c>
      <c r="ES213" s="1"/>
      <c r="ET213" s="2"/>
      <c r="EU213" s="1"/>
      <c r="EV213" s="1"/>
      <c r="EW213" s="1"/>
      <c r="EX213" s="2"/>
      <c r="EY213" s="1"/>
      <c r="EZ213" s="1"/>
      <c r="FA213" s="1"/>
      <c r="FB213" s="2"/>
      <c r="FC213" s="1"/>
      <c r="FD213" s="1"/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P213" s="4"/>
      <c r="GU213" s="4"/>
      <c r="GZ213" s="4"/>
      <c r="HE213" s="4"/>
      <c r="HJ213" s="4"/>
      <c r="HO213" s="4"/>
      <c r="HT213" s="4"/>
      <c r="HY213" s="4"/>
      <c r="ID213" s="4"/>
      <c r="II213" s="4"/>
      <c r="IN213" s="4"/>
      <c r="IS213" s="4"/>
      <c r="IX213" s="4"/>
      <c r="JC213" s="4"/>
      <c r="JH213" s="4"/>
    </row>
    <row r="214" spans="1:268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36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37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38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39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40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41">CJ214/CI214*1000</f>
        <v>2159.7534755990773</v>
      </c>
      <c r="CL214" s="36">
        <v>399.42</v>
      </c>
      <c r="CM214" s="9">
        <v>831.82600000000002</v>
      </c>
      <c r="CN214" s="37">
        <f t="shared" ref="CN214:CN217" si="1042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f t="shared" ref="DC214:DC225" si="1043">IF(DA214=0,0,DB214/DA214*1000)</f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0</v>
      </c>
      <c r="DK214" s="9">
        <v>0</v>
      </c>
      <c r="DL214" s="37">
        <v>0</v>
      </c>
      <c r="DM214" s="36">
        <v>28</v>
      </c>
      <c r="DN214" s="9">
        <v>62.996000000000002</v>
      </c>
      <c r="DO214" s="37">
        <f t="shared" ref="DO214:DO217" si="1044">DN214/DM214*1000</f>
        <v>2249.8571428571431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v>0</v>
      </c>
      <c r="DY214" s="36">
        <v>0</v>
      </c>
      <c r="DZ214" s="9">
        <v>0</v>
      </c>
      <c r="EA214" s="37">
        <f t="shared" ref="EA214:EA225" si="1045">IF(DY214=0,0,DZ214/DY214*1000)</f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0</v>
      </c>
      <c r="EI214" s="9">
        <v>0</v>
      </c>
      <c r="EJ214" s="37">
        <v>0</v>
      </c>
      <c r="EK214" s="36">
        <v>619.02000999999996</v>
      </c>
      <c r="EL214" s="9">
        <v>1093.4369999999999</v>
      </c>
      <c r="EM214" s="37">
        <f t="shared" ref="EM214:EM217" si="1046">EL214/EK214*1000</f>
        <v>1766.4000877774533</v>
      </c>
      <c r="EN214" s="36">
        <v>0</v>
      </c>
      <c r="EO214" s="9">
        <v>0</v>
      </c>
      <c r="EP214" s="37">
        <v>0</v>
      </c>
      <c r="EQ214" s="5">
        <f t="shared" ref="EQ214:EQ226" si="1047">C214+F214+L214+O214+AA214+AD214+AM214+AS214+AY214+BB214+BE214+BK214+BW214+BZ214+CF214+CI214+CU214+CX214+DD214+DM214+DP214+DS214+DV214+EE214+EH214+EK214+EN214+U214+BQ214+EB214+DJ214+AJ214+R214+AV214+X214+BN214+DG214+I214+CL214+AP214+CC214+BT214+CO214+CR214</f>
        <v>9138.6600100000014</v>
      </c>
      <c r="ER214" s="11">
        <f t="shared" ref="ER214:ER226" si="1048">D214+G214+M214+P214+AB214+AE214+AN214+AT214+AZ214+BC214+BF214+BL214+BX214+CA214+CG214+CJ214+CV214+CY214+DE214+DN214+DQ214+DT214+DW214+EF214+EI214+EL214+EO214+V214+BR214+EC214+DK214+AK214+S214+AW214+Y214+BO214+DH214+J214+CM214+AQ214+CD214+BU214+CP214+CS214</f>
        <v>19058.378000000001</v>
      </c>
    </row>
    <row r="215" spans="1:268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37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38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40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41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f t="shared" si="1043"/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0</v>
      </c>
      <c r="DK215" s="9">
        <v>0</v>
      </c>
      <c r="DL215" s="37">
        <v>0</v>
      </c>
      <c r="DM215" s="36">
        <v>121.06</v>
      </c>
      <c r="DN215" s="9">
        <v>190.499</v>
      </c>
      <c r="DO215" s="37">
        <f t="shared" si="1044"/>
        <v>1573.5916074673714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v>0</v>
      </c>
      <c r="DY215" s="36">
        <v>0</v>
      </c>
      <c r="DZ215" s="9">
        <v>0</v>
      </c>
      <c r="EA215" s="37">
        <f t="shared" si="1045"/>
        <v>0</v>
      </c>
      <c r="EB215" s="36">
        <v>0</v>
      </c>
      <c r="EC215" s="9">
        <v>0</v>
      </c>
      <c r="ED215" s="37">
        <v>0</v>
      </c>
      <c r="EE215" s="36">
        <v>20</v>
      </c>
      <c r="EF215" s="9">
        <v>251.625</v>
      </c>
      <c r="EG215" s="37">
        <f t="shared" ref="EG215:EG216" si="1049">EF215/EE215*1000</f>
        <v>12581.25</v>
      </c>
      <c r="EH215" s="36">
        <v>28</v>
      </c>
      <c r="EI215" s="9">
        <v>48.134999999999998</v>
      </c>
      <c r="EJ215" s="37">
        <f t="shared" ref="EJ215:EJ217" si="1050">EI215/EH215*1000</f>
        <v>1719.1071428571427</v>
      </c>
      <c r="EK215" s="36">
        <v>841.84</v>
      </c>
      <c r="EL215" s="9">
        <v>1344.152</v>
      </c>
      <c r="EM215" s="37">
        <f t="shared" si="1046"/>
        <v>1596.6834552884159</v>
      </c>
      <c r="EN215" s="36">
        <v>0</v>
      </c>
      <c r="EO215" s="9">
        <v>0</v>
      </c>
      <c r="EP215" s="37">
        <v>0</v>
      </c>
      <c r="EQ215" s="5">
        <f t="shared" si="1047"/>
        <v>6215.89</v>
      </c>
      <c r="ER215" s="11">
        <f t="shared" si="1048"/>
        <v>11671.044</v>
      </c>
    </row>
    <row r="216" spans="1:268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36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37"/>
        <v>0</v>
      </c>
      <c r="AJ216" s="36">
        <v>7</v>
      </c>
      <c r="AK216" s="9">
        <v>14.061999999999999</v>
      </c>
      <c r="AL216" s="37">
        <f t="shared" ref="AL216" si="1051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38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39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40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41"/>
        <v>1755.8624429359859</v>
      </c>
      <c r="CL216" s="36">
        <v>792.32</v>
      </c>
      <c r="CM216" s="9">
        <v>1606.1210000000001</v>
      </c>
      <c r="CN216" s="37">
        <f t="shared" si="1042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f t="shared" si="1043"/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0</v>
      </c>
      <c r="DK216" s="9">
        <v>0</v>
      </c>
      <c r="DL216" s="37">
        <v>0</v>
      </c>
      <c r="DM216" s="36">
        <v>68.66</v>
      </c>
      <c r="DN216" s="9">
        <v>87.436000000000007</v>
      </c>
      <c r="DO216" s="37">
        <f t="shared" si="1044"/>
        <v>1273.4634430527237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v>0</v>
      </c>
      <c r="DY216" s="36">
        <v>0</v>
      </c>
      <c r="DZ216" s="9">
        <v>0</v>
      </c>
      <c r="EA216" s="37">
        <f t="shared" si="1045"/>
        <v>0</v>
      </c>
      <c r="EB216" s="36">
        <v>0</v>
      </c>
      <c r="EC216" s="9">
        <v>0</v>
      </c>
      <c r="ED216" s="37">
        <v>0</v>
      </c>
      <c r="EE216" s="36">
        <v>19.940999999999999</v>
      </c>
      <c r="EF216" s="9">
        <v>258.03300000000002</v>
      </c>
      <c r="EG216" s="37">
        <f t="shared" si="1049"/>
        <v>12939.822476305102</v>
      </c>
      <c r="EH216" s="36">
        <v>0</v>
      </c>
      <c r="EI216" s="9">
        <v>0</v>
      </c>
      <c r="EJ216" s="37">
        <v>0</v>
      </c>
      <c r="EK216" s="36">
        <v>435.82</v>
      </c>
      <c r="EL216" s="9">
        <v>648.60900000000004</v>
      </c>
      <c r="EM216" s="37">
        <f t="shared" si="1046"/>
        <v>1488.249736129595</v>
      </c>
      <c r="EN216" s="36">
        <v>0</v>
      </c>
      <c r="EO216" s="9">
        <v>0</v>
      </c>
      <c r="EP216" s="37">
        <v>0</v>
      </c>
      <c r="EQ216" s="5">
        <f t="shared" si="1047"/>
        <v>8840.6229999999996</v>
      </c>
      <c r="ER216" s="11">
        <f t="shared" si="1048"/>
        <v>15624.086000000003</v>
      </c>
    </row>
    <row r="217" spans="1:268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36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52">AE217/AD217*1000</f>
        <v>2213.8928571428569</v>
      </c>
      <c r="AG217" s="36">
        <v>0</v>
      </c>
      <c r="AH217" s="9">
        <v>0</v>
      </c>
      <c r="AI217" s="37">
        <f t="shared" si="1037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38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39"/>
        <v>1548.4987886479</v>
      </c>
      <c r="BT217" s="36">
        <v>1E-3</v>
      </c>
      <c r="BU217" s="9">
        <v>0.02</v>
      </c>
      <c r="BV217" s="37">
        <f t="shared" ref="BV217" si="1053">BU217/BT217*1000</f>
        <v>20000</v>
      </c>
      <c r="BW217" s="36">
        <v>112</v>
      </c>
      <c r="BX217" s="9">
        <v>244.892</v>
      </c>
      <c r="BY217" s="37">
        <f t="shared" si="1040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41"/>
        <v>1454.3037976010378</v>
      </c>
      <c r="CL217" s="36">
        <v>354.46</v>
      </c>
      <c r="CM217" s="9">
        <v>671.88099999999997</v>
      </c>
      <c r="CN217" s="37">
        <f t="shared" si="1042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f t="shared" si="1043"/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0</v>
      </c>
      <c r="DK217" s="9">
        <v>0</v>
      </c>
      <c r="DL217" s="37">
        <v>0</v>
      </c>
      <c r="DM217" s="36">
        <v>68</v>
      </c>
      <c r="DN217" s="9">
        <v>78.2</v>
      </c>
      <c r="DO217" s="37">
        <f t="shared" si="1044"/>
        <v>1150.0000000000002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v>0</v>
      </c>
      <c r="DY217" s="36">
        <v>0</v>
      </c>
      <c r="DZ217" s="9">
        <v>0</v>
      </c>
      <c r="EA217" s="37">
        <f t="shared" si="1045"/>
        <v>0</v>
      </c>
      <c r="EB217" s="36">
        <v>0</v>
      </c>
      <c r="EC217" s="9">
        <v>0</v>
      </c>
      <c r="ED217" s="37">
        <v>0</v>
      </c>
      <c r="EE217" s="36">
        <v>0</v>
      </c>
      <c r="EF217" s="9">
        <v>0</v>
      </c>
      <c r="EG217" s="37">
        <v>0</v>
      </c>
      <c r="EH217" s="36">
        <v>32.22</v>
      </c>
      <c r="EI217" s="9">
        <v>58.802</v>
      </c>
      <c r="EJ217" s="37">
        <f t="shared" si="1050"/>
        <v>1825.0155183116076</v>
      </c>
      <c r="EK217" s="36">
        <v>33.200000000000003</v>
      </c>
      <c r="EL217" s="9">
        <v>56.796999999999997</v>
      </c>
      <c r="EM217" s="37">
        <f t="shared" si="1046"/>
        <v>1710.7530120481927</v>
      </c>
      <c r="EN217" s="36">
        <v>0</v>
      </c>
      <c r="EO217" s="9">
        <v>0</v>
      </c>
      <c r="EP217" s="37">
        <v>0</v>
      </c>
      <c r="EQ217" s="5">
        <f t="shared" si="1047"/>
        <v>9425.2379999999994</v>
      </c>
      <c r="ER217" s="11">
        <f t="shared" si="1048"/>
        <v>13931.156000000001</v>
      </c>
    </row>
    <row r="218" spans="1:268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54">IF(C218=0,0,D218/C218*1000)</f>
        <v>0</v>
      </c>
      <c r="F218" s="36">
        <v>0</v>
      </c>
      <c r="G218" s="9">
        <v>0</v>
      </c>
      <c r="H218" s="37">
        <f t="shared" si="1054"/>
        <v>0</v>
      </c>
      <c r="I218" s="36">
        <v>21</v>
      </c>
      <c r="J218" s="9">
        <v>316.452</v>
      </c>
      <c r="K218" s="37">
        <f t="shared" si="1054"/>
        <v>15069.142857142857</v>
      </c>
      <c r="L218" s="36">
        <v>0</v>
      </c>
      <c r="M218" s="9">
        <v>0</v>
      </c>
      <c r="N218" s="37">
        <f t="shared" si="1054"/>
        <v>0</v>
      </c>
      <c r="O218" s="36">
        <v>0</v>
      </c>
      <c r="P218" s="9">
        <v>0</v>
      </c>
      <c r="Q218" s="37">
        <f t="shared" si="1054"/>
        <v>0</v>
      </c>
      <c r="R218" s="36">
        <v>0</v>
      </c>
      <c r="S218" s="9">
        <v>0</v>
      </c>
      <c r="T218" s="37">
        <f t="shared" si="1054"/>
        <v>0</v>
      </c>
      <c r="U218" s="36">
        <v>1618.7349999999999</v>
      </c>
      <c r="V218" s="9">
        <v>2435.4319999999998</v>
      </c>
      <c r="W218" s="37">
        <f t="shared" si="1054"/>
        <v>1504.5279184054214</v>
      </c>
      <c r="X218" s="36">
        <v>0</v>
      </c>
      <c r="Y218" s="9">
        <v>0</v>
      </c>
      <c r="Z218" s="37">
        <f t="shared" si="1054"/>
        <v>0</v>
      </c>
      <c r="AA218" s="36">
        <v>0</v>
      </c>
      <c r="AB218" s="9">
        <v>0</v>
      </c>
      <c r="AC218" s="37">
        <f t="shared" si="1054"/>
        <v>0</v>
      </c>
      <c r="AD218" s="36">
        <v>0</v>
      </c>
      <c r="AE218" s="9">
        <v>0</v>
      </c>
      <c r="AF218" s="37">
        <f t="shared" si="1054"/>
        <v>0</v>
      </c>
      <c r="AG218" s="36">
        <v>0</v>
      </c>
      <c r="AH218" s="9">
        <v>0</v>
      </c>
      <c r="AI218" s="37">
        <f t="shared" si="1037"/>
        <v>0</v>
      </c>
      <c r="AJ218" s="36">
        <v>99.174999999999997</v>
      </c>
      <c r="AK218" s="9">
        <v>138.845</v>
      </c>
      <c r="AL218" s="37">
        <f t="shared" si="1054"/>
        <v>1400.0000000000002</v>
      </c>
      <c r="AM218" s="36">
        <v>0</v>
      </c>
      <c r="AN218" s="9">
        <v>0</v>
      </c>
      <c r="AO218" s="37">
        <f t="shared" si="1054"/>
        <v>0</v>
      </c>
      <c r="AP218" s="36">
        <v>0</v>
      </c>
      <c r="AQ218" s="9">
        <v>0</v>
      </c>
      <c r="AR218" s="37">
        <f t="shared" si="1054"/>
        <v>0</v>
      </c>
      <c r="AS218" s="36">
        <v>0</v>
      </c>
      <c r="AT218" s="9">
        <v>0</v>
      </c>
      <c r="AU218" s="37">
        <f t="shared" si="1054"/>
        <v>0</v>
      </c>
      <c r="AV218" s="36">
        <v>1.1100000000000001E-3</v>
      </c>
      <c r="AW218" s="9">
        <v>0.03</v>
      </c>
      <c r="AX218" s="37">
        <f t="shared" si="1054"/>
        <v>27027.027027027023</v>
      </c>
      <c r="AY218" s="36">
        <v>0</v>
      </c>
      <c r="AZ218" s="9">
        <v>0</v>
      </c>
      <c r="BA218" s="37">
        <f t="shared" si="1054"/>
        <v>0</v>
      </c>
      <c r="BB218" s="36">
        <v>0</v>
      </c>
      <c r="BC218" s="9">
        <v>0</v>
      </c>
      <c r="BD218" s="37">
        <f t="shared" si="1054"/>
        <v>0</v>
      </c>
      <c r="BE218" s="36">
        <v>0</v>
      </c>
      <c r="BF218" s="9">
        <v>0</v>
      </c>
      <c r="BG218" s="37">
        <f t="shared" si="1054"/>
        <v>0</v>
      </c>
      <c r="BH218" s="36">
        <v>0</v>
      </c>
      <c r="BI218" s="9">
        <v>0</v>
      </c>
      <c r="BJ218" s="37">
        <f t="shared" si="1038"/>
        <v>0</v>
      </c>
      <c r="BK218" s="36">
        <v>0</v>
      </c>
      <c r="BL218" s="9">
        <v>0</v>
      </c>
      <c r="BM218" s="37">
        <f t="shared" si="1054"/>
        <v>0</v>
      </c>
      <c r="BN218" s="36">
        <v>0</v>
      </c>
      <c r="BO218" s="9">
        <v>0</v>
      </c>
      <c r="BP218" s="37">
        <f t="shared" si="1054"/>
        <v>0</v>
      </c>
      <c r="BQ218" s="36">
        <v>451.54</v>
      </c>
      <c r="BR218" s="9">
        <v>835.34900000000005</v>
      </c>
      <c r="BS218" s="37">
        <f t="shared" si="1054"/>
        <v>1850</v>
      </c>
      <c r="BT218" s="36">
        <v>0</v>
      </c>
      <c r="BU218" s="9">
        <v>0</v>
      </c>
      <c r="BV218" s="37">
        <f t="shared" si="1054"/>
        <v>0</v>
      </c>
      <c r="BW218" s="36">
        <v>364</v>
      </c>
      <c r="BX218" s="9">
        <v>516.73099999999999</v>
      </c>
      <c r="BY218" s="37">
        <f t="shared" ref="BY218:EP225" si="1055">IF(BW218=0,0,BX218/BW218*1000)</f>
        <v>1419.5906593406594</v>
      </c>
      <c r="BZ218" s="36">
        <v>0</v>
      </c>
      <c r="CA218" s="9">
        <v>0</v>
      </c>
      <c r="CB218" s="37">
        <f t="shared" si="1055"/>
        <v>0</v>
      </c>
      <c r="CC218" s="36">
        <v>0</v>
      </c>
      <c r="CD218" s="9">
        <v>0</v>
      </c>
      <c r="CE218" s="37">
        <f t="shared" si="1055"/>
        <v>0</v>
      </c>
      <c r="CF218" s="36">
        <v>0</v>
      </c>
      <c r="CG218" s="9">
        <v>0</v>
      </c>
      <c r="CH218" s="37">
        <f t="shared" si="1055"/>
        <v>0</v>
      </c>
      <c r="CI218" s="36">
        <v>6017.04</v>
      </c>
      <c r="CJ218" s="9">
        <v>8476.1689999999999</v>
      </c>
      <c r="CK218" s="37">
        <f t="shared" si="1055"/>
        <v>1408.6941419701382</v>
      </c>
      <c r="CL218" s="36">
        <v>1181.5</v>
      </c>
      <c r="CM218" s="9">
        <v>1831.7370000000001</v>
      </c>
      <c r="CN218" s="37">
        <f t="shared" si="1055"/>
        <v>1550.3487092678797</v>
      </c>
      <c r="CO218" s="36">
        <v>0</v>
      </c>
      <c r="CP218" s="9">
        <v>0</v>
      </c>
      <c r="CQ218" s="37">
        <f t="shared" si="1055"/>
        <v>0</v>
      </c>
      <c r="CR218" s="36">
        <v>0</v>
      </c>
      <c r="CS218" s="9">
        <v>0</v>
      </c>
      <c r="CT218" s="37">
        <f t="shared" si="1055"/>
        <v>0</v>
      </c>
      <c r="CU218" s="36">
        <v>0</v>
      </c>
      <c r="CV218" s="9">
        <v>0</v>
      </c>
      <c r="CW218" s="37">
        <f t="shared" si="1055"/>
        <v>0</v>
      </c>
      <c r="CX218" s="36">
        <v>0</v>
      </c>
      <c r="CY218" s="9">
        <v>0</v>
      </c>
      <c r="CZ218" s="37">
        <f t="shared" si="1055"/>
        <v>0</v>
      </c>
      <c r="DA218" s="36">
        <v>0</v>
      </c>
      <c r="DB218" s="9">
        <v>0</v>
      </c>
      <c r="DC218" s="37">
        <f t="shared" si="1043"/>
        <v>0</v>
      </c>
      <c r="DD218" s="36">
        <v>0</v>
      </c>
      <c r="DE218" s="9">
        <v>0</v>
      </c>
      <c r="DF218" s="37">
        <f t="shared" si="1055"/>
        <v>0</v>
      </c>
      <c r="DG218" s="36">
        <v>0</v>
      </c>
      <c r="DH218" s="9">
        <v>0</v>
      </c>
      <c r="DI218" s="37">
        <f t="shared" si="1055"/>
        <v>0</v>
      </c>
      <c r="DJ218" s="36">
        <v>0</v>
      </c>
      <c r="DK218" s="9">
        <v>0</v>
      </c>
      <c r="DL218" s="37">
        <f t="shared" si="1055"/>
        <v>0</v>
      </c>
      <c r="DM218" s="36">
        <v>0</v>
      </c>
      <c r="DN218" s="9">
        <v>0</v>
      </c>
      <c r="DO218" s="37">
        <f t="shared" si="1055"/>
        <v>0</v>
      </c>
      <c r="DP218" s="36">
        <v>0</v>
      </c>
      <c r="DQ218" s="9">
        <v>0</v>
      </c>
      <c r="DR218" s="37">
        <f t="shared" si="1055"/>
        <v>0</v>
      </c>
      <c r="DS218" s="36">
        <v>0</v>
      </c>
      <c r="DT218" s="9">
        <v>0</v>
      </c>
      <c r="DU218" s="37">
        <f t="shared" si="1055"/>
        <v>0</v>
      </c>
      <c r="DV218" s="36">
        <v>0</v>
      </c>
      <c r="DW218" s="9">
        <v>0</v>
      </c>
      <c r="DX218" s="37">
        <f t="shared" si="1055"/>
        <v>0</v>
      </c>
      <c r="DY218" s="36">
        <v>0</v>
      </c>
      <c r="DZ218" s="9">
        <v>0</v>
      </c>
      <c r="EA218" s="37">
        <f t="shared" si="1045"/>
        <v>0</v>
      </c>
      <c r="EB218" s="36">
        <v>0</v>
      </c>
      <c r="EC218" s="9">
        <v>0</v>
      </c>
      <c r="ED218" s="37">
        <f t="shared" si="1055"/>
        <v>0</v>
      </c>
      <c r="EE218" s="36">
        <v>19.719270000000002</v>
      </c>
      <c r="EF218" s="9">
        <v>364.93299999999999</v>
      </c>
      <c r="EG218" s="37">
        <f t="shared" si="1055"/>
        <v>18506.41529833508</v>
      </c>
      <c r="EH218" s="36">
        <v>0</v>
      </c>
      <c r="EI218" s="9">
        <v>0</v>
      </c>
      <c r="EJ218" s="37">
        <f t="shared" si="1055"/>
        <v>0</v>
      </c>
      <c r="EK218" s="36">
        <v>0</v>
      </c>
      <c r="EL218" s="9">
        <v>0</v>
      </c>
      <c r="EM218" s="37">
        <f t="shared" si="1055"/>
        <v>0</v>
      </c>
      <c r="EN218" s="36">
        <v>0</v>
      </c>
      <c r="EO218" s="9">
        <v>0</v>
      </c>
      <c r="EP218" s="37">
        <f t="shared" si="1055"/>
        <v>0</v>
      </c>
      <c r="EQ218" s="5">
        <f t="shared" si="1047"/>
        <v>9772.7103799999986</v>
      </c>
      <c r="ER218" s="11">
        <f t="shared" si="1048"/>
        <v>14915.678</v>
      </c>
    </row>
    <row r="219" spans="1:268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54"/>
        <v>0</v>
      </c>
      <c r="F219" s="36">
        <v>0</v>
      </c>
      <c r="G219" s="9">
        <v>0</v>
      </c>
      <c r="H219" s="37">
        <f t="shared" si="1054"/>
        <v>0</v>
      </c>
      <c r="I219" s="36">
        <v>0</v>
      </c>
      <c r="J219" s="9">
        <v>0</v>
      </c>
      <c r="K219" s="37">
        <f t="shared" si="1054"/>
        <v>0</v>
      </c>
      <c r="L219" s="36">
        <v>0</v>
      </c>
      <c r="M219" s="9">
        <v>0</v>
      </c>
      <c r="N219" s="37">
        <f t="shared" si="1054"/>
        <v>0</v>
      </c>
      <c r="O219" s="36">
        <v>0</v>
      </c>
      <c r="P219" s="9">
        <v>0</v>
      </c>
      <c r="Q219" s="37">
        <f t="shared" si="1054"/>
        <v>0</v>
      </c>
      <c r="R219" s="36">
        <v>0</v>
      </c>
      <c r="S219" s="9">
        <v>0</v>
      </c>
      <c r="T219" s="37">
        <f t="shared" si="1054"/>
        <v>0</v>
      </c>
      <c r="U219" s="36">
        <v>1361.9549999999999</v>
      </c>
      <c r="V219" s="9">
        <v>1923.6849999999999</v>
      </c>
      <c r="W219" s="37">
        <f t="shared" si="1054"/>
        <v>1412.4438766332221</v>
      </c>
      <c r="X219" s="36">
        <v>0</v>
      </c>
      <c r="Y219" s="9">
        <v>0</v>
      </c>
      <c r="Z219" s="37">
        <f t="shared" si="1054"/>
        <v>0</v>
      </c>
      <c r="AA219" s="36">
        <v>0</v>
      </c>
      <c r="AB219" s="9">
        <v>0</v>
      </c>
      <c r="AC219" s="37">
        <f t="shared" si="1054"/>
        <v>0</v>
      </c>
      <c r="AD219" s="36">
        <v>0</v>
      </c>
      <c r="AE219" s="9">
        <v>0</v>
      </c>
      <c r="AF219" s="37">
        <f t="shared" si="1054"/>
        <v>0</v>
      </c>
      <c r="AG219" s="36">
        <v>0</v>
      </c>
      <c r="AH219" s="9">
        <v>0</v>
      </c>
      <c r="AI219" s="37">
        <f t="shared" si="1037"/>
        <v>0</v>
      </c>
      <c r="AJ219" s="36">
        <v>0</v>
      </c>
      <c r="AK219" s="9">
        <v>0</v>
      </c>
      <c r="AL219" s="37">
        <f t="shared" si="1054"/>
        <v>0</v>
      </c>
      <c r="AM219" s="36">
        <v>0</v>
      </c>
      <c r="AN219" s="9">
        <v>0</v>
      </c>
      <c r="AO219" s="37">
        <f t="shared" si="1054"/>
        <v>0</v>
      </c>
      <c r="AP219" s="36">
        <v>0</v>
      </c>
      <c r="AQ219" s="9">
        <v>0</v>
      </c>
      <c r="AR219" s="37">
        <f t="shared" si="1054"/>
        <v>0</v>
      </c>
      <c r="AS219" s="36">
        <v>0</v>
      </c>
      <c r="AT219" s="9">
        <v>0</v>
      </c>
      <c r="AU219" s="37">
        <f t="shared" si="1054"/>
        <v>0</v>
      </c>
      <c r="AV219" s="36">
        <v>0</v>
      </c>
      <c r="AW219" s="9">
        <v>0</v>
      </c>
      <c r="AX219" s="37">
        <f t="shared" si="1054"/>
        <v>0</v>
      </c>
      <c r="AY219" s="36">
        <v>0</v>
      </c>
      <c r="AZ219" s="9">
        <v>0</v>
      </c>
      <c r="BA219" s="37">
        <f t="shared" si="1054"/>
        <v>0</v>
      </c>
      <c r="BB219" s="36">
        <v>0</v>
      </c>
      <c r="BC219" s="9">
        <v>0</v>
      </c>
      <c r="BD219" s="37">
        <f t="shared" si="1054"/>
        <v>0</v>
      </c>
      <c r="BE219" s="36">
        <v>0</v>
      </c>
      <c r="BF219" s="9">
        <v>0</v>
      </c>
      <c r="BG219" s="37">
        <f t="shared" si="1054"/>
        <v>0</v>
      </c>
      <c r="BH219" s="36">
        <v>0</v>
      </c>
      <c r="BI219" s="9">
        <v>0</v>
      </c>
      <c r="BJ219" s="37">
        <f t="shared" si="1038"/>
        <v>0</v>
      </c>
      <c r="BK219" s="36">
        <v>0</v>
      </c>
      <c r="BL219" s="9">
        <v>0</v>
      </c>
      <c r="BM219" s="37">
        <f t="shared" si="1054"/>
        <v>0</v>
      </c>
      <c r="BN219" s="36">
        <v>0</v>
      </c>
      <c r="BO219" s="9">
        <v>0</v>
      </c>
      <c r="BP219" s="37">
        <f t="shared" si="1054"/>
        <v>0</v>
      </c>
      <c r="BQ219" s="36">
        <v>448.68</v>
      </c>
      <c r="BR219" s="9">
        <v>830.34</v>
      </c>
      <c r="BS219" s="37">
        <f t="shared" si="1054"/>
        <v>1850.6285102968709</v>
      </c>
      <c r="BT219" s="36">
        <v>0</v>
      </c>
      <c r="BU219" s="9">
        <v>0</v>
      </c>
      <c r="BV219" s="37">
        <f t="shared" si="1054"/>
        <v>0</v>
      </c>
      <c r="BW219" s="36">
        <v>812</v>
      </c>
      <c r="BX219" s="9">
        <v>568.14200000000005</v>
      </c>
      <c r="BY219" s="37">
        <f t="shared" si="1055"/>
        <v>699.68226600985224</v>
      </c>
      <c r="BZ219" s="36">
        <v>0</v>
      </c>
      <c r="CA219" s="9">
        <v>0</v>
      </c>
      <c r="CB219" s="37">
        <f t="shared" si="1055"/>
        <v>0</v>
      </c>
      <c r="CC219" s="36">
        <v>0</v>
      </c>
      <c r="CD219" s="9">
        <v>0</v>
      </c>
      <c r="CE219" s="37">
        <f t="shared" si="1055"/>
        <v>0</v>
      </c>
      <c r="CF219" s="36">
        <v>0</v>
      </c>
      <c r="CG219" s="9">
        <v>0</v>
      </c>
      <c r="CH219" s="37">
        <f t="shared" si="1055"/>
        <v>0</v>
      </c>
      <c r="CI219" s="36">
        <v>5194.3999999999996</v>
      </c>
      <c r="CJ219" s="9">
        <v>7102.5320000000002</v>
      </c>
      <c r="CK219" s="37">
        <f t="shared" si="1055"/>
        <v>1367.3440628369015</v>
      </c>
      <c r="CL219" s="36">
        <v>776</v>
      </c>
      <c r="CM219" s="9">
        <v>1237.499</v>
      </c>
      <c r="CN219" s="37">
        <f t="shared" si="1055"/>
        <v>1594.715206185567</v>
      </c>
      <c r="CO219" s="36">
        <v>0</v>
      </c>
      <c r="CP219" s="9">
        <v>0</v>
      </c>
      <c r="CQ219" s="37">
        <f t="shared" si="1055"/>
        <v>0</v>
      </c>
      <c r="CR219" s="36">
        <v>0</v>
      </c>
      <c r="CS219" s="9">
        <v>0</v>
      </c>
      <c r="CT219" s="37">
        <f t="shared" si="1055"/>
        <v>0</v>
      </c>
      <c r="CU219" s="36">
        <v>0</v>
      </c>
      <c r="CV219" s="9">
        <v>0</v>
      </c>
      <c r="CW219" s="37">
        <f t="shared" si="1055"/>
        <v>0</v>
      </c>
      <c r="CX219" s="36">
        <v>0</v>
      </c>
      <c r="CY219" s="9">
        <v>0</v>
      </c>
      <c r="CZ219" s="37">
        <f t="shared" si="1055"/>
        <v>0</v>
      </c>
      <c r="DA219" s="36">
        <v>0</v>
      </c>
      <c r="DB219" s="9">
        <v>0</v>
      </c>
      <c r="DC219" s="37">
        <f t="shared" si="1043"/>
        <v>0</v>
      </c>
      <c r="DD219" s="36">
        <v>0</v>
      </c>
      <c r="DE219" s="9">
        <v>0</v>
      </c>
      <c r="DF219" s="37">
        <f t="shared" si="1055"/>
        <v>0</v>
      </c>
      <c r="DG219" s="36">
        <v>0</v>
      </c>
      <c r="DH219" s="9">
        <v>0</v>
      </c>
      <c r="DI219" s="37">
        <f t="shared" si="1055"/>
        <v>0</v>
      </c>
      <c r="DJ219" s="36">
        <v>0</v>
      </c>
      <c r="DK219" s="9">
        <v>0</v>
      </c>
      <c r="DL219" s="37">
        <f t="shared" si="1055"/>
        <v>0</v>
      </c>
      <c r="DM219" s="36">
        <v>30</v>
      </c>
      <c r="DN219" s="9">
        <v>34.5</v>
      </c>
      <c r="DO219" s="37">
        <f t="shared" si="1055"/>
        <v>1150</v>
      </c>
      <c r="DP219" s="36">
        <v>0</v>
      </c>
      <c r="DQ219" s="9">
        <v>0</v>
      </c>
      <c r="DR219" s="37">
        <f t="shared" si="1055"/>
        <v>0</v>
      </c>
      <c r="DS219" s="36">
        <v>0</v>
      </c>
      <c r="DT219" s="9">
        <v>0</v>
      </c>
      <c r="DU219" s="37">
        <f t="shared" si="1055"/>
        <v>0</v>
      </c>
      <c r="DV219" s="36">
        <v>0</v>
      </c>
      <c r="DW219" s="9">
        <v>0</v>
      </c>
      <c r="DX219" s="37">
        <f t="shared" si="1055"/>
        <v>0</v>
      </c>
      <c r="DY219" s="36">
        <v>0</v>
      </c>
      <c r="DZ219" s="9">
        <v>0</v>
      </c>
      <c r="EA219" s="37">
        <f t="shared" si="1045"/>
        <v>0</v>
      </c>
      <c r="EB219" s="36">
        <v>0</v>
      </c>
      <c r="EC219" s="9">
        <v>0</v>
      </c>
      <c r="ED219" s="37">
        <f t="shared" si="1055"/>
        <v>0</v>
      </c>
      <c r="EE219" s="36">
        <v>0</v>
      </c>
      <c r="EF219" s="9">
        <v>0</v>
      </c>
      <c r="EG219" s="37">
        <f t="shared" si="1055"/>
        <v>0</v>
      </c>
      <c r="EH219" s="36">
        <v>33</v>
      </c>
      <c r="EI219" s="9">
        <v>61.05</v>
      </c>
      <c r="EJ219" s="37">
        <f t="shared" si="1055"/>
        <v>1849.9999999999998</v>
      </c>
      <c r="EK219" s="36">
        <v>446.6</v>
      </c>
      <c r="EL219" s="9">
        <v>402.96</v>
      </c>
      <c r="EM219" s="37">
        <f t="shared" si="1055"/>
        <v>902.28392297357811</v>
      </c>
      <c r="EN219" s="36">
        <v>0</v>
      </c>
      <c r="EO219" s="9">
        <v>0</v>
      </c>
      <c r="EP219" s="37">
        <f t="shared" si="1055"/>
        <v>0</v>
      </c>
      <c r="EQ219" s="5">
        <f t="shared" si="1047"/>
        <v>9102.6350000000002</v>
      </c>
      <c r="ER219" s="11">
        <f t="shared" si="1048"/>
        <v>12160.708000000001</v>
      </c>
    </row>
    <row r="220" spans="1:268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54"/>
        <v>0</v>
      </c>
      <c r="F220" s="36">
        <v>0</v>
      </c>
      <c r="G220" s="9">
        <v>0</v>
      </c>
      <c r="H220" s="37">
        <f t="shared" si="1054"/>
        <v>0</v>
      </c>
      <c r="I220" s="36">
        <v>21</v>
      </c>
      <c r="J220" s="9">
        <v>319.505</v>
      </c>
      <c r="K220" s="37">
        <f t="shared" si="1054"/>
        <v>15214.523809523809</v>
      </c>
      <c r="L220" s="36">
        <v>0</v>
      </c>
      <c r="M220" s="9">
        <v>0</v>
      </c>
      <c r="N220" s="37">
        <f t="shared" si="1054"/>
        <v>0</v>
      </c>
      <c r="O220" s="36">
        <v>0</v>
      </c>
      <c r="P220" s="9">
        <v>0</v>
      </c>
      <c r="Q220" s="37">
        <f t="shared" si="1054"/>
        <v>0</v>
      </c>
      <c r="R220" s="36">
        <v>0</v>
      </c>
      <c r="S220" s="9">
        <v>0</v>
      </c>
      <c r="T220" s="37">
        <f t="shared" si="1054"/>
        <v>0</v>
      </c>
      <c r="U220" s="36">
        <v>897.13</v>
      </c>
      <c r="V220" s="9">
        <v>1288.876</v>
      </c>
      <c r="W220" s="37">
        <f t="shared" si="1054"/>
        <v>1436.6658120896636</v>
      </c>
      <c r="X220" s="36">
        <v>0</v>
      </c>
      <c r="Y220" s="9">
        <v>0</v>
      </c>
      <c r="Z220" s="37">
        <f t="shared" si="1054"/>
        <v>0</v>
      </c>
      <c r="AA220" s="36">
        <v>0</v>
      </c>
      <c r="AB220" s="9">
        <v>0</v>
      </c>
      <c r="AC220" s="37">
        <f t="shared" si="1054"/>
        <v>0</v>
      </c>
      <c r="AD220" s="36">
        <v>0</v>
      </c>
      <c r="AE220" s="9">
        <v>0</v>
      </c>
      <c r="AF220" s="37">
        <f t="shared" si="1054"/>
        <v>0</v>
      </c>
      <c r="AG220" s="36">
        <v>0</v>
      </c>
      <c r="AH220" s="9">
        <v>0</v>
      </c>
      <c r="AI220" s="37">
        <f t="shared" si="1037"/>
        <v>0</v>
      </c>
      <c r="AJ220" s="36">
        <v>0</v>
      </c>
      <c r="AK220" s="9">
        <v>0</v>
      </c>
      <c r="AL220" s="37">
        <f t="shared" si="1054"/>
        <v>0</v>
      </c>
      <c r="AM220" s="36">
        <v>0</v>
      </c>
      <c r="AN220" s="9">
        <v>0</v>
      </c>
      <c r="AO220" s="37">
        <f t="shared" si="1054"/>
        <v>0</v>
      </c>
      <c r="AP220" s="36">
        <v>0</v>
      </c>
      <c r="AQ220" s="9">
        <v>0</v>
      </c>
      <c r="AR220" s="37">
        <f t="shared" si="1054"/>
        <v>0</v>
      </c>
      <c r="AS220" s="36">
        <v>0</v>
      </c>
      <c r="AT220" s="9">
        <v>0</v>
      </c>
      <c r="AU220" s="37">
        <f t="shared" si="1054"/>
        <v>0</v>
      </c>
      <c r="AV220" s="36">
        <v>0</v>
      </c>
      <c r="AW220" s="9">
        <v>0</v>
      </c>
      <c r="AX220" s="37">
        <f t="shared" si="1054"/>
        <v>0</v>
      </c>
      <c r="AY220" s="36">
        <v>0</v>
      </c>
      <c r="AZ220" s="9">
        <v>0</v>
      </c>
      <c r="BA220" s="37">
        <f t="shared" si="1054"/>
        <v>0</v>
      </c>
      <c r="BB220" s="36">
        <v>0</v>
      </c>
      <c r="BC220" s="9">
        <v>0</v>
      </c>
      <c r="BD220" s="37">
        <f t="shared" si="1054"/>
        <v>0</v>
      </c>
      <c r="BE220" s="36">
        <v>0</v>
      </c>
      <c r="BF220" s="9">
        <v>0</v>
      </c>
      <c r="BG220" s="37">
        <f t="shared" si="1054"/>
        <v>0</v>
      </c>
      <c r="BH220" s="36">
        <v>0</v>
      </c>
      <c r="BI220" s="9">
        <v>0</v>
      </c>
      <c r="BJ220" s="37">
        <f t="shared" si="1038"/>
        <v>0</v>
      </c>
      <c r="BK220" s="36">
        <v>0</v>
      </c>
      <c r="BL220" s="9">
        <v>0</v>
      </c>
      <c r="BM220" s="37">
        <f t="shared" si="1054"/>
        <v>0</v>
      </c>
      <c r="BN220" s="36">
        <v>0</v>
      </c>
      <c r="BO220" s="9">
        <v>0</v>
      </c>
      <c r="BP220" s="37">
        <f t="shared" si="1054"/>
        <v>0</v>
      </c>
      <c r="BQ220" s="36">
        <v>508.93</v>
      </c>
      <c r="BR220" s="9">
        <v>941.71799999999996</v>
      </c>
      <c r="BS220" s="37">
        <f t="shared" si="1054"/>
        <v>1850.388069086122</v>
      </c>
      <c r="BT220" s="36">
        <v>0</v>
      </c>
      <c r="BU220" s="9">
        <v>0</v>
      </c>
      <c r="BV220" s="37">
        <f t="shared" si="1054"/>
        <v>0</v>
      </c>
      <c r="BW220" s="36">
        <v>542</v>
      </c>
      <c r="BX220" s="9">
        <v>405.69</v>
      </c>
      <c r="BY220" s="37">
        <f t="shared" si="1055"/>
        <v>748.50553505535061</v>
      </c>
      <c r="BZ220" s="36">
        <v>0</v>
      </c>
      <c r="CA220" s="9">
        <v>0</v>
      </c>
      <c r="CB220" s="37">
        <f t="shared" si="1055"/>
        <v>0</v>
      </c>
      <c r="CC220" s="36">
        <v>0</v>
      </c>
      <c r="CD220" s="9">
        <v>0</v>
      </c>
      <c r="CE220" s="37">
        <f t="shared" si="1055"/>
        <v>0</v>
      </c>
      <c r="CF220" s="36">
        <v>0</v>
      </c>
      <c r="CG220" s="9">
        <v>0</v>
      </c>
      <c r="CH220" s="37">
        <f t="shared" si="1055"/>
        <v>0</v>
      </c>
      <c r="CI220" s="36">
        <v>6026.08</v>
      </c>
      <c r="CJ220" s="9">
        <v>8977.0640000000003</v>
      </c>
      <c r="CK220" s="37">
        <f t="shared" si="1055"/>
        <v>1489.7020948941934</v>
      </c>
      <c r="CL220" s="36">
        <v>550.67999999999995</v>
      </c>
      <c r="CM220" s="9">
        <v>956.67600000000004</v>
      </c>
      <c r="CN220" s="37">
        <f t="shared" si="1055"/>
        <v>1737.2630202658534</v>
      </c>
      <c r="CO220" s="36">
        <v>0</v>
      </c>
      <c r="CP220" s="9">
        <v>0</v>
      </c>
      <c r="CQ220" s="37">
        <f t="shared" si="1055"/>
        <v>0</v>
      </c>
      <c r="CR220" s="36">
        <v>0</v>
      </c>
      <c r="CS220" s="9">
        <v>0</v>
      </c>
      <c r="CT220" s="37">
        <f t="shared" si="1055"/>
        <v>0</v>
      </c>
      <c r="CU220" s="36">
        <v>0</v>
      </c>
      <c r="CV220" s="9">
        <v>0</v>
      </c>
      <c r="CW220" s="37">
        <f t="shared" si="1055"/>
        <v>0</v>
      </c>
      <c r="CX220" s="36">
        <v>0</v>
      </c>
      <c r="CY220" s="9">
        <v>0</v>
      </c>
      <c r="CZ220" s="37">
        <f t="shared" si="1055"/>
        <v>0</v>
      </c>
      <c r="DA220" s="36">
        <v>0</v>
      </c>
      <c r="DB220" s="9">
        <v>0</v>
      </c>
      <c r="DC220" s="37">
        <f t="shared" si="1043"/>
        <v>0</v>
      </c>
      <c r="DD220" s="36">
        <v>0</v>
      </c>
      <c r="DE220" s="9">
        <v>0</v>
      </c>
      <c r="DF220" s="37">
        <f t="shared" si="1055"/>
        <v>0</v>
      </c>
      <c r="DG220" s="36">
        <v>0</v>
      </c>
      <c r="DH220" s="9">
        <v>0</v>
      </c>
      <c r="DI220" s="37">
        <f t="shared" si="1055"/>
        <v>0</v>
      </c>
      <c r="DJ220" s="36">
        <v>0</v>
      </c>
      <c r="DK220" s="9">
        <v>0</v>
      </c>
      <c r="DL220" s="37">
        <f t="shared" si="1055"/>
        <v>0</v>
      </c>
      <c r="DM220" s="36">
        <v>92</v>
      </c>
      <c r="DN220" s="9">
        <v>93.426000000000002</v>
      </c>
      <c r="DO220" s="37">
        <f t="shared" si="1055"/>
        <v>1015.5000000000001</v>
      </c>
      <c r="DP220" s="36">
        <v>0</v>
      </c>
      <c r="DQ220" s="9">
        <v>0</v>
      </c>
      <c r="DR220" s="37">
        <f t="shared" si="1055"/>
        <v>0</v>
      </c>
      <c r="DS220" s="36">
        <v>0</v>
      </c>
      <c r="DT220" s="9">
        <v>0</v>
      </c>
      <c r="DU220" s="37">
        <f t="shared" si="1055"/>
        <v>0</v>
      </c>
      <c r="DV220" s="36">
        <v>0</v>
      </c>
      <c r="DW220" s="9">
        <v>0</v>
      </c>
      <c r="DX220" s="37">
        <f t="shared" si="1055"/>
        <v>0</v>
      </c>
      <c r="DY220" s="36">
        <v>0</v>
      </c>
      <c r="DZ220" s="9">
        <v>0</v>
      </c>
      <c r="EA220" s="37">
        <f t="shared" si="1045"/>
        <v>0</v>
      </c>
      <c r="EB220" s="36">
        <v>0</v>
      </c>
      <c r="EC220" s="9">
        <v>0</v>
      </c>
      <c r="ED220" s="37">
        <f t="shared" si="1055"/>
        <v>0</v>
      </c>
      <c r="EE220" s="36">
        <v>0</v>
      </c>
      <c r="EF220" s="9">
        <v>0</v>
      </c>
      <c r="EG220" s="37">
        <f t="shared" si="1055"/>
        <v>0</v>
      </c>
      <c r="EH220" s="36">
        <v>0</v>
      </c>
      <c r="EI220" s="9">
        <v>0</v>
      </c>
      <c r="EJ220" s="37">
        <f t="shared" si="1055"/>
        <v>0</v>
      </c>
      <c r="EK220" s="36">
        <v>346.3</v>
      </c>
      <c r="EL220" s="9">
        <v>303.59899999999999</v>
      </c>
      <c r="EM220" s="37">
        <f t="shared" si="1055"/>
        <v>876.69361825007206</v>
      </c>
      <c r="EN220" s="36">
        <v>0</v>
      </c>
      <c r="EO220" s="9">
        <v>0</v>
      </c>
      <c r="EP220" s="37">
        <f t="shared" si="1055"/>
        <v>0</v>
      </c>
      <c r="EQ220" s="5">
        <f t="shared" si="1047"/>
        <v>8984.1200000000008</v>
      </c>
      <c r="ER220" s="11">
        <f t="shared" si="1048"/>
        <v>13286.554</v>
      </c>
    </row>
    <row r="221" spans="1:268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54"/>
        <v>0</v>
      </c>
      <c r="F221" s="36">
        <v>0</v>
      </c>
      <c r="G221" s="9">
        <v>0</v>
      </c>
      <c r="H221" s="37">
        <f t="shared" si="1054"/>
        <v>0</v>
      </c>
      <c r="I221" s="36">
        <v>0</v>
      </c>
      <c r="J221" s="9">
        <v>0</v>
      </c>
      <c r="K221" s="37">
        <f t="shared" si="1054"/>
        <v>0</v>
      </c>
      <c r="L221" s="36">
        <v>0</v>
      </c>
      <c r="M221" s="9">
        <v>0</v>
      </c>
      <c r="N221" s="37">
        <f t="shared" si="1054"/>
        <v>0</v>
      </c>
      <c r="O221" s="36">
        <v>0</v>
      </c>
      <c r="P221" s="9">
        <v>0</v>
      </c>
      <c r="Q221" s="37">
        <f t="shared" si="1054"/>
        <v>0</v>
      </c>
      <c r="R221" s="36">
        <v>0</v>
      </c>
      <c r="S221" s="9">
        <v>0</v>
      </c>
      <c r="T221" s="37">
        <f t="shared" si="1054"/>
        <v>0</v>
      </c>
      <c r="U221" s="73">
        <v>1190.44</v>
      </c>
      <c r="V221" s="74">
        <v>1937.443</v>
      </c>
      <c r="W221" s="37">
        <f t="shared" si="1054"/>
        <v>1627.5015960485198</v>
      </c>
      <c r="X221" s="36">
        <v>0</v>
      </c>
      <c r="Y221" s="9">
        <v>0</v>
      </c>
      <c r="Z221" s="37">
        <f t="shared" si="1054"/>
        <v>0</v>
      </c>
      <c r="AA221" s="36">
        <v>0</v>
      </c>
      <c r="AB221" s="9">
        <v>0</v>
      </c>
      <c r="AC221" s="37">
        <f t="shared" si="1054"/>
        <v>0</v>
      </c>
      <c r="AD221" s="36">
        <v>0</v>
      </c>
      <c r="AE221" s="9">
        <v>0</v>
      </c>
      <c r="AF221" s="37">
        <f t="shared" si="1054"/>
        <v>0</v>
      </c>
      <c r="AG221" s="36">
        <v>0</v>
      </c>
      <c r="AH221" s="9">
        <v>0</v>
      </c>
      <c r="AI221" s="37">
        <f t="shared" si="1037"/>
        <v>0</v>
      </c>
      <c r="AJ221" s="36">
        <v>0</v>
      </c>
      <c r="AK221" s="9">
        <v>0</v>
      </c>
      <c r="AL221" s="37">
        <f t="shared" si="1054"/>
        <v>0</v>
      </c>
      <c r="AM221" s="36">
        <v>0</v>
      </c>
      <c r="AN221" s="9">
        <v>0</v>
      </c>
      <c r="AO221" s="37">
        <f t="shared" si="1054"/>
        <v>0</v>
      </c>
      <c r="AP221" s="36">
        <v>0</v>
      </c>
      <c r="AQ221" s="9">
        <v>0</v>
      </c>
      <c r="AR221" s="37">
        <f t="shared" si="1054"/>
        <v>0</v>
      </c>
      <c r="AS221" s="36">
        <v>0</v>
      </c>
      <c r="AT221" s="9">
        <v>0</v>
      </c>
      <c r="AU221" s="37">
        <f t="shared" si="1054"/>
        <v>0</v>
      </c>
      <c r="AV221" s="36">
        <v>0</v>
      </c>
      <c r="AW221" s="9">
        <v>0</v>
      </c>
      <c r="AX221" s="37">
        <f t="shared" si="1054"/>
        <v>0</v>
      </c>
      <c r="AY221" s="36">
        <v>0</v>
      </c>
      <c r="AZ221" s="9">
        <v>0</v>
      </c>
      <c r="BA221" s="37">
        <f t="shared" si="1054"/>
        <v>0</v>
      </c>
      <c r="BB221" s="36">
        <v>0</v>
      </c>
      <c r="BC221" s="9">
        <v>0</v>
      </c>
      <c r="BD221" s="37">
        <f t="shared" si="1054"/>
        <v>0</v>
      </c>
      <c r="BE221" s="36">
        <v>0</v>
      </c>
      <c r="BF221" s="9">
        <v>0</v>
      </c>
      <c r="BG221" s="37">
        <f t="shared" si="1054"/>
        <v>0</v>
      </c>
      <c r="BH221" s="36">
        <v>0</v>
      </c>
      <c r="BI221" s="9">
        <v>0</v>
      </c>
      <c r="BJ221" s="37">
        <f t="shared" si="1038"/>
        <v>0</v>
      </c>
      <c r="BK221" s="36">
        <v>0</v>
      </c>
      <c r="BL221" s="9">
        <v>0</v>
      </c>
      <c r="BM221" s="37">
        <f t="shared" si="1054"/>
        <v>0</v>
      </c>
      <c r="BN221" s="36">
        <v>0</v>
      </c>
      <c r="BO221" s="9">
        <v>0</v>
      </c>
      <c r="BP221" s="37">
        <f t="shared" si="1054"/>
        <v>0</v>
      </c>
      <c r="BQ221" s="73">
        <v>522.38800000000003</v>
      </c>
      <c r="BR221" s="74">
        <v>1014.2380000000001</v>
      </c>
      <c r="BS221" s="37">
        <f t="shared" si="1054"/>
        <v>1941.5415361761757</v>
      </c>
      <c r="BT221" s="36">
        <v>0</v>
      </c>
      <c r="BU221" s="9">
        <v>0</v>
      </c>
      <c r="BV221" s="37">
        <f t="shared" si="1054"/>
        <v>0</v>
      </c>
      <c r="BW221" s="73">
        <v>1324</v>
      </c>
      <c r="BX221" s="74">
        <v>1236.848</v>
      </c>
      <c r="BY221" s="37">
        <f t="shared" si="1055"/>
        <v>934.17522658610267</v>
      </c>
      <c r="BZ221" s="36">
        <v>0</v>
      </c>
      <c r="CA221" s="9">
        <v>0</v>
      </c>
      <c r="CB221" s="37">
        <f t="shared" si="1055"/>
        <v>0</v>
      </c>
      <c r="CC221" s="36">
        <v>0</v>
      </c>
      <c r="CD221" s="9">
        <v>0</v>
      </c>
      <c r="CE221" s="37">
        <f t="shared" si="1055"/>
        <v>0</v>
      </c>
      <c r="CF221" s="36">
        <v>0</v>
      </c>
      <c r="CG221" s="9">
        <v>0</v>
      </c>
      <c r="CH221" s="37">
        <f t="shared" si="1055"/>
        <v>0</v>
      </c>
      <c r="CI221" s="73">
        <v>9116.44</v>
      </c>
      <c r="CJ221" s="74">
        <v>12732.259</v>
      </c>
      <c r="CK221" s="37">
        <f t="shared" si="1055"/>
        <v>1396.6262049659736</v>
      </c>
      <c r="CL221" s="73">
        <v>276.77999999999997</v>
      </c>
      <c r="CM221" s="74">
        <v>545.447</v>
      </c>
      <c r="CN221" s="37">
        <f t="shared" si="1055"/>
        <v>1970.6879109762267</v>
      </c>
      <c r="CO221" s="36">
        <v>0</v>
      </c>
      <c r="CP221" s="9">
        <v>0</v>
      </c>
      <c r="CQ221" s="37">
        <f t="shared" si="1055"/>
        <v>0</v>
      </c>
      <c r="CR221" s="36">
        <v>0</v>
      </c>
      <c r="CS221" s="9">
        <v>0</v>
      </c>
      <c r="CT221" s="37">
        <f t="shared" si="1055"/>
        <v>0</v>
      </c>
      <c r="CU221" s="36">
        <v>0</v>
      </c>
      <c r="CV221" s="9">
        <v>0</v>
      </c>
      <c r="CW221" s="37">
        <f t="shared" si="1055"/>
        <v>0</v>
      </c>
      <c r="CX221" s="36">
        <v>0</v>
      </c>
      <c r="CY221" s="9">
        <v>0</v>
      </c>
      <c r="CZ221" s="37">
        <f t="shared" si="1055"/>
        <v>0</v>
      </c>
      <c r="DA221" s="36">
        <v>0</v>
      </c>
      <c r="DB221" s="9">
        <v>0</v>
      </c>
      <c r="DC221" s="37">
        <f t="shared" si="1043"/>
        <v>0</v>
      </c>
      <c r="DD221" s="36">
        <v>0</v>
      </c>
      <c r="DE221" s="9">
        <v>0</v>
      </c>
      <c r="DF221" s="37">
        <f t="shared" si="1055"/>
        <v>0</v>
      </c>
      <c r="DG221" s="36">
        <v>0</v>
      </c>
      <c r="DH221" s="9">
        <v>0</v>
      </c>
      <c r="DI221" s="37">
        <f t="shared" si="1055"/>
        <v>0</v>
      </c>
      <c r="DJ221" s="36">
        <v>0</v>
      </c>
      <c r="DK221" s="9">
        <v>0</v>
      </c>
      <c r="DL221" s="37">
        <f t="shared" si="1055"/>
        <v>0</v>
      </c>
      <c r="DM221" s="75">
        <v>95</v>
      </c>
      <c r="DN221" s="76">
        <v>97.521000000000001</v>
      </c>
      <c r="DO221" s="37">
        <f t="shared" si="1055"/>
        <v>1026.5368421052633</v>
      </c>
      <c r="DP221" s="36">
        <v>0</v>
      </c>
      <c r="DQ221" s="9">
        <v>0</v>
      </c>
      <c r="DR221" s="37">
        <f t="shared" si="1055"/>
        <v>0</v>
      </c>
      <c r="DS221" s="36">
        <v>0</v>
      </c>
      <c r="DT221" s="9">
        <v>0</v>
      </c>
      <c r="DU221" s="37">
        <f t="shared" si="1055"/>
        <v>0</v>
      </c>
      <c r="DV221" s="36">
        <v>0</v>
      </c>
      <c r="DW221" s="9">
        <v>0</v>
      </c>
      <c r="DX221" s="37">
        <f t="shared" si="1055"/>
        <v>0</v>
      </c>
      <c r="DY221" s="36">
        <v>0</v>
      </c>
      <c r="DZ221" s="9">
        <v>0</v>
      </c>
      <c r="EA221" s="37">
        <f t="shared" si="1045"/>
        <v>0</v>
      </c>
      <c r="EB221" s="36">
        <v>0</v>
      </c>
      <c r="EC221" s="9">
        <v>0</v>
      </c>
      <c r="ED221" s="37">
        <f t="shared" si="1055"/>
        <v>0</v>
      </c>
      <c r="EE221" s="36">
        <v>0</v>
      </c>
      <c r="EF221" s="9">
        <v>0</v>
      </c>
      <c r="EG221" s="37">
        <f t="shared" si="1055"/>
        <v>0</v>
      </c>
      <c r="EH221" s="36">
        <v>0</v>
      </c>
      <c r="EI221" s="9">
        <v>0</v>
      </c>
      <c r="EJ221" s="37">
        <f t="shared" si="1055"/>
        <v>0</v>
      </c>
      <c r="EK221" s="73">
        <v>210.6</v>
      </c>
      <c r="EL221" s="74">
        <v>176.535</v>
      </c>
      <c r="EM221" s="37">
        <f t="shared" si="1055"/>
        <v>838.24786324786328</v>
      </c>
      <c r="EN221" s="36">
        <v>0</v>
      </c>
      <c r="EO221" s="9">
        <v>0</v>
      </c>
      <c r="EP221" s="37">
        <f t="shared" si="1055"/>
        <v>0</v>
      </c>
      <c r="EQ221" s="5">
        <f t="shared" si="1047"/>
        <v>12735.648000000003</v>
      </c>
      <c r="ER221" s="11">
        <f t="shared" si="1048"/>
        <v>17740.291000000001</v>
      </c>
    </row>
    <row r="222" spans="1:268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54"/>
        <v>0</v>
      </c>
      <c r="F222" s="36">
        <v>0</v>
      </c>
      <c r="G222" s="9">
        <v>0</v>
      </c>
      <c r="H222" s="37">
        <f t="shared" si="1054"/>
        <v>0</v>
      </c>
      <c r="I222" s="36">
        <v>0</v>
      </c>
      <c r="J222" s="9">
        <v>0</v>
      </c>
      <c r="K222" s="37">
        <f t="shared" si="1054"/>
        <v>0</v>
      </c>
      <c r="L222" s="36">
        <v>0</v>
      </c>
      <c r="M222" s="9">
        <v>0</v>
      </c>
      <c r="N222" s="37">
        <f t="shared" si="1054"/>
        <v>0</v>
      </c>
      <c r="O222" s="36">
        <v>0</v>
      </c>
      <c r="P222" s="9">
        <v>0</v>
      </c>
      <c r="Q222" s="37">
        <f t="shared" si="1054"/>
        <v>0</v>
      </c>
      <c r="R222" s="36">
        <v>0</v>
      </c>
      <c r="S222" s="9">
        <v>0</v>
      </c>
      <c r="T222" s="37">
        <f t="shared" si="1054"/>
        <v>0</v>
      </c>
      <c r="U222" s="75">
        <v>927.84</v>
      </c>
      <c r="V222" s="76">
        <v>1783.146</v>
      </c>
      <c r="W222" s="37">
        <f t="shared" si="1054"/>
        <v>1921.8248836006208</v>
      </c>
      <c r="X222" s="36">
        <v>0</v>
      </c>
      <c r="Y222" s="9">
        <v>0</v>
      </c>
      <c r="Z222" s="37">
        <f t="shared" si="1054"/>
        <v>0</v>
      </c>
      <c r="AA222" s="36">
        <v>0</v>
      </c>
      <c r="AB222" s="9">
        <v>0</v>
      </c>
      <c r="AC222" s="37">
        <f t="shared" si="1054"/>
        <v>0</v>
      </c>
      <c r="AD222" s="36">
        <v>0</v>
      </c>
      <c r="AE222" s="9">
        <v>0</v>
      </c>
      <c r="AF222" s="37">
        <f t="shared" si="1054"/>
        <v>0</v>
      </c>
      <c r="AG222" s="36">
        <v>0</v>
      </c>
      <c r="AH222" s="9">
        <v>0</v>
      </c>
      <c r="AI222" s="37">
        <f t="shared" si="1037"/>
        <v>0</v>
      </c>
      <c r="AJ222" s="36">
        <v>0</v>
      </c>
      <c r="AK222" s="9">
        <v>0</v>
      </c>
      <c r="AL222" s="37">
        <f t="shared" si="1054"/>
        <v>0</v>
      </c>
      <c r="AM222" s="36">
        <v>0</v>
      </c>
      <c r="AN222" s="9">
        <v>0</v>
      </c>
      <c r="AO222" s="37">
        <f t="shared" si="1054"/>
        <v>0</v>
      </c>
      <c r="AP222" s="36">
        <v>0</v>
      </c>
      <c r="AQ222" s="9">
        <v>0</v>
      </c>
      <c r="AR222" s="37">
        <f t="shared" si="1054"/>
        <v>0</v>
      </c>
      <c r="AS222" s="36">
        <v>0</v>
      </c>
      <c r="AT222" s="9">
        <v>0</v>
      </c>
      <c r="AU222" s="37">
        <f t="shared" si="1054"/>
        <v>0</v>
      </c>
      <c r="AV222" s="36">
        <v>0</v>
      </c>
      <c r="AW222" s="9">
        <v>0</v>
      </c>
      <c r="AX222" s="37">
        <f t="shared" si="1054"/>
        <v>0</v>
      </c>
      <c r="AY222" s="36">
        <v>0</v>
      </c>
      <c r="AZ222" s="9">
        <v>0</v>
      </c>
      <c r="BA222" s="37">
        <f t="shared" si="1054"/>
        <v>0</v>
      </c>
      <c r="BB222" s="36">
        <v>0</v>
      </c>
      <c r="BC222" s="9">
        <v>0</v>
      </c>
      <c r="BD222" s="37">
        <f t="shared" si="1054"/>
        <v>0</v>
      </c>
      <c r="BE222" s="36">
        <v>0</v>
      </c>
      <c r="BF222" s="9">
        <v>0</v>
      </c>
      <c r="BG222" s="37">
        <f t="shared" si="1054"/>
        <v>0</v>
      </c>
      <c r="BH222" s="36">
        <v>0</v>
      </c>
      <c r="BI222" s="9">
        <v>0</v>
      </c>
      <c r="BJ222" s="37">
        <f t="shared" si="1038"/>
        <v>0</v>
      </c>
      <c r="BK222" s="36">
        <v>0</v>
      </c>
      <c r="BL222" s="9">
        <v>0</v>
      </c>
      <c r="BM222" s="37">
        <f t="shared" si="1054"/>
        <v>0</v>
      </c>
      <c r="BN222" s="36">
        <v>0</v>
      </c>
      <c r="BO222" s="9">
        <v>0</v>
      </c>
      <c r="BP222" s="37">
        <f t="shared" si="1054"/>
        <v>0</v>
      </c>
      <c r="BQ222" s="75">
        <v>573.64</v>
      </c>
      <c r="BR222" s="76">
        <v>1073.29</v>
      </c>
      <c r="BS222" s="37">
        <f t="shared" si="1054"/>
        <v>1871.0166655044975</v>
      </c>
      <c r="BT222" s="36">
        <v>0</v>
      </c>
      <c r="BU222" s="9">
        <v>0</v>
      </c>
      <c r="BV222" s="37">
        <f t="shared" si="1054"/>
        <v>0</v>
      </c>
      <c r="BW222" s="75">
        <v>1032</v>
      </c>
      <c r="BX222" s="76">
        <v>980.12099999999998</v>
      </c>
      <c r="BY222" s="37">
        <f t="shared" si="1055"/>
        <v>949.72965116279079</v>
      </c>
      <c r="BZ222" s="36">
        <v>0</v>
      </c>
      <c r="CA222" s="9">
        <v>0</v>
      </c>
      <c r="CB222" s="37">
        <f t="shared" si="1055"/>
        <v>0</v>
      </c>
      <c r="CC222" s="36">
        <v>0</v>
      </c>
      <c r="CD222" s="9">
        <v>0</v>
      </c>
      <c r="CE222" s="37">
        <f t="shared" si="1055"/>
        <v>0</v>
      </c>
      <c r="CF222" s="36">
        <v>0</v>
      </c>
      <c r="CG222" s="9">
        <v>0</v>
      </c>
      <c r="CH222" s="37">
        <f t="shared" si="1055"/>
        <v>0</v>
      </c>
      <c r="CI222" s="75">
        <v>7011.7507500000002</v>
      </c>
      <c r="CJ222" s="76">
        <v>10919.061</v>
      </c>
      <c r="CK222" s="37">
        <f t="shared" si="1055"/>
        <v>1557.2517320299783</v>
      </c>
      <c r="CL222" s="75">
        <v>120</v>
      </c>
      <c r="CM222" s="76">
        <v>307.8</v>
      </c>
      <c r="CN222" s="37">
        <f t="shared" si="1055"/>
        <v>2565</v>
      </c>
      <c r="CO222" s="36">
        <v>0</v>
      </c>
      <c r="CP222" s="9">
        <v>0</v>
      </c>
      <c r="CQ222" s="37">
        <f t="shared" si="1055"/>
        <v>0</v>
      </c>
      <c r="CR222" s="36">
        <v>0</v>
      </c>
      <c r="CS222" s="9">
        <v>0</v>
      </c>
      <c r="CT222" s="37">
        <f t="shared" si="1055"/>
        <v>0</v>
      </c>
      <c r="CU222" s="36">
        <v>0</v>
      </c>
      <c r="CV222" s="9">
        <v>0</v>
      </c>
      <c r="CW222" s="37">
        <f t="shared" si="1055"/>
        <v>0</v>
      </c>
      <c r="CX222" s="36">
        <v>0</v>
      </c>
      <c r="CY222" s="9">
        <v>0</v>
      </c>
      <c r="CZ222" s="37">
        <f t="shared" si="1055"/>
        <v>0</v>
      </c>
      <c r="DA222" s="36">
        <v>0</v>
      </c>
      <c r="DB222" s="9">
        <v>0</v>
      </c>
      <c r="DC222" s="37">
        <f t="shared" si="1043"/>
        <v>0</v>
      </c>
      <c r="DD222" s="36">
        <v>0</v>
      </c>
      <c r="DE222" s="9">
        <v>0</v>
      </c>
      <c r="DF222" s="37">
        <f t="shared" si="1055"/>
        <v>0</v>
      </c>
      <c r="DG222" s="36">
        <v>0</v>
      </c>
      <c r="DH222" s="9">
        <v>0</v>
      </c>
      <c r="DI222" s="37">
        <f t="shared" si="1055"/>
        <v>0</v>
      </c>
      <c r="DJ222" s="36">
        <v>0</v>
      </c>
      <c r="DK222" s="9">
        <v>0</v>
      </c>
      <c r="DL222" s="37">
        <f t="shared" si="1055"/>
        <v>0</v>
      </c>
      <c r="DM222" s="36">
        <v>0</v>
      </c>
      <c r="DN222" s="9">
        <v>0</v>
      </c>
      <c r="DO222" s="37">
        <f t="shared" si="1055"/>
        <v>0</v>
      </c>
      <c r="DP222" s="36">
        <v>0</v>
      </c>
      <c r="DQ222" s="9">
        <v>0</v>
      </c>
      <c r="DR222" s="37">
        <f t="shared" si="1055"/>
        <v>0</v>
      </c>
      <c r="DS222" s="36">
        <v>0</v>
      </c>
      <c r="DT222" s="9">
        <v>0</v>
      </c>
      <c r="DU222" s="37">
        <f t="shared" si="1055"/>
        <v>0</v>
      </c>
      <c r="DV222" s="36">
        <v>0</v>
      </c>
      <c r="DW222" s="9">
        <v>0</v>
      </c>
      <c r="DX222" s="37">
        <f t="shared" si="1055"/>
        <v>0</v>
      </c>
      <c r="DY222" s="36">
        <v>0</v>
      </c>
      <c r="DZ222" s="9">
        <v>0</v>
      </c>
      <c r="EA222" s="37">
        <f t="shared" si="1045"/>
        <v>0</v>
      </c>
      <c r="EB222" s="36">
        <v>0</v>
      </c>
      <c r="EC222" s="9">
        <v>0</v>
      </c>
      <c r="ED222" s="37">
        <f t="shared" si="1055"/>
        <v>0</v>
      </c>
      <c r="EE222" s="36">
        <v>0</v>
      </c>
      <c r="EF222" s="9">
        <v>0</v>
      </c>
      <c r="EG222" s="37">
        <f t="shared" si="1055"/>
        <v>0</v>
      </c>
      <c r="EH222" s="36">
        <v>0</v>
      </c>
      <c r="EI222" s="9">
        <v>0</v>
      </c>
      <c r="EJ222" s="37">
        <f t="shared" si="1055"/>
        <v>0</v>
      </c>
      <c r="EK222" s="36">
        <v>0</v>
      </c>
      <c r="EL222" s="9">
        <v>0</v>
      </c>
      <c r="EM222" s="37">
        <f t="shared" si="1055"/>
        <v>0</v>
      </c>
      <c r="EN222" s="36">
        <v>0</v>
      </c>
      <c r="EO222" s="9">
        <v>0</v>
      </c>
      <c r="EP222" s="37">
        <f t="shared" si="1055"/>
        <v>0</v>
      </c>
      <c r="EQ222" s="5">
        <f t="shared" si="1047"/>
        <v>9665.2307499999988</v>
      </c>
      <c r="ER222" s="11">
        <f t="shared" si="1048"/>
        <v>15063.417999999998</v>
      </c>
    </row>
    <row r="223" spans="1:268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54"/>
        <v>0</v>
      </c>
      <c r="F223" s="36">
        <v>0</v>
      </c>
      <c r="G223" s="9">
        <v>0</v>
      </c>
      <c r="H223" s="37">
        <f t="shared" si="1054"/>
        <v>0</v>
      </c>
      <c r="I223" s="36">
        <v>0</v>
      </c>
      <c r="J223" s="9">
        <v>0</v>
      </c>
      <c r="K223" s="37">
        <f t="shared" si="1054"/>
        <v>0</v>
      </c>
      <c r="L223" s="36">
        <v>0</v>
      </c>
      <c r="M223" s="9">
        <v>0</v>
      </c>
      <c r="N223" s="37">
        <f t="shared" si="1054"/>
        <v>0</v>
      </c>
      <c r="O223" s="36">
        <v>0</v>
      </c>
      <c r="P223" s="9">
        <v>0</v>
      </c>
      <c r="Q223" s="37">
        <f t="shared" si="1054"/>
        <v>0</v>
      </c>
      <c r="R223" s="36">
        <v>0</v>
      </c>
      <c r="S223" s="9">
        <v>0</v>
      </c>
      <c r="T223" s="37">
        <f t="shared" si="1054"/>
        <v>0</v>
      </c>
      <c r="U223" s="77">
        <v>849.78</v>
      </c>
      <c r="V223" s="78">
        <v>1699.16</v>
      </c>
      <c r="W223" s="37">
        <f t="shared" si="1054"/>
        <v>1999.5292899338656</v>
      </c>
      <c r="X223" s="36">
        <v>0</v>
      </c>
      <c r="Y223" s="9">
        <v>0</v>
      </c>
      <c r="Z223" s="37">
        <f t="shared" si="1054"/>
        <v>0</v>
      </c>
      <c r="AA223" s="36">
        <v>0</v>
      </c>
      <c r="AB223" s="9">
        <v>0</v>
      </c>
      <c r="AC223" s="37">
        <f t="shared" si="1054"/>
        <v>0</v>
      </c>
      <c r="AD223" s="36">
        <v>0</v>
      </c>
      <c r="AE223" s="9">
        <v>0</v>
      </c>
      <c r="AF223" s="37">
        <f t="shared" si="1054"/>
        <v>0</v>
      </c>
      <c r="AG223" s="36">
        <v>0</v>
      </c>
      <c r="AH223" s="9">
        <v>0</v>
      </c>
      <c r="AI223" s="37">
        <f t="shared" si="1037"/>
        <v>0</v>
      </c>
      <c r="AJ223" s="36">
        <v>0</v>
      </c>
      <c r="AK223" s="9">
        <v>0</v>
      </c>
      <c r="AL223" s="37">
        <f t="shared" si="1054"/>
        <v>0</v>
      </c>
      <c r="AM223" s="36">
        <v>0</v>
      </c>
      <c r="AN223" s="9">
        <v>0</v>
      </c>
      <c r="AO223" s="37">
        <f t="shared" si="1054"/>
        <v>0</v>
      </c>
      <c r="AP223" s="36">
        <v>0</v>
      </c>
      <c r="AQ223" s="9">
        <v>0</v>
      </c>
      <c r="AR223" s="37">
        <f t="shared" si="1054"/>
        <v>0</v>
      </c>
      <c r="AS223" s="36">
        <v>0</v>
      </c>
      <c r="AT223" s="9">
        <v>0</v>
      </c>
      <c r="AU223" s="37">
        <f t="shared" si="1054"/>
        <v>0</v>
      </c>
      <c r="AV223" s="36">
        <v>0</v>
      </c>
      <c r="AW223" s="9">
        <v>0</v>
      </c>
      <c r="AX223" s="37">
        <f t="shared" si="1054"/>
        <v>0</v>
      </c>
      <c r="AY223" s="36">
        <v>0</v>
      </c>
      <c r="AZ223" s="9">
        <v>0</v>
      </c>
      <c r="BA223" s="37">
        <f t="shared" si="1054"/>
        <v>0</v>
      </c>
      <c r="BB223" s="36">
        <v>0</v>
      </c>
      <c r="BC223" s="9">
        <v>0</v>
      </c>
      <c r="BD223" s="37">
        <f t="shared" si="1054"/>
        <v>0</v>
      </c>
      <c r="BE223" s="36">
        <v>0</v>
      </c>
      <c r="BF223" s="9">
        <v>0</v>
      </c>
      <c r="BG223" s="37">
        <f t="shared" si="1054"/>
        <v>0</v>
      </c>
      <c r="BH223" s="36">
        <v>0</v>
      </c>
      <c r="BI223" s="9">
        <v>0</v>
      </c>
      <c r="BJ223" s="37">
        <f t="shared" si="1038"/>
        <v>0</v>
      </c>
      <c r="BK223" s="36">
        <v>0</v>
      </c>
      <c r="BL223" s="9">
        <v>0</v>
      </c>
      <c r="BM223" s="37">
        <f t="shared" si="1054"/>
        <v>0</v>
      </c>
      <c r="BN223" s="36">
        <v>0</v>
      </c>
      <c r="BO223" s="9">
        <v>0</v>
      </c>
      <c r="BP223" s="37">
        <f t="shared" si="1054"/>
        <v>0</v>
      </c>
      <c r="BQ223" s="77">
        <v>613.95000000000005</v>
      </c>
      <c r="BR223" s="78">
        <v>801.11599999999999</v>
      </c>
      <c r="BS223" s="37">
        <f t="shared" si="1054"/>
        <v>1304.855444254418</v>
      </c>
      <c r="BT223" s="36">
        <v>0</v>
      </c>
      <c r="BU223" s="9">
        <v>0</v>
      </c>
      <c r="BV223" s="37">
        <f t="shared" si="1054"/>
        <v>0</v>
      </c>
      <c r="BW223" s="77">
        <v>392</v>
      </c>
      <c r="BX223" s="78">
        <v>425.98700000000002</v>
      </c>
      <c r="BY223" s="37">
        <f t="shared" si="1055"/>
        <v>1086.7015306122451</v>
      </c>
      <c r="BZ223" s="36">
        <v>0</v>
      </c>
      <c r="CA223" s="9">
        <v>0</v>
      </c>
      <c r="CB223" s="37">
        <f t="shared" si="1055"/>
        <v>0</v>
      </c>
      <c r="CC223" s="36">
        <v>0</v>
      </c>
      <c r="CD223" s="9">
        <v>0</v>
      </c>
      <c r="CE223" s="37">
        <f t="shared" si="1055"/>
        <v>0</v>
      </c>
      <c r="CF223" s="36">
        <v>0</v>
      </c>
      <c r="CG223" s="9">
        <v>0</v>
      </c>
      <c r="CH223" s="37">
        <f t="shared" si="1055"/>
        <v>0</v>
      </c>
      <c r="CI223" s="77">
        <v>7236.9889999999996</v>
      </c>
      <c r="CJ223" s="78">
        <v>12888.126</v>
      </c>
      <c r="CK223" s="37">
        <f t="shared" si="1055"/>
        <v>1780.8685352430412</v>
      </c>
      <c r="CL223" s="77">
        <v>309.86</v>
      </c>
      <c r="CM223" s="78">
        <v>577.75800000000004</v>
      </c>
      <c r="CN223" s="37">
        <f t="shared" si="1055"/>
        <v>1864.5775511521331</v>
      </c>
      <c r="CO223" s="36">
        <v>0</v>
      </c>
      <c r="CP223" s="9">
        <v>0</v>
      </c>
      <c r="CQ223" s="37">
        <f t="shared" si="1055"/>
        <v>0</v>
      </c>
      <c r="CR223" s="36">
        <v>0</v>
      </c>
      <c r="CS223" s="9">
        <v>0</v>
      </c>
      <c r="CT223" s="37">
        <f t="shared" si="1055"/>
        <v>0</v>
      </c>
      <c r="CU223" s="36">
        <v>0</v>
      </c>
      <c r="CV223" s="9">
        <v>0</v>
      </c>
      <c r="CW223" s="37">
        <f t="shared" si="1055"/>
        <v>0</v>
      </c>
      <c r="CX223" s="36">
        <v>0</v>
      </c>
      <c r="CY223" s="9">
        <v>0</v>
      </c>
      <c r="CZ223" s="37">
        <f t="shared" si="1055"/>
        <v>0</v>
      </c>
      <c r="DA223" s="36">
        <v>0</v>
      </c>
      <c r="DB223" s="9">
        <v>0</v>
      </c>
      <c r="DC223" s="37">
        <f t="shared" si="1043"/>
        <v>0</v>
      </c>
      <c r="DD223" s="36">
        <v>0</v>
      </c>
      <c r="DE223" s="9">
        <v>0</v>
      </c>
      <c r="DF223" s="37">
        <f t="shared" si="1055"/>
        <v>0</v>
      </c>
      <c r="DG223" s="36">
        <v>0</v>
      </c>
      <c r="DH223" s="9">
        <v>0</v>
      </c>
      <c r="DI223" s="37">
        <f t="shared" si="1055"/>
        <v>0</v>
      </c>
      <c r="DJ223" s="36">
        <v>0</v>
      </c>
      <c r="DK223" s="9">
        <v>0</v>
      </c>
      <c r="DL223" s="37">
        <f t="shared" si="1055"/>
        <v>0</v>
      </c>
      <c r="DM223" s="77">
        <v>89</v>
      </c>
      <c r="DN223" s="78">
        <v>102.836</v>
      </c>
      <c r="DO223" s="37">
        <f t="shared" si="1055"/>
        <v>1155.4606741573032</v>
      </c>
      <c r="DP223" s="36">
        <v>0</v>
      </c>
      <c r="DQ223" s="9">
        <v>0</v>
      </c>
      <c r="DR223" s="37">
        <f t="shared" si="1055"/>
        <v>0</v>
      </c>
      <c r="DS223" s="36">
        <v>0</v>
      </c>
      <c r="DT223" s="9">
        <v>0</v>
      </c>
      <c r="DU223" s="37">
        <f t="shared" si="1055"/>
        <v>0</v>
      </c>
      <c r="DV223" s="36">
        <v>0</v>
      </c>
      <c r="DW223" s="9">
        <v>0</v>
      </c>
      <c r="DX223" s="37">
        <f t="shared" si="1055"/>
        <v>0</v>
      </c>
      <c r="DY223" s="36">
        <v>0</v>
      </c>
      <c r="DZ223" s="9">
        <v>0</v>
      </c>
      <c r="EA223" s="37">
        <f t="shared" si="1045"/>
        <v>0</v>
      </c>
      <c r="EB223" s="36">
        <v>0</v>
      </c>
      <c r="EC223" s="9">
        <v>0</v>
      </c>
      <c r="ED223" s="37">
        <f t="shared" si="1055"/>
        <v>0</v>
      </c>
      <c r="EE223" s="36">
        <v>0</v>
      </c>
      <c r="EF223" s="9">
        <v>0</v>
      </c>
      <c r="EG223" s="37">
        <f t="shared" si="1055"/>
        <v>0</v>
      </c>
      <c r="EH223" s="36">
        <v>0</v>
      </c>
      <c r="EI223" s="9">
        <v>0</v>
      </c>
      <c r="EJ223" s="37">
        <f t="shared" si="1055"/>
        <v>0</v>
      </c>
      <c r="EK223" s="36">
        <v>0</v>
      </c>
      <c r="EL223" s="9">
        <v>0</v>
      </c>
      <c r="EM223" s="37">
        <f t="shared" si="1055"/>
        <v>0</v>
      </c>
      <c r="EN223" s="77">
        <v>450</v>
      </c>
      <c r="EO223" s="78">
        <v>870.60799999999995</v>
      </c>
      <c r="EP223" s="37">
        <f t="shared" si="1055"/>
        <v>1934.6844444444444</v>
      </c>
      <c r="EQ223" s="5">
        <f t="shared" si="1047"/>
        <v>9941.5790000000015</v>
      </c>
      <c r="ER223" s="11">
        <f t="shared" si="1048"/>
        <v>17365.591</v>
      </c>
    </row>
    <row r="224" spans="1:268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54"/>
        <v>0</v>
      </c>
      <c r="F224" s="36">
        <v>0</v>
      </c>
      <c r="G224" s="9">
        <v>0</v>
      </c>
      <c r="H224" s="37">
        <f t="shared" si="1054"/>
        <v>0</v>
      </c>
      <c r="I224" s="36">
        <v>0</v>
      </c>
      <c r="J224" s="9">
        <v>0</v>
      </c>
      <c r="K224" s="37">
        <f t="shared" si="1054"/>
        <v>0</v>
      </c>
      <c r="L224" s="36">
        <v>0</v>
      </c>
      <c r="M224" s="9">
        <v>0</v>
      </c>
      <c r="N224" s="37">
        <f t="shared" si="1054"/>
        <v>0</v>
      </c>
      <c r="O224" s="36">
        <v>0</v>
      </c>
      <c r="P224" s="9">
        <v>0</v>
      </c>
      <c r="Q224" s="37">
        <f t="shared" si="1054"/>
        <v>0</v>
      </c>
      <c r="R224" s="36">
        <v>0</v>
      </c>
      <c r="S224" s="9">
        <v>0</v>
      </c>
      <c r="T224" s="37">
        <f t="shared" si="1054"/>
        <v>0</v>
      </c>
      <c r="U224" s="75">
        <v>1451.44</v>
      </c>
      <c r="V224" s="76">
        <v>3217.3760000000002</v>
      </c>
      <c r="W224" s="37">
        <f t="shared" si="1054"/>
        <v>2216.6786088298518</v>
      </c>
      <c r="X224" s="36">
        <v>0</v>
      </c>
      <c r="Y224" s="9">
        <v>0</v>
      </c>
      <c r="Z224" s="37">
        <f t="shared" si="1054"/>
        <v>0</v>
      </c>
      <c r="AA224" s="36">
        <v>0</v>
      </c>
      <c r="AB224" s="9">
        <v>0</v>
      </c>
      <c r="AC224" s="37">
        <f t="shared" si="1054"/>
        <v>0</v>
      </c>
      <c r="AD224" s="36">
        <v>0</v>
      </c>
      <c r="AE224" s="9">
        <v>0</v>
      </c>
      <c r="AF224" s="37">
        <f t="shared" si="1054"/>
        <v>0</v>
      </c>
      <c r="AG224" s="36">
        <v>0</v>
      </c>
      <c r="AH224" s="9">
        <v>0</v>
      </c>
      <c r="AI224" s="37">
        <f t="shared" si="1037"/>
        <v>0</v>
      </c>
      <c r="AJ224" s="36">
        <v>0</v>
      </c>
      <c r="AK224" s="9">
        <v>0</v>
      </c>
      <c r="AL224" s="37">
        <f t="shared" si="1054"/>
        <v>0</v>
      </c>
      <c r="AM224" s="36">
        <v>0</v>
      </c>
      <c r="AN224" s="9">
        <v>0</v>
      </c>
      <c r="AO224" s="37">
        <f t="shared" si="1054"/>
        <v>0</v>
      </c>
      <c r="AP224" s="36">
        <v>0</v>
      </c>
      <c r="AQ224" s="9">
        <v>0</v>
      </c>
      <c r="AR224" s="37">
        <f t="shared" si="1054"/>
        <v>0</v>
      </c>
      <c r="AS224" s="36">
        <v>0</v>
      </c>
      <c r="AT224" s="9">
        <v>0</v>
      </c>
      <c r="AU224" s="37">
        <f t="shared" si="1054"/>
        <v>0</v>
      </c>
      <c r="AV224" s="36">
        <v>0</v>
      </c>
      <c r="AW224" s="9">
        <v>0</v>
      </c>
      <c r="AX224" s="37">
        <f t="shared" si="1054"/>
        <v>0</v>
      </c>
      <c r="AY224" s="36">
        <v>0</v>
      </c>
      <c r="AZ224" s="9">
        <v>0</v>
      </c>
      <c r="BA224" s="37">
        <f t="shared" si="1054"/>
        <v>0</v>
      </c>
      <c r="BB224" s="36">
        <v>0</v>
      </c>
      <c r="BC224" s="9">
        <v>0</v>
      </c>
      <c r="BD224" s="37">
        <f t="shared" si="1054"/>
        <v>0</v>
      </c>
      <c r="BE224" s="36">
        <v>0</v>
      </c>
      <c r="BF224" s="9">
        <v>0</v>
      </c>
      <c r="BG224" s="37">
        <f t="shared" si="1054"/>
        <v>0</v>
      </c>
      <c r="BH224" s="36">
        <v>0</v>
      </c>
      <c r="BI224" s="9">
        <v>0</v>
      </c>
      <c r="BJ224" s="37">
        <f t="shared" si="1038"/>
        <v>0</v>
      </c>
      <c r="BK224" s="36">
        <v>0</v>
      </c>
      <c r="BL224" s="9">
        <v>0</v>
      </c>
      <c r="BM224" s="37">
        <f t="shared" si="1054"/>
        <v>0</v>
      </c>
      <c r="BN224" s="36">
        <v>0</v>
      </c>
      <c r="BO224" s="9">
        <v>0</v>
      </c>
      <c r="BP224" s="37">
        <f t="shared" si="1054"/>
        <v>0</v>
      </c>
      <c r="BQ224" s="75">
        <v>550.17999999999995</v>
      </c>
      <c r="BR224" s="76">
        <v>1210.396</v>
      </c>
      <c r="BS224" s="37">
        <f t="shared" si="1054"/>
        <v>2200</v>
      </c>
      <c r="BT224" s="36">
        <v>0</v>
      </c>
      <c r="BU224" s="9">
        <v>0</v>
      </c>
      <c r="BV224" s="37">
        <f t="shared" si="1054"/>
        <v>0</v>
      </c>
      <c r="BW224" s="75">
        <v>224</v>
      </c>
      <c r="BX224" s="76">
        <v>184.87299999999999</v>
      </c>
      <c r="BY224" s="37">
        <f t="shared" si="1055"/>
        <v>825.32589285714289</v>
      </c>
      <c r="BZ224" s="36">
        <v>0</v>
      </c>
      <c r="CA224" s="9">
        <v>0</v>
      </c>
      <c r="CB224" s="37">
        <f t="shared" si="1055"/>
        <v>0</v>
      </c>
      <c r="CC224" s="36">
        <v>0</v>
      </c>
      <c r="CD224" s="9">
        <v>0</v>
      </c>
      <c r="CE224" s="37">
        <f t="shared" si="1055"/>
        <v>0</v>
      </c>
      <c r="CF224" s="36">
        <v>0</v>
      </c>
      <c r="CG224" s="9">
        <v>0</v>
      </c>
      <c r="CH224" s="37">
        <f t="shared" si="1055"/>
        <v>0</v>
      </c>
      <c r="CI224" s="75">
        <v>6952.94</v>
      </c>
      <c r="CJ224" s="76">
        <v>12626.832</v>
      </c>
      <c r="CK224" s="37">
        <f t="shared" si="1055"/>
        <v>1816.0421346941007</v>
      </c>
      <c r="CL224" s="75">
        <v>199.36</v>
      </c>
      <c r="CM224" s="76">
        <v>415.14600000000002</v>
      </c>
      <c r="CN224" s="37">
        <f t="shared" si="1055"/>
        <v>2082.3936597110751</v>
      </c>
      <c r="CO224" s="36">
        <v>0</v>
      </c>
      <c r="CP224" s="9">
        <v>0</v>
      </c>
      <c r="CQ224" s="37">
        <f t="shared" si="1055"/>
        <v>0</v>
      </c>
      <c r="CR224" s="36">
        <v>0</v>
      </c>
      <c r="CS224" s="9">
        <v>0</v>
      </c>
      <c r="CT224" s="37">
        <f t="shared" si="1055"/>
        <v>0</v>
      </c>
      <c r="CU224" s="36">
        <v>0</v>
      </c>
      <c r="CV224" s="9">
        <v>0</v>
      </c>
      <c r="CW224" s="37">
        <f t="shared" si="1055"/>
        <v>0</v>
      </c>
      <c r="CX224" s="36">
        <v>0</v>
      </c>
      <c r="CY224" s="9">
        <v>0</v>
      </c>
      <c r="CZ224" s="37">
        <f t="shared" si="1055"/>
        <v>0</v>
      </c>
      <c r="DA224" s="36">
        <v>0</v>
      </c>
      <c r="DB224" s="9">
        <v>0</v>
      </c>
      <c r="DC224" s="37">
        <f t="shared" si="1043"/>
        <v>0</v>
      </c>
      <c r="DD224" s="36">
        <v>0</v>
      </c>
      <c r="DE224" s="9">
        <v>0</v>
      </c>
      <c r="DF224" s="37">
        <f t="shared" si="1055"/>
        <v>0</v>
      </c>
      <c r="DG224" s="36">
        <v>0</v>
      </c>
      <c r="DH224" s="9">
        <v>0</v>
      </c>
      <c r="DI224" s="37">
        <f t="shared" si="1055"/>
        <v>0</v>
      </c>
      <c r="DJ224" s="36">
        <v>0</v>
      </c>
      <c r="DK224" s="9">
        <v>0</v>
      </c>
      <c r="DL224" s="37">
        <f t="shared" si="1055"/>
        <v>0</v>
      </c>
      <c r="DM224" s="75">
        <v>91</v>
      </c>
      <c r="DN224" s="76">
        <v>125.47499999999999</v>
      </c>
      <c r="DO224" s="37">
        <f t="shared" si="1055"/>
        <v>1378.8461538461538</v>
      </c>
      <c r="DP224" s="36">
        <v>0</v>
      </c>
      <c r="DQ224" s="9">
        <v>0</v>
      </c>
      <c r="DR224" s="37">
        <f t="shared" si="1055"/>
        <v>0</v>
      </c>
      <c r="DS224" s="36">
        <v>0</v>
      </c>
      <c r="DT224" s="9">
        <v>0</v>
      </c>
      <c r="DU224" s="37">
        <f t="shared" si="1055"/>
        <v>0</v>
      </c>
      <c r="DV224" s="36">
        <v>0</v>
      </c>
      <c r="DW224" s="9">
        <v>0</v>
      </c>
      <c r="DX224" s="37">
        <f t="shared" si="1055"/>
        <v>0</v>
      </c>
      <c r="DY224" s="36">
        <v>0</v>
      </c>
      <c r="DZ224" s="9">
        <v>0</v>
      </c>
      <c r="EA224" s="37">
        <f t="shared" si="1045"/>
        <v>0</v>
      </c>
      <c r="EB224" s="36">
        <v>0</v>
      </c>
      <c r="EC224" s="9">
        <v>0</v>
      </c>
      <c r="ED224" s="37">
        <f t="shared" si="1055"/>
        <v>0</v>
      </c>
      <c r="EE224" s="36">
        <v>0</v>
      </c>
      <c r="EF224" s="9">
        <v>0</v>
      </c>
      <c r="EG224" s="37">
        <f t="shared" si="1055"/>
        <v>0</v>
      </c>
      <c r="EH224" s="75">
        <v>70</v>
      </c>
      <c r="EI224" s="76">
        <v>129.5</v>
      </c>
      <c r="EJ224" s="37">
        <f t="shared" si="1055"/>
        <v>1850</v>
      </c>
      <c r="EK224" s="36">
        <v>0</v>
      </c>
      <c r="EL224" s="9">
        <v>0</v>
      </c>
      <c r="EM224" s="37">
        <f t="shared" si="1055"/>
        <v>0</v>
      </c>
      <c r="EN224" s="75">
        <v>466.62</v>
      </c>
      <c r="EO224" s="76">
        <v>956.03499999999997</v>
      </c>
      <c r="EP224" s="37">
        <f t="shared" si="1055"/>
        <v>2048.851313702799</v>
      </c>
      <c r="EQ224" s="5">
        <f t="shared" si="1047"/>
        <v>10005.540000000001</v>
      </c>
      <c r="ER224" s="11">
        <f t="shared" si="1048"/>
        <v>18865.633000000002</v>
      </c>
    </row>
    <row r="225" spans="1:148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54"/>
        <v>0</v>
      </c>
      <c r="F225" s="36">
        <v>0</v>
      </c>
      <c r="G225" s="9">
        <v>0</v>
      </c>
      <c r="H225" s="37">
        <f t="shared" si="1054"/>
        <v>0</v>
      </c>
      <c r="I225" s="79">
        <v>21</v>
      </c>
      <c r="J225" s="9">
        <v>343.52100000000002</v>
      </c>
      <c r="K225" s="37">
        <f t="shared" si="1054"/>
        <v>16358.142857142859</v>
      </c>
      <c r="L225" s="36">
        <v>0</v>
      </c>
      <c r="M225" s="9">
        <v>0</v>
      </c>
      <c r="N225" s="37">
        <f t="shared" si="1054"/>
        <v>0</v>
      </c>
      <c r="O225" s="36">
        <v>0</v>
      </c>
      <c r="P225" s="9">
        <v>0</v>
      </c>
      <c r="Q225" s="37">
        <f t="shared" si="1054"/>
        <v>0</v>
      </c>
      <c r="R225" s="36">
        <v>0</v>
      </c>
      <c r="S225" s="9">
        <v>0</v>
      </c>
      <c r="T225" s="37">
        <f t="shared" si="1054"/>
        <v>0</v>
      </c>
      <c r="U225" s="79">
        <v>1497.26</v>
      </c>
      <c r="V225" s="9">
        <v>3469.4679999999998</v>
      </c>
      <c r="W225" s="37">
        <f t="shared" si="1054"/>
        <v>2317.2114395629346</v>
      </c>
      <c r="X225" s="36">
        <v>0</v>
      </c>
      <c r="Y225" s="9">
        <v>0</v>
      </c>
      <c r="Z225" s="37">
        <f t="shared" si="1054"/>
        <v>0</v>
      </c>
      <c r="AA225" s="36">
        <v>0</v>
      </c>
      <c r="AB225" s="9">
        <v>0</v>
      </c>
      <c r="AC225" s="37">
        <f t="shared" si="1054"/>
        <v>0</v>
      </c>
      <c r="AD225" s="36">
        <v>0</v>
      </c>
      <c r="AE225" s="9">
        <v>0</v>
      </c>
      <c r="AF225" s="37">
        <f t="shared" si="1054"/>
        <v>0</v>
      </c>
      <c r="AG225" s="36">
        <v>0</v>
      </c>
      <c r="AH225" s="9">
        <v>0</v>
      </c>
      <c r="AI225" s="37">
        <f t="shared" si="1037"/>
        <v>0</v>
      </c>
      <c r="AJ225" s="36">
        <v>0</v>
      </c>
      <c r="AK225" s="9">
        <v>0</v>
      </c>
      <c r="AL225" s="37">
        <f t="shared" si="1054"/>
        <v>0</v>
      </c>
      <c r="AM225" s="36">
        <v>0</v>
      </c>
      <c r="AN225" s="9">
        <v>0</v>
      </c>
      <c r="AO225" s="37">
        <f t="shared" si="1054"/>
        <v>0</v>
      </c>
      <c r="AP225" s="36">
        <v>0</v>
      </c>
      <c r="AQ225" s="9">
        <v>0</v>
      </c>
      <c r="AR225" s="37">
        <f t="shared" si="1054"/>
        <v>0</v>
      </c>
      <c r="AS225" s="36">
        <v>0</v>
      </c>
      <c r="AT225" s="9">
        <v>0</v>
      </c>
      <c r="AU225" s="37">
        <f t="shared" si="1054"/>
        <v>0</v>
      </c>
      <c r="AV225" s="36">
        <v>0</v>
      </c>
      <c r="AW225" s="9">
        <v>0</v>
      </c>
      <c r="AX225" s="37">
        <f t="shared" si="1054"/>
        <v>0</v>
      </c>
      <c r="AY225" s="36">
        <v>0</v>
      </c>
      <c r="AZ225" s="9">
        <v>0</v>
      </c>
      <c r="BA225" s="37">
        <f t="shared" si="1054"/>
        <v>0</v>
      </c>
      <c r="BB225" s="36">
        <v>0</v>
      </c>
      <c r="BC225" s="9">
        <v>0</v>
      </c>
      <c r="BD225" s="37">
        <f t="shared" si="1054"/>
        <v>0</v>
      </c>
      <c r="BE225" s="36">
        <v>0</v>
      </c>
      <c r="BF225" s="9">
        <v>0</v>
      </c>
      <c r="BG225" s="37">
        <f t="shared" si="1054"/>
        <v>0</v>
      </c>
      <c r="BH225" s="36">
        <v>0</v>
      </c>
      <c r="BI225" s="9">
        <v>0</v>
      </c>
      <c r="BJ225" s="37">
        <f t="shared" si="1038"/>
        <v>0</v>
      </c>
      <c r="BK225" s="36">
        <v>0</v>
      </c>
      <c r="BL225" s="9">
        <v>0</v>
      </c>
      <c r="BM225" s="37">
        <f t="shared" si="1054"/>
        <v>0</v>
      </c>
      <c r="BN225" s="36">
        <v>0</v>
      </c>
      <c r="BO225" s="9">
        <v>0</v>
      </c>
      <c r="BP225" s="37">
        <f t="shared" si="1054"/>
        <v>0</v>
      </c>
      <c r="BQ225" s="79">
        <v>515.97</v>
      </c>
      <c r="BR225" s="9">
        <v>1135.232</v>
      </c>
      <c r="BS225" s="37">
        <f t="shared" si="1054"/>
        <v>2200.1899335232665</v>
      </c>
      <c r="BT225" s="36">
        <v>0</v>
      </c>
      <c r="BU225" s="9">
        <v>0</v>
      </c>
      <c r="BV225" s="37">
        <f t="shared" si="1054"/>
        <v>0</v>
      </c>
      <c r="BW225" s="79">
        <v>504</v>
      </c>
      <c r="BX225" s="9">
        <v>428.67399999999998</v>
      </c>
      <c r="BY225" s="37">
        <f t="shared" si="1055"/>
        <v>850.54365079365084</v>
      </c>
      <c r="BZ225" s="36">
        <v>0</v>
      </c>
      <c r="CA225" s="9">
        <v>0</v>
      </c>
      <c r="CB225" s="37">
        <f t="shared" si="1055"/>
        <v>0</v>
      </c>
      <c r="CC225" s="36">
        <v>0</v>
      </c>
      <c r="CD225" s="9">
        <v>0</v>
      </c>
      <c r="CE225" s="37">
        <f t="shared" si="1055"/>
        <v>0</v>
      </c>
      <c r="CF225" s="36">
        <v>0</v>
      </c>
      <c r="CG225" s="9">
        <v>0</v>
      </c>
      <c r="CH225" s="37">
        <f t="shared" si="1055"/>
        <v>0</v>
      </c>
      <c r="CI225" s="79">
        <v>5530.36</v>
      </c>
      <c r="CJ225" s="9">
        <v>10274.955</v>
      </c>
      <c r="CK225" s="37">
        <f t="shared" si="1055"/>
        <v>1857.9179293933851</v>
      </c>
      <c r="CL225" s="79">
        <v>203.26</v>
      </c>
      <c r="CM225" s="9">
        <v>442.31900000000002</v>
      </c>
      <c r="CN225" s="37">
        <f t="shared" si="1055"/>
        <v>2176.1241759323034</v>
      </c>
      <c r="CO225" s="36">
        <v>0</v>
      </c>
      <c r="CP225" s="9">
        <v>0</v>
      </c>
      <c r="CQ225" s="37">
        <f t="shared" si="1055"/>
        <v>0</v>
      </c>
      <c r="CR225" s="36">
        <v>0</v>
      </c>
      <c r="CS225" s="9">
        <v>0</v>
      </c>
      <c r="CT225" s="37">
        <f t="shared" si="1055"/>
        <v>0</v>
      </c>
      <c r="CU225" s="36">
        <v>0</v>
      </c>
      <c r="CV225" s="9">
        <v>0</v>
      </c>
      <c r="CW225" s="37">
        <f t="shared" si="1055"/>
        <v>0</v>
      </c>
      <c r="CX225" s="36">
        <v>0</v>
      </c>
      <c r="CY225" s="9">
        <v>0</v>
      </c>
      <c r="CZ225" s="37">
        <f t="shared" si="1055"/>
        <v>0</v>
      </c>
      <c r="DA225" s="36">
        <v>0</v>
      </c>
      <c r="DB225" s="9">
        <v>0</v>
      </c>
      <c r="DC225" s="37">
        <f t="shared" si="1043"/>
        <v>0</v>
      </c>
      <c r="DD225" s="36">
        <v>0</v>
      </c>
      <c r="DE225" s="9">
        <v>0</v>
      </c>
      <c r="DF225" s="37">
        <f t="shared" si="1055"/>
        <v>0</v>
      </c>
      <c r="DG225" s="36">
        <v>0</v>
      </c>
      <c r="DH225" s="9">
        <v>0</v>
      </c>
      <c r="DI225" s="37">
        <f t="shared" si="1055"/>
        <v>0</v>
      </c>
      <c r="DJ225" s="36">
        <v>0</v>
      </c>
      <c r="DK225" s="9">
        <v>0</v>
      </c>
      <c r="DL225" s="37">
        <f t="shared" si="1055"/>
        <v>0</v>
      </c>
      <c r="DM225" s="36">
        <v>0</v>
      </c>
      <c r="DN225" s="9">
        <v>0</v>
      </c>
      <c r="DO225" s="37">
        <f t="shared" si="1055"/>
        <v>0</v>
      </c>
      <c r="DP225" s="36">
        <v>0</v>
      </c>
      <c r="DQ225" s="9">
        <v>0</v>
      </c>
      <c r="DR225" s="37">
        <f t="shared" si="1055"/>
        <v>0</v>
      </c>
      <c r="DS225" s="36">
        <v>0</v>
      </c>
      <c r="DT225" s="9">
        <v>0</v>
      </c>
      <c r="DU225" s="37">
        <f t="shared" si="1055"/>
        <v>0</v>
      </c>
      <c r="DV225" s="36">
        <v>0</v>
      </c>
      <c r="DW225" s="9">
        <v>0</v>
      </c>
      <c r="DX225" s="37">
        <f t="shared" si="1055"/>
        <v>0</v>
      </c>
      <c r="DY225" s="36">
        <v>0</v>
      </c>
      <c r="DZ225" s="9">
        <v>0</v>
      </c>
      <c r="EA225" s="37">
        <f t="shared" si="1045"/>
        <v>0</v>
      </c>
      <c r="EB225" s="36">
        <v>0</v>
      </c>
      <c r="EC225" s="9">
        <v>0</v>
      </c>
      <c r="ED225" s="37">
        <f t="shared" si="1055"/>
        <v>0</v>
      </c>
      <c r="EE225" s="36">
        <v>0</v>
      </c>
      <c r="EF225" s="9">
        <v>0</v>
      </c>
      <c r="EG225" s="37">
        <f t="shared" si="1055"/>
        <v>0</v>
      </c>
      <c r="EH225" s="36">
        <v>0</v>
      </c>
      <c r="EI225" s="9">
        <v>0</v>
      </c>
      <c r="EJ225" s="37">
        <f t="shared" si="1055"/>
        <v>0</v>
      </c>
      <c r="EK225" s="36">
        <v>0</v>
      </c>
      <c r="EL225" s="9">
        <v>0</v>
      </c>
      <c r="EM225" s="37">
        <f t="shared" si="1055"/>
        <v>0</v>
      </c>
      <c r="EN225" s="79">
        <v>299.97000000000003</v>
      </c>
      <c r="EO225" s="9">
        <v>596.21400000000006</v>
      </c>
      <c r="EP225" s="37">
        <f t="shared" si="1055"/>
        <v>1987.5787578757875</v>
      </c>
      <c r="EQ225" s="5">
        <f t="shared" si="1047"/>
        <v>8571.82</v>
      </c>
      <c r="ER225" s="11">
        <f t="shared" si="1048"/>
        <v>16690.383000000002</v>
      </c>
    </row>
    <row r="226" spans="1:148" ht="15" thickBot="1" x14ac:dyDescent="0.35">
      <c r="A226" s="68"/>
      <c r="B226" s="69" t="s">
        <v>17</v>
      </c>
      <c r="C226" s="70">
        <f t="shared" ref="C226:D226" si="1056">SUM(C214:C225)</f>
        <v>0</v>
      </c>
      <c r="D226" s="71">
        <f t="shared" si="1056"/>
        <v>0</v>
      </c>
      <c r="E226" s="72"/>
      <c r="F226" s="70">
        <f t="shared" ref="F226:G226" si="1057">SUM(F214:F225)</f>
        <v>0</v>
      </c>
      <c r="G226" s="71">
        <f t="shared" si="1057"/>
        <v>0</v>
      </c>
      <c r="H226" s="72"/>
      <c r="I226" s="70">
        <f t="shared" ref="I226:J226" si="1058">SUM(I214:I225)</f>
        <v>63</v>
      </c>
      <c r="J226" s="71">
        <f t="shared" si="1058"/>
        <v>979.47800000000007</v>
      </c>
      <c r="K226" s="72"/>
      <c r="L226" s="70">
        <f t="shared" ref="L226:M226" si="1059">SUM(L214:L225)</f>
        <v>0</v>
      </c>
      <c r="M226" s="71">
        <f t="shared" si="1059"/>
        <v>0</v>
      </c>
      <c r="N226" s="72"/>
      <c r="O226" s="70">
        <f t="shared" ref="O226:P226" si="1060">SUM(O214:O225)</f>
        <v>0</v>
      </c>
      <c r="P226" s="71">
        <f t="shared" si="1060"/>
        <v>0</v>
      </c>
      <c r="Q226" s="72"/>
      <c r="R226" s="70">
        <f t="shared" ref="R226:S226" si="1061">SUM(R214:R225)</f>
        <v>0</v>
      </c>
      <c r="S226" s="71">
        <f t="shared" si="1061"/>
        <v>0</v>
      </c>
      <c r="T226" s="72"/>
      <c r="U226" s="70">
        <f t="shared" ref="U226:V226" si="1062">SUM(U214:U225)</f>
        <v>14196.04</v>
      </c>
      <c r="V226" s="71">
        <f t="shared" si="1062"/>
        <v>25463.202999999998</v>
      </c>
      <c r="W226" s="72"/>
      <c r="X226" s="70">
        <f t="shared" ref="X226:Y226" si="1063">SUM(X214:X225)</f>
        <v>0</v>
      </c>
      <c r="Y226" s="71">
        <f t="shared" si="1063"/>
        <v>0</v>
      </c>
      <c r="Z226" s="72"/>
      <c r="AA226" s="70">
        <f t="shared" ref="AA226:AB226" si="1064">SUM(AA214:AA225)</f>
        <v>0</v>
      </c>
      <c r="AB226" s="71">
        <f t="shared" si="1064"/>
        <v>0</v>
      </c>
      <c r="AC226" s="72"/>
      <c r="AD226" s="70">
        <f t="shared" ref="AD226:AE226" si="1065">SUM(AD214:AD225)</f>
        <v>28</v>
      </c>
      <c r="AE226" s="71">
        <f t="shared" si="1065"/>
        <v>61.988999999999997</v>
      </c>
      <c r="AF226" s="72"/>
      <c r="AG226" s="70">
        <f t="shared" ref="AG226:AH226" si="1066">SUM(AG214:AG225)</f>
        <v>0</v>
      </c>
      <c r="AH226" s="71">
        <f t="shared" si="1066"/>
        <v>0</v>
      </c>
      <c r="AI226" s="72"/>
      <c r="AJ226" s="70">
        <f t="shared" ref="AJ226:AK226" si="1067">SUM(AJ214:AJ225)</f>
        <v>106.175</v>
      </c>
      <c r="AK226" s="71">
        <f t="shared" si="1067"/>
        <v>152.90700000000001</v>
      </c>
      <c r="AL226" s="72"/>
      <c r="AM226" s="70">
        <f t="shared" ref="AM226:AN226" si="1068">SUM(AM214:AM225)</f>
        <v>0</v>
      </c>
      <c r="AN226" s="71">
        <f t="shared" si="1068"/>
        <v>0</v>
      </c>
      <c r="AO226" s="72"/>
      <c r="AP226" s="70">
        <f t="shared" ref="AP226:AQ226" si="1069">SUM(AP214:AP225)</f>
        <v>0</v>
      </c>
      <c r="AQ226" s="71">
        <f t="shared" si="1069"/>
        <v>0</v>
      </c>
      <c r="AR226" s="72"/>
      <c r="AS226" s="70">
        <f t="shared" ref="AS226:AT226" si="1070">SUM(AS214:AS225)</f>
        <v>0</v>
      </c>
      <c r="AT226" s="71">
        <f t="shared" si="1070"/>
        <v>0</v>
      </c>
      <c r="AU226" s="72"/>
      <c r="AV226" s="70">
        <f t="shared" ref="AV226:AW226" si="1071">SUM(AV214:AV225)</f>
        <v>1.1100000000000001E-3</v>
      </c>
      <c r="AW226" s="71">
        <f t="shared" si="1071"/>
        <v>0.03</v>
      </c>
      <c r="AX226" s="72"/>
      <c r="AY226" s="70">
        <f t="shared" ref="AY226:AZ226" si="1072">SUM(AY214:AY225)</f>
        <v>0</v>
      </c>
      <c r="AZ226" s="71">
        <f t="shared" si="1072"/>
        <v>0</v>
      </c>
      <c r="BA226" s="72"/>
      <c r="BB226" s="70">
        <f t="shared" ref="BB226:BC226" si="1073">SUM(BB214:BB225)</f>
        <v>0</v>
      </c>
      <c r="BC226" s="71">
        <f t="shared" si="1073"/>
        <v>0</v>
      </c>
      <c r="BD226" s="72"/>
      <c r="BE226" s="70">
        <f t="shared" ref="BE226:BF226" si="1074">SUM(BE214:BE225)</f>
        <v>0</v>
      </c>
      <c r="BF226" s="71">
        <f t="shared" si="1074"/>
        <v>0</v>
      </c>
      <c r="BG226" s="72"/>
      <c r="BH226" s="70">
        <f t="shared" ref="BH226:BI226" si="1075">SUM(BH214:BH225)</f>
        <v>0</v>
      </c>
      <c r="BI226" s="71">
        <f t="shared" si="1075"/>
        <v>0</v>
      </c>
      <c r="BJ226" s="72"/>
      <c r="BK226" s="70">
        <f t="shared" ref="BK226:BL226" si="1076">SUM(BK214:BK225)</f>
        <v>0</v>
      </c>
      <c r="BL226" s="71">
        <f t="shared" si="1076"/>
        <v>0</v>
      </c>
      <c r="BM226" s="72"/>
      <c r="BN226" s="70">
        <f t="shared" ref="BN226:BO226" si="1077">SUM(BN214:BN225)</f>
        <v>0</v>
      </c>
      <c r="BO226" s="71">
        <f t="shared" si="1077"/>
        <v>0</v>
      </c>
      <c r="BP226" s="72"/>
      <c r="BQ226" s="70">
        <f t="shared" ref="BQ226:BR226" si="1078">SUM(BQ214:BQ225)</f>
        <v>5265.7980000000007</v>
      </c>
      <c r="BR226" s="71">
        <f t="shared" si="1078"/>
        <v>9743.7300000000014</v>
      </c>
      <c r="BS226" s="72"/>
      <c r="BT226" s="70">
        <f t="shared" ref="BT226:BU226" si="1079">SUM(BT214:BT225)</f>
        <v>1E-3</v>
      </c>
      <c r="BU226" s="71">
        <f t="shared" si="1079"/>
        <v>0.02</v>
      </c>
      <c r="BV226" s="72"/>
      <c r="BW226" s="70">
        <f t="shared" ref="BW226:BX226" si="1080">SUM(BW214:BW225)</f>
        <v>7098</v>
      </c>
      <c r="BX226" s="71">
        <f t="shared" si="1080"/>
        <v>7961.6389999999992</v>
      </c>
      <c r="BY226" s="72"/>
      <c r="BZ226" s="70">
        <f t="shared" ref="BZ226:CA226" si="1081">SUM(BZ214:BZ225)</f>
        <v>0</v>
      </c>
      <c r="CA226" s="71">
        <f t="shared" si="1081"/>
        <v>0</v>
      </c>
      <c r="CB226" s="72"/>
      <c r="CC226" s="70">
        <f t="shared" ref="CC226:CD226" si="1082">SUM(CC214:CC225)</f>
        <v>0</v>
      </c>
      <c r="CD226" s="71">
        <f t="shared" si="1082"/>
        <v>0</v>
      </c>
      <c r="CE226" s="72"/>
      <c r="CF226" s="70">
        <f t="shared" ref="CF226:CG226" si="1083">SUM(CF214:CF225)</f>
        <v>0</v>
      </c>
      <c r="CG226" s="71">
        <f t="shared" si="1083"/>
        <v>0</v>
      </c>
      <c r="CH226" s="72"/>
      <c r="CI226" s="70">
        <f t="shared" ref="CI226:CJ226" si="1084">SUM(CI214:CI225)</f>
        <v>75423.46875</v>
      </c>
      <c r="CJ226" s="71">
        <f t="shared" si="1084"/>
        <v>124091.80100000001</v>
      </c>
      <c r="CK226" s="72"/>
      <c r="CL226" s="70">
        <f t="shared" ref="CL226:CM226" si="1085">SUM(CL214:CL225)</f>
        <v>5163.6399999999994</v>
      </c>
      <c r="CM226" s="71">
        <f t="shared" si="1085"/>
        <v>9424.2100000000009</v>
      </c>
      <c r="CN226" s="72"/>
      <c r="CO226" s="70">
        <f t="shared" ref="CO226:CP226" si="1086">SUM(CO214:CO225)</f>
        <v>0</v>
      </c>
      <c r="CP226" s="71">
        <f t="shared" si="1086"/>
        <v>0</v>
      </c>
      <c r="CQ226" s="72"/>
      <c r="CR226" s="70">
        <f t="shared" ref="CR226:CS226" si="1087">SUM(CR214:CR225)</f>
        <v>0</v>
      </c>
      <c r="CS226" s="71">
        <f t="shared" si="1087"/>
        <v>0</v>
      </c>
      <c r="CT226" s="72"/>
      <c r="CU226" s="70">
        <f t="shared" ref="CU226:CV226" si="1088">SUM(CU214:CU225)</f>
        <v>0</v>
      </c>
      <c r="CV226" s="71">
        <f t="shared" si="1088"/>
        <v>0</v>
      </c>
      <c r="CW226" s="72"/>
      <c r="CX226" s="70">
        <f t="shared" ref="CX226:CY226" si="1089">SUM(CX214:CX225)</f>
        <v>0</v>
      </c>
      <c r="CY226" s="71">
        <f t="shared" si="1089"/>
        <v>0</v>
      </c>
      <c r="CZ226" s="72"/>
      <c r="DA226" s="70">
        <f t="shared" ref="DA226:DB226" si="1090">SUM(DA214:DA225)</f>
        <v>0</v>
      </c>
      <c r="DB226" s="71">
        <f t="shared" si="1090"/>
        <v>0</v>
      </c>
      <c r="DC226" s="72"/>
      <c r="DD226" s="70">
        <f t="shared" ref="DD226:DE226" si="1091">SUM(DD214:DD225)</f>
        <v>0</v>
      </c>
      <c r="DE226" s="71">
        <f t="shared" si="1091"/>
        <v>0</v>
      </c>
      <c r="DF226" s="72"/>
      <c r="DG226" s="70">
        <f t="shared" ref="DG226:DH226" si="1092">SUM(DG214:DG225)</f>
        <v>0</v>
      </c>
      <c r="DH226" s="71">
        <f t="shared" si="1092"/>
        <v>0</v>
      </c>
      <c r="DI226" s="72"/>
      <c r="DJ226" s="70">
        <f t="shared" ref="DJ226:DK226" si="1093">SUM(DJ214:DJ225)</f>
        <v>0</v>
      </c>
      <c r="DK226" s="71">
        <f t="shared" si="1093"/>
        <v>0</v>
      </c>
      <c r="DL226" s="72"/>
      <c r="DM226" s="70">
        <f t="shared" ref="DM226:DN226" si="1094">SUM(DM214:DM225)</f>
        <v>682.72</v>
      </c>
      <c r="DN226" s="71">
        <f t="shared" si="1094"/>
        <v>872.88900000000001</v>
      </c>
      <c r="DO226" s="72"/>
      <c r="DP226" s="70">
        <f t="shared" ref="DP226:DQ226" si="1095">SUM(DP214:DP225)</f>
        <v>0</v>
      </c>
      <c r="DQ226" s="71">
        <f t="shared" si="1095"/>
        <v>0</v>
      </c>
      <c r="DR226" s="72"/>
      <c r="DS226" s="70">
        <f t="shared" ref="DS226:DT226" si="1096">SUM(DS214:DS225)</f>
        <v>0</v>
      </c>
      <c r="DT226" s="71">
        <f t="shared" si="1096"/>
        <v>0</v>
      </c>
      <c r="DU226" s="72"/>
      <c r="DV226" s="70">
        <f t="shared" ref="DV226:DW226" si="1097">SUM(DV214:DV225)</f>
        <v>0</v>
      </c>
      <c r="DW226" s="71">
        <f t="shared" si="1097"/>
        <v>0</v>
      </c>
      <c r="DX226" s="72"/>
      <c r="DY226" s="70">
        <f t="shared" ref="DY226:DZ226" si="1098">SUM(DY214:DY225)</f>
        <v>0</v>
      </c>
      <c r="DZ226" s="71">
        <f t="shared" si="1098"/>
        <v>0</v>
      </c>
      <c r="EA226" s="72"/>
      <c r="EB226" s="70">
        <f t="shared" ref="EB226:EC226" si="1099">SUM(EB214:EB225)</f>
        <v>0</v>
      </c>
      <c r="EC226" s="71">
        <f t="shared" si="1099"/>
        <v>0</v>
      </c>
      <c r="ED226" s="72"/>
      <c r="EE226" s="70">
        <f t="shared" ref="EE226:EF226" si="1100">SUM(EE214:EE225)</f>
        <v>59.660270000000004</v>
      </c>
      <c r="EF226" s="71">
        <f t="shared" si="1100"/>
        <v>874.59100000000001</v>
      </c>
      <c r="EG226" s="72"/>
      <c r="EH226" s="70">
        <f t="shared" ref="EH226:EI226" si="1101">SUM(EH214:EH225)</f>
        <v>163.22</v>
      </c>
      <c r="EI226" s="71">
        <f t="shared" si="1101"/>
        <v>297.48699999999997</v>
      </c>
      <c r="EJ226" s="72"/>
      <c r="EK226" s="70">
        <f t="shared" ref="EK226:EL226" si="1102">SUM(EK214:EK225)</f>
        <v>2933.3800099999999</v>
      </c>
      <c r="EL226" s="71">
        <f t="shared" si="1102"/>
        <v>4026.0889999999999</v>
      </c>
      <c r="EM226" s="72"/>
      <c r="EN226" s="70">
        <f t="shared" ref="EN226:EO226" si="1103">SUM(EN214:EN225)</f>
        <v>1216.5900000000001</v>
      </c>
      <c r="EO226" s="71">
        <f t="shared" si="1103"/>
        <v>2422.857</v>
      </c>
      <c r="EP226" s="72"/>
      <c r="EQ226" s="31">
        <f t="shared" si="1047"/>
        <v>112399.69413999999</v>
      </c>
      <c r="ER226" s="32">
        <f t="shared" si="1048"/>
        <v>186372.91999999998</v>
      </c>
    </row>
    <row r="227" spans="1:148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104">IF(F227=0,0,G227/F227*1000)</f>
        <v>0</v>
      </c>
      <c r="I227" s="36">
        <v>0</v>
      </c>
      <c r="J227" s="9">
        <v>0</v>
      </c>
      <c r="K227" s="37">
        <f t="shared" ref="K227:K238" si="1105">IF(I227=0,0,J227/I227*1000)</f>
        <v>0</v>
      </c>
      <c r="L227" s="36">
        <v>0</v>
      </c>
      <c r="M227" s="9">
        <v>0</v>
      </c>
      <c r="N227" s="37">
        <f t="shared" ref="N227:N238" si="1106">IF(L227=0,0,M227/L227*1000)</f>
        <v>0</v>
      </c>
      <c r="O227" s="36">
        <v>0</v>
      </c>
      <c r="P227" s="9">
        <v>0</v>
      </c>
      <c r="Q227" s="37">
        <f t="shared" ref="Q227:Q238" si="1107">IF(O227=0,0,P227/O227*1000)</f>
        <v>0</v>
      </c>
      <c r="R227" s="36">
        <v>0</v>
      </c>
      <c r="S227" s="9">
        <v>0</v>
      </c>
      <c r="T227" s="37">
        <f t="shared" ref="T227:T238" si="1108">IF(R227=0,0,S227/R227*1000)</f>
        <v>0</v>
      </c>
      <c r="U227" s="79">
        <v>1587.14</v>
      </c>
      <c r="V227" s="9">
        <v>3782.7579999999998</v>
      </c>
      <c r="W227" s="37">
        <f t="shared" ref="W227:W238" si="1109">IF(U227=0,0,V227/U227*1000)</f>
        <v>2383.3801681011123</v>
      </c>
      <c r="X227" s="36">
        <v>0</v>
      </c>
      <c r="Y227" s="9">
        <v>0</v>
      </c>
      <c r="Z227" s="37">
        <f t="shared" ref="Z227:Z238" si="1110">IF(X227=0,0,Y227/X227*1000)</f>
        <v>0</v>
      </c>
      <c r="AA227" s="36">
        <v>0</v>
      </c>
      <c r="AB227" s="9">
        <v>0</v>
      </c>
      <c r="AC227" s="37">
        <f t="shared" ref="AC227:AC238" si="1111">IF(AA227=0,0,AB227/AA227*1000)</f>
        <v>0</v>
      </c>
      <c r="AD227" s="36">
        <v>0</v>
      </c>
      <c r="AE227" s="9">
        <v>0</v>
      </c>
      <c r="AF227" s="37">
        <f t="shared" ref="AF227:AF238" si="1112">IF(AD227=0,0,AE227/AD227*1000)</f>
        <v>0</v>
      </c>
      <c r="AG227" s="36">
        <v>0</v>
      </c>
      <c r="AH227" s="9">
        <v>0</v>
      </c>
      <c r="AI227" s="37">
        <f t="shared" ref="AI227:AI238" si="1113">IF(AG227=0,0,AH227/AG227*1000)</f>
        <v>0</v>
      </c>
      <c r="AJ227" s="79">
        <v>66.924999999999997</v>
      </c>
      <c r="AK227" s="9">
        <v>160.62</v>
      </c>
      <c r="AL227" s="37">
        <f t="shared" ref="AL227:AL238" si="1114">IF(AJ227=0,0,AK227/AJ227*1000)</f>
        <v>2400.0000000000005</v>
      </c>
      <c r="AM227" s="36">
        <v>0</v>
      </c>
      <c r="AN227" s="9">
        <v>0</v>
      </c>
      <c r="AO227" s="37">
        <f t="shared" ref="AO227:AO238" si="1115">IF(AM227=0,0,AN227/AM227*1000)</f>
        <v>0</v>
      </c>
      <c r="AP227" s="36">
        <v>0</v>
      </c>
      <c r="AQ227" s="9">
        <v>0</v>
      </c>
      <c r="AR227" s="37">
        <f t="shared" ref="AR227:AR238" si="1116">IF(AP227=0,0,AQ227/AP227*1000)</f>
        <v>0</v>
      </c>
      <c r="AS227" s="36">
        <v>0</v>
      </c>
      <c r="AT227" s="9">
        <v>0</v>
      </c>
      <c r="AU227" s="37">
        <f t="shared" ref="AU227:AU238" si="1117">IF(AS227=0,0,AT227/AS227*1000)</f>
        <v>0</v>
      </c>
      <c r="AV227" s="36">
        <v>0</v>
      </c>
      <c r="AW227" s="9">
        <v>0</v>
      </c>
      <c r="AX227" s="37">
        <f t="shared" ref="AX227:AX238" si="1118">IF(AV227=0,0,AW227/AV227*1000)</f>
        <v>0</v>
      </c>
      <c r="AY227" s="36">
        <v>0</v>
      </c>
      <c r="AZ227" s="9">
        <v>0</v>
      </c>
      <c r="BA227" s="37">
        <f t="shared" ref="BA227:BA238" si="1119">IF(AY227=0,0,AZ227/AY227*1000)</f>
        <v>0</v>
      </c>
      <c r="BB227" s="36">
        <v>0</v>
      </c>
      <c r="BC227" s="9">
        <v>0</v>
      </c>
      <c r="BD227" s="37">
        <f t="shared" ref="BD227:BD238" si="1120">IF(BB227=0,0,BC227/BB227*1000)</f>
        <v>0</v>
      </c>
      <c r="BE227" s="36">
        <v>0</v>
      </c>
      <c r="BF227" s="9">
        <v>0</v>
      </c>
      <c r="BG227" s="37">
        <f t="shared" ref="BG227:BG238" si="1121">IF(BE227=0,0,BF227/BE227*1000)</f>
        <v>0</v>
      </c>
      <c r="BH227" s="36">
        <v>0</v>
      </c>
      <c r="BI227" s="9">
        <v>0</v>
      </c>
      <c r="BJ227" s="37">
        <f t="shared" ref="BJ227:BJ238" si="1122">IF(BH227=0,0,BI227/BH227*1000)</f>
        <v>0</v>
      </c>
      <c r="BK227" s="36">
        <v>0</v>
      </c>
      <c r="BL227" s="9">
        <v>0</v>
      </c>
      <c r="BM227" s="37">
        <f t="shared" ref="BM227:BM238" si="1123">IF(BK227=0,0,BL227/BK227*1000)</f>
        <v>0</v>
      </c>
      <c r="BN227" s="36">
        <v>0</v>
      </c>
      <c r="BO227" s="9">
        <v>0</v>
      </c>
      <c r="BP227" s="37">
        <f t="shared" ref="BP227:BP238" si="1124">IF(BN227=0,0,BO227/BN227*1000)</f>
        <v>0</v>
      </c>
      <c r="BQ227" s="79">
        <v>414.02</v>
      </c>
      <c r="BR227" s="9">
        <v>893.03599999999994</v>
      </c>
      <c r="BS227" s="37">
        <f t="shared" ref="BS227:BS238" si="1125">IF(BQ227=0,0,BR227/BQ227*1000)</f>
        <v>2156.9875851408146</v>
      </c>
      <c r="BT227" s="36">
        <v>0</v>
      </c>
      <c r="BU227" s="9">
        <v>0</v>
      </c>
      <c r="BV227" s="37">
        <f t="shared" ref="BV227:BV238" si="1126">IF(BT227=0,0,BU227/BT227*1000)</f>
        <v>0</v>
      </c>
      <c r="BW227" s="79">
        <v>924</v>
      </c>
      <c r="BX227" s="9">
        <v>893.42499999999995</v>
      </c>
      <c r="BY227" s="37">
        <f t="shared" ref="BY227:BY238" si="1127">IF(BW227=0,0,BX227/BW227*1000)</f>
        <v>966.91017316017314</v>
      </c>
      <c r="BZ227" s="36">
        <v>0</v>
      </c>
      <c r="CA227" s="9">
        <v>0</v>
      </c>
      <c r="CB227" s="37">
        <f t="shared" ref="CB227:CB238" si="1128">IF(BZ227=0,0,CA227/BZ227*1000)</f>
        <v>0</v>
      </c>
      <c r="CC227" s="36">
        <v>0</v>
      </c>
      <c r="CD227" s="9">
        <v>0</v>
      </c>
      <c r="CE227" s="37">
        <f t="shared" ref="CE227:CE238" si="1129">IF(CC227=0,0,CD227/CC227*1000)</f>
        <v>0</v>
      </c>
      <c r="CF227" s="36">
        <v>0</v>
      </c>
      <c r="CG227" s="9">
        <v>0</v>
      </c>
      <c r="CH227" s="37">
        <f t="shared" ref="CH227:CH238" si="1130">IF(CF227=0,0,CG227/CF227*1000)</f>
        <v>0</v>
      </c>
      <c r="CI227" s="79">
        <v>6031.04</v>
      </c>
      <c r="CJ227" s="9">
        <v>11821.786</v>
      </c>
      <c r="CK227" s="37">
        <f t="shared" ref="CK227:CK238" si="1131">IF(CI227=0,0,CJ227/CI227*1000)</f>
        <v>1960.1571204966308</v>
      </c>
      <c r="CL227" s="79">
        <v>912.56</v>
      </c>
      <c r="CM227" s="9">
        <v>1887.98</v>
      </c>
      <c r="CN227" s="37">
        <f t="shared" ref="CN227:CN238" si="1132">IF(CL227=0,0,CM227/CL227*1000)</f>
        <v>2068.8831419303938</v>
      </c>
      <c r="CO227" s="36">
        <v>0</v>
      </c>
      <c r="CP227" s="9">
        <v>0</v>
      </c>
      <c r="CQ227" s="37">
        <f t="shared" ref="CQ227:CQ238" si="1133">IF(CO227=0,0,CP227/CO227*1000)</f>
        <v>0</v>
      </c>
      <c r="CR227" s="36">
        <v>0</v>
      </c>
      <c r="CS227" s="9">
        <v>0</v>
      </c>
      <c r="CT227" s="37">
        <f t="shared" ref="CT227:CT238" si="1134">IF(CR227=0,0,CS227/CR227*1000)</f>
        <v>0</v>
      </c>
      <c r="CU227" s="36">
        <v>0</v>
      </c>
      <c r="CV227" s="9">
        <v>0</v>
      </c>
      <c r="CW227" s="37">
        <f t="shared" ref="CW227:CW238" si="1135">IF(CU227=0,0,CV227/CU227*1000)</f>
        <v>0</v>
      </c>
      <c r="CX227" s="36">
        <v>0</v>
      </c>
      <c r="CY227" s="9">
        <v>0</v>
      </c>
      <c r="CZ227" s="37">
        <f t="shared" ref="CZ227:CZ238" si="1136">IF(CX227=0,0,CY227/CX227*1000)</f>
        <v>0</v>
      </c>
      <c r="DA227" s="36">
        <v>0</v>
      </c>
      <c r="DB227" s="9">
        <v>0</v>
      </c>
      <c r="DC227" s="37">
        <f t="shared" ref="DC227:DC238" si="1137">IF(DA227=0,0,DB227/DA227*1000)</f>
        <v>0</v>
      </c>
      <c r="DD227" s="36">
        <v>0</v>
      </c>
      <c r="DE227" s="9">
        <v>0</v>
      </c>
      <c r="DF227" s="37">
        <f t="shared" ref="DF227:DF238" si="1138">IF(DD227=0,0,DE227/DD227*1000)</f>
        <v>0</v>
      </c>
      <c r="DG227" s="36">
        <v>0</v>
      </c>
      <c r="DH227" s="9">
        <v>0</v>
      </c>
      <c r="DI227" s="37">
        <f t="shared" ref="DI227:DI238" si="1139">IF(DG227=0,0,DH227/DG227*1000)</f>
        <v>0</v>
      </c>
      <c r="DJ227" s="36">
        <v>0</v>
      </c>
      <c r="DK227" s="9">
        <v>0</v>
      </c>
      <c r="DL227" s="37">
        <f t="shared" ref="DL227:DL238" si="1140">IF(DJ227=0,0,DK227/DJ227*1000)</f>
        <v>0</v>
      </c>
      <c r="DM227" s="79">
        <v>53</v>
      </c>
      <c r="DN227" s="9">
        <v>86.688000000000002</v>
      </c>
      <c r="DO227" s="37">
        <f t="shared" ref="DO227:DO238" si="1141">IF(DM227=0,0,DN227/DM227*1000)</f>
        <v>1635.6226415094338</v>
      </c>
      <c r="DP227" s="36">
        <v>0</v>
      </c>
      <c r="DQ227" s="9">
        <v>0</v>
      </c>
      <c r="DR227" s="37">
        <f t="shared" ref="DR227:DR238" si="1142">IF(DP227=0,0,DQ227/DP227*1000)</f>
        <v>0</v>
      </c>
      <c r="DS227" s="36">
        <v>0</v>
      </c>
      <c r="DT227" s="9">
        <v>0</v>
      </c>
      <c r="DU227" s="37">
        <f t="shared" ref="DU227:DU238" si="1143">IF(DS227=0,0,DT227/DS227*1000)</f>
        <v>0</v>
      </c>
      <c r="DV227" s="36">
        <v>0</v>
      </c>
      <c r="DW227" s="9">
        <v>0</v>
      </c>
      <c r="DX227" s="37">
        <f t="shared" ref="DX227:DX238" si="1144">IF(DV227=0,0,DW227/DV227*1000)</f>
        <v>0</v>
      </c>
      <c r="DY227" s="36">
        <v>0</v>
      </c>
      <c r="DZ227" s="9">
        <v>0</v>
      </c>
      <c r="EA227" s="37">
        <f t="shared" ref="EA227:EA238" si="1145">IF(DY227=0,0,DZ227/DY227*1000)</f>
        <v>0</v>
      </c>
      <c r="EB227" s="36">
        <v>0</v>
      </c>
      <c r="EC227" s="9">
        <v>0</v>
      </c>
      <c r="ED227" s="37">
        <f t="shared" ref="ED227:ED238" si="1146">IF(EB227=0,0,EC227/EB227*1000)</f>
        <v>0</v>
      </c>
      <c r="EE227" s="36">
        <v>0</v>
      </c>
      <c r="EF227" s="9">
        <v>0</v>
      </c>
      <c r="EG227" s="37">
        <f t="shared" ref="EG227:EG238" si="1147">IF(EE227=0,0,EF227/EE227*1000)</f>
        <v>0</v>
      </c>
      <c r="EH227" s="36">
        <v>0</v>
      </c>
      <c r="EI227" s="9">
        <v>0</v>
      </c>
      <c r="EJ227" s="37">
        <f t="shared" ref="EJ227:EJ238" si="1148">IF(EH227=0,0,EI227/EH227*1000)</f>
        <v>0</v>
      </c>
      <c r="EK227" s="79">
        <v>315.7</v>
      </c>
      <c r="EL227" s="9">
        <v>497.80599999999998</v>
      </c>
      <c r="EM227" s="37">
        <f t="shared" ref="EM227:EM238" si="1149">IF(EK227=0,0,EL227/EK227*1000)</f>
        <v>1576.8324358568261</v>
      </c>
      <c r="EN227" s="36">
        <v>0</v>
      </c>
      <c r="EO227" s="9">
        <v>0</v>
      </c>
      <c r="EP227" s="37">
        <f t="shared" ref="EP227:EP238" si="1150">IF(EN227=0,0,EO227/EN227*1000)</f>
        <v>0</v>
      </c>
      <c r="EQ227" s="5">
        <f t="shared" ref="EQ227:EQ237" si="1151">C227+F227+L227+O227+AA227+AD227+AM227+AS227+AY227+BB227+BE227+BK227+BW227+BZ227+CF227+CI227+CU227+CX227+DD227+DM227+DP227+DS227+DV227+EE227+EH227+EK227+EN227+U227+BQ227+EB227+DJ227+AJ227+R227+AV227+X227+BN227+DG227+I227+CL227+AP227+CC227+BT227+CO227+CR227+DY227+BH227</f>
        <v>10304.384999999998</v>
      </c>
      <c r="ER227" s="11">
        <f t="shared" ref="ER227:ER239" si="1152">D227+G227+M227+P227+AB227+AE227+AN227+AT227+AZ227+BC227+BF227+BL227+BX227+CA227+CG227+CJ227+CV227+CY227+DE227+DN227+DQ227+DT227+DW227+EF227+EI227+EL227+EO227+V227+BR227+EC227+DK227+AK227+S227+AW227+Y227+BO227+DH227+J227+CM227+AQ227+CD227+BU227+CP227+CS227+DZ227+BI227</f>
        <v>20024.098999999998</v>
      </c>
    </row>
    <row r="228" spans="1:148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53">IF(C228=0,0,D228/C228*1000)</f>
        <v>0</v>
      </c>
      <c r="F228" s="36">
        <v>0</v>
      </c>
      <c r="G228" s="9">
        <v>0</v>
      </c>
      <c r="H228" s="37">
        <f t="shared" si="1104"/>
        <v>0</v>
      </c>
      <c r="I228" s="79">
        <v>21</v>
      </c>
      <c r="J228" s="9">
        <v>273.90300000000002</v>
      </c>
      <c r="K228" s="37">
        <f t="shared" si="1105"/>
        <v>13043.000000000002</v>
      </c>
      <c r="L228" s="36">
        <v>0</v>
      </c>
      <c r="M228" s="9">
        <v>0</v>
      </c>
      <c r="N228" s="37">
        <f t="shared" si="1106"/>
        <v>0</v>
      </c>
      <c r="O228" s="36">
        <v>0</v>
      </c>
      <c r="P228" s="9">
        <v>0</v>
      </c>
      <c r="Q228" s="37">
        <f t="shared" si="1107"/>
        <v>0</v>
      </c>
      <c r="R228" s="36">
        <v>0</v>
      </c>
      <c r="S228" s="9">
        <v>0</v>
      </c>
      <c r="T228" s="37">
        <f t="shared" si="1108"/>
        <v>0</v>
      </c>
      <c r="U228" s="79">
        <v>1218.5160000000001</v>
      </c>
      <c r="V228" s="9">
        <v>3204.7350000000001</v>
      </c>
      <c r="W228" s="37">
        <f t="shared" si="1109"/>
        <v>2630.0311198211593</v>
      </c>
      <c r="X228" s="36">
        <v>0</v>
      </c>
      <c r="Y228" s="9">
        <v>0</v>
      </c>
      <c r="Z228" s="37">
        <f t="shared" si="1110"/>
        <v>0</v>
      </c>
      <c r="AA228" s="36">
        <v>0</v>
      </c>
      <c r="AB228" s="9">
        <v>0</v>
      </c>
      <c r="AC228" s="37">
        <f t="shared" si="1111"/>
        <v>0</v>
      </c>
      <c r="AD228" s="36">
        <v>0</v>
      </c>
      <c r="AE228" s="9">
        <v>0</v>
      </c>
      <c r="AF228" s="37">
        <f t="shared" si="1112"/>
        <v>0</v>
      </c>
      <c r="AG228" s="36">
        <v>0</v>
      </c>
      <c r="AH228" s="9">
        <v>0</v>
      </c>
      <c r="AI228" s="37">
        <f t="shared" si="1113"/>
        <v>0</v>
      </c>
      <c r="AJ228" s="79">
        <v>130.19999999999999</v>
      </c>
      <c r="AK228" s="9">
        <v>391.423</v>
      </c>
      <c r="AL228" s="37">
        <f t="shared" si="1114"/>
        <v>3006.3210445468512</v>
      </c>
      <c r="AM228" s="36">
        <v>0</v>
      </c>
      <c r="AN228" s="9">
        <v>0</v>
      </c>
      <c r="AO228" s="37">
        <f t="shared" si="1115"/>
        <v>0</v>
      </c>
      <c r="AP228" s="36">
        <v>0</v>
      </c>
      <c r="AQ228" s="9">
        <v>0</v>
      </c>
      <c r="AR228" s="37">
        <f t="shared" si="1116"/>
        <v>0</v>
      </c>
      <c r="AS228" s="36">
        <v>0</v>
      </c>
      <c r="AT228" s="9">
        <v>0</v>
      </c>
      <c r="AU228" s="37">
        <f t="shared" si="1117"/>
        <v>0</v>
      </c>
      <c r="AV228" s="36">
        <v>0</v>
      </c>
      <c r="AW228" s="9">
        <v>0</v>
      </c>
      <c r="AX228" s="37">
        <f t="shared" si="1118"/>
        <v>0</v>
      </c>
      <c r="AY228" s="36">
        <v>0</v>
      </c>
      <c r="AZ228" s="9">
        <v>0</v>
      </c>
      <c r="BA228" s="37">
        <f t="shared" si="1119"/>
        <v>0</v>
      </c>
      <c r="BB228" s="36">
        <v>0</v>
      </c>
      <c r="BC228" s="9">
        <v>0</v>
      </c>
      <c r="BD228" s="37">
        <f t="shared" si="1120"/>
        <v>0</v>
      </c>
      <c r="BE228" s="36">
        <v>0</v>
      </c>
      <c r="BF228" s="9">
        <v>0</v>
      </c>
      <c r="BG228" s="37">
        <f t="shared" si="1121"/>
        <v>0</v>
      </c>
      <c r="BH228" s="36">
        <v>0</v>
      </c>
      <c r="BI228" s="9">
        <v>0</v>
      </c>
      <c r="BJ228" s="37">
        <f t="shared" si="1122"/>
        <v>0</v>
      </c>
      <c r="BK228" s="36">
        <v>0</v>
      </c>
      <c r="BL228" s="9">
        <v>0</v>
      </c>
      <c r="BM228" s="37">
        <f t="shared" si="1123"/>
        <v>0</v>
      </c>
      <c r="BN228" s="36">
        <v>0</v>
      </c>
      <c r="BO228" s="9">
        <v>0</v>
      </c>
      <c r="BP228" s="37">
        <f t="shared" si="1124"/>
        <v>0</v>
      </c>
      <c r="BQ228" s="79">
        <v>354.8</v>
      </c>
      <c r="BR228" s="9">
        <v>780.56</v>
      </c>
      <c r="BS228" s="37">
        <f t="shared" si="1125"/>
        <v>2199.9999999999995</v>
      </c>
      <c r="BT228" s="36">
        <v>0</v>
      </c>
      <c r="BU228" s="9">
        <v>0</v>
      </c>
      <c r="BV228" s="37">
        <f t="shared" si="1126"/>
        <v>0</v>
      </c>
      <c r="BW228" s="79">
        <v>756</v>
      </c>
      <c r="BX228" s="9">
        <v>860.83799999999997</v>
      </c>
      <c r="BY228" s="37">
        <f t="shared" si="1127"/>
        <v>1138.6746031746031</v>
      </c>
      <c r="BZ228" s="36">
        <v>0</v>
      </c>
      <c r="CA228" s="9">
        <v>0</v>
      </c>
      <c r="CB228" s="37">
        <f t="shared" si="1128"/>
        <v>0</v>
      </c>
      <c r="CC228" s="36">
        <v>0</v>
      </c>
      <c r="CD228" s="9">
        <v>0</v>
      </c>
      <c r="CE228" s="37">
        <f t="shared" si="1129"/>
        <v>0</v>
      </c>
      <c r="CF228" s="36">
        <v>0</v>
      </c>
      <c r="CG228" s="9">
        <v>0</v>
      </c>
      <c r="CH228" s="37">
        <f t="shared" si="1130"/>
        <v>0</v>
      </c>
      <c r="CI228" s="79">
        <v>6056.52</v>
      </c>
      <c r="CJ228" s="9">
        <v>11626.782999999999</v>
      </c>
      <c r="CK228" s="37">
        <f t="shared" si="1131"/>
        <v>1919.7134658186549</v>
      </c>
      <c r="CL228" s="79">
        <v>1412.74</v>
      </c>
      <c r="CM228" s="9">
        <v>3084.7750000000001</v>
      </c>
      <c r="CN228" s="37">
        <f t="shared" si="1132"/>
        <v>2183.5404957741694</v>
      </c>
      <c r="CO228" s="36">
        <v>0</v>
      </c>
      <c r="CP228" s="9">
        <v>0</v>
      </c>
      <c r="CQ228" s="37">
        <f t="shared" si="1133"/>
        <v>0</v>
      </c>
      <c r="CR228" s="79">
        <v>35</v>
      </c>
      <c r="CS228" s="9">
        <v>45.5</v>
      </c>
      <c r="CT228" s="37">
        <f t="shared" si="1134"/>
        <v>1300</v>
      </c>
      <c r="CU228" s="36">
        <v>0</v>
      </c>
      <c r="CV228" s="9">
        <v>0</v>
      </c>
      <c r="CW228" s="37">
        <f t="shared" si="1135"/>
        <v>0</v>
      </c>
      <c r="CX228" s="36">
        <v>0</v>
      </c>
      <c r="CY228" s="9">
        <v>0</v>
      </c>
      <c r="CZ228" s="37">
        <f t="shared" si="1136"/>
        <v>0</v>
      </c>
      <c r="DA228" s="36">
        <v>0</v>
      </c>
      <c r="DB228" s="9">
        <v>0</v>
      </c>
      <c r="DC228" s="37">
        <f t="shared" si="1137"/>
        <v>0</v>
      </c>
      <c r="DD228" s="36">
        <v>0</v>
      </c>
      <c r="DE228" s="9">
        <v>0</v>
      </c>
      <c r="DF228" s="37">
        <f t="shared" si="1138"/>
        <v>0</v>
      </c>
      <c r="DG228" s="36">
        <v>0</v>
      </c>
      <c r="DH228" s="9">
        <v>0</v>
      </c>
      <c r="DI228" s="37">
        <f t="shared" si="1139"/>
        <v>0</v>
      </c>
      <c r="DJ228" s="36">
        <v>0</v>
      </c>
      <c r="DK228" s="9">
        <v>0</v>
      </c>
      <c r="DL228" s="37">
        <f t="shared" si="1140"/>
        <v>0</v>
      </c>
      <c r="DM228" s="79">
        <v>194.6</v>
      </c>
      <c r="DN228" s="9">
        <v>331.00900000000001</v>
      </c>
      <c r="DO228" s="37">
        <f t="shared" si="1141"/>
        <v>1700.9712230215828</v>
      </c>
      <c r="DP228" s="36">
        <v>0</v>
      </c>
      <c r="DQ228" s="9">
        <v>0</v>
      </c>
      <c r="DR228" s="37">
        <f t="shared" si="1142"/>
        <v>0</v>
      </c>
      <c r="DS228" s="36">
        <v>0</v>
      </c>
      <c r="DT228" s="9">
        <v>0</v>
      </c>
      <c r="DU228" s="37">
        <f t="shared" si="1143"/>
        <v>0</v>
      </c>
      <c r="DV228" s="36">
        <v>0</v>
      </c>
      <c r="DW228" s="9">
        <v>0</v>
      </c>
      <c r="DX228" s="37">
        <f t="shared" si="1144"/>
        <v>0</v>
      </c>
      <c r="DY228" s="36">
        <v>0</v>
      </c>
      <c r="DZ228" s="9">
        <v>0</v>
      </c>
      <c r="EA228" s="37">
        <f t="shared" si="1145"/>
        <v>0</v>
      </c>
      <c r="EB228" s="36">
        <v>0</v>
      </c>
      <c r="EC228" s="9">
        <v>0</v>
      </c>
      <c r="ED228" s="37">
        <f t="shared" si="1146"/>
        <v>0</v>
      </c>
      <c r="EE228" s="79">
        <v>9.5</v>
      </c>
      <c r="EF228" s="9">
        <v>154.489</v>
      </c>
      <c r="EG228" s="37">
        <f t="shared" si="1147"/>
        <v>16262</v>
      </c>
      <c r="EH228" s="79">
        <v>32.86</v>
      </c>
      <c r="EI228" s="9">
        <v>83.793000000000006</v>
      </c>
      <c r="EJ228" s="37">
        <f t="shared" si="1148"/>
        <v>2550.0000000000005</v>
      </c>
      <c r="EK228" s="79">
        <v>869.34</v>
      </c>
      <c r="EL228" s="9">
        <v>1501.3710000000001</v>
      </c>
      <c r="EM228" s="37">
        <f t="shared" si="1149"/>
        <v>1727.0239492028436</v>
      </c>
      <c r="EN228" s="36">
        <v>0</v>
      </c>
      <c r="EO228" s="9">
        <v>0</v>
      </c>
      <c r="EP228" s="37">
        <f t="shared" si="1150"/>
        <v>0</v>
      </c>
      <c r="EQ228" s="5">
        <f t="shared" si="1151"/>
        <v>11091.076000000001</v>
      </c>
      <c r="ER228" s="11">
        <f t="shared" si="1152"/>
        <v>22339.179</v>
      </c>
    </row>
    <row r="229" spans="1:148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53"/>
        <v>0</v>
      </c>
      <c r="F229" s="36">
        <v>0</v>
      </c>
      <c r="G229" s="9">
        <v>0</v>
      </c>
      <c r="H229" s="37">
        <f t="shared" si="1104"/>
        <v>0</v>
      </c>
      <c r="I229" s="36">
        <v>0</v>
      </c>
      <c r="J229" s="9">
        <v>0</v>
      </c>
      <c r="K229" s="37">
        <f t="shared" si="1105"/>
        <v>0</v>
      </c>
      <c r="L229" s="36">
        <v>0</v>
      </c>
      <c r="M229" s="9">
        <v>0</v>
      </c>
      <c r="N229" s="37">
        <f t="shared" si="1106"/>
        <v>0</v>
      </c>
      <c r="O229" s="36">
        <v>0</v>
      </c>
      <c r="P229" s="9">
        <v>0</v>
      </c>
      <c r="Q229" s="37">
        <f t="shared" si="1107"/>
        <v>0</v>
      </c>
      <c r="R229" s="36">
        <v>0</v>
      </c>
      <c r="S229" s="9">
        <v>0</v>
      </c>
      <c r="T229" s="37">
        <f t="shared" si="1108"/>
        <v>0</v>
      </c>
      <c r="U229" s="79">
        <v>1471.16</v>
      </c>
      <c r="V229" s="9">
        <v>3743.9079999999999</v>
      </c>
      <c r="W229" s="37">
        <f t="shared" si="1109"/>
        <v>2544.8679953234177</v>
      </c>
      <c r="X229" s="36">
        <v>0</v>
      </c>
      <c r="Y229" s="9">
        <v>0</v>
      </c>
      <c r="Z229" s="37">
        <f t="shared" si="1110"/>
        <v>0</v>
      </c>
      <c r="AA229" s="36">
        <v>0</v>
      </c>
      <c r="AB229" s="9">
        <v>0</v>
      </c>
      <c r="AC229" s="37">
        <f t="shared" si="1111"/>
        <v>0</v>
      </c>
      <c r="AD229" s="36">
        <v>0</v>
      </c>
      <c r="AE229" s="9">
        <v>0</v>
      </c>
      <c r="AF229" s="37">
        <f t="shared" si="1112"/>
        <v>0</v>
      </c>
      <c r="AG229" s="36">
        <v>0</v>
      </c>
      <c r="AH229" s="9">
        <v>0</v>
      </c>
      <c r="AI229" s="37">
        <f t="shared" si="1113"/>
        <v>0</v>
      </c>
      <c r="AJ229" s="79">
        <v>126.06</v>
      </c>
      <c r="AK229" s="9">
        <v>358.548</v>
      </c>
      <c r="AL229" s="37">
        <f t="shared" si="1114"/>
        <v>2844.2646358876727</v>
      </c>
      <c r="AM229" s="36">
        <v>0</v>
      </c>
      <c r="AN229" s="9">
        <v>0</v>
      </c>
      <c r="AO229" s="37">
        <f t="shared" si="1115"/>
        <v>0</v>
      </c>
      <c r="AP229" s="36">
        <v>0</v>
      </c>
      <c r="AQ229" s="9">
        <v>0</v>
      </c>
      <c r="AR229" s="37">
        <f t="shared" si="1116"/>
        <v>0</v>
      </c>
      <c r="AS229" s="36">
        <v>0</v>
      </c>
      <c r="AT229" s="9">
        <v>0</v>
      </c>
      <c r="AU229" s="37">
        <f t="shared" si="1117"/>
        <v>0</v>
      </c>
      <c r="AV229" s="36">
        <v>0</v>
      </c>
      <c r="AW229" s="9">
        <v>0</v>
      </c>
      <c r="AX229" s="37">
        <f t="shared" si="1118"/>
        <v>0</v>
      </c>
      <c r="AY229" s="36">
        <v>0</v>
      </c>
      <c r="AZ229" s="9">
        <v>0</v>
      </c>
      <c r="BA229" s="37">
        <f t="shared" si="1119"/>
        <v>0</v>
      </c>
      <c r="BB229" s="36">
        <v>0</v>
      </c>
      <c r="BC229" s="9">
        <v>0</v>
      </c>
      <c r="BD229" s="37">
        <f t="shared" si="1120"/>
        <v>0</v>
      </c>
      <c r="BE229" s="36">
        <v>0</v>
      </c>
      <c r="BF229" s="9">
        <v>0</v>
      </c>
      <c r="BG229" s="37">
        <f t="shared" si="1121"/>
        <v>0</v>
      </c>
      <c r="BH229" s="36">
        <v>0</v>
      </c>
      <c r="BI229" s="9">
        <v>0</v>
      </c>
      <c r="BJ229" s="37">
        <f t="shared" si="1122"/>
        <v>0</v>
      </c>
      <c r="BK229" s="36">
        <v>0</v>
      </c>
      <c r="BL229" s="9">
        <v>0</v>
      </c>
      <c r="BM229" s="37">
        <f t="shared" si="1123"/>
        <v>0</v>
      </c>
      <c r="BN229" s="36">
        <v>0</v>
      </c>
      <c r="BO229" s="9">
        <v>0</v>
      </c>
      <c r="BP229" s="37">
        <f t="shared" si="1124"/>
        <v>0</v>
      </c>
      <c r="BQ229" s="79">
        <v>390.14</v>
      </c>
      <c r="BR229" s="9">
        <v>897.69399999999996</v>
      </c>
      <c r="BS229" s="37">
        <f t="shared" si="1125"/>
        <v>2300.9535038704057</v>
      </c>
      <c r="BT229" s="36">
        <v>0</v>
      </c>
      <c r="BU229" s="9">
        <v>0</v>
      </c>
      <c r="BV229" s="37">
        <f t="shared" si="1126"/>
        <v>0</v>
      </c>
      <c r="BW229" s="79">
        <v>872</v>
      </c>
      <c r="BX229" s="9">
        <v>1138.3679999999999</v>
      </c>
      <c r="BY229" s="37">
        <f t="shared" si="1127"/>
        <v>1305.4678899082569</v>
      </c>
      <c r="BZ229" s="36">
        <v>0</v>
      </c>
      <c r="CA229" s="9">
        <v>0</v>
      </c>
      <c r="CB229" s="37">
        <f t="shared" si="1128"/>
        <v>0</v>
      </c>
      <c r="CC229" s="36">
        <v>0</v>
      </c>
      <c r="CD229" s="9">
        <v>0</v>
      </c>
      <c r="CE229" s="37">
        <f t="shared" si="1129"/>
        <v>0</v>
      </c>
      <c r="CF229" s="36">
        <v>0</v>
      </c>
      <c r="CG229" s="9">
        <v>0</v>
      </c>
      <c r="CH229" s="37">
        <f t="shared" si="1130"/>
        <v>0</v>
      </c>
      <c r="CI229" s="79">
        <v>7630.8230000000003</v>
      </c>
      <c r="CJ229" s="9">
        <v>16501.652999999998</v>
      </c>
      <c r="CK229" s="37">
        <f t="shared" si="1131"/>
        <v>2162.4997723050315</v>
      </c>
      <c r="CL229" s="79">
        <v>1544.7</v>
      </c>
      <c r="CM229" s="9">
        <v>3484.741</v>
      </c>
      <c r="CN229" s="37">
        <f t="shared" si="1132"/>
        <v>2255.9338382857513</v>
      </c>
      <c r="CO229" s="36">
        <v>0</v>
      </c>
      <c r="CP229" s="9">
        <v>0</v>
      </c>
      <c r="CQ229" s="37">
        <f t="shared" si="1133"/>
        <v>0</v>
      </c>
      <c r="CR229" s="36">
        <v>0</v>
      </c>
      <c r="CS229" s="9">
        <v>0</v>
      </c>
      <c r="CT229" s="37">
        <f t="shared" si="1134"/>
        <v>0</v>
      </c>
      <c r="CU229" s="36">
        <v>0</v>
      </c>
      <c r="CV229" s="9">
        <v>0</v>
      </c>
      <c r="CW229" s="37">
        <f t="shared" si="1135"/>
        <v>0</v>
      </c>
      <c r="CX229" s="36">
        <v>0</v>
      </c>
      <c r="CY229" s="9">
        <v>0</v>
      </c>
      <c r="CZ229" s="37">
        <f t="shared" si="1136"/>
        <v>0</v>
      </c>
      <c r="DA229" s="36">
        <v>0</v>
      </c>
      <c r="DB229" s="9">
        <v>0</v>
      </c>
      <c r="DC229" s="37">
        <f t="shared" si="1137"/>
        <v>0</v>
      </c>
      <c r="DD229" s="36">
        <v>0</v>
      </c>
      <c r="DE229" s="9">
        <v>0</v>
      </c>
      <c r="DF229" s="37">
        <f t="shared" si="1138"/>
        <v>0</v>
      </c>
      <c r="DG229" s="36">
        <v>0</v>
      </c>
      <c r="DH229" s="9">
        <v>0</v>
      </c>
      <c r="DI229" s="37">
        <f t="shared" si="1139"/>
        <v>0</v>
      </c>
      <c r="DJ229" s="36">
        <v>0</v>
      </c>
      <c r="DK229" s="9">
        <v>0</v>
      </c>
      <c r="DL229" s="37">
        <f t="shared" si="1140"/>
        <v>0</v>
      </c>
      <c r="DM229" s="79">
        <v>91</v>
      </c>
      <c r="DN229" s="9">
        <v>176.25</v>
      </c>
      <c r="DO229" s="37">
        <f t="shared" si="1141"/>
        <v>1936.8131868131868</v>
      </c>
      <c r="DP229" s="36">
        <v>0</v>
      </c>
      <c r="DQ229" s="9">
        <v>0</v>
      </c>
      <c r="DR229" s="37">
        <f t="shared" si="1142"/>
        <v>0</v>
      </c>
      <c r="DS229" s="36">
        <v>0</v>
      </c>
      <c r="DT229" s="9">
        <v>0</v>
      </c>
      <c r="DU229" s="37">
        <f t="shared" si="1143"/>
        <v>0</v>
      </c>
      <c r="DV229" s="36">
        <v>0</v>
      </c>
      <c r="DW229" s="9">
        <v>0</v>
      </c>
      <c r="DX229" s="37">
        <f t="shared" si="1144"/>
        <v>0</v>
      </c>
      <c r="DY229" s="36">
        <v>0</v>
      </c>
      <c r="DZ229" s="9">
        <v>0</v>
      </c>
      <c r="EA229" s="37">
        <f t="shared" si="1145"/>
        <v>0</v>
      </c>
      <c r="EB229" s="36">
        <v>0</v>
      </c>
      <c r="EC229" s="9">
        <v>0</v>
      </c>
      <c r="ED229" s="37">
        <f t="shared" si="1146"/>
        <v>0</v>
      </c>
      <c r="EE229" s="36">
        <v>0</v>
      </c>
      <c r="EF229" s="9">
        <v>0</v>
      </c>
      <c r="EG229" s="37">
        <f t="shared" si="1147"/>
        <v>0</v>
      </c>
      <c r="EH229" s="79">
        <v>33.74</v>
      </c>
      <c r="EI229" s="9">
        <v>76.319000000000003</v>
      </c>
      <c r="EJ229" s="37">
        <f t="shared" si="1148"/>
        <v>2261.9739181979844</v>
      </c>
      <c r="EK229" s="79">
        <v>1028.1199999999999</v>
      </c>
      <c r="EL229" s="9">
        <v>1936.125</v>
      </c>
      <c r="EM229" s="37">
        <f t="shared" si="1149"/>
        <v>1883.1702524997086</v>
      </c>
      <c r="EN229" s="79">
        <v>396</v>
      </c>
      <c r="EO229" s="9">
        <v>895.37800000000004</v>
      </c>
      <c r="EP229" s="37">
        <f t="shared" si="1150"/>
        <v>2261.0555555555557</v>
      </c>
      <c r="EQ229" s="5">
        <f t="shared" si="1151"/>
        <v>13583.743</v>
      </c>
      <c r="ER229" s="11">
        <f t="shared" si="1152"/>
        <v>29208.983999999997</v>
      </c>
    </row>
    <row r="230" spans="1:148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104"/>
        <v>0</v>
      </c>
      <c r="I230" s="36">
        <v>0</v>
      </c>
      <c r="J230" s="9">
        <v>0</v>
      </c>
      <c r="K230" s="37">
        <f t="shared" si="1105"/>
        <v>0</v>
      </c>
      <c r="L230" s="36">
        <v>0</v>
      </c>
      <c r="M230" s="9">
        <v>0</v>
      </c>
      <c r="N230" s="37">
        <f t="shared" si="1106"/>
        <v>0</v>
      </c>
      <c r="O230" s="36">
        <v>0</v>
      </c>
      <c r="P230" s="9">
        <v>0</v>
      </c>
      <c r="Q230" s="37">
        <f t="shared" si="1107"/>
        <v>0</v>
      </c>
      <c r="R230" s="36">
        <v>0</v>
      </c>
      <c r="S230" s="9">
        <v>0</v>
      </c>
      <c r="T230" s="37">
        <f t="shared" si="1108"/>
        <v>0</v>
      </c>
      <c r="U230" s="79">
        <v>1137.33</v>
      </c>
      <c r="V230" s="9">
        <v>2875.192</v>
      </c>
      <c r="W230" s="37">
        <f t="shared" si="1109"/>
        <v>2528.0191325296969</v>
      </c>
      <c r="X230" s="36">
        <v>0</v>
      </c>
      <c r="Y230" s="9">
        <v>0</v>
      </c>
      <c r="Z230" s="37">
        <f t="shared" si="1110"/>
        <v>0</v>
      </c>
      <c r="AA230" s="36">
        <v>0</v>
      </c>
      <c r="AB230" s="9">
        <v>0</v>
      </c>
      <c r="AC230" s="37">
        <f t="shared" si="1111"/>
        <v>0</v>
      </c>
      <c r="AD230" s="36">
        <v>0</v>
      </c>
      <c r="AE230" s="9">
        <v>0</v>
      </c>
      <c r="AF230" s="37">
        <f t="shared" si="1112"/>
        <v>0</v>
      </c>
      <c r="AG230" s="79">
        <v>1E-3</v>
      </c>
      <c r="AH230" s="9">
        <v>0.17899999999999999</v>
      </c>
      <c r="AI230" s="80">
        <f t="shared" si="1113"/>
        <v>179000</v>
      </c>
      <c r="AJ230" s="79">
        <v>129.85499999999999</v>
      </c>
      <c r="AK230" s="9">
        <v>330.88600000000002</v>
      </c>
      <c r="AL230" s="37">
        <f t="shared" si="1114"/>
        <v>2548.1190558700091</v>
      </c>
      <c r="AM230" s="36">
        <v>0</v>
      </c>
      <c r="AN230" s="9">
        <v>0</v>
      </c>
      <c r="AO230" s="37">
        <f t="shared" si="1115"/>
        <v>0</v>
      </c>
      <c r="AP230" s="36">
        <v>0</v>
      </c>
      <c r="AQ230" s="9">
        <v>0</v>
      </c>
      <c r="AR230" s="37">
        <f t="shared" si="1116"/>
        <v>0</v>
      </c>
      <c r="AS230" s="36">
        <v>0</v>
      </c>
      <c r="AT230" s="9">
        <v>0</v>
      </c>
      <c r="AU230" s="37">
        <f t="shared" si="1117"/>
        <v>0</v>
      </c>
      <c r="AV230" s="36">
        <v>0</v>
      </c>
      <c r="AW230" s="9">
        <v>0</v>
      </c>
      <c r="AX230" s="37">
        <f t="shared" si="1118"/>
        <v>0</v>
      </c>
      <c r="AY230" s="36">
        <v>0</v>
      </c>
      <c r="AZ230" s="9">
        <v>0</v>
      </c>
      <c r="BA230" s="37">
        <f t="shared" si="1119"/>
        <v>0</v>
      </c>
      <c r="BB230" s="36">
        <v>0</v>
      </c>
      <c r="BC230" s="9">
        <v>0</v>
      </c>
      <c r="BD230" s="37">
        <f t="shared" si="1120"/>
        <v>0</v>
      </c>
      <c r="BE230" s="36">
        <v>0</v>
      </c>
      <c r="BF230" s="9">
        <v>0</v>
      </c>
      <c r="BG230" s="37">
        <f t="shared" si="1121"/>
        <v>0</v>
      </c>
      <c r="BH230" s="36">
        <v>0</v>
      </c>
      <c r="BI230" s="9">
        <v>0</v>
      </c>
      <c r="BJ230" s="37">
        <f t="shared" si="1122"/>
        <v>0</v>
      </c>
      <c r="BK230" s="36">
        <v>0</v>
      </c>
      <c r="BL230" s="9">
        <v>0</v>
      </c>
      <c r="BM230" s="37">
        <f t="shared" si="1123"/>
        <v>0</v>
      </c>
      <c r="BN230" s="36">
        <v>0</v>
      </c>
      <c r="BO230" s="9">
        <v>0</v>
      </c>
      <c r="BP230" s="37">
        <f t="shared" si="1124"/>
        <v>0</v>
      </c>
      <c r="BQ230" s="79">
        <v>419.95</v>
      </c>
      <c r="BR230" s="9">
        <v>1050.4190000000001</v>
      </c>
      <c r="BS230" s="37">
        <f t="shared" si="1125"/>
        <v>2501.2953923086084</v>
      </c>
      <c r="BT230" s="36">
        <v>0</v>
      </c>
      <c r="BU230" s="9">
        <v>0</v>
      </c>
      <c r="BV230" s="37">
        <f t="shared" si="1126"/>
        <v>0</v>
      </c>
      <c r="BW230" s="79">
        <v>1596.08</v>
      </c>
      <c r="BX230" s="9">
        <v>2130.4760000000001</v>
      </c>
      <c r="BY230" s="37">
        <f t="shared" si="1127"/>
        <v>1334.8178036188663</v>
      </c>
      <c r="BZ230" s="36">
        <v>0</v>
      </c>
      <c r="CA230" s="9">
        <v>0</v>
      </c>
      <c r="CB230" s="37">
        <f t="shared" si="1128"/>
        <v>0</v>
      </c>
      <c r="CC230" s="36">
        <v>0</v>
      </c>
      <c r="CD230" s="9">
        <v>0</v>
      </c>
      <c r="CE230" s="37">
        <f t="shared" si="1129"/>
        <v>0</v>
      </c>
      <c r="CF230" s="36">
        <v>0</v>
      </c>
      <c r="CG230" s="9">
        <v>0</v>
      </c>
      <c r="CH230" s="37">
        <f t="shared" si="1130"/>
        <v>0</v>
      </c>
      <c r="CI230" s="79">
        <v>5440.22</v>
      </c>
      <c r="CJ230" s="9">
        <v>11351.862999999999</v>
      </c>
      <c r="CK230" s="37">
        <f t="shared" si="1131"/>
        <v>2086.6551352702645</v>
      </c>
      <c r="CL230" s="79">
        <v>776.14</v>
      </c>
      <c r="CM230" s="9">
        <v>1751.2439999999999</v>
      </c>
      <c r="CN230" s="37">
        <f t="shared" si="1132"/>
        <v>2256.3506583863737</v>
      </c>
      <c r="CO230" s="36">
        <v>0</v>
      </c>
      <c r="CP230" s="9">
        <v>0</v>
      </c>
      <c r="CQ230" s="37">
        <f t="shared" si="1133"/>
        <v>0</v>
      </c>
      <c r="CR230" s="36">
        <v>0</v>
      </c>
      <c r="CS230" s="9">
        <v>0</v>
      </c>
      <c r="CT230" s="37">
        <f t="shared" si="1134"/>
        <v>0</v>
      </c>
      <c r="CU230" s="36">
        <v>0</v>
      </c>
      <c r="CV230" s="9">
        <v>0</v>
      </c>
      <c r="CW230" s="37">
        <f t="shared" si="1135"/>
        <v>0</v>
      </c>
      <c r="CX230" s="36">
        <v>0</v>
      </c>
      <c r="CY230" s="9">
        <v>0</v>
      </c>
      <c r="CZ230" s="37">
        <f t="shared" si="1136"/>
        <v>0</v>
      </c>
      <c r="DA230" s="36">
        <v>0</v>
      </c>
      <c r="DB230" s="9">
        <v>0</v>
      </c>
      <c r="DC230" s="37">
        <f t="shared" si="1137"/>
        <v>0</v>
      </c>
      <c r="DD230" s="36">
        <v>0</v>
      </c>
      <c r="DE230" s="9">
        <v>0</v>
      </c>
      <c r="DF230" s="37">
        <f t="shared" si="1138"/>
        <v>0</v>
      </c>
      <c r="DG230" s="36">
        <v>0</v>
      </c>
      <c r="DH230" s="9">
        <v>0</v>
      </c>
      <c r="DI230" s="37">
        <f t="shared" si="1139"/>
        <v>0</v>
      </c>
      <c r="DJ230" s="36">
        <v>0</v>
      </c>
      <c r="DK230" s="9">
        <v>0</v>
      </c>
      <c r="DL230" s="37">
        <f t="shared" si="1140"/>
        <v>0</v>
      </c>
      <c r="DM230" s="79">
        <v>35</v>
      </c>
      <c r="DN230" s="9">
        <v>64.748000000000005</v>
      </c>
      <c r="DO230" s="37">
        <f t="shared" si="1141"/>
        <v>1849.9428571428573</v>
      </c>
      <c r="DP230" s="36">
        <v>0</v>
      </c>
      <c r="DQ230" s="9">
        <v>0</v>
      </c>
      <c r="DR230" s="37">
        <f t="shared" si="1142"/>
        <v>0</v>
      </c>
      <c r="DS230" s="36">
        <v>0</v>
      </c>
      <c r="DT230" s="9">
        <v>0</v>
      </c>
      <c r="DU230" s="37">
        <f t="shared" si="1143"/>
        <v>0</v>
      </c>
      <c r="DV230" s="36">
        <v>0</v>
      </c>
      <c r="DW230" s="9">
        <v>0</v>
      </c>
      <c r="DX230" s="37">
        <f t="shared" si="1144"/>
        <v>0</v>
      </c>
      <c r="DY230" s="36">
        <v>0</v>
      </c>
      <c r="DZ230" s="9">
        <v>0</v>
      </c>
      <c r="EA230" s="37">
        <f t="shared" si="1145"/>
        <v>0</v>
      </c>
      <c r="EB230" s="36">
        <v>0</v>
      </c>
      <c r="EC230" s="9">
        <v>0</v>
      </c>
      <c r="ED230" s="37">
        <f t="shared" si="1146"/>
        <v>0</v>
      </c>
      <c r="EE230" s="36">
        <v>0</v>
      </c>
      <c r="EF230" s="9">
        <v>0</v>
      </c>
      <c r="EG230" s="37">
        <f t="shared" si="1147"/>
        <v>0</v>
      </c>
      <c r="EH230" s="36">
        <v>0</v>
      </c>
      <c r="EI230" s="9">
        <v>0</v>
      </c>
      <c r="EJ230" s="37">
        <f t="shared" si="1148"/>
        <v>0</v>
      </c>
      <c r="EK230" s="79">
        <v>726.8</v>
      </c>
      <c r="EL230" s="9">
        <v>1404.3389999999999</v>
      </c>
      <c r="EM230" s="37">
        <f t="shared" si="1149"/>
        <v>1932.2220693450743</v>
      </c>
      <c r="EN230" s="79">
        <v>1626.953</v>
      </c>
      <c r="EO230" s="9">
        <v>3677.01</v>
      </c>
      <c r="EP230" s="37">
        <f t="shared" si="1150"/>
        <v>2260.0591412290337</v>
      </c>
      <c r="EQ230" s="5">
        <f t="shared" si="1151"/>
        <v>11888.328</v>
      </c>
      <c r="ER230" s="11">
        <f t="shared" si="1152"/>
        <v>24636.177</v>
      </c>
    </row>
    <row r="231" spans="1:148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54">IF(C231=0,0,D231/C231*1000)</f>
        <v>0</v>
      </c>
      <c r="F231" s="36">
        <v>0</v>
      </c>
      <c r="G231" s="9">
        <v>0</v>
      </c>
      <c r="H231" s="37">
        <f t="shared" si="1104"/>
        <v>0</v>
      </c>
      <c r="I231" s="36">
        <v>0</v>
      </c>
      <c r="J231" s="9">
        <v>0</v>
      </c>
      <c r="K231" s="37">
        <f t="shared" si="1105"/>
        <v>0</v>
      </c>
      <c r="L231" s="36">
        <v>0</v>
      </c>
      <c r="M231" s="9">
        <v>0</v>
      </c>
      <c r="N231" s="37">
        <f t="shared" si="1106"/>
        <v>0</v>
      </c>
      <c r="O231" s="36">
        <v>0</v>
      </c>
      <c r="P231" s="9">
        <v>0</v>
      </c>
      <c r="Q231" s="37">
        <f t="shared" si="1107"/>
        <v>0</v>
      </c>
      <c r="R231" s="36">
        <v>0</v>
      </c>
      <c r="S231" s="9">
        <v>0</v>
      </c>
      <c r="T231" s="37">
        <f t="shared" si="1108"/>
        <v>0</v>
      </c>
      <c r="U231" s="75">
        <v>891.78</v>
      </c>
      <c r="V231" s="76">
        <v>2274.136</v>
      </c>
      <c r="W231" s="37">
        <f t="shared" si="1109"/>
        <v>2550.1087712216022</v>
      </c>
      <c r="X231" s="36">
        <v>0</v>
      </c>
      <c r="Y231" s="9">
        <v>0</v>
      </c>
      <c r="Z231" s="37">
        <f t="shared" si="1110"/>
        <v>0</v>
      </c>
      <c r="AA231" s="36">
        <v>0</v>
      </c>
      <c r="AB231" s="9">
        <v>0</v>
      </c>
      <c r="AC231" s="37">
        <f t="shared" si="1111"/>
        <v>0</v>
      </c>
      <c r="AD231" s="36">
        <v>0</v>
      </c>
      <c r="AE231" s="9">
        <v>0</v>
      </c>
      <c r="AF231" s="37">
        <f t="shared" si="1112"/>
        <v>0</v>
      </c>
      <c r="AG231" s="36">
        <v>0</v>
      </c>
      <c r="AH231" s="9">
        <v>0</v>
      </c>
      <c r="AI231" s="37">
        <f t="shared" si="1113"/>
        <v>0</v>
      </c>
      <c r="AJ231" s="75">
        <v>98.094999999999999</v>
      </c>
      <c r="AK231" s="76">
        <v>256.322</v>
      </c>
      <c r="AL231" s="37">
        <f t="shared" si="1114"/>
        <v>2612.9976043631173</v>
      </c>
      <c r="AM231" s="36">
        <v>0</v>
      </c>
      <c r="AN231" s="9">
        <v>0</v>
      </c>
      <c r="AO231" s="37">
        <f t="shared" si="1115"/>
        <v>0</v>
      </c>
      <c r="AP231" s="36">
        <v>0</v>
      </c>
      <c r="AQ231" s="9">
        <v>0</v>
      </c>
      <c r="AR231" s="37">
        <f t="shared" si="1116"/>
        <v>0</v>
      </c>
      <c r="AS231" s="36">
        <v>0</v>
      </c>
      <c r="AT231" s="9">
        <v>0</v>
      </c>
      <c r="AU231" s="37">
        <f t="shared" si="1117"/>
        <v>0</v>
      </c>
      <c r="AV231" s="36">
        <v>0</v>
      </c>
      <c r="AW231" s="9">
        <v>0</v>
      </c>
      <c r="AX231" s="37">
        <f t="shared" si="1118"/>
        <v>0</v>
      </c>
      <c r="AY231" s="36">
        <v>0</v>
      </c>
      <c r="AZ231" s="9">
        <v>0</v>
      </c>
      <c r="BA231" s="37">
        <f t="shared" si="1119"/>
        <v>0</v>
      </c>
      <c r="BB231" s="36">
        <v>0</v>
      </c>
      <c r="BC231" s="9">
        <v>0</v>
      </c>
      <c r="BD231" s="37">
        <f t="shared" si="1120"/>
        <v>0</v>
      </c>
      <c r="BE231" s="36">
        <v>0</v>
      </c>
      <c r="BF231" s="9">
        <v>0</v>
      </c>
      <c r="BG231" s="37">
        <f t="shared" si="1121"/>
        <v>0</v>
      </c>
      <c r="BH231" s="36">
        <v>0</v>
      </c>
      <c r="BI231" s="9">
        <v>0</v>
      </c>
      <c r="BJ231" s="37">
        <f t="shared" si="1122"/>
        <v>0</v>
      </c>
      <c r="BK231" s="36">
        <v>0</v>
      </c>
      <c r="BL231" s="9">
        <v>0</v>
      </c>
      <c r="BM231" s="37">
        <f t="shared" si="1123"/>
        <v>0</v>
      </c>
      <c r="BN231" s="36">
        <v>0</v>
      </c>
      <c r="BO231" s="9">
        <v>0</v>
      </c>
      <c r="BP231" s="37">
        <f t="shared" si="1124"/>
        <v>0</v>
      </c>
      <c r="BQ231" s="75">
        <v>298.04000000000002</v>
      </c>
      <c r="BR231" s="76">
        <v>775.274</v>
      </c>
      <c r="BS231" s="37">
        <f t="shared" si="1125"/>
        <v>2601.2414441014625</v>
      </c>
      <c r="BT231" s="36">
        <v>0</v>
      </c>
      <c r="BU231" s="9">
        <v>0</v>
      </c>
      <c r="BV231" s="37">
        <f t="shared" si="1126"/>
        <v>0</v>
      </c>
      <c r="BW231" s="75">
        <v>1468</v>
      </c>
      <c r="BX231" s="76">
        <v>2036.5119999999999</v>
      </c>
      <c r="BY231" s="37">
        <f t="shared" si="1127"/>
        <v>1387.2697547683922</v>
      </c>
      <c r="BZ231" s="36">
        <v>0</v>
      </c>
      <c r="CA231" s="9">
        <v>0</v>
      </c>
      <c r="CB231" s="37">
        <f t="shared" si="1128"/>
        <v>0</v>
      </c>
      <c r="CC231" s="36">
        <v>0</v>
      </c>
      <c r="CD231" s="9">
        <v>0</v>
      </c>
      <c r="CE231" s="37">
        <f t="shared" si="1129"/>
        <v>0</v>
      </c>
      <c r="CF231" s="36">
        <v>0</v>
      </c>
      <c r="CG231" s="9">
        <v>0</v>
      </c>
      <c r="CH231" s="37">
        <f t="shared" si="1130"/>
        <v>0</v>
      </c>
      <c r="CI231" s="75">
        <v>7798.95</v>
      </c>
      <c r="CJ231" s="76">
        <v>17294.621999999999</v>
      </c>
      <c r="CK231" s="37">
        <f t="shared" si="1131"/>
        <v>2217.557748158406</v>
      </c>
      <c r="CL231" s="75">
        <v>719.86</v>
      </c>
      <c r="CM231" s="76">
        <v>1636.7729999999999</v>
      </c>
      <c r="CN231" s="37">
        <f t="shared" si="1132"/>
        <v>2273.7379490456474</v>
      </c>
      <c r="CO231" s="36">
        <v>0</v>
      </c>
      <c r="CP231" s="9">
        <v>0</v>
      </c>
      <c r="CQ231" s="37">
        <f t="shared" si="1133"/>
        <v>0</v>
      </c>
      <c r="CR231" s="36">
        <v>0</v>
      </c>
      <c r="CS231" s="9">
        <v>0</v>
      </c>
      <c r="CT231" s="37">
        <f t="shared" si="1134"/>
        <v>0</v>
      </c>
      <c r="CU231" s="36">
        <v>0</v>
      </c>
      <c r="CV231" s="9">
        <v>0</v>
      </c>
      <c r="CW231" s="37">
        <f t="shared" si="1135"/>
        <v>0</v>
      </c>
      <c r="CX231" s="36">
        <v>0</v>
      </c>
      <c r="CY231" s="9">
        <v>0</v>
      </c>
      <c r="CZ231" s="37">
        <f t="shared" si="1136"/>
        <v>0</v>
      </c>
      <c r="DA231" s="36">
        <v>0</v>
      </c>
      <c r="DB231" s="9">
        <v>0</v>
      </c>
      <c r="DC231" s="37">
        <f t="shared" si="1137"/>
        <v>0</v>
      </c>
      <c r="DD231" s="36">
        <v>0</v>
      </c>
      <c r="DE231" s="9">
        <v>0</v>
      </c>
      <c r="DF231" s="37">
        <f t="shared" si="1138"/>
        <v>0</v>
      </c>
      <c r="DG231" s="36">
        <v>0</v>
      </c>
      <c r="DH231" s="9">
        <v>0</v>
      </c>
      <c r="DI231" s="37">
        <f t="shared" si="1139"/>
        <v>0</v>
      </c>
      <c r="DJ231" s="36">
        <v>0</v>
      </c>
      <c r="DK231" s="9">
        <v>0</v>
      </c>
      <c r="DL231" s="37">
        <f t="shared" si="1140"/>
        <v>0</v>
      </c>
      <c r="DM231" s="75">
        <v>66</v>
      </c>
      <c r="DN231" s="76">
        <v>148.63</v>
      </c>
      <c r="DO231" s="37">
        <f t="shared" si="1141"/>
        <v>2251.969696969697</v>
      </c>
      <c r="DP231" s="36">
        <v>0</v>
      </c>
      <c r="DQ231" s="9">
        <v>0</v>
      </c>
      <c r="DR231" s="37">
        <f t="shared" si="1142"/>
        <v>0</v>
      </c>
      <c r="DS231" s="36">
        <v>0</v>
      </c>
      <c r="DT231" s="9">
        <v>0</v>
      </c>
      <c r="DU231" s="37">
        <f t="shared" si="1143"/>
        <v>0</v>
      </c>
      <c r="DV231" s="36">
        <v>0</v>
      </c>
      <c r="DW231" s="9">
        <v>0</v>
      </c>
      <c r="DX231" s="37">
        <f t="shared" si="1144"/>
        <v>0</v>
      </c>
      <c r="DY231" s="36">
        <v>0</v>
      </c>
      <c r="DZ231" s="9">
        <v>0</v>
      </c>
      <c r="EA231" s="37">
        <f t="shared" si="1145"/>
        <v>0</v>
      </c>
      <c r="EB231" s="36">
        <v>0</v>
      </c>
      <c r="EC231" s="9">
        <v>0</v>
      </c>
      <c r="ED231" s="37">
        <f t="shared" si="1146"/>
        <v>0</v>
      </c>
      <c r="EE231" s="75">
        <v>9.4600000000000009</v>
      </c>
      <c r="EF231" s="76">
        <v>144.90199999999999</v>
      </c>
      <c r="EG231" s="37">
        <f t="shared" si="1147"/>
        <v>15317.33615221987</v>
      </c>
      <c r="EH231" s="75">
        <v>31.37</v>
      </c>
      <c r="EI231" s="76">
        <v>81.841999999999999</v>
      </c>
      <c r="EJ231" s="37">
        <f t="shared" si="1148"/>
        <v>2608.9257252151733</v>
      </c>
      <c r="EK231" s="75">
        <v>823.072</v>
      </c>
      <c r="EL231" s="76">
        <v>1565.798</v>
      </c>
      <c r="EM231" s="37">
        <f t="shared" si="1149"/>
        <v>1902.3827806072859</v>
      </c>
      <c r="EN231" s="75">
        <v>2740.65</v>
      </c>
      <c r="EO231" s="76">
        <v>6226.2650000000003</v>
      </c>
      <c r="EP231" s="37">
        <f t="shared" si="1150"/>
        <v>2271.8205535183256</v>
      </c>
      <c r="EQ231" s="5">
        <f t="shared" si="1151"/>
        <v>14945.277000000002</v>
      </c>
      <c r="ER231" s="11">
        <f t="shared" si="1152"/>
        <v>32441.075999999997</v>
      </c>
    </row>
    <row r="232" spans="1:148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54"/>
        <v>0</v>
      </c>
      <c r="F232" s="36">
        <v>0</v>
      </c>
      <c r="G232" s="9">
        <v>0</v>
      </c>
      <c r="H232" s="37">
        <f t="shared" si="1104"/>
        <v>0</v>
      </c>
      <c r="I232" s="36">
        <v>0</v>
      </c>
      <c r="J232" s="9">
        <v>0</v>
      </c>
      <c r="K232" s="37">
        <f t="shared" si="1105"/>
        <v>0</v>
      </c>
      <c r="L232" s="36">
        <v>0</v>
      </c>
      <c r="M232" s="9">
        <v>0</v>
      </c>
      <c r="N232" s="37">
        <f t="shared" si="1106"/>
        <v>0</v>
      </c>
      <c r="O232" s="36">
        <v>0</v>
      </c>
      <c r="P232" s="9">
        <v>0</v>
      </c>
      <c r="Q232" s="37">
        <f t="shared" si="1107"/>
        <v>0</v>
      </c>
      <c r="R232" s="36">
        <v>0</v>
      </c>
      <c r="S232" s="9">
        <v>0</v>
      </c>
      <c r="T232" s="37">
        <f t="shared" si="1108"/>
        <v>0</v>
      </c>
      <c r="U232" s="79">
        <v>382.48</v>
      </c>
      <c r="V232" s="9">
        <v>1016.446</v>
      </c>
      <c r="W232" s="37">
        <f t="shared" si="1109"/>
        <v>2657.5141183852747</v>
      </c>
      <c r="X232" s="36">
        <v>0</v>
      </c>
      <c r="Y232" s="9">
        <v>0</v>
      </c>
      <c r="Z232" s="37">
        <f t="shared" si="1110"/>
        <v>0</v>
      </c>
      <c r="AA232" s="36">
        <v>0</v>
      </c>
      <c r="AB232" s="9">
        <v>0</v>
      </c>
      <c r="AC232" s="37">
        <f t="shared" si="1111"/>
        <v>0</v>
      </c>
      <c r="AD232" s="36">
        <v>0</v>
      </c>
      <c r="AE232" s="9">
        <v>0</v>
      </c>
      <c r="AF232" s="37">
        <f t="shared" si="1112"/>
        <v>0</v>
      </c>
      <c r="AG232" s="36">
        <v>0</v>
      </c>
      <c r="AH232" s="9">
        <v>0</v>
      </c>
      <c r="AI232" s="37">
        <f t="shared" si="1113"/>
        <v>0</v>
      </c>
      <c r="AJ232" s="79">
        <v>68.599999999999994</v>
      </c>
      <c r="AK232" s="9">
        <v>167.38399999999999</v>
      </c>
      <c r="AL232" s="37">
        <f t="shared" si="1114"/>
        <v>2440</v>
      </c>
      <c r="AM232" s="36">
        <v>0</v>
      </c>
      <c r="AN232" s="9">
        <v>0</v>
      </c>
      <c r="AO232" s="37">
        <f t="shared" si="1115"/>
        <v>0</v>
      </c>
      <c r="AP232" s="36">
        <v>0</v>
      </c>
      <c r="AQ232" s="9">
        <v>0</v>
      </c>
      <c r="AR232" s="37">
        <f t="shared" si="1116"/>
        <v>0</v>
      </c>
      <c r="AS232" s="36">
        <v>0</v>
      </c>
      <c r="AT232" s="9">
        <v>0</v>
      </c>
      <c r="AU232" s="37">
        <f t="shared" si="1117"/>
        <v>0</v>
      </c>
      <c r="AV232" s="36">
        <v>0</v>
      </c>
      <c r="AW232" s="9">
        <v>0</v>
      </c>
      <c r="AX232" s="37">
        <f t="shared" si="1118"/>
        <v>0</v>
      </c>
      <c r="AY232" s="36">
        <v>0</v>
      </c>
      <c r="AZ232" s="9">
        <v>0</v>
      </c>
      <c r="BA232" s="37">
        <f t="shared" si="1119"/>
        <v>0</v>
      </c>
      <c r="BB232" s="36">
        <v>0</v>
      </c>
      <c r="BC232" s="9">
        <v>0</v>
      </c>
      <c r="BD232" s="37">
        <f t="shared" si="1120"/>
        <v>0</v>
      </c>
      <c r="BE232" s="36">
        <v>0</v>
      </c>
      <c r="BF232" s="9">
        <v>0</v>
      </c>
      <c r="BG232" s="37">
        <f t="shared" si="1121"/>
        <v>0</v>
      </c>
      <c r="BH232" s="36">
        <v>0</v>
      </c>
      <c r="BI232" s="9">
        <v>0</v>
      </c>
      <c r="BJ232" s="37">
        <f t="shared" si="1122"/>
        <v>0</v>
      </c>
      <c r="BK232" s="36">
        <v>0</v>
      </c>
      <c r="BL232" s="9">
        <v>0</v>
      </c>
      <c r="BM232" s="37">
        <f t="shared" si="1123"/>
        <v>0</v>
      </c>
      <c r="BN232" s="36">
        <v>0</v>
      </c>
      <c r="BO232" s="9">
        <v>0</v>
      </c>
      <c r="BP232" s="37">
        <f t="shared" si="1124"/>
        <v>0</v>
      </c>
      <c r="BQ232" s="79">
        <v>336.3</v>
      </c>
      <c r="BR232" s="9">
        <v>891.19500000000005</v>
      </c>
      <c r="BS232" s="37">
        <f t="shared" si="1125"/>
        <v>2650</v>
      </c>
      <c r="BT232" s="36">
        <v>0</v>
      </c>
      <c r="BU232" s="9">
        <v>0</v>
      </c>
      <c r="BV232" s="37">
        <f t="shared" si="1126"/>
        <v>0</v>
      </c>
      <c r="BW232" s="79">
        <v>1390</v>
      </c>
      <c r="BX232" s="9">
        <v>2196.2440000000001</v>
      </c>
      <c r="BY232" s="37">
        <f t="shared" si="1127"/>
        <v>1580.0316546762592</v>
      </c>
      <c r="BZ232" s="36">
        <v>0</v>
      </c>
      <c r="CA232" s="9">
        <v>0</v>
      </c>
      <c r="CB232" s="37">
        <f t="shared" si="1128"/>
        <v>0</v>
      </c>
      <c r="CC232" s="36">
        <v>0</v>
      </c>
      <c r="CD232" s="9">
        <v>0</v>
      </c>
      <c r="CE232" s="37">
        <f t="shared" si="1129"/>
        <v>0</v>
      </c>
      <c r="CF232" s="36">
        <v>0</v>
      </c>
      <c r="CG232" s="9">
        <v>0</v>
      </c>
      <c r="CH232" s="37">
        <f t="shared" si="1130"/>
        <v>0</v>
      </c>
      <c r="CI232" s="79">
        <v>7298.26</v>
      </c>
      <c r="CJ232" s="9">
        <v>16389.964</v>
      </c>
      <c r="CK232" s="37">
        <f t="shared" si="1131"/>
        <v>2245.7358329245599</v>
      </c>
      <c r="CL232" s="79">
        <v>379.76</v>
      </c>
      <c r="CM232" s="9">
        <v>849.22</v>
      </c>
      <c r="CN232" s="37">
        <f t="shared" si="1132"/>
        <v>2236.201811670529</v>
      </c>
      <c r="CO232" s="36">
        <v>0</v>
      </c>
      <c r="CP232" s="9">
        <v>0</v>
      </c>
      <c r="CQ232" s="37">
        <f t="shared" si="1133"/>
        <v>0</v>
      </c>
      <c r="CR232" s="36">
        <v>0</v>
      </c>
      <c r="CS232" s="9">
        <v>0</v>
      </c>
      <c r="CT232" s="37">
        <f t="shared" si="1134"/>
        <v>0</v>
      </c>
      <c r="CU232" s="36">
        <v>0</v>
      </c>
      <c r="CV232" s="9">
        <v>0</v>
      </c>
      <c r="CW232" s="37">
        <f t="shared" si="1135"/>
        <v>0</v>
      </c>
      <c r="CX232" s="36">
        <v>0</v>
      </c>
      <c r="CY232" s="9">
        <v>0</v>
      </c>
      <c r="CZ232" s="37">
        <f t="shared" si="1136"/>
        <v>0</v>
      </c>
      <c r="DA232" s="36">
        <v>0</v>
      </c>
      <c r="DB232" s="9">
        <v>0</v>
      </c>
      <c r="DC232" s="37">
        <f t="shared" si="1137"/>
        <v>0</v>
      </c>
      <c r="DD232" s="36">
        <v>0</v>
      </c>
      <c r="DE232" s="9">
        <v>0</v>
      </c>
      <c r="DF232" s="37">
        <f t="shared" si="1138"/>
        <v>0</v>
      </c>
      <c r="DG232" s="36">
        <v>0</v>
      </c>
      <c r="DH232" s="9">
        <v>0</v>
      </c>
      <c r="DI232" s="37">
        <f t="shared" si="1139"/>
        <v>0</v>
      </c>
      <c r="DJ232" s="36">
        <v>0</v>
      </c>
      <c r="DK232" s="9">
        <v>0</v>
      </c>
      <c r="DL232" s="37">
        <f t="shared" si="1140"/>
        <v>0</v>
      </c>
      <c r="DM232" s="79">
        <v>160</v>
      </c>
      <c r="DN232" s="9">
        <v>330.86599999999999</v>
      </c>
      <c r="DO232" s="37">
        <f t="shared" si="1141"/>
        <v>2067.9124999999999</v>
      </c>
      <c r="DP232" s="36">
        <v>0</v>
      </c>
      <c r="DQ232" s="9">
        <v>0</v>
      </c>
      <c r="DR232" s="37">
        <f t="shared" si="1142"/>
        <v>0</v>
      </c>
      <c r="DS232" s="36">
        <v>0</v>
      </c>
      <c r="DT232" s="9">
        <v>0</v>
      </c>
      <c r="DU232" s="37">
        <f t="shared" si="1143"/>
        <v>0</v>
      </c>
      <c r="DV232" s="36">
        <v>0</v>
      </c>
      <c r="DW232" s="9">
        <v>0</v>
      </c>
      <c r="DX232" s="37">
        <f t="shared" si="1144"/>
        <v>0</v>
      </c>
      <c r="DY232" s="36">
        <v>0</v>
      </c>
      <c r="DZ232" s="9">
        <v>0</v>
      </c>
      <c r="EA232" s="37">
        <f t="shared" si="1145"/>
        <v>0</v>
      </c>
      <c r="EB232" s="36">
        <v>0</v>
      </c>
      <c r="EC232" s="9">
        <v>0</v>
      </c>
      <c r="ED232" s="37">
        <f t="shared" si="1146"/>
        <v>0</v>
      </c>
      <c r="EE232" s="36">
        <v>0</v>
      </c>
      <c r="EF232" s="9">
        <v>0</v>
      </c>
      <c r="EG232" s="37">
        <f t="shared" si="1147"/>
        <v>0</v>
      </c>
      <c r="EH232" s="36">
        <v>0</v>
      </c>
      <c r="EI232" s="9">
        <v>0</v>
      </c>
      <c r="EJ232" s="37">
        <f t="shared" si="1148"/>
        <v>0</v>
      </c>
      <c r="EK232" s="79">
        <v>619.82000000000005</v>
      </c>
      <c r="EL232" s="9">
        <v>1137.8810000000001</v>
      </c>
      <c r="EM232" s="37">
        <f t="shared" si="1149"/>
        <v>1835.8249169113615</v>
      </c>
      <c r="EN232" s="79">
        <v>1358.48</v>
      </c>
      <c r="EO232" s="9">
        <v>3431.6309999999999</v>
      </c>
      <c r="EP232" s="37">
        <f t="shared" si="1150"/>
        <v>2526.0813556327657</v>
      </c>
      <c r="EQ232" s="5">
        <f t="shared" si="1151"/>
        <v>11993.699999999999</v>
      </c>
      <c r="ER232" s="11">
        <f t="shared" si="1152"/>
        <v>26410.831000000002</v>
      </c>
    </row>
    <row r="233" spans="1:148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54"/>
        <v>0</v>
      </c>
      <c r="F233" s="36">
        <v>0</v>
      </c>
      <c r="G233" s="9">
        <v>0</v>
      </c>
      <c r="H233" s="37">
        <f t="shared" si="1104"/>
        <v>0</v>
      </c>
      <c r="I233" s="36">
        <v>0</v>
      </c>
      <c r="J233" s="9">
        <v>0</v>
      </c>
      <c r="K233" s="37">
        <f t="shared" si="1105"/>
        <v>0</v>
      </c>
      <c r="L233" s="36">
        <v>0</v>
      </c>
      <c r="M233" s="9">
        <v>0</v>
      </c>
      <c r="N233" s="37">
        <f t="shared" si="1106"/>
        <v>0</v>
      </c>
      <c r="O233" s="36">
        <v>0</v>
      </c>
      <c r="P233" s="9">
        <v>0</v>
      </c>
      <c r="Q233" s="37">
        <f t="shared" si="1107"/>
        <v>0</v>
      </c>
      <c r="R233" s="36">
        <v>0</v>
      </c>
      <c r="S233" s="9">
        <v>0</v>
      </c>
      <c r="T233" s="37">
        <f t="shared" si="1108"/>
        <v>0</v>
      </c>
      <c r="U233" s="79">
        <v>1079.5999999999999</v>
      </c>
      <c r="V233" s="9">
        <v>2986.3760000000002</v>
      </c>
      <c r="W233" s="37">
        <f t="shared" si="1109"/>
        <v>2766.1874768432758</v>
      </c>
      <c r="X233" s="36">
        <v>0</v>
      </c>
      <c r="Y233" s="9">
        <v>0</v>
      </c>
      <c r="Z233" s="37">
        <f t="shared" si="1110"/>
        <v>0</v>
      </c>
      <c r="AA233" s="36">
        <v>0</v>
      </c>
      <c r="AB233" s="9">
        <v>0</v>
      </c>
      <c r="AC233" s="37">
        <f t="shared" si="1111"/>
        <v>0</v>
      </c>
      <c r="AD233" s="36">
        <v>0</v>
      </c>
      <c r="AE233" s="9">
        <v>0</v>
      </c>
      <c r="AF233" s="37">
        <f t="shared" si="1112"/>
        <v>0</v>
      </c>
      <c r="AG233" s="36">
        <v>0</v>
      </c>
      <c r="AH233" s="9">
        <v>0</v>
      </c>
      <c r="AI233" s="37">
        <f t="shared" si="1113"/>
        <v>0</v>
      </c>
      <c r="AJ233" s="36">
        <v>0</v>
      </c>
      <c r="AK233" s="9">
        <v>0</v>
      </c>
      <c r="AL233" s="37">
        <f t="shared" si="1114"/>
        <v>0</v>
      </c>
      <c r="AM233" s="36">
        <v>0</v>
      </c>
      <c r="AN233" s="9">
        <v>0</v>
      </c>
      <c r="AO233" s="37">
        <f t="shared" si="1115"/>
        <v>0</v>
      </c>
      <c r="AP233" s="36">
        <v>0</v>
      </c>
      <c r="AQ233" s="9">
        <v>0</v>
      </c>
      <c r="AR233" s="37">
        <f t="shared" si="1116"/>
        <v>0</v>
      </c>
      <c r="AS233" s="36">
        <v>0</v>
      </c>
      <c r="AT233" s="9">
        <v>0</v>
      </c>
      <c r="AU233" s="37">
        <f t="shared" si="1117"/>
        <v>0</v>
      </c>
      <c r="AV233" s="36">
        <v>0</v>
      </c>
      <c r="AW233" s="9">
        <v>0</v>
      </c>
      <c r="AX233" s="37">
        <f t="shared" si="1118"/>
        <v>0</v>
      </c>
      <c r="AY233" s="36">
        <v>0</v>
      </c>
      <c r="AZ233" s="9">
        <v>0</v>
      </c>
      <c r="BA233" s="37">
        <f t="shared" si="1119"/>
        <v>0</v>
      </c>
      <c r="BB233" s="36">
        <v>0</v>
      </c>
      <c r="BC233" s="9">
        <v>0</v>
      </c>
      <c r="BD233" s="37">
        <f t="shared" si="1120"/>
        <v>0</v>
      </c>
      <c r="BE233" s="36">
        <v>0</v>
      </c>
      <c r="BF233" s="9">
        <v>0</v>
      </c>
      <c r="BG233" s="37">
        <f t="shared" si="1121"/>
        <v>0</v>
      </c>
      <c r="BH233" s="36">
        <v>0</v>
      </c>
      <c r="BI233" s="9">
        <v>0</v>
      </c>
      <c r="BJ233" s="37">
        <f t="shared" si="1122"/>
        <v>0</v>
      </c>
      <c r="BK233" s="36">
        <v>0</v>
      </c>
      <c r="BL233" s="9">
        <v>0</v>
      </c>
      <c r="BM233" s="37">
        <f t="shared" si="1123"/>
        <v>0</v>
      </c>
      <c r="BN233" s="36">
        <v>0</v>
      </c>
      <c r="BO233" s="9">
        <v>0</v>
      </c>
      <c r="BP233" s="37">
        <f t="shared" si="1124"/>
        <v>0</v>
      </c>
      <c r="BQ233" s="79">
        <v>324.16000000000003</v>
      </c>
      <c r="BR233" s="9">
        <v>891.827</v>
      </c>
      <c r="BS233" s="37">
        <f t="shared" si="1125"/>
        <v>2751.1938548864755</v>
      </c>
      <c r="BT233" s="36">
        <v>0</v>
      </c>
      <c r="BU233" s="9">
        <v>0</v>
      </c>
      <c r="BV233" s="37">
        <f t="shared" si="1126"/>
        <v>0</v>
      </c>
      <c r="BW233" s="79">
        <v>1360</v>
      </c>
      <c r="BX233" s="9">
        <v>2183.1149999999998</v>
      </c>
      <c r="BY233" s="37">
        <f t="shared" si="1127"/>
        <v>1605.2316176470588</v>
      </c>
      <c r="BZ233" s="36">
        <v>0</v>
      </c>
      <c r="CA233" s="9">
        <v>0</v>
      </c>
      <c r="CB233" s="37">
        <f t="shared" si="1128"/>
        <v>0</v>
      </c>
      <c r="CC233" s="36">
        <v>0</v>
      </c>
      <c r="CD233" s="9">
        <v>0</v>
      </c>
      <c r="CE233" s="37">
        <f t="shared" si="1129"/>
        <v>0</v>
      </c>
      <c r="CF233" s="36">
        <v>0</v>
      </c>
      <c r="CG233" s="9">
        <v>0</v>
      </c>
      <c r="CH233" s="37">
        <f t="shared" si="1130"/>
        <v>0</v>
      </c>
      <c r="CI233" s="79">
        <v>9548.06</v>
      </c>
      <c r="CJ233" s="9">
        <v>21628.267</v>
      </c>
      <c r="CK233" s="37">
        <f t="shared" si="1131"/>
        <v>2265.2001558431766</v>
      </c>
      <c r="CL233" s="79">
        <v>616.5</v>
      </c>
      <c r="CM233" s="9">
        <v>1409.028</v>
      </c>
      <c r="CN233" s="37">
        <f t="shared" si="1132"/>
        <v>2285.5279805352798</v>
      </c>
      <c r="CO233" s="36">
        <v>0</v>
      </c>
      <c r="CP233" s="9">
        <v>0</v>
      </c>
      <c r="CQ233" s="37">
        <f t="shared" si="1133"/>
        <v>0</v>
      </c>
      <c r="CR233" s="36">
        <v>0</v>
      </c>
      <c r="CS233" s="9">
        <v>0</v>
      </c>
      <c r="CT233" s="37">
        <f t="shared" si="1134"/>
        <v>0</v>
      </c>
      <c r="CU233" s="36">
        <v>0</v>
      </c>
      <c r="CV233" s="9">
        <v>0</v>
      </c>
      <c r="CW233" s="37">
        <f t="shared" si="1135"/>
        <v>0</v>
      </c>
      <c r="CX233" s="36">
        <v>0</v>
      </c>
      <c r="CY233" s="9">
        <v>0</v>
      </c>
      <c r="CZ233" s="37">
        <f t="shared" si="1136"/>
        <v>0</v>
      </c>
      <c r="DA233" s="36">
        <v>0</v>
      </c>
      <c r="DB233" s="9">
        <v>0</v>
      </c>
      <c r="DC233" s="37">
        <f t="shared" si="1137"/>
        <v>0</v>
      </c>
      <c r="DD233" s="36">
        <v>0</v>
      </c>
      <c r="DE233" s="9">
        <v>0</v>
      </c>
      <c r="DF233" s="37">
        <f t="shared" si="1138"/>
        <v>0</v>
      </c>
      <c r="DG233" s="36">
        <v>0</v>
      </c>
      <c r="DH233" s="9">
        <v>0</v>
      </c>
      <c r="DI233" s="37">
        <f t="shared" si="1139"/>
        <v>0</v>
      </c>
      <c r="DJ233" s="36">
        <v>0</v>
      </c>
      <c r="DK233" s="9">
        <v>0</v>
      </c>
      <c r="DL233" s="37">
        <f t="shared" si="1140"/>
        <v>0</v>
      </c>
      <c r="DM233" s="36">
        <v>0</v>
      </c>
      <c r="DN233" s="9">
        <v>0</v>
      </c>
      <c r="DO233" s="37">
        <f t="shared" si="1141"/>
        <v>0</v>
      </c>
      <c r="DP233" s="36">
        <v>0</v>
      </c>
      <c r="DQ233" s="9">
        <v>0</v>
      </c>
      <c r="DR233" s="37">
        <f t="shared" si="1142"/>
        <v>0</v>
      </c>
      <c r="DS233" s="36">
        <v>0</v>
      </c>
      <c r="DT233" s="9">
        <v>0</v>
      </c>
      <c r="DU233" s="37">
        <f t="shared" si="1143"/>
        <v>0</v>
      </c>
      <c r="DV233" s="36">
        <v>0</v>
      </c>
      <c r="DW233" s="9">
        <v>0</v>
      </c>
      <c r="DX233" s="37">
        <f t="shared" si="1144"/>
        <v>0</v>
      </c>
      <c r="DY233" s="79">
        <v>30</v>
      </c>
      <c r="DZ233" s="9">
        <v>58.616999999999997</v>
      </c>
      <c r="EA233" s="37">
        <f t="shared" si="1145"/>
        <v>1953.8999999999999</v>
      </c>
      <c r="EB233" s="36">
        <v>0</v>
      </c>
      <c r="EC233" s="9">
        <v>0</v>
      </c>
      <c r="ED233" s="37">
        <f t="shared" si="1146"/>
        <v>0</v>
      </c>
      <c r="EE233" s="36">
        <v>0</v>
      </c>
      <c r="EF233" s="9">
        <v>0</v>
      </c>
      <c r="EG233" s="37">
        <f t="shared" si="1147"/>
        <v>0</v>
      </c>
      <c r="EH233" s="36">
        <v>0</v>
      </c>
      <c r="EI233" s="9">
        <v>0</v>
      </c>
      <c r="EJ233" s="37">
        <f t="shared" si="1148"/>
        <v>0</v>
      </c>
      <c r="EK233" s="79">
        <v>492.3</v>
      </c>
      <c r="EL233" s="9">
        <v>933</v>
      </c>
      <c r="EM233" s="37">
        <f t="shared" si="1149"/>
        <v>1895.185862279098</v>
      </c>
      <c r="EN233" s="79">
        <v>712.4</v>
      </c>
      <c r="EO233" s="9">
        <v>1766.9190000000001</v>
      </c>
      <c r="EP233" s="37">
        <f t="shared" si="1150"/>
        <v>2480.2344188658058</v>
      </c>
      <c r="EQ233" s="5">
        <f t="shared" si="1151"/>
        <v>14163.019999999999</v>
      </c>
      <c r="ER233" s="11">
        <f t="shared" si="1152"/>
        <v>31857.148999999998</v>
      </c>
    </row>
    <row r="234" spans="1:148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54"/>
        <v>0</v>
      </c>
      <c r="F234" s="36">
        <v>0</v>
      </c>
      <c r="G234" s="9">
        <v>0</v>
      </c>
      <c r="H234" s="37">
        <f t="shared" si="1104"/>
        <v>0</v>
      </c>
      <c r="I234" s="79">
        <v>21</v>
      </c>
      <c r="J234" s="9">
        <v>447.00599999999997</v>
      </c>
      <c r="K234" s="37">
        <f t="shared" si="1105"/>
        <v>21285.999999999996</v>
      </c>
      <c r="L234" s="36">
        <v>0</v>
      </c>
      <c r="M234" s="9">
        <v>0</v>
      </c>
      <c r="N234" s="37">
        <f t="shared" si="1106"/>
        <v>0</v>
      </c>
      <c r="O234" s="36">
        <v>0</v>
      </c>
      <c r="P234" s="9">
        <v>0</v>
      </c>
      <c r="Q234" s="37">
        <f t="shared" si="1107"/>
        <v>0</v>
      </c>
      <c r="R234" s="36">
        <v>0</v>
      </c>
      <c r="S234" s="9">
        <v>0</v>
      </c>
      <c r="T234" s="37">
        <f t="shared" si="1108"/>
        <v>0</v>
      </c>
      <c r="U234" s="79">
        <v>1274.76</v>
      </c>
      <c r="V234" s="9">
        <v>3726.0030000000002</v>
      </c>
      <c r="W234" s="37">
        <f t="shared" si="1109"/>
        <v>2922.9054880918761</v>
      </c>
      <c r="X234" s="36">
        <v>0</v>
      </c>
      <c r="Y234" s="9">
        <v>0</v>
      </c>
      <c r="Z234" s="37">
        <f t="shared" si="1110"/>
        <v>0</v>
      </c>
      <c r="AA234" s="36">
        <v>0</v>
      </c>
      <c r="AB234" s="9">
        <v>0</v>
      </c>
      <c r="AC234" s="37">
        <f t="shared" si="1111"/>
        <v>0</v>
      </c>
      <c r="AD234" s="36">
        <v>0</v>
      </c>
      <c r="AE234" s="9">
        <v>0</v>
      </c>
      <c r="AF234" s="37">
        <f t="shared" si="1112"/>
        <v>0</v>
      </c>
      <c r="AG234" s="36">
        <v>0</v>
      </c>
      <c r="AH234" s="9">
        <v>0</v>
      </c>
      <c r="AI234" s="37">
        <f t="shared" si="1113"/>
        <v>0</v>
      </c>
      <c r="AJ234" s="79">
        <v>205.57499999999999</v>
      </c>
      <c r="AK234" s="9">
        <v>501.60300000000001</v>
      </c>
      <c r="AL234" s="37">
        <f t="shared" si="1114"/>
        <v>2440.0000000000005</v>
      </c>
      <c r="AM234" s="36">
        <v>0</v>
      </c>
      <c r="AN234" s="9">
        <v>0</v>
      </c>
      <c r="AO234" s="37">
        <f t="shared" si="1115"/>
        <v>0</v>
      </c>
      <c r="AP234" s="36">
        <v>0</v>
      </c>
      <c r="AQ234" s="9">
        <v>0</v>
      </c>
      <c r="AR234" s="37">
        <f t="shared" si="1116"/>
        <v>0</v>
      </c>
      <c r="AS234" s="79">
        <v>1E-3</v>
      </c>
      <c r="AT234" s="9">
        <v>0.311</v>
      </c>
      <c r="AU234" s="37">
        <f t="shared" si="1117"/>
        <v>311000</v>
      </c>
      <c r="AV234" s="36">
        <v>0</v>
      </c>
      <c r="AW234" s="9">
        <v>0</v>
      </c>
      <c r="AX234" s="37">
        <f t="shared" si="1118"/>
        <v>0</v>
      </c>
      <c r="AY234" s="36">
        <v>0</v>
      </c>
      <c r="AZ234" s="9">
        <v>0</v>
      </c>
      <c r="BA234" s="37">
        <f t="shared" si="1119"/>
        <v>0</v>
      </c>
      <c r="BB234" s="36">
        <v>0</v>
      </c>
      <c r="BC234" s="9">
        <v>0</v>
      </c>
      <c r="BD234" s="37">
        <f t="shared" si="1120"/>
        <v>0</v>
      </c>
      <c r="BE234" s="36">
        <v>0</v>
      </c>
      <c r="BF234" s="9">
        <v>0</v>
      </c>
      <c r="BG234" s="37">
        <f t="shared" si="1121"/>
        <v>0</v>
      </c>
      <c r="BH234" s="36">
        <v>0</v>
      </c>
      <c r="BI234" s="9">
        <v>0</v>
      </c>
      <c r="BJ234" s="37">
        <f t="shared" si="1122"/>
        <v>0</v>
      </c>
      <c r="BK234" s="36">
        <v>0</v>
      </c>
      <c r="BL234" s="9">
        <v>0</v>
      </c>
      <c r="BM234" s="37">
        <f t="shared" si="1123"/>
        <v>0</v>
      </c>
      <c r="BN234" s="36">
        <v>0</v>
      </c>
      <c r="BO234" s="9">
        <v>0</v>
      </c>
      <c r="BP234" s="37">
        <f t="shared" si="1124"/>
        <v>0</v>
      </c>
      <c r="BQ234" s="79">
        <v>385.38</v>
      </c>
      <c r="BR234" s="9">
        <v>1059.7950000000001</v>
      </c>
      <c r="BS234" s="37">
        <f t="shared" si="1125"/>
        <v>2750</v>
      </c>
      <c r="BT234" s="36">
        <v>0</v>
      </c>
      <c r="BU234" s="9">
        <v>0</v>
      </c>
      <c r="BV234" s="37">
        <f t="shared" si="1126"/>
        <v>0</v>
      </c>
      <c r="BW234" s="79">
        <v>740</v>
      </c>
      <c r="BX234" s="9">
        <v>1253.6780000000001</v>
      </c>
      <c r="BY234" s="37">
        <f t="shared" si="1127"/>
        <v>1694.1594594594596</v>
      </c>
      <c r="BZ234" s="36">
        <v>0</v>
      </c>
      <c r="CA234" s="9">
        <v>0</v>
      </c>
      <c r="CB234" s="37">
        <f t="shared" si="1128"/>
        <v>0</v>
      </c>
      <c r="CC234" s="36">
        <v>0</v>
      </c>
      <c r="CD234" s="9">
        <v>0</v>
      </c>
      <c r="CE234" s="37">
        <f t="shared" si="1129"/>
        <v>0</v>
      </c>
      <c r="CF234" s="36">
        <v>0</v>
      </c>
      <c r="CG234" s="9">
        <v>0</v>
      </c>
      <c r="CH234" s="37">
        <f t="shared" si="1130"/>
        <v>0</v>
      </c>
      <c r="CI234" s="79">
        <v>8210.5220000000008</v>
      </c>
      <c r="CJ234" s="9">
        <v>18676.005000000001</v>
      </c>
      <c r="CK234" s="37">
        <f t="shared" si="1131"/>
        <v>2274.6428302609747</v>
      </c>
      <c r="CL234" s="79">
        <v>649.62</v>
      </c>
      <c r="CM234" s="9">
        <v>1528.7750000000001</v>
      </c>
      <c r="CN234" s="37">
        <f t="shared" si="1132"/>
        <v>2353.3373356731627</v>
      </c>
      <c r="CO234" s="36">
        <v>0</v>
      </c>
      <c r="CP234" s="9">
        <v>0</v>
      </c>
      <c r="CQ234" s="37">
        <f t="shared" si="1133"/>
        <v>0</v>
      </c>
      <c r="CR234" s="36">
        <v>0</v>
      </c>
      <c r="CS234" s="9">
        <v>0</v>
      </c>
      <c r="CT234" s="37">
        <f t="shared" si="1134"/>
        <v>0</v>
      </c>
      <c r="CU234" s="36">
        <v>0</v>
      </c>
      <c r="CV234" s="9">
        <v>0</v>
      </c>
      <c r="CW234" s="37">
        <f t="shared" si="1135"/>
        <v>0</v>
      </c>
      <c r="CX234" s="36">
        <v>0</v>
      </c>
      <c r="CY234" s="9">
        <v>0</v>
      </c>
      <c r="CZ234" s="37">
        <f t="shared" si="1136"/>
        <v>0</v>
      </c>
      <c r="DA234" s="36">
        <v>0</v>
      </c>
      <c r="DB234" s="9">
        <v>0</v>
      </c>
      <c r="DC234" s="37">
        <f t="shared" si="1137"/>
        <v>0</v>
      </c>
      <c r="DD234" s="36">
        <v>0</v>
      </c>
      <c r="DE234" s="9">
        <v>0</v>
      </c>
      <c r="DF234" s="37">
        <f t="shared" si="1138"/>
        <v>0</v>
      </c>
      <c r="DG234" s="36">
        <v>0</v>
      </c>
      <c r="DH234" s="9">
        <v>0</v>
      </c>
      <c r="DI234" s="37">
        <f t="shared" si="1139"/>
        <v>0</v>
      </c>
      <c r="DJ234" s="36">
        <v>0</v>
      </c>
      <c r="DK234" s="9">
        <v>0</v>
      </c>
      <c r="DL234" s="37">
        <f t="shared" si="1140"/>
        <v>0</v>
      </c>
      <c r="DM234" s="36">
        <v>0</v>
      </c>
      <c r="DN234" s="9">
        <v>0</v>
      </c>
      <c r="DO234" s="37">
        <f t="shared" si="1141"/>
        <v>0</v>
      </c>
      <c r="DP234" s="36">
        <v>0</v>
      </c>
      <c r="DQ234" s="9">
        <v>0</v>
      </c>
      <c r="DR234" s="37">
        <f t="shared" si="1142"/>
        <v>0</v>
      </c>
      <c r="DS234" s="36">
        <v>0</v>
      </c>
      <c r="DT234" s="9">
        <v>0</v>
      </c>
      <c r="DU234" s="37">
        <f t="shared" si="1143"/>
        <v>0</v>
      </c>
      <c r="DV234" s="36">
        <v>0</v>
      </c>
      <c r="DW234" s="9">
        <v>0</v>
      </c>
      <c r="DX234" s="37">
        <f t="shared" si="1144"/>
        <v>0</v>
      </c>
      <c r="DY234" s="36">
        <v>0</v>
      </c>
      <c r="DZ234" s="9">
        <v>0</v>
      </c>
      <c r="EA234" s="37">
        <f t="shared" si="1145"/>
        <v>0</v>
      </c>
      <c r="EB234" s="36">
        <v>0</v>
      </c>
      <c r="EC234" s="9">
        <v>0</v>
      </c>
      <c r="ED234" s="37">
        <f t="shared" si="1146"/>
        <v>0</v>
      </c>
      <c r="EE234" s="36">
        <v>0</v>
      </c>
      <c r="EF234" s="9">
        <v>0</v>
      </c>
      <c r="EG234" s="37">
        <f t="shared" si="1147"/>
        <v>0</v>
      </c>
      <c r="EH234" s="36">
        <v>0</v>
      </c>
      <c r="EI234" s="9">
        <v>0</v>
      </c>
      <c r="EJ234" s="37">
        <f t="shared" si="1148"/>
        <v>0</v>
      </c>
      <c r="EK234" s="79">
        <v>127.08499999999999</v>
      </c>
      <c r="EL234" s="9">
        <v>243.87299999999999</v>
      </c>
      <c r="EM234" s="37">
        <f t="shared" si="1149"/>
        <v>1918.9754888460479</v>
      </c>
      <c r="EN234" s="79">
        <v>233.1</v>
      </c>
      <c r="EO234" s="9">
        <v>656.22400000000005</v>
      </c>
      <c r="EP234" s="37">
        <f t="shared" si="1150"/>
        <v>2815.2037752037754</v>
      </c>
      <c r="EQ234" s="5">
        <f t="shared" si="1151"/>
        <v>11847.043000000001</v>
      </c>
      <c r="ER234" s="11">
        <f t="shared" si="1152"/>
        <v>28093.273000000005</v>
      </c>
    </row>
    <row r="235" spans="1:148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54"/>
        <v>2124</v>
      </c>
      <c r="F235" s="36">
        <v>0</v>
      </c>
      <c r="G235" s="9">
        <v>0</v>
      </c>
      <c r="H235" s="37">
        <f t="shared" si="1104"/>
        <v>0</v>
      </c>
      <c r="I235" s="36">
        <v>0</v>
      </c>
      <c r="J235" s="9">
        <v>0</v>
      </c>
      <c r="K235" s="37">
        <f t="shared" si="1105"/>
        <v>0</v>
      </c>
      <c r="L235" s="36">
        <v>0</v>
      </c>
      <c r="M235" s="9">
        <v>0</v>
      </c>
      <c r="N235" s="37">
        <f t="shared" si="1106"/>
        <v>0</v>
      </c>
      <c r="O235" s="36">
        <v>0</v>
      </c>
      <c r="P235" s="9">
        <v>0</v>
      </c>
      <c r="Q235" s="37">
        <f t="shared" si="1107"/>
        <v>0</v>
      </c>
      <c r="R235" s="36">
        <v>0</v>
      </c>
      <c r="S235" s="9">
        <v>0</v>
      </c>
      <c r="T235" s="37">
        <f t="shared" si="1108"/>
        <v>0</v>
      </c>
      <c r="U235" s="79">
        <v>1226.78</v>
      </c>
      <c r="V235" s="9">
        <v>3360.3629999999998</v>
      </c>
      <c r="W235" s="37">
        <f t="shared" si="1109"/>
        <v>2739.1732829032098</v>
      </c>
      <c r="X235" s="36">
        <v>0</v>
      </c>
      <c r="Y235" s="9">
        <v>0</v>
      </c>
      <c r="Z235" s="37">
        <f t="shared" si="1110"/>
        <v>0</v>
      </c>
      <c r="AA235" s="36">
        <v>0</v>
      </c>
      <c r="AB235" s="9">
        <v>0</v>
      </c>
      <c r="AC235" s="37">
        <f t="shared" si="1111"/>
        <v>0</v>
      </c>
      <c r="AD235" s="36">
        <v>0</v>
      </c>
      <c r="AE235" s="9">
        <v>0</v>
      </c>
      <c r="AF235" s="37">
        <f t="shared" si="1112"/>
        <v>0</v>
      </c>
      <c r="AG235" s="36">
        <v>0</v>
      </c>
      <c r="AH235" s="9">
        <v>0</v>
      </c>
      <c r="AI235" s="37">
        <f t="shared" si="1113"/>
        <v>0</v>
      </c>
      <c r="AJ235" s="79">
        <v>34.049999999999997</v>
      </c>
      <c r="AK235" s="9">
        <v>83.081999999999994</v>
      </c>
      <c r="AL235" s="37">
        <f t="shared" si="1114"/>
        <v>2440</v>
      </c>
      <c r="AM235" s="36">
        <v>0</v>
      </c>
      <c r="AN235" s="9">
        <v>0</v>
      </c>
      <c r="AO235" s="37">
        <f t="shared" si="1115"/>
        <v>0</v>
      </c>
      <c r="AP235" s="36">
        <v>0</v>
      </c>
      <c r="AQ235" s="9">
        <v>0</v>
      </c>
      <c r="AR235" s="37">
        <f t="shared" si="1116"/>
        <v>0</v>
      </c>
      <c r="AS235" s="36">
        <v>0</v>
      </c>
      <c r="AT235" s="9">
        <v>0</v>
      </c>
      <c r="AU235" s="37">
        <f t="shared" si="1117"/>
        <v>0</v>
      </c>
      <c r="AV235" s="36">
        <v>0</v>
      </c>
      <c r="AW235" s="9">
        <v>0</v>
      </c>
      <c r="AX235" s="37">
        <f t="shared" si="1118"/>
        <v>0</v>
      </c>
      <c r="AY235" s="36">
        <v>0</v>
      </c>
      <c r="AZ235" s="9">
        <v>0</v>
      </c>
      <c r="BA235" s="37">
        <f t="shared" si="1119"/>
        <v>0</v>
      </c>
      <c r="BB235" s="36">
        <v>0</v>
      </c>
      <c r="BC235" s="9">
        <v>0</v>
      </c>
      <c r="BD235" s="37">
        <f t="shared" si="1120"/>
        <v>0</v>
      </c>
      <c r="BE235" s="36">
        <v>0</v>
      </c>
      <c r="BF235" s="9">
        <v>0</v>
      </c>
      <c r="BG235" s="37">
        <f t="shared" si="1121"/>
        <v>0</v>
      </c>
      <c r="BH235" s="36">
        <v>0</v>
      </c>
      <c r="BI235" s="9">
        <v>0</v>
      </c>
      <c r="BJ235" s="37">
        <f t="shared" si="1122"/>
        <v>0</v>
      </c>
      <c r="BK235" s="36">
        <v>0</v>
      </c>
      <c r="BL235" s="9">
        <v>0</v>
      </c>
      <c r="BM235" s="37">
        <f t="shared" si="1123"/>
        <v>0</v>
      </c>
      <c r="BN235" s="36">
        <v>0</v>
      </c>
      <c r="BO235" s="9">
        <v>0</v>
      </c>
      <c r="BP235" s="37">
        <f t="shared" si="1124"/>
        <v>0</v>
      </c>
      <c r="BQ235" s="79">
        <v>406.76</v>
      </c>
      <c r="BR235" s="9">
        <v>1118.99</v>
      </c>
      <c r="BS235" s="37">
        <f t="shared" si="1125"/>
        <v>2750.9833808634085</v>
      </c>
      <c r="BT235" s="36">
        <v>0</v>
      </c>
      <c r="BU235" s="9">
        <v>0</v>
      </c>
      <c r="BV235" s="37">
        <f t="shared" si="1126"/>
        <v>0</v>
      </c>
      <c r="BW235" s="79">
        <v>582</v>
      </c>
      <c r="BX235" s="9">
        <v>973.08699999999999</v>
      </c>
      <c r="BY235" s="37">
        <f t="shared" si="1127"/>
        <v>1671.9707903780068</v>
      </c>
      <c r="BZ235" s="36">
        <v>0</v>
      </c>
      <c r="CA235" s="9">
        <v>0</v>
      </c>
      <c r="CB235" s="37">
        <f t="shared" si="1128"/>
        <v>0</v>
      </c>
      <c r="CC235" s="36">
        <v>0</v>
      </c>
      <c r="CD235" s="9">
        <v>0</v>
      </c>
      <c r="CE235" s="37">
        <f t="shared" si="1129"/>
        <v>0</v>
      </c>
      <c r="CF235" s="36">
        <v>0</v>
      </c>
      <c r="CG235" s="9">
        <v>0</v>
      </c>
      <c r="CH235" s="37">
        <f t="shared" si="1130"/>
        <v>0</v>
      </c>
      <c r="CI235" s="79">
        <v>7482.97</v>
      </c>
      <c r="CJ235" s="9">
        <v>16641.142</v>
      </c>
      <c r="CK235" s="37">
        <f t="shared" si="1131"/>
        <v>2223.8685976290162</v>
      </c>
      <c r="CL235" s="79">
        <v>273.10000000000002</v>
      </c>
      <c r="CM235" s="9">
        <v>650.80399999999997</v>
      </c>
      <c r="CN235" s="37">
        <f t="shared" si="1132"/>
        <v>2383.0245331380443</v>
      </c>
      <c r="CO235" s="36">
        <v>0</v>
      </c>
      <c r="CP235" s="9">
        <v>0</v>
      </c>
      <c r="CQ235" s="37">
        <f t="shared" si="1133"/>
        <v>0</v>
      </c>
      <c r="CR235" s="36">
        <v>0</v>
      </c>
      <c r="CS235" s="9">
        <v>0</v>
      </c>
      <c r="CT235" s="37">
        <f t="shared" si="1134"/>
        <v>0</v>
      </c>
      <c r="CU235" s="36">
        <v>0</v>
      </c>
      <c r="CV235" s="9">
        <v>0</v>
      </c>
      <c r="CW235" s="37">
        <f t="shared" si="1135"/>
        <v>0</v>
      </c>
      <c r="CX235" s="36">
        <v>0</v>
      </c>
      <c r="CY235" s="9">
        <v>0</v>
      </c>
      <c r="CZ235" s="37">
        <f t="shared" si="1136"/>
        <v>0</v>
      </c>
      <c r="DA235" s="36">
        <v>0</v>
      </c>
      <c r="DB235" s="9">
        <v>0</v>
      </c>
      <c r="DC235" s="37">
        <f t="shared" si="1137"/>
        <v>0</v>
      </c>
      <c r="DD235" s="36">
        <v>0</v>
      </c>
      <c r="DE235" s="9">
        <v>0</v>
      </c>
      <c r="DF235" s="37">
        <f t="shared" si="1138"/>
        <v>0</v>
      </c>
      <c r="DG235" s="36">
        <v>0</v>
      </c>
      <c r="DH235" s="9">
        <v>0</v>
      </c>
      <c r="DI235" s="37">
        <f t="shared" si="1139"/>
        <v>0</v>
      </c>
      <c r="DJ235" s="36">
        <v>0</v>
      </c>
      <c r="DK235" s="9">
        <v>0</v>
      </c>
      <c r="DL235" s="37">
        <f t="shared" si="1140"/>
        <v>0</v>
      </c>
      <c r="DM235" s="36">
        <v>0</v>
      </c>
      <c r="DN235" s="9">
        <v>0</v>
      </c>
      <c r="DO235" s="37">
        <f t="shared" si="1141"/>
        <v>0</v>
      </c>
      <c r="DP235" s="36">
        <v>0</v>
      </c>
      <c r="DQ235" s="9">
        <v>0</v>
      </c>
      <c r="DR235" s="37">
        <f t="shared" si="1142"/>
        <v>0</v>
      </c>
      <c r="DS235" s="36">
        <v>0</v>
      </c>
      <c r="DT235" s="9">
        <v>0</v>
      </c>
      <c r="DU235" s="37">
        <f t="shared" si="1143"/>
        <v>0</v>
      </c>
      <c r="DV235" s="36">
        <v>0</v>
      </c>
      <c r="DW235" s="9">
        <v>0</v>
      </c>
      <c r="DX235" s="37">
        <f t="shared" si="1144"/>
        <v>0</v>
      </c>
      <c r="DY235" s="36">
        <v>0</v>
      </c>
      <c r="DZ235" s="9">
        <v>0</v>
      </c>
      <c r="EA235" s="37">
        <f t="shared" si="1145"/>
        <v>0</v>
      </c>
      <c r="EB235" s="36">
        <v>0</v>
      </c>
      <c r="EC235" s="9">
        <v>0</v>
      </c>
      <c r="ED235" s="37">
        <f t="shared" si="1146"/>
        <v>0</v>
      </c>
      <c r="EE235" s="36">
        <v>0</v>
      </c>
      <c r="EF235" s="9">
        <v>0</v>
      </c>
      <c r="EG235" s="37">
        <f t="shared" si="1147"/>
        <v>0</v>
      </c>
      <c r="EH235" s="36">
        <v>0</v>
      </c>
      <c r="EI235" s="9">
        <v>0</v>
      </c>
      <c r="EJ235" s="37">
        <f t="shared" si="1148"/>
        <v>0</v>
      </c>
      <c r="EK235" s="36">
        <v>0</v>
      </c>
      <c r="EL235" s="9">
        <v>0</v>
      </c>
      <c r="EM235" s="37">
        <f t="shared" si="1149"/>
        <v>0</v>
      </c>
      <c r="EN235" s="79">
        <v>120</v>
      </c>
      <c r="EO235" s="9">
        <v>121.467</v>
      </c>
      <c r="EP235" s="37">
        <f t="shared" si="1150"/>
        <v>1012.2249999999999</v>
      </c>
      <c r="EQ235" s="5">
        <f t="shared" si="1151"/>
        <v>10149.660000000002</v>
      </c>
      <c r="ER235" s="11">
        <f t="shared" si="1152"/>
        <v>22999.911000000004</v>
      </c>
    </row>
    <row r="236" spans="1:148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54"/>
        <v>0</v>
      </c>
      <c r="F236" s="36">
        <v>0</v>
      </c>
      <c r="G236" s="9">
        <v>0</v>
      </c>
      <c r="H236" s="37">
        <f t="shared" si="1104"/>
        <v>0</v>
      </c>
      <c r="I236" s="36">
        <v>0</v>
      </c>
      <c r="J236" s="9">
        <v>0</v>
      </c>
      <c r="K236" s="37">
        <f t="shared" si="1105"/>
        <v>0</v>
      </c>
      <c r="L236" s="36">
        <v>0</v>
      </c>
      <c r="M236" s="9">
        <v>0</v>
      </c>
      <c r="N236" s="37">
        <f t="shared" si="1106"/>
        <v>0</v>
      </c>
      <c r="O236" s="36">
        <v>0</v>
      </c>
      <c r="P236" s="9">
        <v>0</v>
      </c>
      <c r="Q236" s="37">
        <f t="shared" si="1107"/>
        <v>0</v>
      </c>
      <c r="R236" s="36">
        <v>0</v>
      </c>
      <c r="S236" s="9">
        <v>0</v>
      </c>
      <c r="T236" s="37">
        <f t="shared" si="1108"/>
        <v>0</v>
      </c>
      <c r="U236" s="79">
        <v>931.77</v>
      </c>
      <c r="V236" s="9">
        <v>2578.9839999999999</v>
      </c>
      <c r="W236" s="37">
        <f t="shared" si="1109"/>
        <v>2767.8332635736288</v>
      </c>
      <c r="X236" s="36">
        <v>0</v>
      </c>
      <c r="Y236" s="9">
        <v>0</v>
      </c>
      <c r="Z236" s="37">
        <f t="shared" si="1110"/>
        <v>0</v>
      </c>
      <c r="AA236" s="36">
        <v>0</v>
      </c>
      <c r="AB236" s="9">
        <v>0</v>
      </c>
      <c r="AC236" s="37">
        <f t="shared" si="1111"/>
        <v>0</v>
      </c>
      <c r="AD236" s="36">
        <v>0</v>
      </c>
      <c r="AE236" s="9">
        <v>0</v>
      </c>
      <c r="AF236" s="37">
        <f t="shared" si="1112"/>
        <v>0</v>
      </c>
      <c r="AG236" s="36">
        <v>0</v>
      </c>
      <c r="AH236" s="9">
        <v>0</v>
      </c>
      <c r="AI236" s="37">
        <f t="shared" si="1113"/>
        <v>0</v>
      </c>
      <c r="AJ236" s="36">
        <v>0</v>
      </c>
      <c r="AK236" s="9">
        <v>0</v>
      </c>
      <c r="AL236" s="37">
        <f t="shared" si="1114"/>
        <v>0</v>
      </c>
      <c r="AM236" s="36">
        <v>0</v>
      </c>
      <c r="AN236" s="9">
        <v>0</v>
      </c>
      <c r="AO236" s="37">
        <f t="shared" si="1115"/>
        <v>0</v>
      </c>
      <c r="AP236" s="36">
        <v>0</v>
      </c>
      <c r="AQ236" s="9">
        <v>0</v>
      </c>
      <c r="AR236" s="37">
        <f t="shared" si="1116"/>
        <v>0</v>
      </c>
      <c r="AS236" s="36">
        <v>0</v>
      </c>
      <c r="AT236" s="9">
        <v>0</v>
      </c>
      <c r="AU236" s="37">
        <f t="shared" si="1117"/>
        <v>0</v>
      </c>
      <c r="AV236" s="36">
        <v>0</v>
      </c>
      <c r="AW236" s="9">
        <v>0</v>
      </c>
      <c r="AX236" s="37">
        <f t="shared" si="1118"/>
        <v>0</v>
      </c>
      <c r="AY236" s="36">
        <v>0</v>
      </c>
      <c r="AZ236" s="9">
        <v>0</v>
      </c>
      <c r="BA236" s="37">
        <f t="shared" si="1119"/>
        <v>0</v>
      </c>
      <c r="BB236" s="36">
        <v>0</v>
      </c>
      <c r="BC236" s="9">
        <v>0</v>
      </c>
      <c r="BD236" s="37">
        <f t="shared" si="1120"/>
        <v>0</v>
      </c>
      <c r="BE236" s="36">
        <v>0</v>
      </c>
      <c r="BF236" s="9">
        <v>0</v>
      </c>
      <c r="BG236" s="37">
        <f t="shared" si="1121"/>
        <v>0</v>
      </c>
      <c r="BH236" s="36">
        <v>0</v>
      </c>
      <c r="BI236" s="9">
        <v>0</v>
      </c>
      <c r="BJ236" s="37">
        <f t="shared" si="1122"/>
        <v>0</v>
      </c>
      <c r="BK236" s="36">
        <v>0</v>
      </c>
      <c r="BL236" s="9">
        <v>0</v>
      </c>
      <c r="BM236" s="37">
        <f t="shared" si="1123"/>
        <v>0</v>
      </c>
      <c r="BN236" s="36">
        <v>0</v>
      </c>
      <c r="BO236" s="9">
        <v>0</v>
      </c>
      <c r="BP236" s="37">
        <f t="shared" si="1124"/>
        <v>0</v>
      </c>
      <c r="BQ236" s="79">
        <v>401.12</v>
      </c>
      <c r="BR236" s="9">
        <v>1105.1579999999999</v>
      </c>
      <c r="BS236" s="37">
        <f t="shared" si="1125"/>
        <v>2755.1804946150774</v>
      </c>
      <c r="BT236" s="36">
        <v>0</v>
      </c>
      <c r="BU236" s="9">
        <v>0</v>
      </c>
      <c r="BV236" s="37">
        <f t="shared" si="1126"/>
        <v>0</v>
      </c>
      <c r="BW236" s="79">
        <v>588</v>
      </c>
      <c r="BX236" s="9">
        <v>1052.576</v>
      </c>
      <c r="BY236" s="37">
        <f t="shared" si="1127"/>
        <v>1790.0952380952381</v>
      </c>
      <c r="BZ236" s="36">
        <v>0</v>
      </c>
      <c r="CA236" s="9">
        <v>0</v>
      </c>
      <c r="CB236" s="37">
        <f t="shared" si="1128"/>
        <v>0</v>
      </c>
      <c r="CC236" s="36">
        <v>0</v>
      </c>
      <c r="CD236" s="9">
        <v>0</v>
      </c>
      <c r="CE236" s="37">
        <f t="shared" si="1129"/>
        <v>0</v>
      </c>
      <c r="CF236" s="36">
        <v>0</v>
      </c>
      <c r="CG236" s="9">
        <v>0</v>
      </c>
      <c r="CH236" s="37">
        <f t="shared" si="1130"/>
        <v>0</v>
      </c>
      <c r="CI236" s="79">
        <v>9026.5300000000007</v>
      </c>
      <c r="CJ236" s="9">
        <v>20357.353999999999</v>
      </c>
      <c r="CK236" s="37">
        <f t="shared" si="1131"/>
        <v>2255.280157491306</v>
      </c>
      <c r="CL236" s="79">
        <v>380.18</v>
      </c>
      <c r="CM236" s="9">
        <v>933.40499999999997</v>
      </c>
      <c r="CN236" s="37">
        <f t="shared" si="1132"/>
        <v>2455.16597401231</v>
      </c>
      <c r="CO236" s="36">
        <v>0</v>
      </c>
      <c r="CP236" s="9">
        <v>0</v>
      </c>
      <c r="CQ236" s="37">
        <f t="shared" si="1133"/>
        <v>0</v>
      </c>
      <c r="CR236" s="36">
        <v>0</v>
      </c>
      <c r="CS236" s="9">
        <v>0</v>
      </c>
      <c r="CT236" s="37">
        <f t="shared" si="1134"/>
        <v>0</v>
      </c>
      <c r="CU236" s="36">
        <v>0</v>
      </c>
      <c r="CV236" s="9">
        <v>0</v>
      </c>
      <c r="CW236" s="37">
        <f t="shared" si="1135"/>
        <v>0</v>
      </c>
      <c r="CX236" s="36">
        <v>0</v>
      </c>
      <c r="CY236" s="9">
        <v>0</v>
      </c>
      <c r="CZ236" s="37">
        <f t="shared" si="1136"/>
        <v>0</v>
      </c>
      <c r="DA236" s="36">
        <v>0</v>
      </c>
      <c r="DB236" s="9">
        <v>0</v>
      </c>
      <c r="DC236" s="37">
        <f t="shared" si="1137"/>
        <v>0</v>
      </c>
      <c r="DD236" s="36">
        <v>0</v>
      </c>
      <c r="DE236" s="9">
        <v>0</v>
      </c>
      <c r="DF236" s="37">
        <f t="shared" si="1138"/>
        <v>0</v>
      </c>
      <c r="DG236" s="36">
        <v>0</v>
      </c>
      <c r="DH236" s="9">
        <v>0</v>
      </c>
      <c r="DI236" s="37">
        <f t="shared" si="1139"/>
        <v>0</v>
      </c>
      <c r="DJ236" s="36">
        <v>0</v>
      </c>
      <c r="DK236" s="9">
        <v>0</v>
      </c>
      <c r="DL236" s="37">
        <f t="shared" si="1140"/>
        <v>0</v>
      </c>
      <c r="DM236" s="79">
        <v>58</v>
      </c>
      <c r="DN236" s="9">
        <v>116.432</v>
      </c>
      <c r="DO236" s="37">
        <f t="shared" si="1141"/>
        <v>2007.4482758620688</v>
      </c>
      <c r="DP236" s="36">
        <v>0</v>
      </c>
      <c r="DQ236" s="9">
        <v>0</v>
      </c>
      <c r="DR236" s="37">
        <f t="shared" si="1142"/>
        <v>0</v>
      </c>
      <c r="DS236" s="36">
        <v>0</v>
      </c>
      <c r="DT236" s="9">
        <v>0</v>
      </c>
      <c r="DU236" s="37">
        <f t="shared" si="1143"/>
        <v>0</v>
      </c>
      <c r="DV236" s="36">
        <v>0</v>
      </c>
      <c r="DW236" s="9">
        <v>0</v>
      </c>
      <c r="DX236" s="37">
        <f t="shared" si="1144"/>
        <v>0</v>
      </c>
      <c r="DY236" s="36">
        <v>0</v>
      </c>
      <c r="DZ236" s="9">
        <v>0</v>
      </c>
      <c r="EA236" s="37">
        <f t="shared" si="1145"/>
        <v>0</v>
      </c>
      <c r="EB236" s="36">
        <v>0</v>
      </c>
      <c r="EC236" s="9">
        <v>0</v>
      </c>
      <c r="ED236" s="37">
        <f t="shared" si="1146"/>
        <v>0</v>
      </c>
      <c r="EE236" s="36">
        <v>0</v>
      </c>
      <c r="EF236" s="9">
        <v>0</v>
      </c>
      <c r="EG236" s="37">
        <f t="shared" si="1147"/>
        <v>0</v>
      </c>
      <c r="EH236" s="36">
        <v>0</v>
      </c>
      <c r="EI236" s="9">
        <v>0</v>
      </c>
      <c r="EJ236" s="37">
        <f t="shared" si="1148"/>
        <v>0</v>
      </c>
      <c r="EK236" s="79">
        <v>90</v>
      </c>
      <c r="EL236" s="9">
        <v>201.12100000000001</v>
      </c>
      <c r="EM236" s="37">
        <f t="shared" si="1149"/>
        <v>2234.6777777777779</v>
      </c>
      <c r="EN236" s="79">
        <v>64</v>
      </c>
      <c r="EO236" s="9">
        <v>107.44199999999999</v>
      </c>
      <c r="EP236" s="37">
        <f t="shared" si="1150"/>
        <v>1678.78125</v>
      </c>
      <c r="EQ236" s="5">
        <f t="shared" si="1151"/>
        <v>11539.600000000002</v>
      </c>
      <c r="ER236" s="11">
        <f t="shared" si="1152"/>
        <v>26452.471999999998</v>
      </c>
    </row>
    <row r="237" spans="1:148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54"/>
        <v>0</v>
      </c>
      <c r="F237" s="36">
        <v>0</v>
      </c>
      <c r="G237" s="9">
        <v>0</v>
      </c>
      <c r="H237" s="37">
        <f t="shared" si="1104"/>
        <v>0</v>
      </c>
      <c r="I237" s="36">
        <v>0</v>
      </c>
      <c r="J237" s="9">
        <v>0</v>
      </c>
      <c r="K237" s="37">
        <f t="shared" si="1105"/>
        <v>0</v>
      </c>
      <c r="L237" s="36">
        <v>0</v>
      </c>
      <c r="M237" s="9">
        <v>0</v>
      </c>
      <c r="N237" s="37">
        <f t="shared" si="1106"/>
        <v>0</v>
      </c>
      <c r="O237" s="36">
        <v>0</v>
      </c>
      <c r="P237" s="9">
        <v>0</v>
      </c>
      <c r="Q237" s="37">
        <f t="shared" si="1107"/>
        <v>0</v>
      </c>
      <c r="R237" s="36">
        <v>0</v>
      </c>
      <c r="S237" s="9">
        <v>0</v>
      </c>
      <c r="T237" s="37">
        <f t="shared" si="1108"/>
        <v>0</v>
      </c>
      <c r="U237" s="79">
        <v>890.24</v>
      </c>
      <c r="V237" s="9">
        <v>2534.982</v>
      </c>
      <c r="W237" s="37">
        <f t="shared" si="1109"/>
        <v>2847.5265097052479</v>
      </c>
      <c r="X237" s="36">
        <v>0</v>
      </c>
      <c r="Y237" s="9">
        <v>0</v>
      </c>
      <c r="Z237" s="37">
        <f t="shared" si="1110"/>
        <v>0</v>
      </c>
      <c r="AA237" s="36">
        <v>0</v>
      </c>
      <c r="AB237" s="9">
        <v>0</v>
      </c>
      <c r="AC237" s="37">
        <f t="shared" si="1111"/>
        <v>0</v>
      </c>
      <c r="AD237" s="36">
        <v>0</v>
      </c>
      <c r="AE237" s="9">
        <v>0</v>
      </c>
      <c r="AF237" s="37">
        <f t="shared" si="1112"/>
        <v>0</v>
      </c>
      <c r="AG237" s="36">
        <v>0</v>
      </c>
      <c r="AH237" s="9">
        <v>0</v>
      </c>
      <c r="AI237" s="37">
        <f t="shared" si="1113"/>
        <v>0</v>
      </c>
      <c r="AJ237" s="79">
        <v>33.96</v>
      </c>
      <c r="AK237" s="9">
        <v>69.278000000000006</v>
      </c>
      <c r="AL237" s="37">
        <f t="shared" si="1114"/>
        <v>2039.988221436985</v>
      </c>
      <c r="AM237" s="36">
        <v>0</v>
      </c>
      <c r="AN237" s="9">
        <v>0</v>
      </c>
      <c r="AO237" s="37">
        <f t="shared" si="1115"/>
        <v>0</v>
      </c>
      <c r="AP237" s="36">
        <v>0</v>
      </c>
      <c r="AQ237" s="9">
        <v>0</v>
      </c>
      <c r="AR237" s="37">
        <f t="shared" si="1116"/>
        <v>0</v>
      </c>
      <c r="AS237" s="36">
        <v>0</v>
      </c>
      <c r="AT237" s="9">
        <v>0</v>
      </c>
      <c r="AU237" s="37">
        <f t="shared" si="1117"/>
        <v>0</v>
      </c>
      <c r="AV237" s="36">
        <v>0</v>
      </c>
      <c r="AW237" s="9">
        <v>0</v>
      </c>
      <c r="AX237" s="37">
        <f t="shared" si="1118"/>
        <v>0</v>
      </c>
      <c r="AY237" s="36">
        <v>0</v>
      </c>
      <c r="AZ237" s="9">
        <v>0</v>
      </c>
      <c r="BA237" s="37">
        <f t="shared" si="1119"/>
        <v>0</v>
      </c>
      <c r="BB237" s="36">
        <v>0</v>
      </c>
      <c r="BC237" s="9">
        <v>0</v>
      </c>
      <c r="BD237" s="37">
        <f t="shared" si="1120"/>
        <v>0</v>
      </c>
      <c r="BE237" s="36">
        <v>0</v>
      </c>
      <c r="BF237" s="9">
        <v>0</v>
      </c>
      <c r="BG237" s="37">
        <f t="shared" si="1121"/>
        <v>0</v>
      </c>
      <c r="BH237" s="36">
        <v>0</v>
      </c>
      <c r="BI237" s="9">
        <v>0</v>
      </c>
      <c r="BJ237" s="37">
        <f t="shared" si="1122"/>
        <v>0</v>
      </c>
      <c r="BK237" s="36">
        <v>0</v>
      </c>
      <c r="BL237" s="9">
        <v>0</v>
      </c>
      <c r="BM237" s="37">
        <f t="shared" si="1123"/>
        <v>0</v>
      </c>
      <c r="BN237" s="36">
        <v>0</v>
      </c>
      <c r="BO237" s="9">
        <v>0</v>
      </c>
      <c r="BP237" s="37">
        <f t="shared" si="1124"/>
        <v>0</v>
      </c>
      <c r="BQ237" s="79">
        <v>550.48</v>
      </c>
      <c r="BR237" s="9">
        <v>1514.2449999999999</v>
      </c>
      <c r="BS237" s="37">
        <f t="shared" si="1125"/>
        <v>2750.7720534805985</v>
      </c>
      <c r="BT237" s="36">
        <v>0</v>
      </c>
      <c r="BU237" s="9">
        <v>0</v>
      </c>
      <c r="BV237" s="37">
        <f t="shared" si="1126"/>
        <v>0</v>
      </c>
      <c r="BW237" s="79">
        <v>785.45455000000004</v>
      </c>
      <c r="BX237" s="9">
        <v>1466.684</v>
      </c>
      <c r="BY237" s="37">
        <f t="shared" si="1127"/>
        <v>1867.3060077123494</v>
      </c>
      <c r="BZ237" s="36">
        <v>0</v>
      </c>
      <c r="CA237" s="9">
        <v>0</v>
      </c>
      <c r="CB237" s="37">
        <f t="shared" si="1128"/>
        <v>0</v>
      </c>
      <c r="CC237" s="36">
        <v>0</v>
      </c>
      <c r="CD237" s="9">
        <v>0</v>
      </c>
      <c r="CE237" s="37">
        <f t="shared" si="1129"/>
        <v>0</v>
      </c>
      <c r="CF237" s="79">
        <v>33</v>
      </c>
      <c r="CG237" s="9">
        <v>51.15</v>
      </c>
      <c r="CH237" s="37">
        <f t="shared" si="1130"/>
        <v>1550</v>
      </c>
      <c r="CI237" s="79">
        <v>9367.06</v>
      </c>
      <c r="CJ237" s="9">
        <v>20248.718000000001</v>
      </c>
      <c r="CK237" s="37">
        <f t="shared" si="1131"/>
        <v>2161.6940640926823</v>
      </c>
      <c r="CL237" s="79">
        <v>507.68</v>
      </c>
      <c r="CM237" s="9">
        <v>1273.3</v>
      </c>
      <c r="CN237" s="37">
        <f t="shared" si="1132"/>
        <v>2508.0759533564446</v>
      </c>
      <c r="CO237" s="36">
        <v>0</v>
      </c>
      <c r="CP237" s="9">
        <v>0</v>
      </c>
      <c r="CQ237" s="37">
        <f t="shared" si="1133"/>
        <v>0</v>
      </c>
      <c r="CR237" s="36">
        <v>0</v>
      </c>
      <c r="CS237" s="9">
        <v>0</v>
      </c>
      <c r="CT237" s="37">
        <f t="shared" si="1134"/>
        <v>0</v>
      </c>
      <c r="CU237" s="36">
        <v>0</v>
      </c>
      <c r="CV237" s="9">
        <v>0</v>
      </c>
      <c r="CW237" s="37">
        <f t="shared" si="1135"/>
        <v>0</v>
      </c>
      <c r="CX237" s="36">
        <v>0</v>
      </c>
      <c r="CY237" s="9">
        <v>0</v>
      </c>
      <c r="CZ237" s="37">
        <f t="shared" si="1136"/>
        <v>0</v>
      </c>
      <c r="DA237" s="36">
        <v>0</v>
      </c>
      <c r="DB237" s="9">
        <v>0</v>
      </c>
      <c r="DC237" s="37">
        <f t="shared" si="1137"/>
        <v>0</v>
      </c>
      <c r="DD237" s="36">
        <v>0</v>
      </c>
      <c r="DE237" s="9">
        <v>0</v>
      </c>
      <c r="DF237" s="37">
        <f t="shared" si="1138"/>
        <v>0</v>
      </c>
      <c r="DG237" s="36">
        <v>0</v>
      </c>
      <c r="DH237" s="9">
        <v>0</v>
      </c>
      <c r="DI237" s="37">
        <f t="shared" si="1139"/>
        <v>0</v>
      </c>
      <c r="DJ237" s="36">
        <v>0</v>
      </c>
      <c r="DK237" s="9">
        <v>0</v>
      </c>
      <c r="DL237" s="37">
        <f t="shared" si="1140"/>
        <v>0</v>
      </c>
      <c r="DM237" s="79">
        <v>160</v>
      </c>
      <c r="DN237" s="9">
        <v>288.71100000000001</v>
      </c>
      <c r="DO237" s="37">
        <f t="shared" si="1141"/>
        <v>1804.4437500000001</v>
      </c>
      <c r="DP237" s="36">
        <v>0</v>
      </c>
      <c r="DQ237" s="9">
        <v>0</v>
      </c>
      <c r="DR237" s="37">
        <f t="shared" si="1142"/>
        <v>0</v>
      </c>
      <c r="DS237" s="36">
        <v>0</v>
      </c>
      <c r="DT237" s="9">
        <v>0</v>
      </c>
      <c r="DU237" s="37">
        <f t="shared" si="1143"/>
        <v>0</v>
      </c>
      <c r="DV237" s="36">
        <v>0</v>
      </c>
      <c r="DW237" s="9">
        <v>0</v>
      </c>
      <c r="DX237" s="37">
        <f t="shared" si="1144"/>
        <v>0</v>
      </c>
      <c r="DY237" s="36">
        <v>0</v>
      </c>
      <c r="DZ237" s="9">
        <v>0</v>
      </c>
      <c r="EA237" s="37">
        <f t="shared" si="1145"/>
        <v>0</v>
      </c>
      <c r="EB237" s="36">
        <v>0</v>
      </c>
      <c r="EC237" s="9">
        <v>0</v>
      </c>
      <c r="ED237" s="37">
        <f t="shared" si="1146"/>
        <v>0</v>
      </c>
      <c r="EE237" s="36">
        <v>0</v>
      </c>
      <c r="EF237" s="9">
        <v>0</v>
      </c>
      <c r="EG237" s="37">
        <f t="shared" si="1147"/>
        <v>0</v>
      </c>
      <c r="EH237" s="36">
        <v>0</v>
      </c>
      <c r="EI237" s="9">
        <v>0</v>
      </c>
      <c r="EJ237" s="37">
        <f t="shared" si="1148"/>
        <v>0</v>
      </c>
      <c r="EK237" s="79">
        <v>180</v>
      </c>
      <c r="EL237" s="9">
        <v>406.05599999999998</v>
      </c>
      <c r="EM237" s="37">
        <f t="shared" si="1149"/>
        <v>2255.8666666666663</v>
      </c>
      <c r="EN237" s="79">
        <v>33</v>
      </c>
      <c r="EO237" s="9">
        <v>88.052000000000007</v>
      </c>
      <c r="EP237" s="37">
        <f t="shared" si="1150"/>
        <v>2668.2424242424245</v>
      </c>
      <c r="EQ237" s="5">
        <f t="shared" si="1151"/>
        <v>12540.874549999999</v>
      </c>
      <c r="ER237" s="11">
        <f t="shared" si="1152"/>
        <v>27941.175999999996</v>
      </c>
    </row>
    <row r="238" spans="1:148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54"/>
        <v>0</v>
      </c>
      <c r="F238" s="36">
        <v>0</v>
      </c>
      <c r="G238" s="9">
        <v>0</v>
      </c>
      <c r="H238" s="37">
        <f t="shared" si="1104"/>
        <v>0</v>
      </c>
      <c r="I238" s="36">
        <v>0</v>
      </c>
      <c r="J238" s="9">
        <v>0</v>
      </c>
      <c r="K238" s="37">
        <f t="shared" si="1105"/>
        <v>0</v>
      </c>
      <c r="L238" s="36">
        <v>0</v>
      </c>
      <c r="M238" s="9">
        <v>0</v>
      </c>
      <c r="N238" s="37">
        <f t="shared" si="1106"/>
        <v>0</v>
      </c>
      <c r="O238" s="36">
        <v>0</v>
      </c>
      <c r="P238" s="9">
        <v>0</v>
      </c>
      <c r="Q238" s="37">
        <f t="shared" si="1107"/>
        <v>0</v>
      </c>
      <c r="R238" s="36">
        <v>0</v>
      </c>
      <c r="S238" s="9">
        <v>0</v>
      </c>
      <c r="T238" s="37">
        <f t="shared" si="1108"/>
        <v>0</v>
      </c>
      <c r="U238" s="79">
        <v>961.68</v>
      </c>
      <c r="V238" s="9">
        <v>2708.77</v>
      </c>
      <c r="W238" s="37">
        <f t="shared" si="1109"/>
        <v>2816.706180850179</v>
      </c>
      <c r="X238" s="36">
        <v>0</v>
      </c>
      <c r="Y238" s="9">
        <v>0</v>
      </c>
      <c r="Z238" s="37">
        <f t="shared" si="1110"/>
        <v>0</v>
      </c>
      <c r="AA238" s="36">
        <v>0</v>
      </c>
      <c r="AB238" s="9">
        <v>0</v>
      </c>
      <c r="AC238" s="37">
        <f t="shared" si="1111"/>
        <v>0</v>
      </c>
      <c r="AD238" s="36">
        <v>0</v>
      </c>
      <c r="AE238" s="9">
        <v>0</v>
      </c>
      <c r="AF238" s="37">
        <f t="shared" si="1112"/>
        <v>0</v>
      </c>
      <c r="AG238" s="36">
        <v>0</v>
      </c>
      <c r="AH238" s="9">
        <v>0</v>
      </c>
      <c r="AI238" s="37">
        <f t="shared" si="1113"/>
        <v>0</v>
      </c>
      <c r="AJ238" s="36">
        <v>0</v>
      </c>
      <c r="AK238" s="9">
        <v>0</v>
      </c>
      <c r="AL238" s="37">
        <f t="shared" si="1114"/>
        <v>0</v>
      </c>
      <c r="AM238" s="36">
        <v>0</v>
      </c>
      <c r="AN238" s="9">
        <v>0</v>
      </c>
      <c r="AO238" s="37">
        <f t="shared" si="1115"/>
        <v>0</v>
      </c>
      <c r="AP238" s="36">
        <v>0</v>
      </c>
      <c r="AQ238" s="9">
        <v>0</v>
      </c>
      <c r="AR238" s="37">
        <f t="shared" si="1116"/>
        <v>0</v>
      </c>
      <c r="AS238" s="36">
        <v>0</v>
      </c>
      <c r="AT238" s="9">
        <v>0</v>
      </c>
      <c r="AU238" s="37">
        <f t="shared" si="1117"/>
        <v>0</v>
      </c>
      <c r="AV238" s="36">
        <v>0</v>
      </c>
      <c r="AW238" s="9">
        <v>0</v>
      </c>
      <c r="AX238" s="37">
        <f t="shared" si="1118"/>
        <v>0</v>
      </c>
      <c r="AY238" s="36">
        <v>0</v>
      </c>
      <c r="AZ238" s="9">
        <v>0</v>
      </c>
      <c r="BA238" s="37">
        <f t="shared" si="1119"/>
        <v>0</v>
      </c>
      <c r="BB238" s="36">
        <v>0</v>
      </c>
      <c r="BC238" s="9">
        <v>0</v>
      </c>
      <c r="BD238" s="37">
        <f t="shared" si="1120"/>
        <v>0</v>
      </c>
      <c r="BE238" s="36">
        <v>0</v>
      </c>
      <c r="BF238" s="9">
        <v>0</v>
      </c>
      <c r="BG238" s="37">
        <f t="shared" si="1121"/>
        <v>0</v>
      </c>
      <c r="BH238" s="79">
        <v>2.3999999999999998E-3</v>
      </c>
      <c r="BI238" s="9">
        <v>0.58399999999999996</v>
      </c>
      <c r="BJ238" s="37">
        <f t="shared" si="1122"/>
        <v>243333.33333333334</v>
      </c>
      <c r="BK238" s="36">
        <v>0</v>
      </c>
      <c r="BL238" s="9">
        <v>0</v>
      </c>
      <c r="BM238" s="37">
        <f t="shared" si="1123"/>
        <v>0</v>
      </c>
      <c r="BN238" s="36">
        <v>0</v>
      </c>
      <c r="BO238" s="9">
        <v>0</v>
      </c>
      <c r="BP238" s="37">
        <f t="shared" si="1124"/>
        <v>0</v>
      </c>
      <c r="BQ238" s="79">
        <v>510.8</v>
      </c>
      <c r="BR238" s="9">
        <v>1404.7</v>
      </c>
      <c r="BS238" s="37">
        <f t="shared" si="1125"/>
        <v>2750</v>
      </c>
      <c r="BT238" s="36">
        <v>0</v>
      </c>
      <c r="BU238" s="9">
        <v>0</v>
      </c>
      <c r="BV238" s="37">
        <f t="shared" si="1126"/>
        <v>0</v>
      </c>
      <c r="BW238" s="79">
        <v>380</v>
      </c>
      <c r="BX238" s="9">
        <v>743.678</v>
      </c>
      <c r="BY238" s="37">
        <f t="shared" si="1127"/>
        <v>1957.0473684210526</v>
      </c>
      <c r="BZ238" s="36">
        <v>0</v>
      </c>
      <c r="CA238" s="9">
        <v>0</v>
      </c>
      <c r="CB238" s="37">
        <f t="shared" si="1128"/>
        <v>0</v>
      </c>
      <c r="CC238" s="36">
        <v>0</v>
      </c>
      <c r="CD238" s="9">
        <v>0</v>
      </c>
      <c r="CE238" s="37">
        <f t="shared" si="1129"/>
        <v>0</v>
      </c>
      <c r="CF238" s="36">
        <v>0</v>
      </c>
      <c r="CG238" s="9">
        <v>0</v>
      </c>
      <c r="CH238" s="37">
        <f t="shared" si="1130"/>
        <v>0</v>
      </c>
      <c r="CI238" s="79">
        <v>8195.9500000000007</v>
      </c>
      <c r="CJ238" s="9">
        <v>17298.546999999999</v>
      </c>
      <c r="CK238" s="37">
        <f t="shared" si="1131"/>
        <v>2110.62134346842</v>
      </c>
      <c r="CL238" s="79">
        <v>407.66</v>
      </c>
      <c r="CM238" s="9">
        <v>1042.7650000000001</v>
      </c>
      <c r="CN238" s="37">
        <f t="shared" si="1132"/>
        <v>2557.9281754403178</v>
      </c>
      <c r="CO238" s="36">
        <v>0</v>
      </c>
      <c r="CP238" s="9">
        <v>0</v>
      </c>
      <c r="CQ238" s="37">
        <f t="shared" si="1133"/>
        <v>0</v>
      </c>
      <c r="CR238" s="36">
        <v>0</v>
      </c>
      <c r="CS238" s="9">
        <v>0</v>
      </c>
      <c r="CT238" s="37">
        <f t="shared" si="1134"/>
        <v>0</v>
      </c>
      <c r="CU238" s="36">
        <v>0</v>
      </c>
      <c r="CV238" s="9">
        <v>0</v>
      </c>
      <c r="CW238" s="37">
        <f t="shared" si="1135"/>
        <v>0</v>
      </c>
      <c r="CX238" s="36">
        <v>0</v>
      </c>
      <c r="CY238" s="9">
        <v>0</v>
      </c>
      <c r="CZ238" s="37">
        <f t="shared" si="1136"/>
        <v>0</v>
      </c>
      <c r="DA238" s="36">
        <v>0</v>
      </c>
      <c r="DB238" s="9">
        <v>0</v>
      </c>
      <c r="DC238" s="37">
        <f t="shared" si="1137"/>
        <v>0</v>
      </c>
      <c r="DD238" s="36">
        <v>0</v>
      </c>
      <c r="DE238" s="9">
        <v>0</v>
      </c>
      <c r="DF238" s="37">
        <f t="shared" si="1138"/>
        <v>0</v>
      </c>
      <c r="DG238" s="36">
        <v>0</v>
      </c>
      <c r="DH238" s="9">
        <v>0</v>
      </c>
      <c r="DI238" s="37">
        <f t="shared" si="1139"/>
        <v>0</v>
      </c>
      <c r="DJ238" s="36">
        <v>0</v>
      </c>
      <c r="DK238" s="9">
        <v>0</v>
      </c>
      <c r="DL238" s="37">
        <f t="shared" si="1140"/>
        <v>0</v>
      </c>
      <c r="DM238" s="79">
        <v>33</v>
      </c>
      <c r="DN238" s="9">
        <v>51.15</v>
      </c>
      <c r="DO238" s="37">
        <f t="shared" si="1141"/>
        <v>1550</v>
      </c>
      <c r="DP238" s="36">
        <v>0</v>
      </c>
      <c r="DQ238" s="9">
        <v>0</v>
      </c>
      <c r="DR238" s="37">
        <f t="shared" si="1142"/>
        <v>0</v>
      </c>
      <c r="DS238" s="36">
        <v>0</v>
      </c>
      <c r="DT238" s="9">
        <v>0</v>
      </c>
      <c r="DU238" s="37">
        <f t="shared" si="1143"/>
        <v>0</v>
      </c>
      <c r="DV238" s="36">
        <v>0</v>
      </c>
      <c r="DW238" s="9">
        <v>0</v>
      </c>
      <c r="DX238" s="37">
        <f t="shared" si="1144"/>
        <v>0</v>
      </c>
      <c r="DY238" s="36">
        <v>0</v>
      </c>
      <c r="DZ238" s="9">
        <v>0</v>
      </c>
      <c r="EA238" s="37">
        <f t="shared" si="1145"/>
        <v>0</v>
      </c>
      <c r="EB238" s="36">
        <v>0</v>
      </c>
      <c r="EC238" s="9">
        <v>0</v>
      </c>
      <c r="ED238" s="37">
        <f t="shared" si="1146"/>
        <v>0</v>
      </c>
      <c r="EE238" s="36">
        <v>0</v>
      </c>
      <c r="EF238" s="9">
        <v>0</v>
      </c>
      <c r="EG238" s="37">
        <f t="shared" si="1147"/>
        <v>0</v>
      </c>
      <c r="EH238" s="36">
        <v>0</v>
      </c>
      <c r="EI238" s="9">
        <v>0</v>
      </c>
      <c r="EJ238" s="37">
        <f t="shared" si="1148"/>
        <v>0</v>
      </c>
      <c r="EK238" s="36">
        <v>0</v>
      </c>
      <c r="EL238" s="9">
        <v>0</v>
      </c>
      <c r="EM238" s="37">
        <f t="shared" si="1149"/>
        <v>0</v>
      </c>
      <c r="EN238" s="79">
        <v>184.28001999999998</v>
      </c>
      <c r="EO238" s="9">
        <v>492.22899999999998</v>
      </c>
      <c r="EP238" s="37">
        <f t="shared" si="1150"/>
        <v>2671.0926122104829</v>
      </c>
      <c r="EQ238" s="5">
        <f>C238+F238+L238+O238+AA238+AD238+AM238+AS238+AY238+BB238+BE238+BK238+BW238+BZ238+CF238+CI238+CU238+CX238+DD238+DM238+DP238+DS238+DV238+EE238+EH238+EK238+EN238+U238+BQ238+EB238+DJ238+AJ238+R238+AV238+X238+BN238+DG238+I238+CL238+AP238+CC238+BT238+CO238+CR238+DY238+BH238</f>
        <v>10673.37242</v>
      </c>
      <c r="ER238" s="11">
        <f t="shared" si="1152"/>
        <v>23742.422999999999</v>
      </c>
    </row>
    <row r="239" spans="1:148" ht="15" thickBot="1" x14ac:dyDescent="0.35">
      <c r="A239" s="68"/>
      <c r="B239" s="69" t="s">
        <v>17</v>
      </c>
      <c r="C239" s="70">
        <f t="shared" ref="C239:D239" si="1155">SUM(C227:C238)</f>
        <v>24</v>
      </c>
      <c r="D239" s="71">
        <f t="shared" si="1155"/>
        <v>50.975999999999999</v>
      </c>
      <c r="E239" s="72"/>
      <c r="F239" s="70">
        <f t="shared" ref="F239:G239" si="1156">SUM(F227:F238)</f>
        <v>0</v>
      </c>
      <c r="G239" s="71">
        <f t="shared" si="1156"/>
        <v>0</v>
      </c>
      <c r="H239" s="72"/>
      <c r="I239" s="70">
        <f t="shared" ref="I239:J239" si="1157">SUM(I227:I238)</f>
        <v>42</v>
      </c>
      <c r="J239" s="71">
        <f t="shared" si="1157"/>
        <v>720.90899999999999</v>
      </c>
      <c r="K239" s="72"/>
      <c r="L239" s="70">
        <f t="shared" ref="L239:M239" si="1158">SUM(L227:L238)</f>
        <v>0</v>
      </c>
      <c r="M239" s="71">
        <f t="shared" si="1158"/>
        <v>0</v>
      </c>
      <c r="N239" s="72"/>
      <c r="O239" s="70">
        <f t="shared" ref="O239:P239" si="1159">SUM(O227:O238)</f>
        <v>0</v>
      </c>
      <c r="P239" s="71">
        <f t="shared" si="1159"/>
        <v>0</v>
      </c>
      <c r="Q239" s="72"/>
      <c r="R239" s="70">
        <f t="shared" ref="R239:S239" si="1160">SUM(R227:R238)</f>
        <v>0</v>
      </c>
      <c r="S239" s="71">
        <f t="shared" si="1160"/>
        <v>0</v>
      </c>
      <c r="T239" s="72"/>
      <c r="U239" s="70">
        <f t="shared" ref="U239:V239" si="1161">SUM(U227:U238)</f>
        <v>13053.236000000001</v>
      </c>
      <c r="V239" s="71">
        <f t="shared" si="1161"/>
        <v>34792.653000000006</v>
      </c>
      <c r="W239" s="72"/>
      <c r="X239" s="70">
        <f t="shared" ref="X239:Y239" si="1162">SUM(X227:X238)</f>
        <v>0</v>
      </c>
      <c r="Y239" s="71">
        <f t="shared" si="1162"/>
        <v>0</v>
      </c>
      <c r="Z239" s="72"/>
      <c r="AA239" s="70">
        <f t="shared" ref="AA239:AB239" si="1163">SUM(AA227:AA238)</f>
        <v>0</v>
      </c>
      <c r="AB239" s="71">
        <f t="shared" si="1163"/>
        <v>0</v>
      </c>
      <c r="AC239" s="72"/>
      <c r="AD239" s="70">
        <f t="shared" ref="AD239:AE239" si="1164">SUM(AD227:AD238)</f>
        <v>0</v>
      </c>
      <c r="AE239" s="71">
        <f t="shared" si="1164"/>
        <v>0</v>
      </c>
      <c r="AF239" s="72"/>
      <c r="AG239" s="70">
        <f t="shared" ref="AG239:AH239" si="1165">SUM(AG227:AG238)</f>
        <v>1E-3</v>
      </c>
      <c r="AH239" s="71">
        <f t="shared" si="1165"/>
        <v>0.17899999999999999</v>
      </c>
      <c r="AI239" s="72"/>
      <c r="AJ239" s="70">
        <f t="shared" ref="AJ239:AK239" si="1166">SUM(AJ227:AJ238)</f>
        <v>893.31999999999994</v>
      </c>
      <c r="AK239" s="71">
        <f t="shared" si="1166"/>
        <v>2319.1459999999997</v>
      </c>
      <c r="AL239" s="72"/>
      <c r="AM239" s="70">
        <f t="shared" ref="AM239:AN239" si="1167">SUM(AM227:AM238)</f>
        <v>0</v>
      </c>
      <c r="AN239" s="71">
        <f t="shared" si="1167"/>
        <v>0</v>
      </c>
      <c r="AO239" s="72"/>
      <c r="AP239" s="70">
        <f t="shared" ref="AP239:AQ239" si="1168">SUM(AP227:AP238)</f>
        <v>0</v>
      </c>
      <c r="AQ239" s="71">
        <f t="shared" si="1168"/>
        <v>0</v>
      </c>
      <c r="AR239" s="72"/>
      <c r="AS239" s="70">
        <f t="shared" ref="AS239:AT239" si="1169">SUM(AS227:AS238)</f>
        <v>1E-3</v>
      </c>
      <c r="AT239" s="71">
        <f t="shared" si="1169"/>
        <v>0.311</v>
      </c>
      <c r="AU239" s="72"/>
      <c r="AV239" s="70">
        <f t="shared" ref="AV239:AW239" si="1170">SUM(AV227:AV238)</f>
        <v>0</v>
      </c>
      <c r="AW239" s="71">
        <f t="shared" si="1170"/>
        <v>0</v>
      </c>
      <c r="AX239" s="72"/>
      <c r="AY239" s="70">
        <f t="shared" ref="AY239:AZ239" si="1171">SUM(AY227:AY238)</f>
        <v>0</v>
      </c>
      <c r="AZ239" s="71">
        <f t="shared" si="1171"/>
        <v>0</v>
      </c>
      <c r="BA239" s="72"/>
      <c r="BB239" s="70">
        <f t="shared" ref="BB239:BC239" si="1172">SUM(BB227:BB238)</f>
        <v>0</v>
      </c>
      <c r="BC239" s="71">
        <f t="shared" si="1172"/>
        <v>0</v>
      </c>
      <c r="BD239" s="72"/>
      <c r="BE239" s="70">
        <f t="shared" ref="BE239:BF239" si="1173">SUM(BE227:BE238)</f>
        <v>0</v>
      </c>
      <c r="BF239" s="71">
        <f t="shared" si="1173"/>
        <v>0</v>
      </c>
      <c r="BG239" s="72"/>
      <c r="BH239" s="70">
        <f t="shared" ref="BH239:BI239" si="1174">SUM(BH227:BH238)</f>
        <v>2.3999999999999998E-3</v>
      </c>
      <c r="BI239" s="71">
        <f t="shared" si="1174"/>
        <v>0.58399999999999996</v>
      </c>
      <c r="BJ239" s="72"/>
      <c r="BK239" s="70">
        <f t="shared" ref="BK239:BL239" si="1175">SUM(BK227:BK238)</f>
        <v>0</v>
      </c>
      <c r="BL239" s="71">
        <f t="shared" si="1175"/>
        <v>0</v>
      </c>
      <c r="BM239" s="72"/>
      <c r="BN239" s="70">
        <f t="shared" ref="BN239:BO239" si="1176">SUM(BN227:BN238)</f>
        <v>0</v>
      </c>
      <c r="BO239" s="71">
        <f t="shared" si="1176"/>
        <v>0</v>
      </c>
      <c r="BP239" s="72"/>
      <c r="BQ239" s="70">
        <f t="shared" ref="BQ239:BR239" si="1177">SUM(BQ227:BQ238)</f>
        <v>4791.95</v>
      </c>
      <c r="BR239" s="71">
        <f t="shared" si="1177"/>
        <v>12382.893</v>
      </c>
      <c r="BS239" s="72"/>
      <c r="BT239" s="70">
        <f t="shared" ref="BT239:BU239" si="1178">SUM(BT227:BT238)</f>
        <v>0</v>
      </c>
      <c r="BU239" s="71">
        <f t="shared" si="1178"/>
        <v>0</v>
      </c>
      <c r="BV239" s="72"/>
      <c r="BW239" s="70">
        <f t="shared" ref="BW239:BX239" si="1179">SUM(BW227:BW238)</f>
        <v>11441.53455</v>
      </c>
      <c r="BX239" s="71">
        <f t="shared" si="1179"/>
        <v>16928.681</v>
      </c>
      <c r="BY239" s="72"/>
      <c r="BZ239" s="70">
        <f t="shared" ref="BZ239:CA239" si="1180">SUM(BZ227:BZ238)</f>
        <v>0</v>
      </c>
      <c r="CA239" s="71">
        <f t="shared" si="1180"/>
        <v>0</v>
      </c>
      <c r="CB239" s="72"/>
      <c r="CC239" s="70">
        <f t="shared" ref="CC239:CD239" si="1181">SUM(CC227:CC238)</f>
        <v>0</v>
      </c>
      <c r="CD239" s="71">
        <f t="shared" si="1181"/>
        <v>0</v>
      </c>
      <c r="CE239" s="72"/>
      <c r="CF239" s="70">
        <f t="shared" ref="CF239:CG239" si="1182">SUM(CF227:CF238)</f>
        <v>33</v>
      </c>
      <c r="CG239" s="71">
        <f t="shared" si="1182"/>
        <v>51.15</v>
      </c>
      <c r="CH239" s="72"/>
      <c r="CI239" s="70">
        <f t="shared" ref="CI239:CJ239" si="1183">SUM(CI227:CI238)</f>
        <v>92086.904999999999</v>
      </c>
      <c r="CJ239" s="71">
        <f t="shared" si="1183"/>
        <v>199836.70399999997</v>
      </c>
      <c r="CK239" s="72"/>
      <c r="CL239" s="70">
        <f t="shared" ref="CL239:CM239" si="1184">SUM(CL227:CL238)</f>
        <v>8580.5000000000018</v>
      </c>
      <c r="CM239" s="71">
        <f t="shared" si="1184"/>
        <v>19532.809999999998</v>
      </c>
      <c r="CN239" s="72"/>
      <c r="CO239" s="70">
        <f t="shared" ref="CO239:CP239" si="1185">SUM(CO227:CO238)</f>
        <v>0</v>
      </c>
      <c r="CP239" s="71">
        <f t="shared" si="1185"/>
        <v>0</v>
      </c>
      <c r="CQ239" s="72"/>
      <c r="CR239" s="70">
        <f t="shared" ref="CR239:CS239" si="1186">SUM(CR227:CR238)</f>
        <v>35</v>
      </c>
      <c r="CS239" s="71">
        <f t="shared" si="1186"/>
        <v>45.5</v>
      </c>
      <c r="CT239" s="72"/>
      <c r="CU239" s="70">
        <f t="shared" ref="CU239:CV239" si="1187">SUM(CU227:CU238)</f>
        <v>0</v>
      </c>
      <c r="CV239" s="71">
        <f t="shared" si="1187"/>
        <v>0</v>
      </c>
      <c r="CW239" s="72"/>
      <c r="CX239" s="70">
        <f t="shared" ref="CX239:CY239" si="1188">SUM(CX227:CX238)</f>
        <v>0</v>
      </c>
      <c r="CY239" s="71">
        <f t="shared" si="1188"/>
        <v>0</v>
      </c>
      <c r="CZ239" s="72"/>
      <c r="DA239" s="70">
        <f t="shared" ref="DA239:DB239" si="1189">SUM(DA227:DA238)</f>
        <v>0</v>
      </c>
      <c r="DB239" s="71">
        <f t="shared" si="1189"/>
        <v>0</v>
      </c>
      <c r="DC239" s="72"/>
      <c r="DD239" s="70">
        <f t="shared" ref="DD239:DE239" si="1190">SUM(DD227:DD238)</f>
        <v>0</v>
      </c>
      <c r="DE239" s="71">
        <f t="shared" si="1190"/>
        <v>0</v>
      </c>
      <c r="DF239" s="72"/>
      <c r="DG239" s="70">
        <f t="shared" ref="DG239:DH239" si="1191">SUM(DG227:DG238)</f>
        <v>0</v>
      </c>
      <c r="DH239" s="71">
        <f t="shared" si="1191"/>
        <v>0</v>
      </c>
      <c r="DI239" s="72"/>
      <c r="DJ239" s="70">
        <f t="shared" ref="DJ239:DK239" si="1192">SUM(DJ227:DJ238)</f>
        <v>0</v>
      </c>
      <c r="DK239" s="71">
        <f t="shared" si="1192"/>
        <v>0</v>
      </c>
      <c r="DL239" s="72"/>
      <c r="DM239" s="70">
        <f t="shared" ref="DM239:DN239" si="1193">SUM(DM227:DM238)</f>
        <v>850.6</v>
      </c>
      <c r="DN239" s="71">
        <f t="shared" si="1193"/>
        <v>1594.4840000000002</v>
      </c>
      <c r="DO239" s="72"/>
      <c r="DP239" s="70">
        <f t="shared" ref="DP239:DQ239" si="1194">SUM(DP227:DP238)</f>
        <v>0</v>
      </c>
      <c r="DQ239" s="71">
        <f t="shared" si="1194"/>
        <v>0</v>
      </c>
      <c r="DR239" s="72"/>
      <c r="DS239" s="70">
        <f t="shared" ref="DS239:DT239" si="1195">SUM(DS227:DS238)</f>
        <v>0</v>
      </c>
      <c r="DT239" s="71">
        <f t="shared" si="1195"/>
        <v>0</v>
      </c>
      <c r="DU239" s="72"/>
      <c r="DV239" s="70">
        <f t="shared" ref="DV239:DW239" si="1196">SUM(DV227:DV238)</f>
        <v>0</v>
      </c>
      <c r="DW239" s="71">
        <f t="shared" si="1196"/>
        <v>0</v>
      </c>
      <c r="DX239" s="72"/>
      <c r="DY239" s="70">
        <f t="shared" ref="DY239:DZ239" si="1197">SUM(DY227:DY238)</f>
        <v>30</v>
      </c>
      <c r="DZ239" s="71">
        <f t="shared" si="1197"/>
        <v>58.616999999999997</v>
      </c>
      <c r="EA239" s="72"/>
      <c r="EB239" s="70">
        <f t="shared" ref="EB239:EC239" si="1198">SUM(EB227:EB238)</f>
        <v>0</v>
      </c>
      <c r="EC239" s="71">
        <f t="shared" si="1198"/>
        <v>0</v>
      </c>
      <c r="ED239" s="72"/>
      <c r="EE239" s="70">
        <f t="shared" ref="EE239:EF239" si="1199">SUM(EE227:EE238)</f>
        <v>18.96</v>
      </c>
      <c r="EF239" s="71">
        <f t="shared" si="1199"/>
        <v>299.39099999999996</v>
      </c>
      <c r="EG239" s="72"/>
      <c r="EH239" s="70">
        <f t="shared" ref="EH239:EI239" si="1200">SUM(EH227:EH238)</f>
        <v>97.97</v>
      </c>
      <c r="EI239" s="71">
        <f t="shared" si="1200"/>
        <v>241.95400000000001</v>
      </c>
      <c r="EJ239" s="72"/>
      <c r="EK239" s="70">
        <f t="shared" ref="EK239:EL239" si="1201">SUM(EK227:EK238)</f>
        <v>5272.2370000000001</v>
      </c>
      <c r="EL239" s="71">
        <f t="shared" si="1201"/>
        <v>9827.369999999999</v>
      </c>
      <c r="EM239" s="72"/>
      <c r="EN239" s="70">
        <f t="shared" ref="EN239:EO239" si="1202">SUM(EN227:EN238)</f>
        <v>7468.8630200000007</v>
      </c>
      <c r="EO239" s="71">
        <f t="shared" si="1202"/>
        <v>17462.616999999998</v>
      </c>
      <c r="EP239" s="72"/>
      <c r="EQ239" s="31">
        <f t="shared" ref="EQ239" si="1203">C239+F239+L239+O239+AA239+AD239+AM239+AS239+AY239+BB239+BE239+BK239+BW239+BZ239+CF239+CI239+CU239+CX239+DD239+DM239+DP239+DS239+DV239+EE239+EH239+EK239+EN239+U239+BQ239+EB239+DJ239+AJ239+R239+AV239+X239+BN239+DG239+I239+CL239+AP239+CC239+BT239+CO239+CR239+DY239+BH239</f>
        <v>144720.07897000003</v>
      </c>
      <c r="ER239" s="32">
        <f t="shared" si="1152"/>
        <v>316146.74999999994</v>
      </c>
    </row>
    <row r="240" spans="1:148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204">IF(F240=0,0,G240/F240*1000)</f>
        <v>0</v>
      </c>
      <c r="I240" s="36">
        <v>0</v>
      </c>
      <c r="J240" s="9">
        <v>0</v>
      </c>
      <c r="K240" s="37">
        <f t="shared" ref="K240:K251" si="1205">IF(I240=0,0,J240/I240*1000)</f>
        <v>0</v>
      </c>
      <c r="L240" s="36">
        <v>0</v>
      </c>
      <c r="M240" s="9">
        <v>0</v>
      </c>
      <c r="N240" s="37">
        <f t="shared" ref="N240:N251" si="1206">IF(L240=0,0,M240/L240*1000)</f>
        <v>0</v>
      </c>
      <c r="O240" s="36">
        <v>0</v>
      </c>
      <c r="P240" s="9">
        <v>0</v>
      </c>
      <c r="Q240" s="37">
        <f t="shared" ref="Q240:Q251" si="1207">IF(O240=0,0,P240/O240*1000)</f>
        <v>0</v>
      </c>
      <c r="R240" s="36">
        <v>0</v>
      </c>
      <c r="S240" s="9">
        <v>0</v>
      </c>
      <c r="T240" s="37">
        <f t="shared" ref="T240:T251" si="1208">IF(R240=0,0,S240/R240*1000)</f>
        <v>0</v>
      </c>
      <c r="U240" s="79">
        <v>1318.08</v>
      </c>
      <c r="V240" s="9">
        <v>3579.6219999999998</v>
      </c>
      <c r="W240" s="37">
        <f t="shared" ref="W240:W251" si="1209">IF(U240=0,0,V240/U240*1000)</f>
        <v>2715.7850813304199</v>
      </c>
      <c r="X240" s="36">
        <v>0</v>
      </c>
      <c r="Y240" s="9">
        <v>0</v>
      </c>
      <c r="Z240" s="37">
        <f t="shared" ref="Z240:Z251" si="1210">IF(X240=0,0,Y240/X240*1000)</f>
        <v>0</v>
      </c>
      <c r="AA240" s="36">
        <v>0</v>
      </c>
      <c r="AB240" s="9">
        <v>0</v>
      </c>
      <c r="AC240" s="37">
        <f t="shared" ref="AC240:AC251" si="1211">IF(AA240=0,0,AB240/AA240*1000)</f>
        <v>0</v>
      </c>
      <c r="AD240" s="79">
        <v>32</v>
      </c>
      <c r="AE240" s="9">
        <v>76.382000000000005</v>
      </c>
      <c r="AF240" s="37">
        <f t="shared" ref="AF240:AF251" si="1212">IF(AD240=0,0,AE240/AD240*1000)</f>
        <v>2386.9375</v>
      </c>
      <c r="AG240" s="36">
        <v>0</v>
      </c>
      <c r="AH240" s="9">
        <v>0</v>
      </c>
      <c r="AI240" s="37">
        <f t="shared" ref="AI240:AI251" si="1213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214">IF(AJ240=0,0,AK240/AJ240*1000)</f>
        <v>2690.0036778227295</v>
      </c>
      <c r="AM240" s="36">
        <v>0</v>
      </c>
      <c r="AN240" s="9">
        <v>0</v>
      </c>
      <c r="AO240" s="37">
        <f t="shared" ref="AO240:AO251" si="1215">IF(AM240=0,0,AN240/AM240*1000)</f>
        <v>0</v>
      </c>
      <c r="AP240" s="36">
        <v>0</v>
      </c>
      <c r="AQ240" s="9">
        <v>0</v>
      </c>
      <c r="AR240" s="37">
        <f t="shared" ref="AR240:AR251" si="1216">IF(AP240=0,0,AQ240/AP240*1000)</f>
        <v>0</v>
      </c>
      <c r="AS240" s="36">
        <v>0</v>
      </c>
      <c r="AT240" s="9">
        <v>0</v>
      </c>
      <c r="AU240" s="37">
        <f t="shared" ref="AU240:AU251" si="1217">IF(AS240=0,0,AT240/AS240*1000)</f>
        <v>0</v>
      </c>
      <c r="AV240" s="36">
        <v>0</v>
      </c>
      <c r="AW240" s="9">
        <v>0</v>
      </c>
      <c r="AX240" s="37">
        <f t="shared" ref="AX240:AX251" si="1218">IF(AV240=0,0,AW240/AV240*1000)</f>
        <v>0</v>
      </c>
      <c r="AY240" s="36">
        <v>0</v>
      </c>
      <c r="AZ240" s="9">
        <v>0</v>
      </c>
      <c r="BA240" s="37">
        <f t="shared" ref="BA240:BA251" si="1219">IF(AY240=0,0,AZ240/AY240*1000)</f>
        <v>0</v>
      </c>
      <c r="BB240" s="36">
        <v>0</v>
      </c>
      <c r="BC240" s="9">
        <v>0</v>
      </c>
      <c r="BD240" s="37">
        <f t="shared" ref="BD240:BD251" si="1220">IF(BB240=0,0,BC240/BB240*1000)</f>
        <v>0</v>
      </c>
      <c r="BE240" s="36">
        <v>0</v>
      </c>
      <c r="BF240" s="9">
        <v>0</v>
      </c>
      <c r="BG240" s="37">
        <f t="shared" ref="BG240:BG251" si="1221">IF(BE240=0,0,BF240/BE240*1000)</f>
        <v>0</v>
      </c>
      <c r="BH240" s="36">
        <v>0</v>
      </c>
      <c r="BI240" s="9">
        <v>0</v>
      </c>
      <c r="BJ240" s="37">
        <f t="shared" ref="BJ240:BJ251" si="1222">IF(BH240=0,0,BI240/BH240*1000)</f>
        <v>0</v>
      </c>
      <c r="BK240" s="36">
        <v>0</v>
      </c>
      <c r="BL240" s="9">
        <v>0</v>
      </c>
      <c r="BM240" s="37">
        <f t="shared" ref="BM240:BM251" si="1223">IF(BK240=0,0,BL240/BK240*1000)</f>
        <v>0</v>
      </c>
      <c r="BN240" s="36">
        <v>0</v>
      </c>
      <c r="BO240" s="9">
        <v>0</v>
      </c>
      <c r="BP240" s="37">
        <f t="shared" ref="BP240:BP251" si="1224">IF(BN240=0,0,BO240/BN240*1000)</f>
        <v>0</v>
      </c>
      <c r="BQ240" s="79">
        <v>414.54</v>
      </c>
      <c r="BR240" s="9">
        <v>848.34500000000003</v>
      </c>
      <c r="BS240" s="37">
        <f t="shared" ref="BS240:BS251" si="1225">IF(BQ240=0,0,BR240/BQ240*1000)</f>
        <v>2046.4731992087618</v>
      </c>
      <c r="BT240" s="36">
        <v>0</v>
      </c>
      <c r="BU240" s="9">
        <v>0</v>
      </c>
      <c r="BV240" s="37">
        <f t="shared" ref="BV240:BV251" si="1226">IF(BT240=0,0,BU240/BT240*1000)</f>
        <v>0</v>
      </c>
      <c r="BW240" s="79">
        <v>776</v>
      </c>
      <c r="BX240" s="9">
        <v>1381.6369999999999</v>
      </c>
      <c r="BY240" s="37">
        <f t="shared" ref="BY240:BY251" si="1227">IF(BW240=0,0,BX240/BW240*1000)</f>
        <v>1780.4600515463917</v>
      </c>
      <c r="BZ240" s="36">
        <v>0</v>
      </c>
      <c r="CA240" s="9">
        <v>0</v>
      </c>
      <c r="CB240" s="37">
        <f t="shared" ref="CB240:CB251" si="1228">IF(BZ240=0,0,CA240/BZ240*1000)</f>
        <v>0</v>
      </c>
      <c r="CC240" s="36">
        <v>0</v>
      </c>
      <c r="CD240" s="9">
        <v>0</v>
      </c>
      <c r="CE240" s="37">
        <f t="shared" ref="CE240:CE251" si="1229">IF(CC240=0,0,CD240/CC240*1000)</f>
        <v>0</v>
      </c>
      <c r="CF240" s="36">
        <v>0</v>
      </c>
      <c r="CG240" s="9">
        <v>0</v>
      </c>
      <c r="CH240" s="37">
        <f t="shared" ref="CH240:CH251" si="1230">IF(CF240=0,0,CG240/CF240*1000)</f>
        <v>0</v>
      </c>
      <c r="CI240" s="79">
        <v>7922.07</v>
      </c>
      <c r="CJ240" s="9">
        <v>17609.981</v>
      </c>
      <c r="CK240" s="37">
        <f t="shared" ref="CK240:CK251" si="1231">IF(CI240=0,0,CJ240/CI240*1000)</f>
        <v>2222.9014638850704</v>
      </c>
      <c r="CL240" s="79">
        <v>777.5</v>
      </c>
      <c r="CM240" s="9">
        <v>2012.18</v>
      </c>
      <c r="CN240" s="37">
        <f t="shared" ref="CN240:CN251" si="1232">IF(CL240=0,0,CM240/CL240*1000)</f>
        <v>2588.0128617363343</v>
      </c>
      <c r="CO240" s="36">
        <v>0</v>
      </c>
      <c r="CP240" s="9">
        <v>0</v>
      </c>
      <c r="CQ240" s="37">
        <f t="shared" ref="CQ240:CQ251" si="1233">IF(CO240=0,0,CP240/CO240*1000)</f>
        <v>0</v>
      </c>
      <c r="CR240" s="36">
        <v>0</v>
      </c>
      <c r="CS240" s="9">
        <v>0</v>
      </c>
      <c r="CT240" s="37">
        <f t="shared" ref="CT240:CT251" si="1234">IF(CR240=0,0,CS240/CR240*1000)</f>
        <v>0</v>
      </c>
      <c r="CU240" s="36">
        <v>0</v>
      </c>
      <c r="CV240" s="9">
        <v>0</v>
      </c>
      <c r="CW240" s="37">
        <f t="shared" ref="CW240:CW251" si="1235">IF(CU240=0,0,CV240/CU240*1000)</f>
        <v>0</v>
      </c>
      <c r="CX240" s="36">
        <v>0</v>
      </c>
      <c r="CY240" s="9">
        <v>0</v>
      </c>
      <c r="CZ240" s="37">
        <f t="shared" ref="CZ240:CZ251" si="1236">IF(CX240=0,0,CY240/CX240*1000)</f>
        <v>0</v>
      </c>
      <c r="DA240" s="36">
        <v>0</v>
      </c>
      <c r="DB240" s="9">
        <v>0</v>
      </c>
      <c r="DC240" s="37">
        <f t="shared" ref="DC240:DC251" si="1237">IF(DA240=0,0,DB240/DA240*1000)</f>
        <v>0</v>
      </c>
      <c r="DD240" s="36">
        <v>0</v>
      </c>
      <c r="DE240" s="9">
        <v>0</v>
      </c>
      <c r="DF240" s="37">
        <f t="shared" ref="DF240:DF251" si="1238">IF(DD240=0,0,DE240/DD240*1000)</f>
        <v>0</v>
      </c>
      <c r="DG240" s="36">
        <v>0</v>
      </c>
      <c r="DH240" s="9">
        <v>0</v>
      </c>
      <c r="DI240" s="37">
        <f t="shared" ref="DI240:DI251" si="1239">IF(DG240=0,0,DH240/DG240*1000)</f>
        <v>0</v>
      </c>
      <c r="DJ240" s="36">
        <v>0</v>
      </c>
      <c r="DK240" s="9">
        <v>0</v>
      </c>
      <c r="DL240" s="37">
        <f t="shared" ref="DL240:DL251" si="1240">IF(DJ240=0,0,DK240/DJ240*1000)</f>
        <v>0</v>
      </c>
      <c r="DM240" s="79">
        <v>58</v>
      </c>
      <c r="DN240" s="9">
        <v>94.55</v>
      </c>
      <c r="DO240" s="37">
        <f t="shared" ref="DO240:DO251" si="1241">IF(DM240=0,0,DN240/DM240*1000)</f>
        <v>1630.1724137931033</v>
      </c>
      <c r="DP240" s="36">
        <v>0</v>
      </c>
      <c r="DQ240" s="9">
        <v>0</v>
      </c>
      <c r="DR240" s="37">
        <f t="shared" ref="DR240:DR251" si="1242">IF(DP240=0,0,DQ240/DP240*1000)</f>
        <v>0</v>
      </c>
      <c r="DS240" s="36">
        <v>0</v>
      </c>
      <c r="DT240" s="9">
        <v>0</v>
      </c>
      <c r="DU240" s="37">
        <f t="shared" ref="DU240:DU251" si="1243">IF(DS240=0,0,DT240/DS240*1000)</f>
        <v>0</v>
      </c>
      <c r="DV240" s="36">
        <v>0</v>
      </c>
      <c r="DW240" s="9">
        <v>0</v>
      </c>
      <c r="DX240" s="37">
        <f t="shared" ref="DX240:DX251" si="1244">IF(DV240=0,0,DW240/DV240*1000)</f>
        <v>0</v>
      </c>
      <c r="DY240" s="36">
        <v>0</v>
      </c>
      <c r="DZ240" s="9">
        <v>0</v>
      </c>
      <c r="EA240" s="37">
        <f t="shared" ref="EA240:EA251" si="1245">IF(DY240=0,0,DZ240/DY240*1000)</f>
        <v>0</v>
      </c>
      <c r="EB240" s="36">
        <v>0</v>
      </c>
      <c r="EC240" s="9">
        <v>0</v>
      </c>
      <c r="ED240" s="37">
        <f t="shared" ref="ED240:ED251" si="1246">IF(EB240=0,0,EC240/EB240*1000)</f>
        <v>0</v>
      </c>
      <c r="EE240" s="36">
        <v>0</v>
      </c>
      <c r="EF240" s="9">
        <v>0</v>
      </c>
      <c r="EG240" s="37">
        <f t="shared" ref="EG240:EG251" si="1247">IF(EE240=0,0,EF240/EE240*1000)</f>
        <v>0</v>
      </c>
      <c r="EH240" s="36">
        <v>0</v>
      </c>
      <c r="EI240" s="9">
        <v>0</v>
      </c>
      <c r="EJ240" s="37">
        <f t="shared" ref="EJ240:EJ251" si="1248">IF(EH240=0,0,EI240/EH240*1000)</f>
        <v>0</v>
      </c>
      <c r="EK240" s="36">
        <v>0</v>
      </c>
      <c r="EL240" s="9">
        <v>0</v>
      </c>
      <c r="EM240" s="37">
        <f t="shared" ref="EM240:EM251" si="1249">IF(EK240=0,0,EL240/EK240*1000)</f>
        <v>0</v>
      </c>
      <c r="EN240" s="36">
        <v>0</v>
      </c>
      <c r="EO240" s="9">
        <v>0</v>
      </c>
      <c r="EP240" s="37">
        <f t="shared" ref="EP240:EP251" si="1250">IF(EN240=0,0,EO240/EN240*1000)</f>
        <v>0</v>
      </c>
      <c r="EQ240" s="5">
        <f>SUMIF($C$5:$EP$5,"Ton",C240:EP240)</f>
        <v>11434.14</v>
      </c>
      <c r="ER240" s="11">
        <f>SUMIF($C$5:$EP$5,"F*",C240:EP240)</f>
        <v>25968.402999999998</v>
      </c>
    </row>
    <row r="241" spans="1:148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51">IF(C241=0,0,D241/C241*1000)</f>
        <v>0</v>
      </c>
      <c r="F241" s="36">
        <v>0</v>
      </c>
      <c r="G241" s="9">
        <v>0</v>
      </c>
      <c r="H241" s="37">
        <f t="shared" si="1204"/>
        <v>0</v>
      </c>
      <c r="I241" s="36">
        <v>0</v>
      </c>
      <c r="J241" s="9">
        <v>0</v>
      </c>
      <c r="K241" s="37">
        <f t="shared" si="1205"/>
        <v>0</v>
      </c>
      <c r="L241" s="36">
        <v>0</v>
      </c>
      <c r="M241" s="9">
        <v>0</v>
      </c>
      <c r="N241" s="37">
        <f t="shared" si="1206"/>
        <v>0</v>
      </c>
      <c r="O241" s="36">
        <v>0</v>
      </c>
      <c r="P241" s="9">
        <v>0</v>
      </c>
      <c r="Q241" s="37">
        <f t="shared" si="1207"/>
        <v>0</v>
      </c>
      <c r="R241" s="36">
        <v>0</v>
      </c>
      <c r="S241" s="9">
        <v>0</v>
      </c>
      <c r="T241" s="37">
        <f t="shared" si="1208"/>
        <v>0</v>
      </c>
      <c r="U241" s="79">
        <v>1182.52</v>
      </c>
      <c r="V241" s="9">
        <v>2947.942</v>
      </c>
      <c r="W241" s="37">
        <f t="shared" si="1209"/>
        <v>2492.9320434326692</v>
      </c>
      <c r="X241" s="36">
        <v>0</v>
      </c>
      <c r="Y241" s="9">
        <v>0</v>
      </c>
      <c r="Z241" s="37">
        <f t="shared" si="1210"/>
        <v>0</v>
      </c>
      <c r="AA241" s="36">
        <v>0</v>
      </c>
      <c r="AB241" s="9">
        <v>0</v>
      </c>
      <c r="AC241" s="37">
        <f t="shared" si="1211"/>
        <v>0</v>
      </c>
      <c r="AD241" s="36">
        <v>0</v>
      </c>
      <c r="AE241" s="9">
        <v>0</v>
      </c>
      <c r="AF241" s="37">
        <f t="shared" si="1212"/>
        <v>0</v>
      </c>
      <c r="AG241" s="36">
        <v>0</v>
      </c>
      <c r="AH241" s="9">
        <v>0</v>
      </c>
      <c r="AI241" s="37">
        <f t="shared" si="1213"/>
        <v>0</v>
      </c>
      <c r="AJ241" s="79">
        <v>63.96</v>
      </c>
      <c r="AK241" s="9">
        <v>218.167</v>
      </c>
      <c r="AL241" s="37">
        <f t="shared" si="1214"/>
        <v>3410.9912445278301</v>
      </c>
      <c r="AM241" s="36">
        <v>0</v>
      </c>
      <c r="AN241" s="9">
        <v>0</v>
      </c>
      <c r="AO241" s="37">
        <f t="shared" si="1215"/>
        <v>0</v>
      </c>
      <c r="AP241" s="36">
        <v>0</v>
      </c>
      <c r="AQ241" s="9">
        <v>0</v>
      </c>
      <c r="AR241" s="37">
        <f t="shared" si="1216"/>
        <v>0</v>
      </c>
      <c r="AS241" s="36">
        <v>0</v>
      </c>
      <c r="AT241" s="9">
        <v>0</v>
      </c>
      <c r="AU241" s="37">
        <f t="shared" si="1217"/>
        <v>0</v>
      </c>
      <c r="AV241" s="36">
        <v>0</v>
      </c>
      <c r="AW241" s="9">
        <v>0</v>
      </c>
      <c r="AX241" s="37">
        <f t="shared" si="1218"/>
        <v>0</v>
      </c>
      <c r="AY241" s="36">
        <v>0</v>
      </c>
      <c r="AZ241" s="9">
        <v>0</v>
      </c>
      <c r="BA241" s="37">
        <f t="shared" si="1219"/>
        <v>0</v>
      </c>
      <c r="BB241" s="36">
        <v>0</v>
      </c>
      <c r="BC241" s="9">
        <v>0</v>
      </c>
      <c r="BD241" s="37">
        <f t="shared" si="1220"/>
        <v>0</v>
      </c>
      <c r="BE241" s="36">
        <v>0</v>
      </c>
      <c r="BF241" s="9">
        <v>0</v>
      </c>
      <c r="BG241" s="37">
        <f t="shared" si="1221"/>
        <v>0</v>
      </c>
      <c r="BH241" s="36">
        <v>0</v>
      </c>
      <c r="BI241" s="9">
        <v>0</v>
      </c>
      <c r="BJ241" s="37">
        <f t="shared" si="1222"/>
        <v>0</v>
      </c>
      <c r="BK241" s="36">
        <v>0</v>
      </c>
      <c r="BL241" s="9">
        <v>0</v>
      </c>
      <c r="BM241" s="37">
        <f t="shared" si="1223"/>
        <v>0</v>
      </c>
      <c r="BN241" s="36">
        <v>0</v>
      </c>
      <c r="BO241" s="9">
        <v>0</v>
      </c>
      <c r="BP241" s="37">
        <f t="shared" si="1224"/>
        <v>0</v>
      </c>
      <c r="BQ241" s="79">
        <v>209.52099999999999</v>
      </c>
      <c r="BR241" s="9">
        <v>596.16600000000005</v>
      </c>
      <c r="BS241" s="37">
        <f t="shared" si="1225"/>
        <v>2845.3758811765888</v>
      </c>
      <c r="BT241" s="36">
        <v>0</v>
      </c>
      <c r="BU241" s="9">
        <v>0</v>
      </c>
      <c r="BV241" s="37">
        <f t="shared" si="1226"/>
        <v>0</v>
      </c>
      <c r="BW241" s="79">
        <v>1104</v>
      </c>
      <c r="BX241" s="9">
        <v>1761.924</v>
      </c>
      <c r="BY241" s="37">
        <f t="shared" si="1227"/>
        <v>1595.945652173913</v>
      </c>
      <c r="BZ241" s="36">
        <v>0</v>
      </c>
      <c r="CA241" s="9">
        <v>0</v>
      </c>
      <c r="CB241" s="37">
        <f t="shared" si="1228"/>
        <v>0</v>
      </c>
      <c r="CC241" s="36">
        <v>0</v>
      </c>
      <c r="CD241" s="9">
        <v>0</v>
      </c>
      <c r="CE241" s="37">
        <f t="shared" si="1229"/>
        <v>0</v>
      </c>
      <c r="CF241" s="36">
        <v>0</v>
      </c>
      <c r="CG241" s="9">
        <v>0</v>
      </c>
      <c r="CH241" s="37">
        <f t="shared" si="1230"/>
        <v>0</v>
      </c>
      <c r="CI241" s="79">
        <v>8159.42</v>
      </c>
      <c r="CJ241" s="9">
        <v>17279.25</v>
      </c>
      <c r="CK241" s="37">
        <f t="shared" si="1231"/>
        <v>2117.7056702559744</v>
      </c>
      <c r="CL241" s="79">
        <v>444.62</v>
      </c>
      <c r="CM241" s="9">
        <v>1126.298</v>
      </c>
      <c r="CN241" s="37">
        <f t="shared" si="1232"/>
        <v>2533.1698978903332</v>
      </c>
      <c r="CO241" s="36">
        <v>0</v>
      </c>
      <c r="CP241" s="9">
        <v>0</v>
      </c>
      <c r="CQ241" s="37">
        <f t="shared" si="1233"/>
        <v>0</v>
      </c>
      <c r="CR241" s="36">
        <v>0</v>
      </c>
      <c r="CS241" s="9">
        <v>0</v>
      </c>
      <c r="CT241" s="37">
        <f t="shared" si="1234"/>
        <v>0</v>
      </c>
      <c r="CU241" s="36">
        <v>0</v>
      </c>
      <c r="CV241" s="9">
        <v>0</v>
      </c>
      <c r="CW241" s="37">
        <f t="shared" si="1235"/>
        <v>0</v>
      </c>
      <c r="CX241" s="36">
        <v>0</v>
      </c>
      <c r="CY241" s="9">
        <v>0</v>
      </c>
      <c r="CZ241" s="37">
        <f t="shared" si="1236"/>
        <v>0</v>
      </c>
      <c r="DA241" s="79">
        <v>0</v>
      </c>
      <c r="DB241" s="9">
        <v>0</v>
      </c>
      <c r="DC241" s="37">
        <f t="shared" si="1237"/>
        <v>0</v>
      </c>
      <c r="DD241" s="79">
        <v>28.8</v>
      </c>
      <c r="DE241" s="9">
        <v>805.62199999999996</v>
      </c>
      <c r="DF241" s="37">
        <f t="shared" si="1238"/>
        <v>27972.986111111109</v>
      </c>
      <c r="DG241" s="36">
        <v>0</v>
      </c>
      <c r="DH241" s="9">
        <v>0</v>
      </c>
      <c r="DI241" s="37">
        <f t="shared" si="1239"/>
        <v>0</v>
      </c>
      <c r="DJ241" s="36">
        <v>0</v>
      </c>
      <c r="DK241" s="9">
        <v>0</v>
      </c>
      <c r="DL241" s="37">
        <f t="shared" si="1240"/>
        <v>0</v>
      </c>
      <c r="DM241" s="79">
        <v>30</v>
      </c>
      <c r="DN241" s="9">
        <v>46.5</v>
      </c>
      <c r="DO241" s="37">
        <f t="shared" si="1241"/>
        <v>1550</v>
      </c>
      <c r="DP241" s="36">
        <v>0</v>
      </c>
      <c r="DQ241" s="9">
        <v>0</v>
      </c>
      <c r="DR241" s="37">
        <f t="shared" si="1242"/>
        <v>0</v>
      </c>
      <c r="DS241" s="36">
        <v>0</v>
      </c>
      <c r="DT241" s="9">
        <v>0</v>
      </c>
      <c r="DU241" s="37">
        <f t="shared" si="1243"/>
        <v>0</v>
      </c>
      <c r="DV241" s="36">
        <v>0</v>
      </c>
      <c r="DW241" s="9">
        <v>0</v>
      </c>
      <c r="DX241" s="37">
        <f t="shared" si="1244"/>
        <v>0</v>
      </c>
      <c r="DY241" s="36">
        <v>0</v>
      </c>
      <c r="DZ241" s="9">
        <v>0</v>
      </c>
      <c r="EA241" s="37">
        <f t="shared" si="1245"/>
        <v>0</v>
      </c>
      <c r="EB241" s="36">
        <v>0</v>
      </c>
      <c r="EC241" s="9">
        <v>0</v>
      </c>
      <c r="ED241" s="37">
        <f t="shared" si="1246"/>
        <v>0</v>
      </c>
      <c r="EE241" s="36">
        <v>0</v>
      </c>
      <c r="EF241" s="9">
        <v>0</v>
      </c>
      <c r="EG241" s="37">
        <f t="shared" si="1247"/>
        <v>0</v>
      </c>
      <c r="EH241" s="79">
        <v>54.54</v>
      </c>
      <c r="EI241" s="9">
        <v>144.678</v>
      </c>
      <c r="EJ241" s="37">
        <f t="shared" si="1248"/>
        <v>2652.6952695269529</v>
      </c>
      <c r="EK241" s="79">
        <v>177.12</v>
      </c>
      <c r="EL241" s="9">
        <v>267.68099999999998</v>
      </c>
      <c r="EM241" s="37">
        <f t="shared" si="1249"/>
        <v>1511.2974254742546</v>
      </c>
      <c r="EN241" s="36">
        <v>0</v>
      </c>
      <c r="EO241" s="9">
        <v>0</v>
      </c>
      <c r="EP241" s="37">
        <f t="shared" si="1250"/>
        <v>0</v>
      </c>
      <c r="EQ241" s="5">
        <f t="shared" ref="EQ241:EQ252" si="1252">SUMIF($C$5:$EP$5,"Ton",C241:EP241)</f>
        <v>11454.501000000002</v>
      </c>
      <c r="ER241" s="11">
        <f t="shared" ref="ER241:ER252" si="1253">SUMIF($C$5:$EP$5,"F*",C241:EP241)</f>
        <v>25194.227999999999</v>
      </c>
    </row>
    <row r="242" spans="1:148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51"/>
        <v>0</v>
      </c>
      <c r="F242" s="36">
        <v>0</v>
      </c>
      <c r="G242" s="9">
        <v>0</v>
      </c>
      <c r="H242" s="37">
        <f t="shared" si="1204"/>
        <v>0</v>
      </c>
      <c r="I242" s="36">
        <v>0</v>
      </c>
      <c r="J242" s="9">
        <v>0</v>
      </c>
      <c r="K242" s="37">
        <f t="shared" si="1205"/>
        <v>0</v>
      </c>
      <c r="L242" s="36">
        <v>0</v>
      </c>
      <c r="M242" s="9">
        <v>0</v>
      </c>
      <c r="N242" s="37">
        <f t="shared" si="1206"/>
        <v>0</v>
      </c>
      <c r="O242" s="36">
        <v>0</v>
      </c>
      <c r="P242" s="9">
        <v>0</v>
      </c>
      <c r="Q242" s="37">
        <f t="shared" si="1207"/>
        <v>0</v>
      </c>
      <c r="R242" s="36">
        <v>0</v>
      </c>
      <c r="S242" s="9">
        <v>0</v>
      </c>
      <c r="T242" s="37">
        <f t="shared" si="1208"/>
        <v>0</v>
      </c>
      <c r="U242" s="79">
        <v>1560.46</v>
      </c>
      <c r="V242" s="9">
        <v>3733.6579999999999</v>
      </c>
      <c r="W242" s="37">
        <f t="shared" si="1209"/>
        <v>2392.6649834023301</v>
      </c>
      <c r="X242" s="36">
        <v>0</v>
      </c>
      <c r="Y242" s="9">
        <v>0</v>
      </c>
      <c r="Z242" s="37">
        <f t="shared" si="1210"/>
        <v>0</v>
      </c>
      <c r="AA242" s="36">
        <v>0</v>
      </c>
      <c r="AB242" s="9">
        <v>0</v>
      </c>
      <c r="AC242" s="37">
        <f t="shared" si="1211"/>
        <v>0</v>
      </c>
      <c r="AD242" s="36">
        <v>0</v>
      </c>
      <c r="AE242" s="9">
        <v>0</v>
      </c>
      <c r="AF242" s="37">
        <f t="shared" si="1212"/>
        <v>0</v>
      </c>
      <c r="AG242" s="36">
        <v>0</v>
      </c>
      <c r="AH242" s="9">
        <v>0</v>
      </c>
      <c r="AI242" s="37">
        <f t="shared" si="1213"/>
        <v>0</v>
      </c>
      <c r="AJ242" s="79">
        <v>64.239999999999995</v>
      </c>
      <c r="AK242" s="9">
        <v>229.35599999999999</v>
      </c>
      <c r="AL242" s="37">
        <f t="shared" si="1214"/>
        <v>3570.2988792029887</v>
      </c>
      <c r="AM242" s="36">
        <v>0</v>
      </c>
      <c r="AN242" s="9">
        <v>0</v>
      </c>
      <c r="AO242" s="37">
        <f t="shared" si="1215"/>
        <v>0</v>
      </c>
      <c r="AP242" s="36">
        <v>0</v>
      </c>
      <c r="AQ242" s="9">
        <v>0</v>
      </c>
      <c r="AR242" s="37">
        <f t="shared" si="1216"/>
        <v>0</v>
      </c>
      <c r="AS242" s="36">
        <v>0</v>
      </c>
      <c r="AT242" s="9">
        <v>0</v>
      </c>
      <c r="AU242" s="37">
        <f t="shared" si="1217"/>
        <v>0</v>
      </c>
      <c r="AV242" s="36">
        <v>0</v>
      </c>
      <c r="AW242" s="9">
        <v>0</v>
      </c>
      <c r="AX242" s="37">
        <f t="shared" si="1218"/>
        <v>0</v>
      </c>
      <c r="AY242" s="36">
        <v>0</v>
      </c>
      <c r="AZ242" s="9">
        <v>0</v>
      </c>
      <c r="BA242" s="37">
        <f t="shared" si="1219"/>
        <v>0</v>
      </c>
      <c r="BB242" s="36">
        <v>0</v>
      </c>
      <c r="BC242" s="9">
        <v>0</v>
      </c>
      <c r="BD242" s="37">
        <f t="shared" si="1220"/>
        <v>0</v>
      </c>
      <c r="BE242" s="36">
        <v>0</v>
      </c>
      <c r="BF242" s="9">
        <v>0</v>
      </c>
      <c r="BG242" s="37">
        <f t="shared" si="1221"/>
        <v>0</v>
      </c>
      <c r="BH242" s="36">
        <v>0</v>
      </c>
      <c r="BI242" s="9">
        <v>0</v>
      </c>
      <c r="BJ242" s="37">
        <f t="shared" si="1222"/>
        <v>0</v>
      </c>
      <c r="BK242" s="36">
        <v>0</v>
      </c>
      <c r="BL242" s="9">
        <v>0</v>
      </c>
      <c r="BM242" s="37">
        <f t="shared" si="1223"/>
        <v>0</v>
      </c>
      <c r="BN242" s="36">
        <v>0</v>
      </c>
      <c r="BO242" s="9">
        <v>0</v>
      </c>
      <c r="BP242" s="37">
        <f t="shared" si="1224"/>
        <v>0</v>
      </c>
      <c r="BQ242" s="79">
        <v>401.18</v>
      </c>
      <c r="BR242" s="9">
        <v>1103.633</v>
      </c>
      <c r="BS242" s="37">
        <f t="shared" si="1225"/>
        <v>2750.967146916596</v>
      </c>
      <c r="BT242" s="36">
        <v>0</v>
      </c>
      <c r="BU242" s="9">
        <v>0</v>
      </c>
      <c r="BV242" s="37">
        <f t="shared" si="1226"/>
        <v>0</v>
      </c>
      <c r="BW242" s="79">
        <v>1164</v>
      </c>
      <c r="BX242" s="9">
        <v>1350.114</v>
      </c>
      <c r="BY242" s="37">
        <f t="shared" si="1227"/>
        <v>1159.8917525773195</v>
      </c>
      <c r="BZ242" s="36">
        <v>0</v>
      </c>
      <c r="CA242" s="9">
        <v>0</v>
      </c>
      <c r="CB242" s="37">
        <f t="shared" si="1228"/>
        <v>0</v>
      </c>
      <c r="CC242" s="36">
        <v>0</v>
      </c>
      <c r="CD242" s="9">
        <v>0</v>
      </c>
      <c r="CE242" s="37">
        <f t="shared" si="1229"/>
        <v>0</v>
      </c>
      <c r="CF242" s="36">
        <v>0</v>
      </c>
      <c r="CG242" s="9">
        <v>0</v>
      </c>
      <c r="CH242" s="37">
        <f t="shared" si="1230"/>
        <v>0</v>
      </c>
      <c r="CI242" s="79">
        <v>11282.03</v>
      </c>
      <c r="CJ242" s="9">
        <v>19993.418000000001</v>
      </c>
      <c r="CK242" s="37">
        <f t="shared" si="1231"/>
        <v>1772.1472110958755</v>
      </c>
      <c r="CL242" s="79">
        <v>1438.76</v>
      </c>
      <c r="CM242" s="9">
        <v>3516.6460000000002</v>
      </c>
      <c r="CN242" s="37">
        <f t="shared" si="1232"/>
        <v>2444.220022797409</v>
      </c>
      <c r="CO242" s="36">
        <v>0</v>
      </c>
      <c r="CP242" s="9">
        <v>0</v>
      </c>
      <c r="CQ242" s="37">
        <f t="shared" si="1233"/>
        <v>0</v>
      </c>
      <c r="CR242" s="36">
        <v>0</v>
      </c>
      <c r="CS242" s="9">
        <v>0</v>
      </c>
      <c r="CT242" s="37">
        <f t="shared" si="1234"/>
        <v>0</v>
      </c>
      <c r="CU242" s="36">
        <v>0</v>
      </c>
      <c r="CV242" s="9">
        <v>0</v>
      </c>
      <c r="CW242" s="37">
        <f t="shared" si="1235"/>
        <v>0</v>
      </c>
      <c r="CX242" s="36">
        <v>0</v>
      </c>
      <c r="CY242" s="9">
        <v>0</v>
      </c>
      <c r="CZ242" s="37">
        <f t="shared" si="1236"/>
        <v>0</v>
      </c>
      <c r="DA242" s="36">
        <v>0</v>
      </c>
      <c r="DB242" s="9">
        <v>0</v>
      </c>
      <c r="DC242" s="37">
        <f t="shared" si="1237"/>
        <v>0</v>
      </c>
      <c r="DD242" s="36">
        <v>0</v>
      </c>
      <c r="DE242" s="9">
        <v>0</v>
      </c>
      <c r="DF242" s="37">
        <f t="shared" si="1238"/>
        <v>0</v>
      </c>
      <c r="DG242" s="36">
        <v>0</v>
      </c>
      <c r="DH242" s="9">
        <v>0</v>
      </c>
      <c r="DI242" s="37">
        <f t="shared" si="1239"/>
        <v>0</v>
      </c>
      <c r="DJ242" s="36">
        <v>0</v>
      </c>
      <c r="DK242" s="9">
        <v>0</v>
      </c>
      <c r="DL242" s="37">
        <f t="shared" si="1240"/>
        <v>0</v>
      </c>
      <c r="DM242" s="79">
        <v>60</v>
      </c>
      <c r="DN242" s="9">
        <v>40.020000000000003</v>
      </c>
      <c r="DO242" s="37">
        <f t="shared" si="1241"/>
        <v>667</v>
      </c>
      <c r="DP242" s="36">
        <v>0</v>
      </c>
      <c r="DQ242" s="9">
        <v>0</v>
      </c>
      <c r="DR242" s="37">
        <f t="shared" si="1242"/>
        <v>0</v>
      </c>
      <c r="DS242" s="36">
        <v>0</v>
      </c>
      <c r="DT242" s="9">
        <v>0</v>
      </c>
      <c r="DU242" s="37">
        <f t="shared" si="1243"/>
        <v>0</v>
      </c>
      <c r="DV242" s="36">
        <v>0</v>
      </c>
      <c r="DW242" s="9">
        <v>0</v>
      </c>
      <c r="DX242" s="37">
        <f t="shared" si="1244"/>
        <v>0</v>
      </c>
      <c r="DY242" s="36">
        <v>0</v>
      </c>
      <c r="DZ242" s="9">
        <v>0</v>
      </c>
      <c r="EA242" s="37">
        <f t="shared" si="1245"/>
        <v>0</v>
      </c>
      <c r="EB242" s="36">
        <v>0</v>
      </c>
      <c r="EC242" s="9">
        <v>0</v>
      </c>
      <c r="ED242" s="37">
        <f t="shared" si="1246"/>
        <v>0</v>
      </c>
      <c r="EE242" s="36">
        <v>0</v>
      </c>
      <c r="EF242" s="9">
        <v>0</v>
      </c>
      <c r="EG242" s="37">
        <f t="shared" si="1247"/>
        <v>0</v>
      </c>
      <c r="EH242" s="36">
        <v>0</v>
      </c>
      <c r="EI242" s="9">
        <v>0</v>
      </c>
      <c r="EJ242" s="37">
        <f t="shared" si="1248"/>
        <v>0</v>
      </c>
      <c r="EK242" s="79">
        <v>180</v>
      </c>
      <c r="EL242" s="9">
        <v>191.48699999999999</v>
      </c>
      <c r="EM242" s="37">
        <f t="shared" si="1249"/>
        <v>1063.8166666666666</v>
      </c>
      <c r="EN242" s="36">
        <v>0</v>
      </c>
      <c r="EO242" s="9">
        <v>0</v>
      </c>
      <c r="EP242" s="37">
        <f t="shared" si="1250"/>
        <v>0</v>
      </c>
      <c r="EQ242" s="5">
        <f t="shared" si="1252"/>
        <v>16150.67</v>
      </c>
      <c r="ER242" s="11">
        <f t="shared" si="1253"/>
        <v>30158.332000000006</v>
      </c>
    </row>
    <row r="243" spans="1:148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204"/>
        <v>0</v>
      </c>
      <c r="I243" s="36">
        <v>0</v>
      </c>
      <c r="J243" s="9">
        <v>0</v>
      </c>
      <c r="K243" s="37">
        <f t="shared" si="1205"/>
        <v>0</v>
      </c>
      <c r="L243" s="36">
        <v>0</v>
      </c>
      <c r="M243" s="9">
        <v>0</v>
      </c>
      <c r="N243" s="37">
        <f t="shared" si="1206"/>
        <v>0</v>
      </c>
      <c r="O243" s="36">
        <v>0</v>
      </c>
      <c r="P243" s="9">
        <v>0</v>
      </c>
      <c r="Q243" s="37">
        <f t="shared" si="1207"/>
        <v>0</v>
      </c>
      <c r="R243" s="36">
        <v>0</v>
      </c>
      <c r="S243" s="9">
        <v>0</v>
      </c>
      <c r="T243" s="37">
        <f t="shared" si="1208"/>
        <v>0</v>
      </c>
      <c r="U243" s="79">
        <v>828.7</v>
      </c>
      <c r="V243" s="9">
        <v>2203.58</v>
      </c>
      <c r="W243" s="37">
        <f t="shared" si="1209"/>
        <v>2659.0804875105587</v>
      </c>
      <c r="X243" s="36">
        <v>0</v>
      </c>
      <c r="Y243" s="9">
        <v>0</v>
      </c>
      <c r="Z243" s="37">
        <f t="shared" si="1210"/>
        <v>0</v>
      </c>
      <c r="AA243" s="36">
        <v>0</v>
      </c>
      <c r="AB243" s="9">
        <v>0</v>
      </c>
      <c r="AC243" s="37">
        <f t="shared" si="1211"/>
        <v>0</v>
      </c>
      <c r="AD243" s="36">
        <v>0</v>
      </c>
      <c r="AE243" s="9">
        <v>0</v>
      </c>
      <c r="AF243" s="37">
        <f t="shared" si="1212"/>
        <v>0</v>
      </c>
      <c r="AG243" s="36">
        <v>0</v>
      </c>
      <c r="AH243" s="9">
        <v>0</v>
      </c>
      <c r="AI243" s="37">
        <f t="shared" si="1213"/>
        <v>0</v>
      </c>
      <c r="AJ243" s="79">
        <v>65.83</v>
      </c>
      <c r="AK243" s="9">
        <v>215.54599999999999</v>
      </c>
      <c r="AL243" s="37">
        <f t="shared" si="1214"/>
        <v>3274.2822421388423</v>
      </c>
      <c r="AM243" s="36">
        <v>0</v>
      </c>
      <c r="AN243" s="9">
        <v>0</v>
      </c>
      <c r="AO243" s="37">
        <f t="shared" si="1215"/>
        <v>0</v>
      </c>
      <c r="AP243" s="36">
        <v>0</v>
      </c>
      <c r="AQ243" s="9">
        <v>0</v>
      </c>
      <c r="AR243" s="37">
        <f t="shared" si="1216"/>
        <v>0</v>
      </c>
      <c r="AS243" s="36">
        <v>0</v>
      </c>
      <c r="AT243" s="9">
        <v>0</v>
      </c>
      <c r="AU243" s="37">
        <f t="shared" si="1217"/>
        <v>0</v>
      </c>
      <c r="AV243" s="36">
        <v>0</v>
      </c>
      <c r="AW243" s="9">
        <v>0</v>
      </c>
      <c r="AX243" s="37">
        <f t="shared" si="1218"/>
        <v>0</v>
      </c>
      <c r="AY243" s="36">
        <v>0</v>
      </c>
      <c r="AZ243" s="9">
        <v>0</v>
      </c>
      <c r="BA243" s="37">
        <f t="shared" si="1219"/>
        <v>0</v>
      </c>
      <c r="BB243" s="36">
        <v>0</v>
      </c>
      <c r="BC243" s="9">
        <v>0</v>
      </c>
      <c r="BD243" s="37">
        <f t="shared" si="1220"/>
        <v>0</v>
      </c>
      <c r="BE243" s="36">
        <v>0</v>
      </c>
      <c r="BF243" s="9">
        <v>0</v>
      </c>
      <c r="BG243" s="37">
        <f t="shared" si="1221"/>
        <v>0</v>
      </c>
      <c r="BH243" s="36">
        <v>0</v>
      </c>
      <c r="BI243" s="9">
        <v>0</v>
      </c>
      <c r="BJ243" s="37">
        <f t="shared" si="1222"/>
        <v>0</v>
      </c>
      <c r="BK243" s="36">
        <v>0</v>
      </c>
      <c r="BL243" s="9">
        <v>0</v>
      </c>
      <c r="BM243" s="37">
        <f t="shared" si="1223"/>
        <v>0</v>
      </c>
      <c r="BN243" s="36">
        <v>0</v>
      </c>
      <c r="BO243" s="9">
        <v>0</v>
      </c>
      <c r="BP243" s="37">
        <f t="shared" si="1224"/>
        <v>0</v>
      </c>
      <c r="BQ243" s="79">
        <v>407.8</v>
      </c>
      <c r="BR243" s="9">
        <v>1188.4690000000001</v>
      </c>
      <c r="BS243" s="37">
        <f t="shared" si="1225"/>
        <v>2914.3428151054441</v>
      </c>
      <c r="BT243" s="36">
        <v>0</v>
      </c>
      <c r="BU243" s="9">
        <v>0</v>
      </c>
      <c r="BV243" s="37">
        <f t="shared" si="1226"/>
        <v>0</v>
      </c>
      <c r="BW243" s="79">
        <v>152</v>
      </c>
      <c r="BX243" s="9">
        <v>180.727</v>
      </c>
      <c r="BY243" s="37">
        <f t="shared" si="1227"/>
        <v>1188.9934210526317</v>
      </c>
      <c r="BZ243" s="36">
        <v>0</v>
      </c>
      <c r="CA243" s="9">
        <v>0</v>
      </c>
      <c r="CB243" s="37">
        <f t="shared" si="1228"/>
        <v>0</v>
      </c>
      <c r="CC243" s="36">
        <v>0</v>
      </c>
      <c r="CD243" s="9">
        <v>0</v>
      </c>
      <c r="CE243" s="37">
        <f t="shared" si="1229"/>
        <v>0</v>
      </c>
      <c r="CF243" s="36">
        <v>0</v>
      </c>
      <c r="CG243" s="9">
        <v>0</v>
      </c>
      <c r="CH243" s="37">
        <f t="shared" si="1230"/>
        <v>0</v>
      </c>
      <c r="CI243" s="79">
        <v>8356.61</v>
      </c>
      <c r="CJ243" s="9">
        <v>15442.328</v>
      </c>
      <c r="CK243" s="37">
        <f t="shared" si="1231"/>
        <v>1847.9177561235954</v>
      </c>
      <c r="CL243" s="79">
        <v>1087.6199999999999</v>
      </c>
      <c r="CM243" s="9">
        <v>2565.415</v>
      </c>
      <c r="CN243" s="37">
        <f t="shared" si="1232"/>
        <v>2358.7420238686309</v>
      </c>
      <c r="CO243" s="36">
        <v>0</v>
      </c>
      <c r="CP243" s="9">
        <v>0</v>
      </c>
      <c r="CQ243" s="37">
        <f t="shared" si="1233"/>
        <v>0</v>
      </c>
      <c r="CR243" s="36">
        <v>0</v>
      </c>
      <c r="CS243" s="9">
        <v>0</v>
      </c>
      <c r="CT243" s="37">
        <f t="shared" si="1234"/>
        <v>0</v>
      </c>
      <c r="CU243" s="36">
        <v>0</v>
      </c>
      <c r="CV243" s="9">
        <v>0</v>
      </c>
      <c r="CW243" s="37">
        <f t="shared" si="1235"/>
        <v>0</v>
      </c>
      <c r="CX243" s="36">
        <v>0</v>
      </c>
      <c r="CY243" s="9">
        <v>0</v>
      </c>
      <c r="CZ243" s="37">
        <f t="shared" si="1236"/>
        <v>0</v>
      </c>
      <c r="DA243" s="36">
        <v>0</v>
      </c>
      <c r="DB243" s="9">
        <v>0</v>
      </c>
      <c r="DC243" s="37">
        <f t="shared" si="1237"/>
        <v>0</v>
      </c>
      <c r="DD243" s="36">
        <v>0</v>
      </c>
      <c r="DE243" s="9">
        <v>0</v>
      </c>
      <c r="DF243" s="37">
        <f t="shared" si="1238"/>
        <v>0</v>
      </c>
      <c r="DG243" s="36">
        <v>0</v>
      </c>
      <c r="DH243" s="9">
        <v>0</v>
      </c>
      <c r="DI243" s="37">
        <f t="shared" si="1239"/>
        <v>0</v>
      </c>
      <c r="DJ243" s="36">
        <v>0</v>
      </c>
      <c r="DK243" s="9">
        <v>0</v>
      </c>
      <c r="DL243" s="37">
        <f t="shared" si="1240"/>
        <v>0</v>
      </c>
      <c r="DM243" s="79">
        <v>100</v>
      </c>
      <c r="DN243" s="9">
        <v>179.10300000000001</v>
      </c>
      <c r="DO243" s="37">
        <f t="shared" si="1241"/>
        <v>1791.0300000000002</v>
      </c>
      <c r="DP243" s="36">
        <v>0</v>
      </c>
      <c r="DQ243" s="9">
        <v>0</v>
      </c>
      <c r="DR243" s="37">
        <f t="shared" si="1242"/>
        <v>0</v>
      </c>
      <c r="DS243" s="36">
        <v>0</v>
      </c>
      <c r="DT243" s="9">
        <v>0</v>
      </c>
      <c r="DU243" s="37">
        <f t="shared" si="1243"/>
        <v>0</v>
      </c>
      <c r="DV243" s="36">
        <v>0</v>
      </c>
      <c r="DW243" s="9">
        <v>0</v>
      </c>
      <c r="DX243" s="37">
        <f t="shared" si="1244"/>
        <v>0</v>
      </c>
      <c r="DY243" s="36">
        <v>0</v>
      </c>
      <c r="DZ243" s="9">
        <v>0</v>
      </c>
      <c r="EA243" s="37">
        <f t="shared" si="1245"/>
        <v>0</v>
      </c>
      <c r="EB243" s="36">
        <v>0</v>
      </c>
      <c r="EC243" s="9">
        <v>0</v>
      </c>
      <c r="ED243" s="37">
        <f t="shared" si="1246"/>
        <v>0</v>
      </c>
      <c r="EE243" s="36">
        <v>0</v>
      </c>
      <c r="EF243" s="9">
        <v>0</v>
      </c>
      <c r="EG243" s="37">
        <f t="shared" si="1247"/>
        <v>0</v>
      </c>
      <c r="EH243" s="36">
        <v>0</v>
      </c>
      <c r="EI243" s="9">
        <v>0</v>
      </c>
      <c r="EJ243" s="37">
        <f t="shared" si="1248"/>
        <v>0</v>
      </c>
      <c r="EK243" s="79">
        <v>1274.72</v>
      </c>
      <c r="EL243" s="9">
        <v>2537.1460000000002</v>
      </c>
      <c r="EM243" s="37">
        <f t="shared" si="1249"/>
        <v>1990.3555290573618</v>
      </c>
      <c r="EN243" s="36">
        <v>0</v>
      </c>
      <c r="EO243" s="9">
        <v>0</v>
      </c>
      <c r="EP243" s="37">
        <f t="shared" si="1250"/>
        <v>0</v>
      </c>
      <c r="EQ243" s="5">
        <f t="shared" si="1252"/>
        <v>12273.28</v>
      </c>
      <c r="ER243" s="11">
        <f t="shared" si="1253"/>
        <v>24512.313999999998</v>
      </c>
    </row>
    <row r="244" spans="1:148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54">IF(C244=0,0,D244/C244*1000)</f>
        <v>0</v>
      </c>
      <c r="F244" s="36">
        <v>0</v>
      </c>
      <c r="G244" s="9">
        <v>0</v>
      </c>
      <c r="H244" s="37">
        <f t="shared" si="1204"/>
        <v>0</v>
      </c>
      <c r="I244" s="36">
        <v>0</v>
      </c>
      <c r="J244" s="9">
        <v>0</v>
      </c>
      <c r="K244" s="37">
        <f t="shared" si="1205"/>
        <v>0</v>
      </c>
      <c r="L244" s="36">
        <v>0</v>
      </c>
      <c r="M244" s="9">
        <v>0</v>
      </c>
      <c r="N244" s="37">
        <f t="shared" si="1206"/>
        <v>0</v>
      </c>
      <c r="O244" s="36">
        <v>0</v>
      </c>
      <c r="P244" s="9">
        <v>0</v>
      </c>
      <c r="Q244" s="37">
        <f t="shared" si="1207"/>
        <v>0</v>
      </c>
      <c r="R244" s="36">
        <v>0</v>
      </c>
      <c r="S244" s="9">
        <v>0</v>
      </c>
      <c r="T244" s="37">
        <f t="shared" si="1208"/>
        <v>0</v>
      </c>
      <c r="U244" s="79">
        <v>843.34</v>
      </c>
      <c r="V244" s="9">
        <v>2426.9940000000001</v>
      </c>
      <c r="W244" s="37">
        <f t="shared" si="1209"/>
        <v>2877.8357483340051</v>
      </c>
      <c r="X244" s="36">
        <v>0</v>
      </c>
      <c r="Y244" s="9">
        <v>0</v>
      </c>
      <c r="Z244" s="37">
        <f t="shared" si="1210"/>
        <v>0</v>
      </c>
      <c r="AA244" s="36">
        <v>0</v>
      </c>
      <c r="AB244" s="9">
        <v>0</v>
      </c>
      <c r="AC244" s="37">
        <f t="shared" si="1211"/>
        <v>0</v>
      </c>
      <c r="AD244" s="36">
        <v>0</v>
      </c>
      <c r="AE244" s="9">
        <v>0</v>
      </c>
      <c r="AF244" s="37">
        <f t="shared" si="1212"/>
        <v>0</v>
      </c>
      <c r="AG244" s="36">
        <v>0</v>
      </c>
      <c r="AH244" s="9">
        <v>0</v>
      </c>
      <c r="AI244" s="37">
        <f t="shared" si="1213"/>
        <v>0</v>
      </c>
      <c r="AJ244" s="36">
        <v>0</v>
      </c>
      <c r="AK244" s="9">
        <v>0</v>
      </c>
      <c r="AL244" s="37">
        <f t="shared" si="1214"/>
        <v>0</v>
      </c>
      <c r="AM244" s="36">
        <v>0</v>
      </c>
      <c r="AN244" s="9">
        <v>0</v>
      </c>
      <c r="AO244" s="37">
        <f t="shared" si="1215"/>
        <v>0</v>
      </c>
      <c r="AP244" s="36">
        <v>0</v>
      </c>
      <c r="AQ244" s="9">
        <v>0</v>
      </c>
      <c r="AR244" s="37">
        <f t="shared" si="1216"/>
        <v>0</v>
      </c>
      <c r="AS244" s="36">
        <v>0</v>
      </c>
      <c r="AT244" s="9">
        <v>0</v>
      </c>
      <c r="AU244" s="37">
        <f t="shared" si="1217"/>
        <v>0</v>
      </c>
      <c r="AV244" s="36">
        <v>0</v>
      </c>
      <c r="AW244" s="9">
        <v>0</v>
      </c>
      <c r="AX244" s="37">
        <f t="shared" si="1218"/>
        <v>0</v>
      </c>
      <c r="AY244" s="36">
        <v>0</v>
      </c>
      <c r="AZ244" s="9">
        <v>0</v>
      </c>
      <c r="BA244" s="37">
        <f t="shared" si="1219"/>
        <v>0</v>
      </c>
      <c r="BB244" s="36">
        <v>0</v>
      </c>
      <c r="BC244" s="9">
        <v>0</v>
      </c>
      <c r="BD244" s="37">
        <f t="shared" si="1220"/>
        <v>0</v>
      </c>
      <c r="BE244" s="36">
        <v>0</v>
      </c>
      <c r="BF244" s="9">
        <v>0</v>
      </c>
      <c r="BG244" s="37">
        <f t="shared" si="1221"/>
        <v>0</v>
      </c>
      <c r="BH244" s="36">
        <v>0</v>
      </c>
      <c r="BI244" s="9">
        <v>0</v>
      </c>
      <c r="BJ244" s="37">
        <f t="shared" si="1222"/>
        <v>0</v>
      </c>
      <c r="BK244" s="36">
        <v>0</v>
      </c>
      <c r="BL244" s="9">
        <v>0</v>
      </c>
      <c r="BM244" s="37">
        <f t="shared" si="1223"/>
        <v>0</v>
      </c>
      <c r="BN244" s="36">
        <v>0</v>
      </c>
      <c r="BO244" s="9">
        <v>0</v>
      </c>
      <c r="BP244" s="37">
        <f t="shared" si="1224"/>
        <v>0</v>
      </c>
      <c r="BQ244" s="79">
        <v>432.96</v>
      </c>
      <c r="BR244" s="9">
        <v>1429.1410000000001</v>
      </c>
      <c r="BS244" s="37">
        <f t="shared" si="1225"/>
        <v>3300.8615114560239</v>
      </c>
      <c r="BT244" s="36">
        <v>0</v>
      </c>
      <c r="BU244" s="9">
        <v>0</v>
      </c>
      <c r="BV244" s="37">
        <f t="shared" si="1226"/>
        <v>0</v>
      </c>
      <c r="BW244" s="79">
        <v>272</v>
      </c>
      <c r="BX244" s="9">
        <v>306.61099999999999</v>
      </c>
      <c r="BY244" s="37">
        <f t="shared" si="1227"/>
        <v>1127.2463235294117</v>
      </c>
      <c r="BZ244" s="36">
        <v>0</v>
      </c>
      <c r="CA244" s="9">
        <v>0</v>
      </c>
      <c r="CB244" s="37">
        <f t="shared" si="1228"/>
        <v>0</v>
      </c>
      <c r="CC244" s="36">
        <v>0</v>
      </c>
      <c r="CD244" s="9">
        <v>0</v>
      </c>
      <c r="CE244" s="37">
        <f t="shared" si="1229"/>
        <v>0</v>
      </c>
      <c r="CF244" s="36">
        <v>0</v>
      </c>
      <c r="CG244" s="9">
        <v>0</v>
      </c>
      <c r="CH244" s="37">
        <f t="shared" si="1230"/>
        <v>0</v>
      </c>
      <c r="CI244" s="79">
        <v>9446.9500000000007</v>
      </c>
      <c r="CJ244" s="9">
        <v>19094.87</v>
      </c>
      <c r="CK244" s="37">
        <f t="shared" si="1231"/>
        <v>2021.2735327274941</v>
      </c>
      <c r="CL244" s="79">
        <v>985.4</v>
      </c>
      <c r="CM244" s="9">
        <v>2379.5320000000002</v>
      </c>
      <c r="CN244" s="37">
        <f t="shared" si="1232"/>
        <v>2414.7879033894869</v>
      </c>
      <c r="CO244" s="36">
        <v>0</v>
      </c>
      <c r="CP244" s="9">
        <v>0</v>
      </c>
      <c r="CQ244" s="37">
        <f t="shared" si="1233"/>
        <v>0</v>
      </c>
      <c r="CR244" s="36">
        <v>0</v>
      </c>
      <c r="CS244" s="9">
        <v>0</v>
      </c>
      <c r="CT244" s="37">
        <f t="shared" si="1234"/>
        <v>0</v>
      </c>
      <c r="CU244" s="36">
        <v>0</v>
      </c>
      <c r="CV244" s="9">
        <v>0</v>
      </c>
      <c r="CW244" s="37">
        <f t="shared" si="1235"/>
        <v>0</v>
      </c>
      <c r="CX244" s="36">
        <v>0</v>
      </c>
      <c r="CY244" s="9">
        <v>0</v>
      </c>
      <c r="CZ244" s="37">
        <f t="shared" si="1236"/>
        <v>0</v>
      </c>
      <c r="DA244" s="36">
        <v>0</v>
      </c>
      <c r="DB244" s="9">
        <v>0</v>
      </c>
      <c r="DC244" s="37">
        <f t="shared" si="1237"/>
        <v>0</v>
      </c>
      <c r="DD244" s="36">
        <v>0</v>
      </c>
      <c r="DE244" s="9">
        <v>0</v>
      </c>
      <c r="DF244" s="37">
        <f t="shared" si="1238"/>
        <v>0</v>
      </c>
      <c r="DG244" s="36">
        <v>0</v>
      </c>
      <c r="DH244" s="9">
        <v>0</v>
      </c>
      <c r="DI244" s="37">
        <f t="shared" si="1239"/>
        <v>0</v>
      </c>
      <c r="DJ244" s="36">
        <v>0</v>
      </c>
      <c r="DK244" s="9">
        <v>0</v>
      </c>
      <c r="DL244" s="37">
        <f t="shared" si="1240"/>
        <v>0</v>
      </c>
      <c r="DM244" s="79">
        <v>101</v>
      </c>
      <c r="DN244" s="9">
        <v>199.69</v>
      </c>
      <c r="DO244" s="37">
        <f t="shared" si="1241"/>
        <v>1977.128712871287</v>
      </c>
      <c r="DP244" s="36">
        <v>0</v>
      </c>
      <c r="DQ244" s="9">
        <v>0</v>
      </c>
      <c r="DR244" s="37">
        <f t="shared" si="1242"/>
        <v>0</v>
      </c>
      <c r="DS244" s="36">
        <v>0</v>
      </c>
      <c r="DT244" s="9">
        <v>0</v>
      </c>
      <c r="DU244" s="37">
        <f t="shared" si="1243"/>
        <v>0</v>
      </c>
      <c r="DV244" s="36">
        <v>0</v>
      </c>
      <c r="DW244" s="9">
        <v>0</v>
      </c>
      <c r="DX244" s="37">
        <f t="shared" si="1244"/>
        <v>0</v>
      </c>
      <c r="DY244" s="36">
        <v>0</v>
      </c>
      <c r="DZ244" s="9">
        <v>0</v>
      </c>
      <c r="EA244" s="37">
        <f t="shared" si="1245"/>
        <v>0</v>
      </c>
      <c r="EB244" s="36">
        <v>0</v>
      </c>
      <c r="EC244" s="9">
        <v>0</v>
      </c>
      <c r="ED244" s="37">
        <f t="shared" si="1246"/>
        <v>0</v>
      </c>
      <c r="EE244" s="36">
        <v>0</v>
      </c>
      <c r="EF244" s="9">
        <v>0</v>
      </c>
      <c r="EG244" s="37">
        <f t="shared" si="1247"/>
        <v>0</v>
      </c>
      <c r="EH244" s="36">
        <v>0</v>
      </c>
      <c r="EI244" s="9">
        <v>0</v>
      </c>
      <c r="EJ244" s="37">
        <f t="shared" si="1248"/>
        <v>0</v>
      </c>
      <c r="EK244" s="79">
        <v>1184</v>
      </c>
      <c r="EL244" s="9">
        <v>3373.5349999999999</v>
      </c>
      <c r="EM244" s="37">
        <f t="shared" si="1249"/>
        <v>2849.2694256756758</v>
      </c>
      <c r="EN244" s="36">
        <v>0</v>
      </c>
      <c r="EO244" s="9">
        <v>0</v>
      </c>
      <c r="EP244" s="37">
        <f t="shared" si="1250"/>
        <v>0</v>
      </c>
      <c r="EQ244" s="5">
        <f t="shared" si="1252"/>
        <v>13265.65</v>
      </c>
      <c r="ER244" s="11">
        <f t="shared" si="1253"/>
        <v>29210.372999999996</v>
      </c>
    </row>
    <row r="245" spans="1:148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54"/>
        <v>0</v>
      </c>
      <c r="F245" s="36">
        <v>0</v>
      </c>
      <c r="G245" s="9">
        <v>0</v>
      </c>
      <c r="H245" s="37">
        <f t="shared" si="1204"/>
        <v>0</v>
      </c>
      <c r="I245" s="36">
        <v>0</v>
      </c>
      <c r="J245" s="9">
        <v>0</v>
      </c>
      <c r="K245" s="37">
        <f t="shared" si="1205"/>
        <v>0</v>
      </c>
      <c r="L245" s="36">
        <v>0</v>
      </c>
      <c r="M245" s="9">
        <v>0</v>
      </c>
      <c r="N245" s="37">
        <f t="shared" si="1206"/>
        <v>0</v>
      </c>
      <c r="O245" s="36">
        <v>0</v>
      </c>
      <c r="P245" s="9">
        <v>0</v>
      </c>
      <c r="Q245" s="37">
        <f t="shared" si="1207"/>
        <v>0</v>
      </c>
      <c r="R245" s="36">
        <v>0</v>
      </c>
      <c r="S245" s="9">
        <v>0</v>
      </c>
      <c r="T245" s="37">
        <f t="shared" si="1208"/>
        <v>0</v>
      </c>
      <c r="U245" s="79">
        <v>1266.3</v>
      </c>
      <c r="V245" s="9">
        <v>4035.6590000000001</v>
      </c>
      <c r="W245" s="37">
        <f t="shared" si="1209"/>
        <v>3186.9691226407645</v>
      </c>
      <c r="X245" s="36">
        <v>0</v>
      </c>
      <c r="Y245" s="9">
        <v>0</v>
      </c>
      <c r="Z245" s="37">
        <f t="shared" si="1210"/>
        <v>0</v>
      </c>
      <c r="AA245" s="36">
        <v>0</v>
      </c>
      <c r="AB245" s="9">
        <v>0</v>
      </c>
      <c r="AC245" s="37">
        <f t="shared" si="1211"/>
        <v>0</v>
      </c>
      <c r="AD245" s="36">
        <v>0</v>
      </c>
      <c r="AE245" s="9">
        <v>0</v>
      </c>
      <c r="AF245" s="37">
        <f t="shared" si="1212"/>
        <v>0</v>
      </c>
      <c r="AG245" s="36">
        <v>0</v>
      </c>
      <c r="AH245" s="9">
        <v>0</v>
      </c>
      <c r="AI245" s="37">
        <f t="shared" si="1213"/>
        <v>0</v>
      </c>
      <c r="AJ245" s="36">
        <v>0</v>
      </c>
      <c r="AK245" s="9">
        <v>0</v>
      </c>
      <c r="AL245" s="37">
        <f t="shared" si="1214"/>
        <v>0</v>
      </c>
      <c r="AM245" s="36">
        <v>0</v>
      </c>
      <c r="AN245" s="9">
        <v>0</v>
      </c>
      <c r="AO245" s="37">
        <f t="shared" si="1215"/>
        <v>0</v>
      </c>
      <c r="AP245" s="36">
        <v>0</v>
      </c>
      <c r="AQ245" s="9">
        <v>0</v>
      </c>
      <c r="AR245" s="37">
        <f t="shared" si="1216"/>
        <v>0</v>
      </c>
      <c r="AS245" s="36">
        <v>0</v>
      </c>
      <c r="AT245" s="9">
        <v>0</v>
      </c>
      <c r="AU245" s="37">
        <f t="shared" si="1217"/>
        <v>0</v>
      </c>
      <c r="AV245" s="36">
        <v>0</v>
      </c>
      <c r="AW245" s="9">
        <v>0</v>
      </c>
      <c r="AX245" s="37">
        <f t="shared" si="1218"/>
        <v>0</v>
      </c>
      <c r="AY245" s="36">
        <v>0</v>
      </c>
      <c r="AZ245" s="9">
        <v>0</v>
      </c>
      <c r="BA245" s="37">
        <f t="shared" si="1219"/>
        <v>0</v>
      </c>
      <c r="BB245" s="36">
        <v>0</v>
      </c>
      <c r="BC245" s="9">
        <v>0</v>
      </c>
      <c r="BD245" s="37">
        <f t="shared" si="1220"/>
        <v>0</v>
      </c>
      <c r="BE245" s="36">
        <v>0</v>
      </c>
      <c r="BF245" s="9">
        <v>0</v>
      </c>
      <c r="BG245" s="37">
        <f t="shared" si="1221"/>
        <v>0</v>
      </c>
      <c r="BH245" s="36">
        <v>0</v>
      </c>
      <c r="BI245" s="9">
        <v>0</v>
      </c>
      <c r="BJ245" s="37">
        <f t="shared" si="1222"/>
        <v>0</v>
      </c>
      <c r="BK245" s="36">
        <v>0</v>
      </c>
      <c r="BL245" s="9">
        <v>0</v>
      </c>
      <c r="BM245" s="37">
        <f t="shared" si="1223"/>
        <v>0</v>
      </c>
      <c r="BN245" s="36">
        <v>0</v>
      </c>
      <c r="BO245" s="9">
        <v>0</v>
      </c>
      <c r="BP245" s="37">
        <f t="shared" si="1224"/>
        <v>0</v>
      </c>
      <c r="BQ245" s="79">
        <v>302.32</v>
      </c>
      <c r="BR245" s="9">
        <v>1059.8699999999999</v>
      </c>
      <c r="BS245" s="37">
        <f t="shared" si="1225"/>
        <v>3505.7885684043395</v>
      </c>
      <c r="BT245" s="36">
        <v>0</v>
      </c>
      <c r="BU245" s="9">
        <v>0</v>
      </c>
      <c r="BV245" s="37">
        <f t="shared" si="1226"/>
        <v>0</v>
      </c>
      <c r="BW245" s="79">
        <v>156</v>
      </c>
      <c r="BX245" s="9">
        <v>173.80699999999999</v>
      </c>
      <c r="BY245" s="37">
        <f t="shared" si="1227"/>
        <v>1114.147435897436</v>
      </c>
      <c r="BZ245" s="36">
        <v>0</v>
      </c>
      <c r="CA245" s="9">
        <v>0</v>
      </c>
      <c r="CB245" s="37">
        <f t="shared" si="1228"/>
        <v>0</v>
      </c>
      <c r="CC245" s="36">
        <v>0</v>
      </c>
      <c r="CD245" s="9">
        <v>0</v>
      </c>
      <c r="CE245" s="37">
        <f t="shared" si="1229"/>
        <v>0</v>
      </c>
      <c r="CF245" s="36">
        <v>0</v>
      </c>
      <c r="CG245" s="9">
        <v>0</v>
      </c>
      <c r="CH245" s="37">
        <f t="shared" si="1230"/>
        <v>0</v>
      </c>
      <c r="CI245" s="79">
        <v>9562.99</v>
      </c>
      <c r="CJ245" s="9">
        <v>22242.726999999999</v>
      </c>
      <c r="CK245" s="37">
        <f t="shared" si="1231"/>
        <v>2325.9176261817697</v>
      </c>
      <c r="CL245" s="79">
        <v>974.2</v>
      </c>
      <c r="CM245" s="9">
        <v>2677.29</v>
      </c>
      <c r="CN245" s="37">
        <f t="shared" si="1232"/>
        <v>2748.193389447752</v>
      </c>
      <c r="CO245" s="36">
        <v>0</v>
      </c>
      <c r="CP245" s="9">
        <v>0</v>
      </c>
      <c r="CQ245" s="37">
        <f t="shared" si="1233"/>
        <v>0</v>
      </c>
      <c r="CR245" s="36">
        <v>0</v>
      </c>
      <c r="CS245" s="9">
        <v>0</v>
      </c>
      <c r="CT245" s="37">
        <f t="shared" si="1234"/>
        <v>0</v>
      </c>
      <c r="CU245" s="36">
        <v>0</v>
      </c>
      <c r="CV245" s="9">
        <v>0</v>
      </c>
      <c r="CW245" s="37">
        <f t="shared" si="1235"/>
        <v>0</v>
      </c>
      <c r="CX245" s="36">
        <v>0</v>
      </c>
      <c r="CY245" s="9">
        <v>0</v>
      </c>
      <c r="CZ245" s="37">
        <f t="shared" si="1236"/>
        <v>0</v>
      </c>
      <c r="DA245" s="36">
        <v>0</v>
      </c>
      <c r="DB245" s="9">
        <v>0</v>
      </c>
      <c r="DC245" s="37">
        <f t="shared" si="1237"/>
        <v>0</v>
      </c>
      <c r="DD245" s="36">
        <v>0</v>
      </c>
      <c r="DE245" s="9">
        <v>0</v>
      </c>
      <c r="DF245" s="37">
        <f t="shared" si="1238"/>
        <v>0</v>
      </c>
      <c r="DG245" s="36">
        <v>0</v>
      </c>
      <c r="DH245" s="9">
        <v>0</v>
      </c>
      <c r="DI245" s="37">
        <f t="shared" si="1239"/>
        <v>0</v>
      </c>
      <c r="DJ245" s="36">
        <v>0</v>
      </c>
      <c r="DK245" s="9">
        <v>0</v>
      </c>
      <c r="DL245" s="37">
        <f t="shared" si="1240"/>
        <v>0</v>
      </c>
      <c r="DM245" s="79">
        <v>124.5</v>
      </c>
      <c r="DN245" s="9">
        <v>209.648</v>
      </c>
      <c r="DO245" s="37">
        <f t="shared" si="1241"/>
        <v>1683.9196787148594</v>
      </c>
      <c r="DP245" s="36">
        <v>0</v>
      </c>
      <c r="DQ245" s="9">
        <v>0</v>
      </c>
      <c r="DR245" s="37">
        <f t="shared" si="1242"/>
        <v>0</v>
      </c>
      <c r="DS245" s="36">
        <v>0</v>
      </c>
      <c r="DT245" s="9">
        <v>0</v>
      </c>
      <c r="DU245" s="37">
        <f t="shared" si="1243"/>
        <v>0</v>
      </c>
      <c r="DV245" s="36">
        <v>0</v>
      </c>
      <c r="DW245" s="9">
        <v>0</v>
      </c>
      <c r="DX245" s="37">
        <f t="shared" si="1244"/>
        <v>0</v>
      </c>
      <c r="DY245" s="36">
        <v>0</v>
      </c>
      <c r="DZ245" s="9">
        <v>0</v>
      </c>
      <c r="EA245" s="37">
        <f t="shared" si="1245"/>
        <v>0</v>
      </c>
      <c r="EB245" s="36">
        <v>0</v>
      </c>
      <c r="EC245" s="9">
        <v>0</v>
      </c>
      <c r="ED245" s="37">
        <f t="shared" si="1246"/>
        <v>0</v>
      </c>
      <c r="EE245" s="36">
        <v>0</v>
      </c>
      <c r="EF245" s="9">
        <v>0</v>
      </c>
      <c r="EG245" s="37">
        <f t="shared" si="1247"/>
        <v>0</v>
      </c>
      <c r="EH245" s="36">
        <v>0</v>
      </c>
      <c r="EI245" s="9">
        <v>0</v>
      </c>
      <c r="EJ245" s="37">
        <f t="shared" si="1248"/>
        <v>0</v>
      </c>
      <c r="EK245" s="79">
        <v>300</v>
      </c>
      <c r="EL245" s="9">
        <v>617.125</v>
      </c>
      <c r="EM245" s="37">
        <f t="shared" si="1249"/>
        <v>2057.0833333333335</v>
      </c>
      <c r="EN245" s="36">
        <v>0</v>
      </c>
      <c r="EO245" s="9">
        <v>0</v>
      </c>
      <c r="EP245" s="37">
        <f t="shared" si="1250"/>
        <v>0</v>
      </c>
      <c r="EQ245" s="5">
        <f t="shared" si="1252"/>
        <v>12686.310000000001</v>
      </c>
      <c r="ER245" s="11">
        <f t="shared" si="1253"/>
        <v>31016.126</v>
      </c>
    </row>
    <row r="246" spans="1:148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54"/>
        <v>0</v>
      </c>
      <c r="F246" s="36">
        <v>0</v>
      </c>
      <c r="G246" s="9">
        <v>0</v>
      </c>
      <c r="H246" s="37">
        <f t="shared" si="1204"/>
        <v>0</v>
      </c>
      <c r="I246" s="36">
        <v>0</v>
      </c>
      <c r="J246" s="9">
        <v>0</v>
      </c>
      <c r="K246" s="37">
        <f t="shared" si="1205"/>
        <v>0</v>
      </c>
      <c r="L246" s="36">
        <v>0</v>
      </c>
      <c r="M246" s="9">
        <v>0</v>
      </c>
      <c r="N246" s="37">
        <f t="shared" si="1206"/>
        <v>0</v>
      </c>
      <c r="O246" s="36">
        <v>0</v>
      </c>
      <c r="P246" s="9">
        <v>0</v>
      </c>
      <c r="Q246" s="37">
        <f t="shared" si="1207"/>
        <v>0</v>
      </c>
      <c r="R246" s="36">
        <v>0</v>
      </c>
      <c r="S246" s="9">
        <v>0</v>
      </c>
      <c r="T246" s="37">
        <f t="shared" si="1208"/>
        <v>0</v>
      </c>
      <c r="U246" s="79">
        <v>1064.7</v>
      </c>
      <c r="V246" s="9">
        <v>3632.7280000000001</v>
      </c>
      <c r="W246" s="37">
        <f t="shared" si="1209"/>
        <v>3411.9733258194797</v>
      </c>
      <c r="X246" s="36">
        <v>0</v>
      </c>
      <c r="Y246" s="9">
        <v>0</v>
      </c>
      <c r="Z246" s="37">
        <f t="shared" si="1210"/>
        <v>0</v>
      </c>
      <c r="AA246" s="36">
        <v>0</v>
      </c>
      <c r="AB246" s="9">
        <v>0</v>
      </c>
      <c r="AC246" s="37">
        <f t="shared" si="1211"/>
        <v>0</v>
      </c>
      <c r="AD246" s="36">
        <v>0</v>
      </c>
      <c r="AE246" s="9">
        <v>0</v>
      </c>
      <c r="AF246" s="37">
        <f t="shared" si="1212"/>
        <v>0</v>
      </c>
      <c r="AG246" s="36">
        <v>0</v>
      </c>
      <c r="AH246" s="9">
        <v>0</v>
      </c>
      <c r="AI246" s="37">
        <f t="shared" si="1213"/>
        <v>0</v>
      </c>
      <c r="AJ246" s="79">
        <v>68.015079999999998</v>
      </c>
      <c r="AK246" s="9">
        <v>279.25400000000002</v>
      </c>
      <c r="AL246" s="37">
        <f t="shared" si="1214"/>
        <v>4105.7659566084467</v>
      </c>
      <c r="AM246" s="36">
        <v>0</v>
      </c>
      <c r="AN246" s="9">
        <v>0</v>
      </c>
      <c r="AO246" s="37">
        <f t="shared" si="1215"/>
        <v>0</v>
      </c>
      <c r="AP246" s="36">
        <v>0</v>
      </c>
      <c r="AQ246" s="9">
        <v>0</v>
      </c>
      <c r="AR246" s="37">
        <f t="shared" si="1216"/>
        <v>0</v>
      </c>
      <c r="AS246" s="36">
        <v>0</v>
      </c>
      <c r="AT246" s="9">
        <v>0</v>
      </c>
      <c r="AU246" s="37">
        <f t="shared" si="1217"/>
        <v>0</v>
      </c>
      <c r="AV246" s="36">
        <v>0</v>
      </c>
      <c r="AW246" s="9">
        <v>0</v>
      </c>
      <c r="AX246" s="37">
        <f t="shared" si="1218"/>
        <v>0</v>
      </c>
      <c r="AY246" s="36">
        <v>0</v>
      </c>
      <c r="AZ246" s="9">
        <v>0</v>
      </c>
      <c r="BA246" s="37">
        <f t="shared" si="1219"/>
        <v>0</v>
      </c>
      <c r="BB246" s="36">
        <v>0</v>
      </c>
      <c r="BC246" s="9">
        <v>0</v>
      </c>
      <c r="BD246" s="37">
        <f t="shared" si="1220"/>
        <v>0</v>
      </c>
      <c r="BE246" s="36">
        <v>0</v>
      </c>
      <c r="BF246" s="9">
        <v>0</v>
      </c>
      <c r="BG246" s="37">
        <f t="shared" si="1221"/>
        <v>0</v>
      </c>
      <c r="BH246" s="36">
        <v>0</v>
      </c>
      <c r="BI246" s="9">
        <v>0</v>
      </c>
      <c r="BJ246" s="37">
        <f t="shared" si="1222"/>
        <v>0</v>
      </c>
      <c r="BK246" s="36">
        <v>0</v>
      </c>
      <c r="BL246" s="9">
        <v>0</v>
      </c>
      <c r="BM246" s="37">
        <f t="shared" si="1223"/>
        <v>0</v>
      </c>
      <c r="BN246" s="36">
        <v>0</v>
      </c>
      <c r="BO246" s="9">
        <v>0</v>
      </c>
      <c r="BP246" s="37">
        <f t="shared" si="1224"/>
        <v>0</v>
      </c>
      <c r="BQ246" s="79">
        <v>273</v>
      </c>
      <c r="BR246" s="9">
        <v>1019.6559999999999</v>
      </c>
      <c r="BS246" s="37">
        <f t="shared" si="1225"/>
        <v>3735.003663003663</v>
      </c>
      <c r="BT246" s="36">
        <v>0</v>
      </c>
      <c r="BU246" s="9">
        <v>0</v>
      </c>
      <c r="BV246" s="37">
        <f t="shared" si="1226"/>
        <v>0</v>
      </c>
      <c r="BW246" s="79">
        <v>376</v>
      </c>
      <c r="BX246" s="9">
        <v>795.41700000000003</v>
      </c>
      <c r="BY246" s="37">
        <f t="shared" si="1227"/>
        <v>2115.4707446808511</v>
      </c>
      <c r="BZ246" s="36">
        <v>0</v>
      </c>
      <c r="CA246" s="9">
        <v>0</v>
      </c>
      <c r="CB246" s="37">
        <f t="shared" si="1228"/>
        <v>0</v>
      </c>
      <c r="CC246" s="36">
        <v>0</v>
      </c>
      <c r="CD246" s="9">
        <v>0</v>
      </c>
      <c r="CE246" s="37">
        <f t="shared" si="1229"/>
        <v>0</v>
      </c>
      <c r="CF246" s="36">
        <v>0</v>
      </c>
      <c r="CG246" s="9">
        <v>0</v>
      </c>
      <c r="CH246" s="37">
        <f t="shared" si="1230"/>
        <v>0</v>
      </c>
      <c r="CI246" s="79">
        <v>8170.78</v>
      </c>
      <c r="CJ246" s="9">
        <v>22037.539000000001</v>
      </c>
      <c r="CK246" s="37">
        <f t="shared" si="1231"/>
        <v>2697.1156976445336</v>
      </c>
      <c r="CL246" s="79">
        <v>914.86</v>
      </c>
      <c r="CM246" s="9">
        <v>2650.5940000000001</v>
      </c>
      <c r="CN246" s="37">
        <f t="shared" si="1232"/>
        <v>2897.267341451151</v>
      </c>
      <c r="CO246" s="36">
        <v>0</v>
      </c>
      <c r="CP246" s="9">
        <v>0</v>
      </c>
      <c r="CQ246" s="37">
        <f t="shared" si="1233"/>
        <v>0</v>
      </c>
      <c r="CR246" s="36">
        <v>0</v>
      </c>
      <c r="CS246" s="9">
        <v>0</v>
      </c>
      <c r="CT246" s="37">
        <f t="shared" si="1234"/>
        <v>0</v>
      </c>
      <c r="CU246" s="36">
        <v>0</v>
      </c>
      <c r="CV246" s="9">
        <v>0</v>
      </c>
      <c r="CW246" s="37">
        <f t="shared" si="1235"/>
        <v>0</v>
      </c>
      <c r="CX246" s="36">
        <v>0</v>
      </c>
      <c r="CY246" s="9">
        <v>0</v>
      </c>
      <c r="CZ246" s="37">
        <f t="shared" si="1236"/>
        <v>0</v>
      </c>
      <c r="DA246" s="79">
        <v>0</v>
      </c>
      <c r="DB246" s="9">
        <v>0</v>
      </c>
      <c r="DC246" s="37">
        <f t="shared" si="1237"/>
        <v>0</v>
      </c>
      <c r="DD246" s="79">
        <v>5.04</v>
      </c>
      <c r="DE246" s="9">
        <v>185.25700000000001</v>
      </c>
      <c r="DF246" s="37">
        <f t="shared" si="1238"/>
        <v>36757.341269841272</v>
      </c>
      <c r="DG246" s="36">
        <v>0</v>
      </c>
      <c r="DH246" s="9">
        <v>0</v>
      </c>
      <c r="DI246" s="37">
        <f t="shared" si="1239"/>
        <v>0</v>
      </c>
      <c r="DJ246" s="36">
        <v>0</v>
      </c>
      <c r="DK246" s="9">
        <v>0</v>
      </c>
      <c r="DL246" s="37">
        <f t="shared" si="1240"/>
        <v>0</v>
      </c>
      <c r="DM246" s="79">
        <v>63</v>
      </c>
      <c r="DN246" s="9">
        <v>97.65</v>
      </c>
      <c r="DO246" s="37">
        <f t="shared" si="1241"/>
        <v>1550</v>
      </c>
      <c r="DP246" s="36">
        <v>0</v>
      </c>
      <c r="DQ246" s="9">
        <v>0</v>
      </c>
      <c r="DR246" s="37">
        <f t="shared" si="1242"/>
        <v>0</v>
      </c>
      <c r="DS246" s="36">
        <v>0</v>
      </c>
      <c r="DT246" s="9">
        <v>0</v>
      </c>
      <c r="DU246" s="37">
        <f t="shared" si="1243"/>
        <v>0</v>
      </c>
      <c r="DV246" s="36">
        <v>0</v>
      </c>
      <c r="DW246" s="9">
        <v>0</v>
      </c>
      <c r="DX246" s="37">
        <f t="shared" si="1244"/>
        <v>0</v>
      </c>
      <c r="DY246" s="36">
        <v>0</v>
      </c>
      <c r="DZ246" s="9">
        <v>0</v>
      </c>
      <c r="EA246" s="37">
        <f t="shared" si="1245"/>
        <v>0</v>
      </c>
      <c r="EB246" s="79">
        <v>1.0200000000000001E-3</v>
      </c>
      <c r="EC246" s="9">
        <v>1.0999999999999999E-2</v>
      </c>
      <c r="ED246" s="37">
        <f t="shared" si="1246"/>
        <v>10784.313725490196</v>
      </c>
      <c r="EE246" s="36">
        <v>0</v>
      </c>
      <c r="EF246" s="9">
        <v>0</v>
      </c>
      <c r="EG246" s="37">
        <f t="shared" si="1247"/>
        <v>0</v>
      </c>
      <c r="EH246" s="79">
        <v>30.92</v>
      </c>
      <c r="EI246" s="9">
        <v>105.128</v>
      </c>
      <c r="EJ246" s="37">
        <f t="shared" si="1248"/>
        <v>3400</v>
      </c>
      <c r="EK246" s="79">
        <v>274</v>
      </c>
      <c r="EL246" s="9">
        <v>481.83300000000003</v>
      </c>
      <c r="EM246" s="37">
        <f t="shared" si="1249"/>
        <v>1758.5145985401459</v>
      </c>
      <c r="EN246" s="36">
        <v>0</v>
      </c>
      <c r="EO246" s="9">
        <v>0</v>
      </c>
      <c r="EP246" s="37">
        <f t="shared" si="1250"/>
        <v>0</v>
      </c>
      <c r="EQ246" s="5">
        <f t="shared" si="1252"/>
        <v>11240.316100000002</v>
      </c>
      <c r="ER246" s="11">
        <f t="shared" si="1253"/>
        <v>31285.067000000003</v>
      </c>
    </row>
    <row r="247" spans="1:148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54"/>
        <v>0</v>
      </c>
      <c r="F247" s="36">
        <v>0</v>
      </c>
      <c r="G247" s="9">
        <v>0</v>
      </c>
      <c r="H247" s="37">
        <f t="shared" si="1204"/>
        <v>0</v>
      </c>
      <c r="I247" s="36">
        <v>0</v>
      </c>
      <c r="J247" s="9">
        <v>0</v>
      </c>
      <c r="K247" s="37">
        <f t="shared" si="1205"/>
        <v>0</v>
      </c>
      <c r="L247" s="36">
        <v>0</v>
      </c>
      <c r="M247" s="9">
        <v>0</v>
      </c>
      <c r="N247" s="37">
        <f t="shared" si="1206"/>
        <v>0</v>
      </c>
      <c r="O247" s="36">
        <v>0</v>
      </c>
      <c r="P247" s="9">
        <v>0</v>
      </c>
      <c r="Q247" s="37">
        <f t="shared" si="1207"/>
        <v>0</v>
      </c>
      <c r="R247" s="36">
        <v>0</v>
      </c>
      <c r="S247" s="9">
        <v>0</v>
      </c>
      <c r="T247" s="37">
        <f t="shared" si="1208"/>
        <v>0</v>
      </c>
      <c r="U247" s="79">
        <v>1443.46</v>
      </c>
      <c r="V247" s="9">
        <v>4886.1859999999997</v>
      </c>
      <c r="W247" s="37">
        <f t="shared" si="1209"/>
        <v>3385.051196430798</v>
      </c>
      <c r="X247" s="36">
        <v>0</v>
      </c>
      <c r="Y247" s="9">
        <v>0</v>
      </c>
      <c r="Z247" s="37">
        <f t="shared" si="1210"/>
        <v>0</v>
      </c>
      <c r="AA247" s="36">
        <v>0</v>
      </c>
      <c r="AB247" s="9">
        <v>0</v>
      </c>
      <c r="AC247" s="37">
        <f t="shared" si="1211"/>
        <v>0</v>
      </c>
      <c r="AD247" s="36">
        <v>0</v>
      </c>
      <c r="AE247" s="9">
        <v>0</v>
      </c>
      <c r="AF247" s="37">
        <f t="shared" si="1212"/>
        <v>0</v>
      </c>
      <c r="AG247" s="36">
        <v>0</v>
      </c>
      <c r="AH247" s="9">
        <v>0</v>
      </c>
      <c r="AI247" s="37">
        <f t="shared" si="1213"/>
        <v>0</v>
      </c>
      <c r="AJ247" s="79">
        <v>68</v>
      </c>
      <c r="AK247" s="9">
        <v>182.30799999999999</v>
      </c>
      <c r="AL247" s="37">
        <f t="shared" si="1214"/>
        <v>2681</v>
      </c>
      <c r="AM247" s="36">
        <v>0</v>
      </c>
      <c r="AN247" s="9">
        <v>0</v>
      </c>
      <c r="AO247" s="37">
        <f t="shared" si="1215"/>
        <v>0</v>
      </c>
      <c r="AP247" s="36">
        <v>0</v>
      </c>
      <c r="AQ247" s="9">
        <v>0</v>
      </c>
      <c r="AR247" s="37">
        <f t="shared" si="1216"/>
        <v>0</v>
      </c>
      <c r="AS247" s="36">
        <v>0</v>
      </c>
      <c r="AT247" s="9">
        <v>0</v>
      </c>
      <c r="AU247" s="37">
        <f t="shared" si="1217"/>
        <v>0</v>
      </c>
      <c r="AV247" s="36">
        <v>0</v>
      </c>
      <c r="AW247" s="9">
        <v>0</v>
      </c>
      <c r="AX247" s="37">
        <f t="shared" si="1218"/>
        <v>0</v>
      </c>
      <c r="AY247" s="36">
        <v>0</v>
      </c>
      <c r="AZ247" s="9">
        <v>0</v>
      </c>
      <c r="BA247" s="37">
        <f t="shared" si="1219"/>
        <v>0</v>
      </c>
      <c r="BB247" s="36">
        <v>0</v>
      </c>
      <c r="BC247" s="9">
        <v>0</v>
      </c>
      <c r="BD247" s="37">
        <f t="shared" si="1220"/>
        <v>0</v>
      </c>
      <c r="BE247" s="36">
        <v>0</v>
      </c>
      <c r="BF247" s="9">
        <v>0</v>
      </c>
      <c r="BG247" s="37">
        <f t="shared" si="1221"/>
        <v>0</v>
      </c>
      <c r="BH247" s="36">
        <v>0</v>
      </c>
      <c r="BI247" s="9">
        <v>0</v>
      </c>
      <c r="BJ247" s="37">
        <f t="shared" si="1222"/>
        <v>0</v>
      </c>
      <c r="BK247" s="36">
        <v>0</v>
      </c>
      <c r="BL247" s="9">
        <v>0</v>
      </c>
      <c r="BM247" s="37">
        <f t="shared" si="1223"/>
        <v>0</v>
      </c>
      <c r="BN247" s="36">
        <v>0</v>
      </c>
      <c r="BO247" s="9">
        <v>0</v>
      </c>
      <c r="BP247" s="37">
        <f t="shared" si="1224"/>
        <v>0</v>
      </c>
      <c r="BQ247" s="79">
        <v>207.52</v>
      </c>
      <c r="BR247" s="9">
        <v>775.53099999999995</v>
      </c>
      <c r="BS247" s="37">
        <f t="shared" si="1225"/>
        <v>3737.1385890516572</v>
      </c>
      <c r="BT247" s="36">
        <v>0</v>
      </c>
      <c r="BU247" s="9">
        <v>0</v>
      </c>
      <c r="BV247" s="37">
        <f t="shared" si="1226"/>
        <v>0</v>
      </c>
      <c r="BW247" s="79">
        <v>202</v>
      </c>
      <c r="BX247" s="9">
        <v>478.36</v>
      </c>
      <c r="BY247" s="37">
        <f t="shared" si="1227"/>
        <v>2368.1188118811879</v>
      </c>
      <c r="BZ247" s="36">
        <v>0</v>
      </c>
      <c r="CA247" s="9">
        <v>0</v>
      </c>
      <c r="CB247" s="37">
        <f t="shared" si="1228"/>
        <v>0</v>
      </c>
      <c r="CC247" s="36">
        <v>0</v>
      </c>
      <c r="CD247" s="9">
        <v>0</v>
      </c>
      <c r="CE247" s="37">
        <f t="shared" si="1229"/>
        <v>0</v>
      </c>
      <c r="CF247" s="36">
        <v>0</v>
      </c>
      <c r="CG247" s="9">
        <v>0</v>
      </c>
      <c r="CH247" s="37">
        <f t="shared" si="1230"/>
        <v>0</v>
      </c>
      <c r="CI247" s="79">
        <v>6758.81</v>
      </c>
      <c r="CJ247" s="9">
        <v>18076.36</v>
      </c>
      <c r="CK247" s="37">
        <f t="shared" si="1231"/>
        <v>2674.488556417476</v>
      </c>
      <c r="CL247" s="79">
        <v>813</v>
      </c>
      <c r="CM247" s="9">
        <v>2612.98</v>
      </c>
      <c r="CN247" s="37">
        <f t="shared" si="1232"/>
        <v>3213.9975399753998</v>
      </c>
      <c r="CO247" s="36">
        <v>0</v>
      </c>
      <c r="CP247" s="9">
        <v>0</v>
      </c>
      <c r="CQ247" s="37">
        <f t="shared" si="1233"/>
        <v>0</v>
      </c>
      <c r="CR247" s="36">
        <v>0</v>
      </c>
      <c r="CS247" s="9">
        <v>0</v>
      </c>
      <c r="CT247" s="37">
        <f t="shared" si="1234"/>
        <v>0</v>
      </c>
      <c r="CU247" s="36">
        <v>0</v>
      </c>
      <c r="CV247" s="9">
        <v>0</v>
      </c>
      <c r="CW247" s="37">
        <f t="shared" si="1235"/>
        <v>0</v>
      </c>
      <c r="CX247" s="36">
        <v>0</v>
      </c>
      <c r="CY247" s="9">
        <v>0</v>
      </c>
      <c r="CZ247" s="37">
        <f t="shared" si="1236"/>
        <v>0</v>
      </c>
      <c r="DA247" s="36">
        <v>0</v>
      </c>
      <c r="DB247" s="9">
        <v>0</v>
      </c>
      <c r="DC247" s="37">
        <f t="shared" si="1237"/>
        <v>0</v>
      </c>
      <c r="DD247" s="36">
        <v>0</v>
      </c>
      <c r="DE247" s="9">
        <v>0</v>
      </c>
      <c r="DF247" s="37">
        <f t="shared" si="1238"/>
        <v>0</v>
      </c>
      <c r="DG247" s="36">
        <v>0</v>
      </c>
      <c r="DH247" s="9">
        <v>0</v>
      </c>
      <c r="DI247" s="37">
        <f t="shared" si="1239"/>
        <v>0</v>
      </c>
      <c r="DJ247" s="36">
        <v>0</v>
      </c>
      <c r="DK247" s="9">
        <v>0</v>
      </c>
      <c r="DL247" s="37">
        <f t="shared" si="1240"/>
        <v>0</v>
      </c>
      <c r="DM247" s="79">
        <v>30</v>
      </c>
      <c r="DN247" s="9">
        <v>36</v>
      </c>
      <c r="DO247" s="37">
        <f t="shared" si="1241"/>
        <v>1200</v>
      </c>
      <c r="DP247" s="36">
        <v>0</v>
      </c>
      <c r="DQ247" s="9">
        <v>0</v>
      </c>
      <c r="DR247" s="37">
        <f t="shared" si="1242"/>
        <v>0</v>
      </c>
      <c r="DS247" s="36">
        <v>0</v>
      </c>
      <c r="DT247" s="9">
        <v>0</v>
      </c>
      <c r="DU247" s="37">
        <f t="shared" si="1243"/>
        <v>0</v>
      </c>
      <c r="DV247" s="36">
        <v>0</v>
      </c>
      <c r="DW247" s="9">
        <v>0</v>
      </c>
      <c r="DX247" s="37">
        <f t="shared" si="1244"/>
        <v>0</v>
      </c>
      <c r="DY247" s="36">
        <v>0</v>
      </c>
      <c r="DZ247" s="9">
        <v>0</v>
      </c>
      <c r="EA247" s="37">
        <f t="shared" si="1245"/>
        <v>0</v>
      </c>
      <c r="EB247" s="36">
        <v>0</v>
      </c>
      <c r="EC247" s="9">
        <v>0</v>
      </c>
      <c r="ED247" s="37">
        <f t="shared" si="1246"/>
        <v>0</v>
      </c>
      <c r="EE247" s="36">
        <v>0</v>
      </c>
      <c r="EF247" s="9">
        <v>0</v>
      </c>
      <c r="EG247" s="37">
        <f t="shared" si="1247"/>
        <v>0</v>
      </c>
      <c r="EH247" s="36">
        <v>0</v>
      </c>
      <c r="EI247" s="9">
        <v>0</v>
      </c>
      <c r="EJ247" s="37">
        <f t="shared" si="1248"/>
        <v>0</v>
      </c>
      <c r="EK247" s="79">
        <v>360</v>
      </c>
      <c r="EL247" s="9">
        <v>863.78899999999999</v>
      </c>
      <c r="EM247" s="37">
        <f t="shared" si="1249"/>
        <v>2399.4138888888888</v>
      </c>
      <c r="EN247" s="36">
        <v>0</v>
      </c>
      <c r="EO247" s="9">
        <v>0</v>
      </c>
      <c r="EP247" s="37">
        <f t="shared" si="1250"/>
        <v>0</v>
      </c>
      <c r="EQ247" s="5">
        <f t="shared" si="1252"/>
        <v>9882.7900000000009</v>
      </c>
      <c r="ER247" s="11">
        <f t="shared" si="1253"/>
        <v>27911.513999999999</v>
      </c>
    </row>
    <row r="248" spans="1:148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54"/>
        <v>0</v>
      </c>
      <c r="F248" s="36">
        <v>0</v>
      </c>
      <c r="G248" s="9">
        <v>0</v>
      </c>
      <c r="H248" s="37">
        <f t="shared" si="1204"/>
        <v>0</v>
      </c>
      <c r="I248" s="36">
        <v>0</v>
      </c>
      <c r="J248" s="9">
        <v>0</v>
      </c>
      <c r="K248" s="37">
        <f t="shared" si="1205"/>
        <v>0</v>
      </c>
      <c r="L248" s="36">
        <v>0</v>
      </c>
      <c r="M248" s="9">
        <v>0</v>
      </c>
      <c r="N248" s="37">
        <f t="shared" si="1206"/>
        <v>0</v>
      </c>
      <c r="O248" s="36">
        <v>0</v>
      </c>
      <c r="P248" s="9">
        <v>0</v>
      </c>
      <c r="Q248" s="37">
        <f t="shared" si="1207"/>
        <v>0</v>
      </c>
      <c r="R248" s="36">
        <v>0</v>
      </c>
      <c r="S248" s="9">
        <v>0</v>
      </c>
      <c r="T248" s="37">
        <f t="shared" si="1208"/>
        <v>0</v>
      </c>
      <c r="U248" s="79">
        <v>1092.06</v>
      </c>
      <c r="V248" s="9">
        <v>3642.973</v>
      </c>
      <c r="W248" s="37">
        <f t="shared" si="1209"/>
        <v>3335.8725711041516</v>
      </c>
      <c r="X248" s="36">
        <v>0</v>
      </c>
      <c r="Y248" s="9">
        <v>0</v>
      </c>
      <c r="Z248" s="37">
        <f t="shared" si="1210"/>
        <v>0</v>
      </c>
      <c r="AA248" s="36">
        <v>0</v>
      </c>
      <c r="AB248" s="9">
        <v>0</v>
      </c>
      <c r="AC248" s="37">
        <f t="shared" si="1211"/>
        <v>0</v>
      </c>
      <c r="AD248" s="36">
        <v>0</v>
      </c>
      <c r="AE248" s="9">
        <v>0</v>
      </c>
      <c r="AF248" s="37">
        <f t="shared" si="1212"/>
        <v>0</v>
      </c>
      <c r="AG248" s="36">
        <v>0</v>
      </c>
      <c r="AH248" s="9">
        <v>0</v>
      </c>
      <c r="AI248" s="37">
        <f t="shared" si="1213"/>
        <v>0</v>
      </c>
      <c r="AJ248" s="36">
        <v>0</v>
      </c>
      <c r="AK248" s="9">
        <v>0</v>
      </c>
      <c r="AL248" s="37">
        <f t="shared" si="1214"/>
        <v>0</v>
      </c>
      <c r="AM248" s="36">
        <v>0</v>
      </c>
      <c r="AN248" s="9">
        <v>0</v>
      </c>
      <c r="AO248" s="37">
        <f t="shared" si="1215"/>
        <v>0</v>
      </c>
      <c r="AP248" s="36">
        <v>0</v>
      </c>
      <c r="AQ248" s="9">
        <v>0</v>
      </c>
      <c r="AR248" s="37">
        <f t="shared" si="1216"/>
        <v>0</v>
      </c>
      <c r="AS248" s="36">
        <v>0</v>
      </c>
      <c r="AT248" s="9">
        <v>0</v>
      </c>
      <c r="AU248" s="37">
        <f t="shared" si="1217"/>
        <v>0</v>
      </c>
      <c r="AV248" s="36">
        <v>0</v>
      </c>
      <c r="AW248" s="9">
        <v>0</v>
      </c>
      <c r="AX248" s="37">
        <f t="shared" si="1218"/>
        <v>0</v>
      </c>
      <c r="AY248" s="36">
        <v>0</v>
      </c>
      <c r="AZ248" s="9">
        <v>0</v>
      </c>
      <c r="BA248" s="37">
        <f t="shared" si="1219"/>
        <v>0</v>
      </c>
      <c r="BB248" s="36">
        <v>0</v>
      </c>
      <c r="BC248" s="9">
        <v>0</v>
      </c>
      <c r="BD248" s="37">
        <f t="shared" si="1220"/>
        <v>0</v>
      </c>
      <c r="BE248" s="36">
        <v>0</v>
      </c>
      <c r="BF248" s="9">
        <v>0</v>
      </c>
      <c r="BG248" s="37">
        <f t="shared" si="1221"/>
        <v>0</v>
      </c>
      <c r="BH248" s="79">
        <v>3.0000000000000001E-3</v>
      </c>
      <c r="BI248" s="9">
        <v>4.0000000000000001E-3</v>
      </c>
      <c r="BJ248" s="37">
        <f t="shared" si="1222"/>
        <v>1333.3333333333333</v>
      </c>
      <c r="BK248" s="36">
        <v>0</v>
      </c>
      <c r="BL248" s="9">
        <v>0</v>
      </c>
      <c r="BM248" s="37">
        <f t="shared" si="1223"/>
        <v>0</v>
      </c>
      <c r="BN248" s="36">
        <v>0</v>
      </c>
      <c r="BO248" s="9">
        <v>0</v>
      </c>
      <c r="BP248" s="37">
        <f t="shared" si="1224"/>
        <v>0</v>
      </c>
      <c r="BQ248" s="79">
        <v>261.10000000000002</v>
      </c>
      <c r="BR248" s="9">
        <v>889.25599999999997</v>
      </c>
      <c r="BS248" s="37">
        <f t="shared" si="1225"/>
        <v>3405.8062045193406</v>
      </c>
      <c r="BT248" s="36">
        <v>0</v>
      </c>
      <c r="BU248" s="9">
        <v>0</v>
      </c>
      <c r="BV248" s="37">
        <f t="shared" si="1226"/>
        <v>0</v>
      </c>
      <c r="BW248" s="79">
        <v>112</v>
      </c>
      <c r="BX248" s="9">
        <v>274.22300000000001</v>
      </c>
      <c r="BY248" s="37">
        <f t="shared" si="1227"/>
        <v>2448.4196428571431</v>
      </c>
      <c r="BZ248" s="36">
        <v>0</v>
      </c>
      <c r="CA248" s="9">
        <v>0</v>
      </c>
      <c r="CB248" s="37">
        <f t="shared" si="1228"/>
        <v>0</v>
      </c>
      <c r="CC248" s="36">
        <v>0</v>
      </c>
      <c r="CD248" s="9">
        <v>0</v>
      </c>
      <c r="CE248" s="37">
        <f t="shared" si="1229"/>
        <v>0</v>
      </c>
      <c r="CF248" s="36">
        <v>0</v>
      </c>
      <c r="CG248" s="9">
        <v>0</v>
      </c>
      <c r="CH248" s="37">
        <f t="shared" si="1230"/>
        <v>0</v>
      </c>
      <c r="CI248" s="79">
        <v>6165.95</v>
      </c>
      <c r="CJ248" s="9">
        <v>15212.264999999999</v>
      </c>
      <c r="CK248" s="37">
        <f t="shared" si="1231"/>
        <v>2467.1405055182086</v>
      </c>
      <c r="CL248" s="79">
        <v>552.9</v>
      </c>
      <c r="CM248" s="9">
        <v>1951.0129999999999</v>
      </c>
      <c r="CN248" s="37">
        <f t="shared" si="1232"/>
        <v>3528.6905407849522</v>
      </c>
      <c r="CO248" s="36">
        <v>0</v>
      </c>
      <c r="CP248" s="9">
        <v>0</v>
      </c>
      <c r="CQ248" s="37">
        <f t="shared" si="1233"/>
        <v>0</v>
      </c>
      <c r="CR248" s="36">
        <v>0</v>
      </c>
      <c r="CS248" s="9">
        <v>0</v>
      </c>
      <c r="CT248" s="37">
        <f t="shared" si="1234"/>
        <v>0</v>
      </c>
      <c r="CU248" s="36">
        <v>0</v>
      </c>
      <c r="CV248" s="9">
        <v>0</v>
      </c>
      <c r="CW248" s="37">
        <f t="shared" si="1235"/>
        <v>0</v>
      </c>
      <c r="CX248" s="36">
        <v>0</v>
      </c>
      <c r="CY248" s="9">
        <v>0</v>
      </c>
      <c r="CZ248" s="37">
        <f t="shared" si="1236"/>
        <v>0</v>
      </c>
      <c r="DA248" s="36">
        <v>0</v>
      </c>
      <c r="DB248" s="9">
        <v>0</v>
      </c>
      <c r="DC248" s="37">
        <f t="shared" si="1237"/>
        <v>0</v>
      </c>
      <c r="DD248" s="36">
        <v>0</v>
      </c>
      <c r="DE248" s="9">
        <v>0</v>
      </c>
      <c r="DF248" s="37">
        <f t="shared" si="1238"/>
        <v>0</v>
      </c>
      <c r="DG248" s="36">
        <v>0</v>
      </c>
      <c r="DH248" s="9">
        <v>0</v>
      </c>
      <c r="DI248" s="37">
        <f t="shared" si="1239"/>
        <v>0</v>
      </c>
      <c r="DJ248" s="36">
        <v>0</v>
      </c>
      <c r="DK248" s="9">
        <v>0</v>
      </c>
      <c r="DL248" s="37">
        <f t="shared" si="1240"/>
        <v>0</v>
      </c>
      <c r="DM248" s="79">
        <v>35</v>
      </c>
      <c r="DN248" s="9">
        <v>42</v>
      </c>
      <c r="DO248" s="37">
        <f t="shared" si="1241"/>
        <v>1200</v>
      </c>
      <c r="DP248" s="36">
        <v>0</v>
      </c>
      <c r="DQ248" s="9">
        <v>0</v>
      </c>
      <c r="DR248" s="37">
        <f t="shared" si="1242"/>
        <v>0</v>
      </c>
      <c r="DS248" s="36">
        <v>0</v>
      </c>
      <c r="DT248" s="9">
        <v>0</v>
      </c>
      <c r="DU248" s="37">
        <f t="shared" si="1243"/>
        <v>0</v>
      </c>
      <c r="DV248" s="36">
        <v>0</v>
      </c>
      <c r="DW248" s="9">
        <v>0</v>
      </c>
      <c r="DX248" s="37">
        <f t="shared" si="1244"/>
        <v>0</v>
      </c>
      <c r="DY248" s="36">
        <v>0</v>
      </c>
      <c r="DZ248" s="9">
        <v>0</v>
      </c>
      <c r="EA248" s="37">
        <f t="shared" si="1245"/>
        <v>0</v>
      </c>
      <c r="EB248" s="79">
        <v>4.2399999999999998E-3</v>
      </c>
      <c r="EC248" s="9">
        <v>4.8000000000000001E-2</v>
      </c>
      <c r="ED248" s="37">
        <f t="shared" si="1246"/>
        <v>11320.754716981133</v>
      </c>
      <c r="EE248" s="36">
        <v>0</v>
      </c>
      <c r="EF248" s="9">
        <v>0</v>
      </c>
      <c r="EG248" s="37">
        <f t="shared" si="1247"/>
        <v>0</v>
      </c>
      <c r="EH248" s="36">
        <v>0</v>
      </c>
      <c r="EI248" s="9">
        <v>0</v>
      </c>
      <c r="EJ248" s="37">
        <f t="shared" si="1248"/>
        <v>0</v>
      </c>
      <c r="EK248" s="79">
        <v>180</v>
      </c>
      <c r="EL248" s="9">
        <v>158.04599999999999</v>
      </c>
      <c r="EM248" s="37">
        <f t="shared" si="1249"/>
        <v>878.0333333333333</v>
      </c>
      <c r="EN248" s="36">
        <v>0</v>
      </c>
      <c r="EO248" s="9">
        <v>0</v>
      </c>
      <c r="EP248" s="37">
        <f t="shared" si="1250"/>
        <v>0</v>
      </c>
      <c r="EQ248" s="5">
        <f t="shared" si="1252"/>
        <v>8399.0172399999992</v>
      </c>
      <c r="ER248" s="11">
        <f t="shared" si="1253"/>
        <v>22169.827999999994</v>
      </c>
    </row>
    <row r="249" spans="1:148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54"/>
        <v>0</v>
      </c>
      <c r="F249" s="36">
        <v>0</v>
      </c>
      <c r="G249" s="9">
        <v>0</v>
      </c>
      <c r="H249" s="37">
        <f t="shared" si="1204"/>
        <v>0</v>
      </c>
      <c r="I249" s="36">
        <v>0</v>
      </c>
      <c r="J249" s="9">
        <v>0</v>
      </c>
      <c r="K249" s="37">
        <f t="shared" si="1205"/>
        <v>0</v>
      </c>
      <c r="L249" s="36">
        <v>0</v>
      </c>
      <c r="M249" s="9">
        <v>0</v>
      </c>
      <c r="N249" s="37">
        <f t="shared" si="1206"/>
        <v>0</v>
      </c>
      <c r="O249" s="36">
        <v>0</v>
      </c>
      <c r="P249" s="9">
        <v>0</v>
      </c>
      <c r="Q249" s="37">
        <f t="shared" si="1207"/>
        <v>0</v>
      </c>
      <c r="R249" s="36">
        <v>0</v>
      </c>
      <c r="S249" s="9">
        <v>0</v>
      </c>
      <c r="T249" s="37">
        <f t="shared" si="1208"/>
        <v>0</v>
      </c>
      <c r="U249" s="79">
        <v>1003.32</v>
      </c>
      <c r="V249" s="9">
        <v>3573.6959999999999</v>
      </c>
      <c r="W249" s="37">
        <f t="shared" si="1209"/>
        <v>3561.8705896423871</v>
      </c>
      <c r="X249" s="36">
        <v>0</v>
      </c>
      <c r="Y249" s="9">
        <v>0</v>
      </c>
      <c r="Z249" s="37">
        <f t="shared" si="1210"/>
        <v>0</v>
      </c>
      <c r="AA249" s="36">
        <v>0</v>
      </c>
      <c r="AB249" s="9">
        <v>0</v>
      </c>
      <c r="AC249" s="37">
        <f t="shared" si="1211"/>
        <v>0</v>
      </c>
      <c r="AD249" s="36">
        <v>0</v>
      </c>
      <c r="AE249" s="9">
        <v>0</v>
      </c>
      <c r="AF249" s="37">
        <f t="shared" si="1212"/>
        <v>0</v>
      </c>
      <c r="AG249" s="36">
        <v>0</v>
      </c>
      <c r="AH249" s="9">
        <v>0</v>
      </c>
      <c r="AI249" s="37">
        <f t="shared" si="1213"/>
        <v>0</v>
      </c>
      <c r="AJ249" s="79">
        <v>34</v>
      </c>
      <c r="AK249" s="9">
        <v>46.988</v>
      </c>
      <c r="AL249" s="37">
        <f t="shared" si="1214"/>
        <v>1382</v>
      </c>
      <c r="AM249" s="36">
        <v>0</v>
      </c>
      <c r="AN249" s="9">
        <v>0</v>
      </c>
      <c r="AO249" s="37">
        <f t="shared" si="1215"/>
        <v>0</v>
      </c>
      <c r="AP249" s="36">
        <v>0</v>
      </c>
      <c r="AQ249" s="9">
        <v>0</v>
      </c>
      <c r="AR249" s="37">
        <f t="shared" si="1216"/>
        <v>0</v>
      </c>
      <c r="AS249" s="36">
        <v>0</v>
      </c>
      <c r="AT249" s="9">
        <v>0</v>
      </c>
      <c r="AU249" s="37">
        <f t="shared" si="1217"/>
        <v>0</v>
      </c>
      <c r="AV249" s="36">
        <v>0</v>
      </c>
      <c r="AW249" s="9">
        <v>0</v>
      </c>
      <c r="AX249" s="37">
        <f t="shared" si="1218"/>
        <v>0</v>
      </c>
      <c r="AY249" s="36">
        <v>0</v>
      </c>
      <c r="AZ249" s="9">
        <v>0</v>
      </c>
      <c r="BA249" s="37">
        <f t="shared" si="1219"/>
        <v>0</v>
      </c>
      <c r="BB249" s="36">
        <v>0</v>
      </c>
      <c r="BC249" s="9">
        <v>0</v>
      </c>
      <c r="BD249" s="37">
        <f t="shared" si="1220"/>
        <v>0</v>
      </c>
      <c r="BE249" s="36">
        <v>0</v>
      </c>
      <c r="BF249" s="9">
        <v>0</v>
      </c>
      <c r="BG249" s="37">
        <f t="shared" si="1221"/>
        <v>0</v>
      </c>
      <c r="BH249" s="36">
        <v>0</v>
      </c>
      <c r="BI249" s="9">
        <v>0</v>
      </c>
      <c r="BJ249" s="37">
        <f t="shared" si="1222"/>
        <v>0</v>
      </c>
      <c r="BK249" s="36">
        <v>0</v>
      </c>
      <c r="BL249" s="9">
        <v>0</v>
      </c>
      <c r="BM249" s="37">
        <f t="shared" si="1223"/>
        <v>0</v>
      </c>
      <c r="BN249" s="36">
        <v>0</v>
      </c>
      <c r="BO249" s="9">
        <v>0</v>
      </c>
      <c r="BP249" s="37">
        <f t="shared" si="1224"/>
        <v>0</v>
      </c>
      <c r="BQ249" s="79">
        <v>183.66</v>
      </c>
      <c r="BR249" s="9">
        <v>682.06700000000001</v>
      </c>
      <c r="BS249" s="37">
        <f t="shared" si="1225"/>
        <v>3713.7482304257869</v>
      </c>
      <c r="BT249" s="36">
        <v>0</v>
      </c>
      <c r="BU249" s="9">
        <v>0</v>
      </c>
      <c r="BV249" s="37">
        <f t="shared" si="1226"/>
        <v>0</v>
      </c>
      <c r="BW249" s="36">
        <v>0</v>
      </c>
      <c r="BX249" s="9">
        <v>0</v>
      </c>
      <c r="BY249" s="37">
        <f t="shared" si="1227"/>
        <v>0</v>
      </c>
      <c r="BZ249" s="36">
        <v>0</v>
      </c>
      <c r="CA249" s="9">
        <v>0</v>
      </c>
      <c r="CB249" s="37">
        <f t="shared" si="1228"/>
        <v>0</v>
      </c>
      <c r="CC249" s="36">
        <v>0</v>
      </c>
      <c r="CD249" s="9">
        <v>0</v>
      </c>
      <c r="CE249" s="37">
        <f t="shared" si="1229"/>
        <v>0</v>
      </c>
      <c r="CF249" s="36">
        <v>0</v>
      </c>
      <c r="CG249" s="9">
        <v>0</v>
      </c>
      <c r="CH249" s="37">
        <f t="shared" si="1230"/>
        <v>0</v>
      </c>
      <c r="CI249" s="79">
        <v>8005.15</v>
      </c>
      <c r="CJ249" s="9">
        <v>20482.024000000001</v>
      </c>
      <c r="CK249" s="37">
        <f t="shared" si="1231"/>
        <v>2558.6058974535144</v>
      </c>
      <c r="CL249" s="79">
        <v>644.62</v>
      </c>
      <c r="CM249" s="9">
        <v>2263.306</v>
      </c>
      <c r="CN249" s="37">
        <f t="shared" si="1232"/>
        <v>3511.0700878036673</v>
      </c>
      <c r="CO249" s="36">
        <v>0</v>
      </c>
      <c r="CP249" s="9">
        <v>0</v>
      </c>
      <c r="CQ249" s="37">
        <f t="shared" si="1233"/>
        <v>0</v>
      </c>
      <c r="CR249" s="36">
        <v>0</v>
      </c>
      <c r="CS249" s="9">
        <v>0</v>
      </c>
      <c r="CT249" s="37">
        <f t="shared" si="1234"/>
        <v>0</v>
      </c>
      <c r="CU249" s="36">
        <v>0</v>
      </c>
      <c r="CV249" s="9">
        <v>0</v>
      </c>
      <c r="CW249" s="37">
        <f t="shared" si="1235"/>
        <v>0</v>
      </c>
      <c r="CX249" s="36">
        <v>0</v>
      </c>
      <c r="CY249" s="9">
        <v>0</v>
      </c>
      <c r="CZ249" s="37">
        <f t="shared" si="1236"/>
        <v>0</v>
      </c>
      <c r="DA249" s="79">
        <v>0</v>
      </c>
      <c r="DB249" s="9">
        <v>0</v>
      </c>
      <c r="DC249" s="37">
        <f t="shared" si="1237"/>
        <v>0</v>
      </c>
      <c r="DD249" s="79">
        <v>19.2</v>
      </c>
      <c r="DE249" s="9">
        <v>808.87099999999998</v>
      </c>
      <c r="DF249" s="37">
        <f t="shared" si="1238"/>
        <v>42128.697916666664</v>
      </c>
      <c r="DG249" s="36">
        <v>0</v>
      </c>
      <c r="DH249" s="9">
        <v>0</v>
      </c>
      <c r="DI249" s="37">
        <f t="shared" si="1239"/>
        <v>0</v>
      </c>
      <c r="DJ249" s="36">
        <v>0</v>
      </c>
      <c r="DK249" s="9">
        <v>0</v>
      </c>
      <c r="DL249" s="37">
        <f t="shared" si="1240"/>
        <v>0</v>
      </c>
      <c r="DM249" s="79">
        <v>30</v>
      </c>
      <c r="DN249" s="9">
        <v>36</v>
      </c>
      <c r="DO249" s="37">
        <f t="shared" si="1241"/>
        <v>1200</v>
      </c>
      <c r="DP249" s="36">
        <v>0</v>
      </c>
      <c r="DQ249" s="9">
        <v>0</v>
      </c>
      <c r="DR249" s="37">
        <f t="shared" si="1242"/>
        <v>0</v>
      </c>
      <c r="DS249" s="36">
        <v>0</v>
      </c>
      <c r="DT249" s="9">
        <v>0</v>
      </c>
      <c r="DU249" s="37">
        <f t="shared" si="1243"/>
        <v>0</v>
      </c>
      <c r="DV249" s="36">
        <v>0</v>
      </c>
      <c r="DW249" s="9">
        <v>0</v>
      </c>
      <c r="DX249" s="37">
        <f t="shared" si="1244"/>
        <v>0</v>
      </c>
      <c r="DY249" s="36">
        <v>0</v>
      </c>
      <c r="DZ249" s="9">
        <v>0</v>
      </c>
      <c r="EA249" s="37">
        <f t="shared" si="1245"/>
        <v>0</v>
      </c>
      <c r="EB249" s="36">
        <v>0</v>
      </c>
      <c r="EC249" s="9">
        <v>0</v>
      </c>
      <c r="ED249" s="37">
        <f t="shared" si="1246"/>
        <v>0</v>
      </c>
      <c r="EE249" s="79">
        <v>8.4999999999999995E-4</v>
      </c>
      <c r="EF249" s="9">
        <v>0.53700000000000003</v>
      </c>
      <c r="EG249" s="37">
        <f t="shared" si="1247"/>
        <v>631764.70588235301</v>
      </c>
      <c r="EH249" s="79">
        <v>120</v>
      </c>
      <c r="EI249" s="9">
        <v>110.532</v>
      </c>
      <c r="EJ249" s="37">
        <f t="shared" si="1248"/>
        <v>921.09999999999991</v>
      </c>
      <c r="EK249" s="36">
        <v>0</v>
      </c>
      <c r="EL249" s="9">
        <v>0</v>
      </c>
      <c r="EM249" s="37">
        <f t="shared" si="1249"/>
        <v>0</v>
      </c>
      <c r="EN249" s="36">
        <v>0</v>
      </c>
      <c r="EO249" s="9">
        <v>0</v>
      </c>
      <c r="EP249" s="37">
        <f t="shared" si="1250"/>
        <v>0</v>
      </c>
      <c r="EQ249" s="5">
        <f t="shared" si="1252"/>
        <v>10039.950850000001</v>
      </c>
      <c r="ER249" s="11">
        <f t="shared" si="1253"/>
        <v>28004.021000000001</v>
      </c>
    </row>
    <row r="250" spans="1:148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54"/>
        <v>0</v>
      </c>
      <c r="F250" s="36">
        <v>0</v>
      </c>
      <c r="G250" s="9">
        <v>0</v>
      </c>
      <c r="H250" s="37">
        <f t="shared" si="1204"/>
        <v>0</v>
      </c>
      <c r="I250" s="36">
        <v>0</v>
      </c>
      <c r="J250" s="9">
        <v>0</v>
      </c>
      <c r="K250" s="37">
        <f t="shared" si="1205"/>
        <v>0</v>
      </c>
      <c r="L250" s="36">
        <v>0</v>
      </c>
      <c r="M250" s="9">
        <v>0</v>
      </c>
      <c r="N250" s="37">
        <f t="shared" si="1206"/>
        <v>0</v>
      </c>
      <c r="O250" s="36">
        <v>0</v>
      </c>
      <c r="P250" s="9">
        <v>0</v>
      </c>
      <c r="Q250" s="37">
        <f t="shared" si="1207"/>
        <v>0</v>
      </c>
      <c r="R250" s="36">
        <v>0</v>
      </c>
      <c r="S250" s="9">
        <v>0</v>
      </c>
      <c r="T250" s="37">
        <f t="shared" si="1208"/>
        <v>0</v>
      </c>
      <c r="U250" s="79">
        <v>1048.3</v>
      </c>
      <c r="V250" s="9">
        <v>3976.0059999999999</v>
      </c>
      <c r="W250" s="37">
        <f t="shared" si="1209"/>
        <v>3792.8131260135456</v>
      </c>
      <c r="X250" s="36">
        <v>0</v>
      </c>
      <c r="Y250" s="9">
        <v>0</v>
      </c>
      <c r="Z250" s="37">
        <f t="shared" si="1210"/>
        <v>0</v>
      </c>
      <c r="AA250" s="36">
        <v>0</v>
      </c>
      <c r="AB250" s="9">
        <v>0</v>
      </c>
      <c r="AC250" s="37">
        <f t="shared" si="1211"/>
        <v>0</v>
      </c>
      <c r="AD250" s="36">
        <v>0</v>
      </c>
      <c r="AE250" s="9">
        <v>0</v>
      </c>
      <c r="AF250" s="37">
        <f t="shared" si="1212"/>
        <v>0</v>
      </c>
      <c r="AG250" s="36">
        <v>0</v>
      </c>
      <c r="AH250" s="9">
        <v>0</v>
      </c>
      <c r="AI250" s="37">
        <f t="shared" si="1213"/>
        <v>0</v>
      </c>
      <c r="AJ250" s="36">
        <v>0</v>
      </c>
      <c r="AK250" s="9">
        <v>0</v>
      </c>
      <c r="AL250" s="37">
        <f t="shared" si="1214"/>
        <v>0</v>
      </c>
      <c r="AM250" s="36">
        <v>0</v>
      </c>
      <c r="AN250" s="9">
        <v>0</v>
      </c>
      <c r="AO250" s="37">
        <f t="shared" si="1215"/>
        <v>0</v>
      </c>
      <c r="AP250" s="79">
        <v>2.62</v>
      </c>
      <c r="AQ250" s="9">
        <v>79.468999999999994</v>
      </c>
      <c r="AR250" s="37">
        <f t="shared" si="1216"/>
        <v>30331.679389312972</v>
      </c>
      <c r="AS250" s="36">
        <v>0</v>
      </c>
      <c r="AT250" s="9">
        <v>0</v>
      </c>
      <c r="AU250" s="37">
        <f t="shared" si="1217"/>
        <v>0</v>
      </c>
      <c r="AV250" s="36">
        <v>0</v>
      </c>
      <c r="AW250" s="9">
        <v>0</v>
      </c>
      <c r="AX250" s="37">
        <f t="shared" si="1218"/>
        <v>0</v>
      </c>
      <c r="AY250" s="36">
        <v>0</v>
      </c>
      <c r="AZ250" s="9">
        <v>0</v>
      </c>
      <c r="BA250" s="37">
        <f t="shared" si="1219"/>
        <v>0</v>
      </c>
      <c r="BB250" s="36">
        <v>0</v>
      </c>
      <c r="BC250" s="9">
        <v>0</v>
      </c>
      <c r="BD250" s="37">
        <f t="shared" si="1220"/>
        <v>0</v>
      </c>
      <c r="BE250" s="36">
        <v>0</v>
      </c>
      <c r="BF250" s="9">
        <v>0</v>
      </c>
      <c r="BG250" s="37">
        <f t="shared" si="1221"/>
        <v>0</v>
      </c>
      <c r="BH250" s="36">
        <v>0</v>
      </c>
      <c r="BI250" s="9">
        <v>0</v>
      </c>
      <c r="BJ250" s="37">
        <f t="shared" si="1222"/>
        <v>0</v>
      </c>
      <c r="BK250" s="36">
        <v>0</v>
      </c>
      <c r="BL250" s="9">
        <v>0</v>
      </c>
      <c r="BM250" s="37">
        <f t="shared" si="1223"/>
        <v>0</v>
      </c>
      <c r="BN250" s="36">
        <v>0</v>
      </c>
      <c r="BO250" s="9">
        <v>0</v>
      </c>
      <c r="BP250" s="37">
        <f t="shared" si="1224"/>
        <v>0</v>
      </c>
      <c r="BQ250" s="79">
        <v>401.96</v>
      </c>
      <c r="BR250" s="9">
        <v>1555.0440000000001</v>
      </c>
      <c r="BS250" s="37">
        <f t="shared" si="1225"/>
        <v>3868.6535973728737</v>
      </c>
      <c r="BT250" s="36">
        <v>0</v>
      </c>
      <c r="BU250" s="9">
        <v>0</v>
      </c>
      <c r="BV250" s="37">
        <f t="shared" si="1226"/>
        <v>0</v>
      </c>
      <c r="BW250" s="79">
        <v>220</v>
      </c>
      <c r="BX250" s="9">
        <v>484.05599999999998</v>
      </c>
      <c r="BY250" s="37">
        <f t="shared" si="1227"/>
        <v>2200.2545454545452</v>
      </c>
      <c r="BZ250" s="36">
        <v>0</v>
      </c>
      <c r="CA250" s="9">
        <v>0</v>
      </c>
      <c r="CB250" s="37">
        <f t="shared" si="1228"/>
        <v>0</v>
      </c>
      <c r="CC250" s="36">
        <v>0</v>
      </c>
      <c r="CD250" s="9">
        <v>0</v>
      </c>
      <c r="CE250" s="37">
        <f t="shared" si="1229"/>
        <v>0</v>
      </c>
      <c r="CF250" s="36">
        <v>0</v>
      </c>
      <c r="CG250" s="9">
        <v>0</v>
      </c>
      <c r="CH250" s="37">
        <f t="shared" si="1230"/>
        <v>0</v>
      </c>
      <c r="CI250" s="79">
        <v>8171.61</v>
      </c>
      <c r="CJ250" s="9">
        <v>22059.637999999999</v>
      </c>
      <c r="CK250" s="37">
        <f t="shared" si="1231"/>
        <v>2699.5461114761961</v>
      </c>
      <c r="CL250" s="79">
        <v>414.98</v>
      </c>
      <c r="CM250" s="9">
        <v>1516.971</v>
      </c>
      <c r="CN250" s="37">
        <f t="shared" si="1232"/>
        <v>3655.5279772519157</v>
      </c>
      <c r="CO250" s="36">
        <v>0</v>
      </c>
      <c r="CP250" s="9">
        <v>0</v>
      </c>
      <c r="CQ250" s="37">
        <f t="shared" si="1233"/>
        <v>0</v>
      </c>
      <c r="CR250" s="36">
        <v>0</v>
      </c>
      <c r="CS250" s="9">
        <v>0</v>
      </c>
      <c r="CT250" s="37">
        <f t="shared" si="1234"/>
        <v>0</v>
      </c>
      <c r="CU250" s="36">
        <v>0</v>
      </c>
      <c r="CV250" s="9">
        <v>0</v>
      </c>
      <c r="CW250" s="37">
        <f t="shared" si="1235"/>
        <v>0</v>
      </c>
      <c r="CX250" s="36">
        <v>0</v>
      </c>
      <c r="CY250" s="9">
        <v>0</v>
      </c>
      <c r="CZ250" s="37">
        <f t="shared" si="1236"/>
        <v>0</v>
      </c>
      <c r="DA250" s="36">
        <v>0</v>
      </c>
      <c r="DB250" s="9">
        <v>0</v>
      </c>
      <c r="DC250" s="37">
        <f t="shared" si="1237"/>
        <v>0</v>
      </c>
      <c r="DD250" s="36">
        <v>0</v>
      </c>
      <c r="DE250" s="9">
        <v>0</v>
      </c>
      <c r="DF250" s="37">
        <f t="shared" si="1238"/>
        <v>0</v>
      </c>
      <c r="DG250" s="36">
        <v>0</v>
      </c>
      <c r="DH250" s="9">
        <v>0</v>
      </c>
      <c r="DI250" s="37">
        <f t="shared" si="1239"/>
        <v>0</v>
      </c>
      <c r="DJ250" s="36">
        <v>0</v>
      </c>
      <c r="DK250" s="9">
        <v>0</v>
      </c>
      <c r="DL250" s="37">
        <f t="shared" si="1240"/>
        <v>0</v>
      </c>
      <c r="DM250" s="79">
        <v>33</v>
      </c>
      <c r="DN250" s="9">
        <v>39.6</v>
      </c>
      <c r="DO250" s="37">
        <f t="shared" si="1241"/>
        <v>1200</v>
      </c>
      <c r="DP250" s="36">
        <v>0</v>
      </c>
      <c r="DQ250" s="9">
        <v>0</v>
      </c>
      <c r="DR250" s="37">
        <f t="shared" si="1242"/>
        <v>0</v>
      </c>
      <c r="DS250" s="36">
        <v>0</v>
      </c>
      <c r="DT250" s="9">
        <v>0</v>
      </c>
      <c r="DU250" s="37">
        <f t="shared" si="1243"/>
        <v>0</v>
      </c>
      <c r="DV250" s="36">
        <v>0</v>
      </c>
      <c r="DW250" s="9">
        <v>0</v>
      </c>
      <c r="DX250" s="37">
        <f t="shared" si="1244"/>
        <v>0</v>
      </c>
      <c r="DY250" s="36">
        <v>0</v>
      </c>
      <c r="DZ250" s="9">
        <v>0</v>
      </c>
      <c r="EA250" s="37">
        <f t="shared" si="1245"/>
        <v>0</v>
      </c>
      <c r="EB250" s="79">
        <v>1.16E-3</v>
      </c>
      <c r="EC250" s="9">
        <v>1.2E-2</v>
      </c>
      <c r="ED250" s="37">
        <f t="shared" si="1246"/>
        <v>10344.827586206897</v>
      </c>
      <c r="EE250" s="36">
        <v>0</v>
      </c>
      <c r="EF250" s="9">
        <v>0</v>
      </c>
      <c r="EG250" s="37">
        <f t="shared" si="1247"/>
        <v>0</v>
      </c>
      <c r="EH250" s="36">
        <v>0</v>
      </c>
      <c r="EI250" s="9">
        <v>0</v>
      </c>
      <c r="EJ250" s="37">
        <f t="shared" si="1248"/>
        <v>0</v>
      </c>
      <c r="EK250" s="79">
        <v>148</v>
      </c>
      <c r="EL250" s="9">
        <v>150.279</v>
      </c>
      <c r="EM250" s="37">
        <f t="shared" si="1249"/>
        <v>1015.3986486486486</v>
      </c>
      <c r="EN250" s="36">
        <v>0</v>
      </c>
      <c r="EO250" s="9">
        <v>0</v>
      </c>
      <c r="EP250" s="37">
        <f t="shared" si="1250"/>
        <v>0</v>
      </c>
      <c r="EQ250" s="5">
        <f t="shared" si="1252"/>
        <v>10440.471159999999</v>
      </c>
      <c r="ER250" s="11">
        <f t="shared" si="1253"/>
        <v>29861.074999999997</v>
      </c>
    </row>
    <row r="251" spans="1:148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54"/>
        <v>0</v>
      </c>
      <c r="F251" s="36">
        <v>0</v>
      </c>
      <c r="G251" s="9">
        <v>0</v>
      </c>
      <c r="H251" s="37">
        <f t="shared" si="1204"/>
        <v>0</v>
      </c>
      <c r="I251" s="36">
        <v>0</v>
      </c>
      <c r="J251" s="9">
        <v>0</v>
      </c>
      <c r="K251" s="37">
        <f t="shared" si="1205"/>
        <v>0</v>
      </c>
      <c r="L251" s="36">
        <v>0</v>
      </c>
      <c r="M251" s="9">
        <v>0</v>
      </c>
      <c r="N251" s="37">
        <f t="shared" si="1206"/>
        <v>0</v>
      </c>
      <c r="O251" s="36">
        <v>0</v>
      </c>
      <c r="P251" s="9">
        <v>0</v>
      </c>
      <c r="Q251" s="37">
        <f t="shared" si="1207"/>
        <v>0</v>
      </c>
      <c r="R251" s="36">
        <v>0</v>
      </c>
      <c r="S251" s="9">
        <v>0</v>
      </c>
      <c r="T251" s="37">
        <f t="shared" si="1208"/>
        <v>0</v>
      </c>
      <c r="U251" s="79">
        <v>1114.1400000000001</v>
      </c>
      <c r="V251" s="9">
        <v>3872.788</v>
      </c>
      <c r="W251" s="37">
        <f t="shared" si="1209"/>
        <v>3476.0335325901588</v>
      </c>
      <c r="X251" s="36">
        <v>0</v>
      </c>
      <c r="Y251" s="9">
        <v>0</v>
      </c>
      <c r="Z251" s="37">
        <f t="shared" si="1210"/>
        <v>0</v>
      </c>
      <c r="AA251" s="36">
        <v>0</v>
      </c>
      <c r="AB251" s="9">
        <v>0</v>
      </c>
      <c r="AC251" s="37">
        <f t="shared" si="1211"/>
        <v>0</v>
      </c>
      <c r="AD251" s="36">
        <v>0</v>
      </c>
      <c r="AE251" s="9">
        <v>0</v>
      </c>
      <c r="AF251" s="37">
        <f t="shared" si="1212"/>
        <v>0</v>
      </c>
      <c r="AG251" s="36">
        <v>0</v>
      </c>
      <c r="AH251" s="9">
        <v>0</v>
      </c>
      <c r="AI251" s="37">
        <f t="shared" si="1213"/>
        <v>0</v>
      </c>
      <c r="AJ251" s="36">
        <v>0</v>
      </c>
      <c r="AK251" s="9">
        <v>0</v>
      </c>
      <c r="AL251" s="37">
        <f t="shared" si="1214"/>
        <v>0</v>
      </c>
      <c r="AM251" s="36">
        <v>0</v>
      </c>
      <c r="AN251" s="9">
        <v>0</v>
      </c>
      <c r="AO251" s="37">
        <f t="shared" si="1215"/>
        <v>0</v>
      </c>
      <c r="AP251" s="36">
        <v>0</v>
      </c>
      <c r="AQ251" s="9">
        <v>0</v>
      </c>
      <c r="AR251" s="37">
        <f t="shared" si="1216"/>
        <v>0</v>
      </c>
      <c r="AS251" s="36">
        <v>0</v>
      </c>
      <c r="AT251" s="9">
        <v>0</v>
      </c>
      <c r="AU251" s="37">
        <f t="shared" si="1217"/>
        <v>0</v>
      </c>
      <c r="AV251" s="36">
        <v>0</v>
      </c>
      <c r="AW251" s="9">
        <v>0</v>
      </c>
      <c r="AX251" s="37">
        <f t="shared" si="1218"/>
        <v>0</v>
      </c>
      <c r="AY251" s="36">
        <v>0</v>
      </c>
      <c r="AZ251" s="9">
        <v>0</v>
      </c>
      <c r="BA251" s="37">
        <f t="shared" si="1219"/>
        <v>0</v>
      </c>
      <c r="BB251" s="36">
        <v>0</v>
      </c>
      <c r="BC251" s="9">
        <v>0</v>
      </c>
      <c r="BD251" s="37">
        <f t="shared" si="1220"/>
        <v>0</v>
      </c>
      <c r="BE251" s="36">
        <v>0</v>
      </c>
      <c r="BF251" s="9">
        <v>0</v>
      </c>
      <c r="BG251" s="37">
        <f t="shared" si="1221"/>
        <v>0</v>
      </c>
      <c r="BH251" s="36">
        <v>0</v>
      </c>
      <c r="BI251" s="9">
        <v>0</v>
      </c>
      <c r="BJ251" s="37">
        <f t="shared" si="1222"/>
        <v>0</v>
      </c>
      <c r="BK251" s="36">
        <v>0</v>
      </c>
      <c r="BL251" s="9">
        <v>0</v>
      </c>
      <c r="BM251" s="37">
        <f t="shared" si="1223"/>
        <v>0</v>
      </c>
      <c r="BN251" s="36">
        <v>0</v>
      </c>
      <c r="BO251" s="9">
        <v>0</v>
      </c>
      <c r="BP251" s="37">
        <f t="shared" si="1224"/>
        <v>0</v>
      </c>
      <c r="BQ251" s="79">
        <v>368.9</v>
      </c>
      <c r="BR251" s="9">
        <v>1407.23</v>
      </c>
      <c r="BS251" s="37">
        <f t="shared" si="1225"/>
        <v>3814.665220927081</v>
      </c>
      <c r="BT251" s="36">
        <v>0</v>
      </c>
      <c r="BU251" s="9">
        <v>0</v>
      </c>
      <c r="BV251" s="37">
        <f t="shared" si="1226"/>
        <v>0</v>
      </c>
      <c r="BW251" s="79">
        <v>28</v>
      </c>
      <c r="BX251" s="9">
        <v>69.646000000000001</v>
      </c>
      <c r="BY251" s="37">
        <f t="shared" si="1227"/>
        <v>2487.3571428571427</v>
      </c>
      <c r="BZ251" s="36">
        <v>0</v>
      </c>
      <c r="CA251" s="9">
        <v>0</v>
      </c>
      <c r="CB251" s="37">
        <f t="shared" si="1228"/>
        <v>0</v>
      </c>
      <c r="CC251" s="36">
        <v>0</v>
      </c>
      <c r="CD251" s="9">
        <v>0</v>
      </c>
      <c r="CE251" s="37">
        <f t="shared" si="1229"/>
        <v>0</v>
      </c>
      <c r="CF251" s="36">
        <v>0</v>
      </c>
      <c r="CG251" s="9">
        <v>0</v>
      </c>
      <c r="CH251" s="37">
        <f t="shared" si="1230"/>
        <v>0</v>
      </c>
      <c r="CI251" s="79">
        <v>6747.69</v>
      </c>
      <c r="CJ251" s="9">
        <v>17559.754000000001</v>
      </c>
      <c r="CK251" s="37">
        <f t="shared" si="1231"/>
        <v>2602.3356141138675</v>
      </c>
      <c r="CL251" s="79">
        <v>548.02</v>
      </c>
      <c r="CM251" s="9">
        <v>2107.3330000000001</v>
      </c>
      <c r="CN251" s="37">
        <f t="shared" si="1232"/>
        <v>3845.3578336557061</v>
      </c>
      <c r="CO251" s="36">
        <v>0</v>
      </c>
      <c r="CP251" s="9">
        <v>0</v>
      </c>
      <c r="CQ251" s="37">
        <f t="shared" si="1233"/>
        <v>0</v>
      </c>
      <c r="CR251" s="36">
        <v>0</v>
      </c>
      <c r="CS251" s="9">
        <v>0</v>
      </c>
      <c r="CT251" s="37">
        <f t="shared" si="1234"/>
        <v>0</v>
      </c>
      <c r="CU251" s="36">
        <v>0</v>
      </c>
      <c r="CV251" s="9">
        <v>0</v>
      </c>
      <c r="CW251" s="37">
        <f t="shared" si="1235"/>
        <v>0</v>
      </c>
      <c r="CX251" s="36">
        <v>0</v>
      </c>
      <c r="CY251" s="9">
        <v>0</v>
      </c>
      <c r="CZ251" s="37">
        <f t="shared" si="1236"/>
        <v>0</v>
      </c>
      <c r="DA251" s="36">
        <v>0</v>
      </c>
      <c r="DB251" s="9">
        <v>0</v>
      </c>
      <c r="DC251" s="37">
        <f t="shared" si="1237"/>
        <v>0</v>
      </c>
      <c r="DD251" s="36">
        <v>0</v>
      </c>
      <c r="DE251" s="9">
        <v>0</v>
      </c>
      <c r="DF251" s="37">
        <f t="shared" si="1238"/>
        <v>0</v>
      </c>
      <c r="DG251" s="36">
        <v>0</v>
      </c>
      <c r="DH251" s="9">
        <v>0</v>
      </c>
      <c r="DI251" s="37">
        <f t="shared" si="1239"/>
        <v>0</v>
      </c>
      <c r="DJ251" s="36">
        <v>0</v>
      </c>
      <c r="DK251" s="9">
        <v>0</v>
      </c>
      <c r="DL251" s="37">
        <f t="shared" si="1240"/>
        <v>0</v>
      </c>
      <c r="DM251" s="79">
        <v>63</v>
      </c>
      <c r="DN251" s="9">
        <v>148.74</v>
      </c>
      <c r="DO251" s="37">
        <f t="shared" si="1241"/>
        <v>2360.9523809523807</v>
      </c>
      <c r="DP251" s="36">
        <v>0</v>
      </c>
      <c r="DQ251" s="9">
        <v>0</v>
      </c>
      <c r="DR251" s="37">
        <f t="shared" si="1242"/>
        <v>0</v>
      </c>
      <c r="DS251" s="36">
        <v>0</v>
      </c>
      <c r="DT251" s="9">
        <v>0</v>
      </c>
      <c r="DU251" s="37">
        <f t="shared" si="1243"/>
        <v>0</v>
      </c>
      <c r="DV251" s="36">
        <v>0</v>
      </c>
      <c r="DW251" s="9">
        <v>0</v>
      </c>
      <c r="DX251" s="37">
        <f t="shared" si="1244"/>
        <v>0</v>
      </c>
      <c r="DY251" s="36">
        <v>0</v>
      </c>
      <c r="DZ251" s="9">
        <v>0</v>
      </c>
      <c r="EA251" s="37">
        <f t="shared" si="1245"/>
        <v>0</v>
      </c>
      <c r="EB251" s="36">
        <v>0</v>
      </c>
      <c r="EC251" s="9">
        <v>0</v>
      </c>
      <c r="ED251" s="37">
        <f t="shared" si="1246"/>
        <v>0</v>
      </c>
      <c r="EE251" s="36">
        <v>0</v>
      </c>
      <c r="EF251" s="9">
        <v>0</v>
      </c>
      <c r="EG251" s="37">
        <f t="shared" si="1247"/>
        <v>0</v>
      </c>
      <c r="EH251" s="36">
        <v>0</v>
      </c>
      <c r="EI251" s="9">
        <v>0</v>
      </c>
      <c r="EJ251" s="37">
        <f t="shared" si="1248"/>
        <v>0</v>
      </c>
      <c r="EK251" s="79">
        <v>60</v>
      </c>
      <c r="EL251" s="9">
        <v>53.017000000000003</v>
      </c>
      <c r="EM251" s="37">
        <f t="shared" si="1249"/>
        <v>883.61666666666667</v>
      </c>
      <c r="EN251" s="36">
        <v>0</v>
      </c>
      <c r="EO251" s="9">
        <v>0</v>
      </c>
      <c r="EP251" s="37">
        <f t="shared" si="1250"/>
        <v>0</v>
      </c>
      <c r="EQ251" s="5">
        <f t="shared" si="1252"/>
        <v>8929.75</v>
      </c>
      <c r="ER251" s="11">
        <f t="shared" si="1253"/>
        <v>25218.508000000002</v>
      </c>
    </row>
    <row r="252" spans="1:148" ht="15" thickBot="1" x14ac:dyDescent="0.35">
      <c r="A252" s="68"/>
      <c r="B252" s="69" t="s">
        <v>17</v>
      </c>
      <c r="C252" s="70">
        <f t="shared" ref="C252:D252" si="1255">SUM(C240:C251)</f>
        <v>0</v>
      </c>
      <c r="D252" s="71">
        <f t="shared" si="1255"/>
        <v>0</v>
      </c>
      <c r="E252" s="72"/>
      <c r="F252" s="70">
        <f t="shared" ref="F252:G252" si="1256">SUM(F240:F251)</f>
        <v>0</v>
      </c>
      <c r="G252" s="71">
        <f t="shared" si="1256"/>
        <v>0</v>
      </c>
      <c r="H252" s="72"/>
      <c r="I252" s="70">
        <f t="shared" ref="I252:J252" si="1257">SUM(I240:I251)</f>
        <v>0</v>
      </c>
      <c r="J252" s="71">
        <f t="shared" si="1257"/>
        <v>0</v>
      </c>
      <c r="K252" s="72"/>
      <c r="L252" s="70">
        <f t="shared" ref="L252:M252" si="1258">SUM(L240:L251)</f>
        <v>0</v>
      </c>
      <c r="M252" s="71">
        <f t="shared" si="1258"/>
        <v>0</v>
      </c>
      <c r="N252" s="72"/>
      <c r="O252" s="70">
        <f t="shared" ref="O252:P252" si="1259">SUM(O240:O251)</f>
        <v>0</v>
      </c>
      <c r="P252" s="71">
        <f t="shared" si="1259"/>
        <v>0</v>
      </c>
      <c r="Q252" s="72"/>
      <c r="R252" s="70">
        <f t="shared" ref="R252:S252" si="1260">SUM(R240:R251)</f>
        <v>0</v>
      </c>
      <c r="S252" s="71">
        <f t="shared" si="1260"/>
        <v>0</v>
      </c>
      <c r="T252" s="72"/>
      <c r="U252" s="70">
        <f t="shared" ref="U252:V252" si="1261">SUM(U240:U251)</f>
        <v>13765.38</v>
      </c>
      <c r="V252" s="71">
        <f t="shared" si="1261"/>
        <v>42511.832000000002</v>
      </c>
      <c r="W252" s="72"/>
      <c r="X252" s="70">
        <f t="shared" ref="X252:Y252" si="1262">SUM(X240:X251)</f>
        <v>0</v>
      </c>
      <c r="Y252" s="71">
        <f t="shared" si="1262"/>
        <v>0</v>
      </c>
      <c r="Z252" s="72"/>
      <c r="AA252" s="70">
        <f t="shared" ref="AA252:AB252" si="1263">SUM(AA240:AA251)</f>
        <v>0</v>
      </c>
      <c r="AB252" s="71">
        <f t="shared" si="1263"/>
        <v>0</v>
      </c>
      <c r="AC252" s="72"/>
      <c r="AD252" s="70">
        <f t="shared" ref="AD252:AE252" si="1264">SUM(AD240:AD251)</f>
        <v>32</v>
      </c>
      <c r="AE252" s="71">
        <f t="shared" si="1264"/>
        <v>76.382000000000005</v>
      </c>
      <c r="AF252" s="72"/>
      <c r="AG252" s="70">
        <f t="shared" ref="AG252:AH252" si="1265">SUM(AG240:AG251)</f>
        <v>0</v>
      </c>
      <c r="AH252" s="71">
        <f t="shared" si="1265"/>
        <v>0</v>
      </c>
      <c r="AI252" s="72"/>
      <c r="AJ252" s="70">
        <f t="shared" ref="AJ252:AK252" si="1266">SUM(AJ240:AJ251)</f>
        <v>499.99507999999997</v>
      </c>
      <c r="AK252" s="71">
        <f t="shared" si="1266"/>
        <v>1537.325</v>
      </c>
      <c r="AL252" s="72"/>
      <c r="AM252" s="70">
        <f t="shared" ref="AM252:AN252" si="1267">SUM(AM240:AM251)</f>
        <v>0</v>
      </c>
      <c r="AN252" s="71">
        <f t="shared" si="1267"/>
        <v>0</v>
      </c>
      <c r="AO252" s="72"/>
      <c r="AP252" s="70">
        <f t="shared" ref="AP252:AQ252" si="1268">SUM(AP240:AP251)</f>
        <v>2.62</v>
      </c>
      <c r="AQ252" s="71">
        <f t="shared" si="1268"/>
        <v>79.468999999999994</v>
      </c>
      <c r="AR252" s="72"/>
      <c r="AS252" s="70">
        <f t="shared" ref="AS252:AT252" si="1269">SUM(AS240:AS251)</f>
        <v>0</v>
      </c>
      <c r="AT252" s="71">
        <f t="shared" si="1269"/>
        <v>0</v>
      </c>
      <c r="AU252" s="72"/>
      <c r="AV252" s="70">
        <f t="shared" ref="AV252:AW252" si="1270">SUM(AV240:AV251)</f>
        <v>0</v>
      </c>
      <c r="AW252" s="71">
        <f t="shared" si="1270"/>
        <v>0</v>
      </c>
      <c r="AX252" s="72"/>
      <c r="AY252" s="70">
        <f t="shared" ref="AY252:AZ252" si="1271">SUM(AY240:AY251)</f>
        <v>0</v>
      </c>
      <c r="AZ252" s="71">
        <f t="shared" si="1271"/>
        <v>0</v>
      </c>
      <c r="BA252" s="72"/>
      <c r="BB252" s="70">
        <f t="shared" ref="BB252:BC252" si="1272">SUM(BB240:BB251)</f>
        <v>0</v>
      </c>
      <c r="BC252" s="71">
        <f t="shared" si="1272"/>
        <v>0</v>
      </c>
      <c r="BD252" s="72"/>
      <c r="BE252" s="70">
        <f t="shared" ref="BE252:BF252" si="1273">SUM(BE240:BE251)</f>
        <v>0</v>
      </c>
      <c r="BF252" s="71">
        <f t="shared" si="1273"/>
        <v>0</v>
      </c>
      <c r="BG252" s="72"/>
      <c r="BH252" s="70">
        <f t="shared" ref="BH252:BI252" si="1274">SUM(BH240:BH251)</f>
        <v>3.0000000000000001E-3</v>
      </c>
      <c r="BI252" s="71">
        <f t="shared" si="1274"/>
        <v>4.0000000000000001E-3</v>
      </c>
      <c r="BJ252" s="72"/>
      <c r="BK252" s="70">
        <f t="shared" ref="BK252:BL252" si="1275">SUM(BK240:BK251)</f>
        <v>0</v>
      </c>
      <c r="BL252" s="71">
        <f t="shared" si="1275"/>
        <v>0</v>
      </c>
      <c r="BM252" s="72"/>
      <c r="BN252" s="70">
        <f t="shared" ref="BN252:BO252" si="1276">SUM(BN240:BN251)</f>
        <v>0</v>
      </c>
      <c r="BO252" s="71">
        <f t="shared" si="1276"/>
        <v>0</v>
      </c>
      <c r="BP252" s="72"/>
      <c r="BQ252" s="70">
        <f t="shared" ref="BQ252:BR252" si="1277">SUM(BQ240:BQ251)</f>
        <v>3864.4609999999998</v>
      </c>
      <c r="BR252" s="71">
        <f t="shared" si="1277"/>
        <v>12554.408000000001</v>
      </c>
      <c r="BS252" s="72"/>
      <c r="BT252" s="70">
        <f t="shared" ref="BT252:BU252" si="1278">SUM(BT240:BT251)</f>
        <v>0</v>
      </c>
      <c r="BU252" s="71">
        <f t="shared" si="1278"/>
        <v>0</v>
      </c>
      <c r="BV252" s="72"/>
      <c r="BW252" s="70">
        <f t="shared" ref="BW252:BX252" si="1279">SUM(BW240:BW251)</f>
        <v>4562</v>
      </c>
      <c r="BX252" s="71">
        <f t="shared" si="1279"/>
        <v>7256.5219999999981</v>
      </c>
      <c r="BY252" s="72"/>
      <c r="BZ252" s="70">
        <f t="shared" ref="BZ252:CA252" si="1280">SUM(BZ240:BZ251)</f>
        <v>0</v>
      </c>
      <c r="CA252" s="71">
        <f t="shared" si="1280"/>
        <v>0</v>
      </c>
      <c r="CB252" s="72"/>
      <c r="CC252" s="70">
        <f t="shared" ref="CC252:CD252" si="1281">SUM(CC240:CC251)</f>
        <v>0</v>
      </c>
      <c r="CD252" s="71">
        <f t="shared" si="1281"/>
        <v>0</v>
      </c>
      <c r="CE252" s="72"/>
      <c r="CF252" s="70">
        <f t="shared" ref="CF252:CG252" si="1282">SUM(CF240:CF251)</f>
        <v>0</v>
      </c>
      <c r="CG252" s="71">
        <f t="shared" si="1282"/>
        <v>0</v>
      </c>
      <c r="CH252" s="72"/>
      <c r="CI252" s="70">
        <f t="shared" ref="CI252:CJ252" si="1283">SUM(CI240:CI251)</f>
        <v>98750.06</v>
      </c>
      <c r="CJ252" s="71">
        <f t="shared" si="1283"/>
        <v>227090.15400000004</v>
      </c>
      <c r="CK252" s="72"/>
      <c r="CL252" s="70">
        <f t="shared" ref="CL252:CM252" si="1284">SUM(CL240:CL251)</f>
        <v>9596.48</v>
      </c>
      <c r="CM252" s="71">
        <f t="shared" si="1284"/>
        <v>27379.558000000001</v>
      </c>
      <c r="CN252" s="72"/>
      <c r="CO252" s="70">
        <f t="shared" ref="CO252:CP252" si="1285">SUM(CO240:CO251)</f>
        <v>0</v>
      </c>
      <c r="CP252" s="71">
        <f t="shared" si="1285"/>
        <v>0</v>
      </c>
      <c r="CQ252" s="72"/>
      <c r="CR252" s="70">
        <f t="shared" ref="CR252:CS252" si="1286">SUM(CR240:CR251)</f>
        <v>0</v>
      </c>
      <c r="CS252" s="71">
        <f t="shared" si="1286"/>
        <v>0</v>
      </c>
      <c r="CT252" s="72"/>
      <c r="CU252" s="70">
        <f t="shared" ref="CU252:CV252" si="1287">SUM(CU240:CU251)</f>
        <v>0</v>
      </c>
      <c r="CV252" s="71">
        <f t="shared" si="1287"/>
        <v>0</v>
      </c>
      <c r="CW252" s="72"/>
      <c r="CX252" s="70">
        <f t="shared" ref="CX252:CY252" si="1288">SUM(CX240:CX251)</f>
        <v>0</v>
      </c>
      <c r="CY252" s="71">
        <f t="shared" si="1288"/>
        <v>0</v>
      </c>
      <c r="CZ252" s="72"/>
      <c r="DA252" s="70">
        <f t="shared" ref="DA252:DB252" si="1289">SUM(DA240:DA251)</f>
        <v>0</v>
      </c>
      <c r="DB252" s="71">
        <f t="shared" si="1289"/>
        <v>0</v>
      </c>
      <c r="DC252" s="72"/>
      <c r="DD252" s="70">
        <f t="shared" ref="DD252:DE252" si="1290">SUM(DD240:DD251)</f>
        <v>53.040000000000006</v>
      </c>
      <c r="DE252" s="71">
        <f t="shared" si="1290"/>
        <v>1799.75</v>
      </c>
      <c r="DF252" s="72"/>
      <c r="DG252" s="70">
        <f t="shared" ref="DG252:DH252" si="1291">SUM(DG240:DG251)</f>
        <v>0</v>
      </c>
      <c r="DH252" s="71">
        <f t="shared" si="1291"/>
        <v>0</v>
      </c>
      <c r="DI252" s="72"/>
      <c r="DJ252" s="70">
        <f t="shared" ref="DJ252:DK252" si="1292">SUM(DJ240:DJ251)</f>
        <v>0</v>
      </c>
      <c r="DK252" s="71">
        <f t="shared" si="1292"/>
        <v>0</v>
      </c>
      <c r="DL252" s="72"/>
      <c r="DM252" s="70">
        <f t="shared" ref="DM252:DN252" si="1293">SUM(DM240:DM251)</f>
        <v>727.5</v>
      </c>
      <c r="DN252" s="71">
        <f t="shared" si="1293"/>
        <v>1169.5010000000002</v>
      </c>
      <c r="DO252" s="72"/>
      <c r="DP252" s="70">
        <f t="shared" ref="DP252:DQ252" si="1294">SUM(DP240:DP251)</f>
        <v>0</v>
      </c>
      <c r="DQ252" s="71">
        <f t="shared" si="1294"/>
        <v>0</v>
      </c>
      <c r="DR252" s="72"/>
      <c r="DS252" s="70">
        <f t="shared" ref="DS252:DT252" si="1295">SUM(DS240:DS251)</f>
        <v>0</v>
      </c>
      <c r="DT252" s="71">
        <f t="shared" si="1295"/>
        <v>0</v>
      </c>
      <c r="DU252" s="72"/>
      <c r="DV252" s="70">
        <f t="shared" ref="DV252:DW252" si="1296">SUM(DV240:DV251)</f>
        <v>0</v>
      </c>
      <c r="DW252" s="71">
        <f t="shared" si="1296"/>
        <v>0</v>
      </c>
      <c r="DX252" s="72"/>
      <c r="DY252" s="70">
        <f t="shared" ref="DY252:DZ252" si="1297">SUM(DY240:DY251)</f>
        <v>0</v>
      </c>
      <c r="DZ252" s="71">
        <f t="shared" si="1297"/>
        <v>0</v>
      </c>
      <c r="EA252" s="72"/>
      <c r="EB252" s="70">
        <f t="shared" ref="EB252:EC252" si="1298">SUM(EB240:EB251)</f>
        <v>6.4200000000000004E-3</v>
      </c>
      <c r="EC252" s="71">
        <f t="shared" si="1298"/>
        <v>7.0999999999999994E-2</v>
      </c>
      <c r="ED252" s="72"/>
      <c r="EE252" s="70">
        <f t="shared" ref="EE252:EF252" si="1299">SUM(EE240:EE251)</f>
        <v>8.4999999999999995E-4</v>
      </c>
      <c r="EF252" s="71">
        <f t="shared" si="1299"/>
        <v>0.53700000000000003</v>
      </c>
      <c r="EG252" s="72"/>
      <c r="EH252" s="70">
        <f t="shared" ref="EH252:EI252" si="1300">SUM(EH240:EH251)</f>
        <v>205.46</v>
      </c>
      <c r="EI252" s="71">
        <f t="shared" si="1300"/>
        <v>360.33799999999997</v>
      </c>
      <c r="EJ252" s="72"/>
      <c r="EK252" s="70">
        <f t="shared" ref="EK252:EL252" si="1301">SUM(EK240:EK251)</f>
        <v>4137.84</v>
      </c>
      <c r="EL252" s="71">
        <f t="shared" si="1301"/>
        <v>8693.9380000000001</v>
      </c>
      <c r="EM252" s="72"/>
      <c r="EN252" s="70">
        <f t="shared" ref="EN252:EO252" si="1302">SUM(EN240:EN251)</f>
        <v>0</v>
      </c>
      <c r="EO252" s="71">
        <f t="shared" si="1302"/>
        <v>0</v>
      </c>
      <c r="EP252" s="72"/>
      <c r="EQ252" s="31">
        <f t="shared" si="1252"/>
        <v>136196.84635000001</v>
      </c>
      <c r="ER252" s="32">
        <f t="shared" si="1253"/>
        <v>330509.78900000005</v>
      </c>
    </row>
    <row r="253" spans="1:148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303">IF(F253=0,0,G253/F253*1000)</f>
        <v>0</v>
      </c>
      <c r="I253" s="36">
        <v>0</v>
      </c>
      <c r="J253" s="9">
        <v>0</v>
      </c>
      <c r="K253" s="37">
        <f t="shared" ref="K253:K264" si="1304">IF(I253=0,0,J253/I253*1000)</f>
        <v>0</v>
      </c>
      <c r="L253" s="36">
        <v>0</v>
      </c>
      <c r="M253" s="9">
        <v>0</v>
      </c>
      <c r="N253" s="37">
        <f t="shared" ref="N253:N264" si="1305">IF(L253=0,0,M253/L253*1000)</f>
        <v>0</v>
      </c>
      <c r="O253" s="36">
        <v>0</v>
      </c>
      <c r="P253" s="9">
        <v>0</v>
      </c>
      <c r="Q253" s="37">
        <f t="shared" ref="Q253:Q264" si="1306">IF(O253=0,0,P253/O253*1000)</f>
        <v>0</v>
      </c>
      <c r="R253" s="36">
        <v>0</v>
      </c>
      <c r="S253" s="9">
        <v>0</v>
      </c>
      <c r="T253" s="37">
        <f t="shared" ref="T253:T264" si="1307">IF(R253=0,0,S253/R253*1000)</f>
        <v>0</v>
      </c>
      <c r="U253" s="79">
        <v>1296.8</v>
      </c>
      <c r="V253" s="9">
        <v>4263.5559999999996</v>
      </c>
      <c r="W253" s="37">
        <f t="shared" ref="W253:W264" si="1308">IF(U253=0,0,V253/U253*1000)</f>
        <v>3287.7513880320785</v>
      </c>
      <c r="X253" s="36">
        <v>0</v>
      </c>
      <c r="Y253" s="9">
        <v>0</v>
      </c>
      <c r="Z253" s="37">
        <f t="shared" ref="Z253:Z264" si="1309">IF(X253=0,0,Y253/X253*1000)</f>
        <v>0</v>
      </c>
      <c r="AA253" s="36">
        <v>0</v>
      </c>
      <c r="AB253" s="9">
        <v>0</v>
      </c>
      <c r="AC253" s="37">
        <f t="shared" ref="AC253:AC264" si="1310">IF(AA253=0,0,AB253/AA253*1000)</f>
        <v>0</v>
      </c>
      <c r="AD253" s="36">
        <v>0</v>
      </c>
      <c r="AE253" s="9">
        <v>0</v>
      </c>
      <c r="AF253" s="37">
        <f t="shared" ref="AF253:AF264" si="1311">IF(AD253=0,0,AE253/AD253*1000)</f>
        <v>0</v>
      </c>
      <c r="AG253" s="36">
        <v>0</v>
      </c>
      <c r="AH253" s="9">
        <v>0</v>
      </c>
      <c r="AI253" s="37">
        <f t="shared" ref="AI253:AI264" si="1312">IF(AG253=0,0,AH253/AG253*1000)</f>
        <v>0</v>
      </c>
      <c r="AJ253" s="36">
        <v>0</v>
      </c>
      <c r="AK253" s="9">
        <v>0</v>
      </c>
      <c r="AL253" s="37">
        <f t="shared" ref="AL253:AL264" si="1313">IF(AJ253=0,0,AK253/AJ253*1000)</f>
        <v>0</v>
      </c>
      <c r="AM253" s="36">
        <v>0</v>
      </c>
      <c r="AN253" s="9">
        <v>0</v>
      </c>
      <c r="AO253" s="37">
        <f t="shared" ref="AO253:AO264" si="1314">IF(AM253=0,0,AN253/AM253*1000)</f>
        <v>0</v>
      </c>
      <c r="AP253" s="36">
        <v>0</v>
      </c>
      <c r="AQ253" s="9">
        <v>0</v>
      </c>
      <c r="AR253" s="37">
        <f t="shared" ref="AR253:AR264" si="1315">IF(AP253=0,0,AQ253/AP253*1000)</f>
        <v>0</v>
      </c>
      <c r="AS253" s="36">
        <v>0</v>
      </c>
      <c r="AT253" s="9">
        <v>0</v>
      </c>
      <c r="AU253" s="37">
        <f t="shared" ref="AU253:AU264" si="1316">IF(AS253=0,0,AT253/AS253*1000)</f>
        <v>0</v>
      </c>
      <c r="AV253" s="36">
        <v>0</v>
      </c>
      <c r="AW253" s="9">
        <v>0</v>
      </c>
      <c r="AX253" s="37">
        <f t="shared" ref="AX253:AX264" si="1317">IF(AV253=0,0,AW253/AV253*1000)</f>
        <v>0</v>
      </c>
      <c r="AY253" s="36">
        <v>0</v>
      </c>
      <c r="AZ253" s="9">
        <v>0</v>
      </c>
      <c r="BA253" s="37">
        <f t="shared" ref="BA253:BA264" si="1318">IF(AY253=0,0,AZ253/AY253*1000)</f>
        <v>0</v>
      </c>
      <c r="BB253" s="36">
        <v>0</v>
      </c>
      <c r="BC253" s="9">
        <v>0</v>
      </c>
      <c r="BD253" s="37">
        <f t="shared" ref="BD253:BD264" si="1319">IF(BB253=0,0,BC253/BB253*1000)</f>
        <v>0</v>
      </c>
      <c r="BE253" s="36">
        <v>0</v>
      </c>
      <c r="BF253" s="9">
        <v>0</v>
      </c>
      <c r="BG253" s="37">
        <f t="shared" ref="BG253:BG264" si="1320">IF(BE253=0,0,BF253/BE253*1000)</f>
        <v>0</v>
      </c>
      <c r="BH253" s="36">
        <v>0</v>
      </c>
      <c r="BI253" s="9">
        <v>0</v>
      </c>
      <c r="BJ253" s="37">
        <f t="shared" ref="BJ253:BJ264" si="1321">IF(BH253=0,0,BI253/BH253*1000)</f>
        <v>0</v>
      </c>
      <c r="BK253" s="36">
        <v>0</v>
      </c>
      <c r="BL253" s="9">
        <v>0</v>
      </c>
      <c r="BM253" s="37">
        <f t="shared" ref="BM253:BM264" si="1322">IF(BK253=0,0,BL253/BK253*1000)</f>
        <v>0</v>
      </c>
      <c r="BN253" s="36">
        <v>0</v>
      </c>
      <c r="BO253" s="9">
        <v>0</v>
      </c>
      <c r="BP253" s="37">
        <f t="shared" ref="BP253:BP264" si="1323">IF(BN253=0,0,BO253/BN253*1000)</f>
        <v>0</v>
      </c>
      <c r="BQ253" s="79">
        <v>313.83999999999997</v>
      </c>
      <c r="BR253" s="9">
        <v>1183.624</v>
      </c>
      <c r="BS253" s="37">
        <f t="shared" ref="BS253:BS264" si="1324">IF(BQ253=0,0,BR253/BQ253*1000)</f>
        <v>3771.4249299005869</v>
      </c>
      <c r="BT253" s="36">
        <v>0</v>
      </c>
      <c r="BU253" s="9">
        <v>0</v>
      </c>
      <c r="BV253" s="37">
        <f t="shared" ref="BV253:BV264" si="1325">IF(BT253=0,0,BU253/BT253*1000)</f>
        <v>0</v>
      </c>
      <c r="BW253" s="79">
        <v>96</v>
      </c>
      <c r="BX253" s="9">
        <v>208.14699999999999</v>
      </c>
      <c r="BY253" s="37">
        <f t="shared" ref="BY253:BY264" si="1326">IF(BW253=0,0,BX253/BW253*1000)</f>
        <v>2168.1979166666665</v>
      </c>
      <c r="BZ253" s="36">
        <v>0</v>
      </c>
      <c r="CA253" s="9">
        <v>0</v>
      </c>
      <c r="CB253" s="37">
        <f t="shared" ref="CB253:CB264" si="1327">IF(BZ253=0,0,CA253/BZ253*1000)</f>
        <v>0</v>
      </c>
      <c r="CC253" s="36">
        <v>0</v>
      </c>
      <c r="CD253" s="9">
        <v>0</v>
      </c>
      <c r="CE253" s="37">
        <f t="shared" ref="CE253:CE264" si="1328">IF(CC253=0,0,CD253/CC253*1000)</f>
        <v>0</v>
      </c>
      <c r="CF253" s="36">
        <v>0</v>
      </c>
      <c r="CG253" s="9">
        <v>0</v>
      </c>
      <c r="CH253" s="37">
        <f t="shared" ref="CH253:CH264" si="1329">IF(CF253=0,0,CG253/CF253*1000)</f>
        <v>0</v>
      </c>
      <c r="CI253" s="79">
        <v>8141.96</v>
      </c>
      <c r="CJ253" s="9">
        <v>21442.577000000001</v>
      </c>
      <c r="CK253" s="37">
        <f t="shared" ref="CK253:CK264" si="1330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331">IF(CL253=0,0,CM253/CL253*1000)</f>
        <v>3819.4469362406849</v>
      </c>
      <c r="CO253" s="36">
        <v>0</v>
      </c>
      <c r="CP253" s="9">
        <v>0</v>
      </c>
      <c r="CQ253" s="37">
        <f t="shared" ref="CQ253:CQ264" si="1332">IF(CO253=0,0,CP253/CO253*1000)</f>
        <v>0</v>
      </c>
      <c r="CR253" s="36">
        <v>0</v>
      </c>
      <c r="CS253" s="9">
        <v>0</v>
      </c>
      <c r="CT253" s="37">
        <f t="shared" ref="CT253:CT264" si="1333">IF(CR253=0,0,CS253/CR253*1000)</f>
        <v>0</v>
      </c>
      <c r="CU253" s="36">
        <v>0</v>
      </c>
      <c r="CV253" s="9">
        <v>0</v>
      </c>
      <c r="CW253" s="37">
        <f t="shared" ref="CW253:CW264" si="1334">IF(CU253=0,0,CV253/CU253*1000)</f>
        <v>0</v>
      </c>
      <c r="CX253" s="36">
        <v>0</v>
      </c>
      <c r="CY253" s="9">
        <v>0</v>
      </c>
      <c r="CZ253" s="37">
        <f t="shared" ref="CZ253:CZ264" si="1335">IF(CX253=0,0,CY253/CX253*1000)</f>
        <v>0</v>
      </c>
      <c r="DA253" s="36">
        <v>0</v>
      </c>
      <c r="DB253" s="9">
        <v>0</v>
      </c>
      <c r="DC253" s="37">
        <f t="shared" ref="DC253:DC264" si="1336">IF(DA253=0,0,DB253/DA253*1000)</f>
        <v>0</v>
      </c>
      <c r="DD253" s="36">
        <v>0</v>
      </c>
      <c r="DE253" s="9">
        <v>0</v>
      </c>
      <c r="DF253" s="37">
        <f t="shared" ref="DF253:DF264" si="1337">IF(DD253=0,0,DE253/DD253*1000)</f>
        <v>0</v>
      </c>
      <c r="DG253" s="36">
        <v>0</v>
      </c>
      <c r="DH253" s="9">
        <v>0</v>
      </c>
      <c r="DI253" s="37">
        <f t="shared" ref="DI253:DI264" si="1338">IF(DG253=0,0,DH253/DG253*1000)</f>
        <v>0</v>
      </c>
      <c r="DJ253" s="36">
        <v>0</v>
      </c>
      <c r="DK253" s="9">
        <v>0</v>
      </c>
      <c r="DL253" s="37">
        <f t="shared" ref="DL253:DL264" si="1339">IF(DJ253=0,0,DK253/DJ253*1000)</f>
        <v>0</v>
      </c>
      <c r="DM253" s="79">
        <v>65.989999999999995</v>
      </c>
      <c r="DN253" s="9">
        <v>143.78200000000001</v>
      </c>
      <c r="DO253" s="37">
        <f t="shared" ref="DO253:DO264" si="1340">IF(DM253=0,0,DN253/DM253*1000)</f>
        <v>2178.845279587817</v>
      </c>
      <c r="DP253" s="36">
        <v>0</v>
      </c>
      <c r="DQ253" s="9">
        <v>0</v>
      </c>
      <c r="DR253" s="37">
        <f t="shared" ref="DR253:DR264" si="1341">IF(DP253=0,0,DQ253/DP253*1000)</f>
        <v>0</v>
      </c>
      <c r="DS253" s="36">
        <v>0</v>
      </c>
      <c r="DT253" s="9">
        <v>0</v>
      </c>
      <c r="DU253" s="37">
        <f t="shared" ref="DU253:DU264" si="1342">IF(DS253=0,0,DT253/DS253*1000)</f>
        <v>0</v>
      </c>
      <c r="DV253" s="36">
        <v>0</v>
      </c>
      <c r="DW253" s="9">
        <v>0</v>
      </c>
      <c r="DX253" s="37">
        <f t="shared" ref="DX253:DX264" si="1343">IF(DV253=0,0,DW253/DV253*1000)</f>
        <v>0</v>
      </c>
      <c r="DY253" s="36">
        <v>0</v>
      </c>
      <c r="DZ253" s="9">
        <v>0</v>
      </c>
      <c r="EA253" s="37">
        <f t="shared" ref="EA253:EA264" si="1344">IF(DY253=0,0,DZ253/DY253*1000)</f>
        <v>0</v>
      </c>
      <c r="EB253" s="79">
        <v>6.8999999999999997E-4</v>
      </c>
      <c r="EC253" s="9">
        <v>1.2E-2</v>
      </c>
      <c r="ED253" s="37">
        <f t="shared" ref="ED253:ED264" si="1345">IF(EB253=0,0,EC253/EB253*1000)</f>
        <v>17391.304347826088</v>
      </c>
      <c r="EE253" s="36">
        <v>0</v>
      </c>
      <c r="EF253" s="9">
        <v>0</v>
      </c>
      <c r="EG253" s="37">
        <f t="shared" ref="EG253:EG264" si="1346">IF(EE253=0,0,EF253/EE253*1000)</f>
        <v>0</v>
      </c>
      <c r="EH253" s="36">
        <v>0</v>
      </c>
      <c r="EI253" s="9">
        <v>0</v>
      </c>
      <c r="EJ253" s="37">
        <f t="shared" ref="EJ253:EJ264" si="1347">IF(EH253=0,0,EI253/EH253*1000)</f>
        <v>0</v>
      </c>
      <c r="EK253" s="36">
        <v>0</v>
      </c>
      <c r="EL253" s="9">
        <v>0</v>
      </c>
      <c r="EM253" s="37">
        <f t="shared" ref="EM253:EM264" si="1348">IF(EK253=0,0,EL253/EK253*1000)</f>
        <v>0</v>
      </c>
      <c r="EN253" s="36">
        <v>0</v>
      </c>
      <c r="EO253" s="9">
        <v>0</v>
      </c>
      <c r="EP253" s="37">
        <f t="shared" ref="EP253:EP264" si="1349">IF(EN253=0,0,EO253/EN253*1000)</f>
        <v>0</v>
      </c>
      <c r="EQ253" s="5">
        <f>SUMIF($C$5:$EP$5,"Ton",C253:EP253)</f>
        <v>10494.270690000001</v>
      </c>
      <c r="ER253" s="11">
        <f>SUMIF($C$5:$EP$5,"F*",C253:EP253)</f>
        <v>29455.755000000001</v>
      </c>
    </row>
    <row r="254" spans="1:148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50">IF(C254=0,0,D254/C254*1000)</f>
        <v>0</v>
      </c>
      <c r="F254" s="36">
        <v>0</v>
      </c>
      <c r="G254" s="9">
        <v>0</v>
      </c>
      <c r="H254" s="37">
        <f t="shared" si="1303"/>
        <v>0</v>
      </c>
      <c r="I254" s="36">
        <v>0</v>
      </c>
      <c r="J254" s="9">
        <v>0</v>
      </c>
      <c r="K254" s="37">
        <f t="shared" si="1304"/>
        <v>0</v>
      </c>
      <c r="L254" s="36">
        <v>0</v>
      </c>
      <c r="M254" s="9">
        <v>0</v>
      </c>
      <c r="N254" s="37">
        <f t="shared" si="1305"/>
        <v>0</v>
      </c>
      <c r="O254" s="36">
        <v>0</v>
      </c>
      <c r="P254" s="9">
        <v>0</v>
      </c>
      <c r="Q254" s="37">
        <f t="shared" si="1306"/>
        <v>0</v>
      </c>
      <c r="R254" s="36">
        <v>0</v>
      </c>
      <c r="S254" s="9">
        <v>0</v>
      </c>
      <c r="T254" s="37">
        <f t="shared" si="1307"/>
        <v>0</v>
      </c>
      <c r="U254" s="79">
        <v>1316.42</v>
      </c>
      <c r="V254" s="9">
        <v>4487.8739999999998</v>
      </c>
      <c r="W254" s="37">
        <f t="shared" si="1308"/>
        <v>3409.150575044438</v>
      </c>
      <c r="X254" s="36">
        <v>0</v>
      </c>
      <c r="Y254" s="9">
        <v>0</v>
      </c>
      <c r="Z254" s="37">
        <f t="shared" si="1309"/>
        <v>0</v>
      </c>
      <c r="AA254" s="36">
        <v>0</v>
      </c>
      <c r="AB254" s="9">
        <v>0</v>
      </c>
      <c r="AC254" s="37">
        <f t="shared" si="1310"/>
        <v>0</v>
      </c>
      <c r="AD254" s="36">
        <v>0</v>
      </c>
      <c r="AE254" s="9">
        <v>0</v>
      </c>
      <c r="AF254" s="37">
        <f t="shared" si="1311"/>
        <v>0</v>
      </c>
      <c r="AG254" s="36">
        <v>0</v>
      </c>
      <c r="AH254" s="9">
        <v>0</v>
      </c>
      <c r="AI254" s="37">
        <f t="shared" si="1312"/>
        <v>0</v>
      </c>
      <c r="AJ254" s="36">
        <v>0</v>
      </c>
      <c r="AK254" s="9">
        <v>0</v>
      </c>
      <c r="AL254" s="37">
        <f t="shared" si="1313"/>
        <v>0</v>
      </c>
      <c r="AM254" s="36">
        <v>0</v>
      </c>
      <c r="AN254" s="9">
        <v>0</v>
      </c>
      <c r="AO254" s="37">
        <f t="shared" si="1314"/>
        <v>0</v>
      </c>
      <c r="AP254" s="36">
        <v>0</v>
      </c>
      <c r="AQ254" s="9">
        <v>0</v>
      </c>
      <c r="AR254" s="37">
        <f t="shared" si="1315"/>
        <v>0</v>
      </c>
      <c r="AS254" s="36">
        <v>0</v>
      </c>
      <c r="AT254" s="9">
        <v>0</v>
      </c>
      <c r="AU254" s="37">
        <f t="shared" si="1316"/>
        <v>0</v>
      </c>
      <c r="AV254" s="36">
        <v>0</v>
      </c>
      <c r="AW254" s="9">
        <v>0</v>
      </c>
      <c r="AX254" s="37">
        <f t="shared" si="1317"/>
        <v>0</v>
      </c>
      <c r="AY254" s="36">
        <v>0</v>
      </c>
      <c r="AZ254" s="9">
        <v>0</v>
      </c>
      <c r="BA254" s="37">
        <f t="shared" si="1318"/>
        <v>0</v>
      </c>
      <c r="BB254" s="36">
        <v>0</v>
      </c>
      <c r="BC254" s="9">
        <v>0</v>
      </c>
      <c r="BD254" s="37">
        <f t="shared" si="1319"/>
        <v>0</v>
      </c>
      <c r="BE254" s="36">
        <v>0</v>
      </c>
      <c r="BF254" s="9">
        <v>0</v>
      </c>
      <c r="BG254" s="37">
        <f t="shared" si="1320"/>
        <v>0</v>
      </c>
      <c r="BH254" s="36">
        <v>0</v>
      </c>
      <c r="BI254" s="9">
        <v>0</v>
      </c>
      <c r="BJ254" s="37">
        <f t="shared" si="1321"/>
        <v>0</v>
      </c>
      <c r="BK254" s="36">
        <v>0</v>
      </c>
      <c r="BL254" s="9">
        <v>0</v>
      </c>
      <c r="BM254" s="37">
        <f t="shared" si="1322"/>
        <v>0</v>
      </c>
      <c r="BN254" s="36">
        <v>0</v>
      </c>
      <c r="BO254" s="9">
        <v>0</v>
      </c>
      <c r="BP254" s="37">
        <f t="shared" si="1323"/>
        <v>0</v>
      </c>
      <c r="BQ254" s="79">
        <v>125.66</v>
      </c>
      <c r="BR254" s="9">
        <v>490.06700000000001</v>
      </c>
      <c r="BS254" s="37">
        <f t="shared" si="1324"/>
        <v>3899.9442941270095</v>
      </c>
      <c r="BT254" s="36">
        <v>0</v>
      </c>
      <c r="BU254" s="9">
        <v>0</v>
      </c>
      <c r="BV254" s="37">
        <f t="shared" si="1325"/>
        <v>0</v>
      </c>
      <c r="BW254" s="79">
        <v>92</v>
      </c>
      <c r="BX254" s="9">
        <v>207.87700000000001</v>
      </c>
      <c r="BY254" s="37">
        <f t="shared" si="1326"/>
        <v>2259.532608695652</v>
      </c>
      <c r="BZ254" s="36">
        <v>0</v>
      </c>
      <c r="CA254" s="9">
        <v>0</v>
      </c>
      <c r="CB254" s="37">
        <f t="shared" si="1327"/>
        <v>0</v>
      </c>
      <c r="CC254" s="36">
        <v>0</v>
      </c>
      <c r="CD254" s="9">
        <v>0</v>
      </c>
      <c r="CE254" s="37">
        <f t="shared" si="1328"/>
        <v>0</v>
      </c>
      <c r="CF254" s="36">
        <v>0</v>
      </c>
      <c r="CG254" s="9">
        <v>0</v>
      </c>
      <c r="CH254" s="37">
        <f t="shared" si="1329"/>
        <v>0</v>
      </c>
      <c r="CI254" s="79">
        <v>6044.85</v>
      </c>
      <c r="CJ254" s="9">
        <v>16740.228999999999</v>
      </c>
      <c r="CK254" s="37">
        <f t="shared" si="1330"/>
        <v>2769.337369827208</v>
      </c>
      <c r="CL254" s="79">
        <v>826</v>
      </c>
      <c r="CM254" s="9">
        <v>3177.8719999999998</v>
      </c>
      <c r="CN254" s="37">
        <f t="shared" si="1331"/>
        <v>3847.3026634382563</v>
      </c>
      <c r="CO254" s="36">
        <v>0</v>
      </c>
      <c r="CP254" s="9">
        <v>0</v>
      </c>
      <c r="CQ254" s="37">
        <f t="shared" si="1332"/>
        <v>0</v>
      </c>
      <c r="CR254" s="36">
        <v>0</v>
      </c>
      <c r="CS254" s="9">
        <v>0</v>
      </c>
      <c r="CT254" s="37">
        <f t="shared" si="1333"/>
        <v>0</v>
      </c>
      <c r="CU254" s="36">
        <v>0</v>
      </c>
      <c r="CV254" s="9">
        <v>0</v>
      </c>
      <c r="CW254" s="37">
        <f t="shared" si="1334"/>
        <v>0</v>
      </c>
      <c r="CX254" s="36">
        <v>0</v>
      </c>
      <c r="CY254" s="9">
        <v>0</v>
      </c>
      <c r="CZ254" s="37">
        <f t="shared" si="1335"/>
        <v>0</v>
      </c>
      <c r="DA254" s="36">
        <v>0</v>
      </c>
      <c r="DB254" s="9">
        <v>0</v>
      </c>
      <c r="DC254" s="37">
        <f t="shared" si="1336"/>
        <v>0</v>
      </c>
      <c r="DD254" s="36">
        <v>0</v>
      </c>
      <c r="DE254" s="9">
        <v>0</v>
      </c>
      <c r="DF254" s="37">
        <f t="shared" si="1337"/>
        <v>0</v>
      </c>
      <c r="DG254" s="36">
        <v>0</v>
      </c>
      <c r="DH254" s="9">
        <v>0</v>
      </c>
      <c r="DI254" s="37">
        <f t="shared" si="1338"/>
        <v>0</v>
      </c>
      <c r="DJ254" s="36">
        <v>0</v>
      </c>
      <c r="DK254" s="9">
        <v>0</v>
      </c>
      <c r="DL254" s="37">
        <f t="shared" si="1339"/>
        <v>0</v>
      </c>
      <c r="DM254" s="79">
        <v>61</v>
      </c>
      <c r="DN254" s="9">
        <v>141.423</v>
      </c>
      <c r="DO254" s="37">
        <f t="shared" si="1340"/>
        <v>2318.4098360655735</v>
      </c>
      <c r="DP254" s="36">
        <v>0</v>
      </c>
      <c r="DQ254" s="9">
        <v>0</v>
      </c>
      <c r="DR254" s="37">
        <f t="shared" si="1341"/>
        <v>0</v>
      </c>
      <c r="DS254" s="36">
        <v>0</v>
      </c>
      <c r="DT254" s="9">
        <v>0</v>
      </c>
      <c r="DU254" s="37">
        <f t="shared" si="1342"/>
        <v>0</v>
      </c>
      <c r="DV254" s="36">
        <v>0</v>
      </c>
      <c r="DW254" s="9">
        <v>0</v>
      </c>
      <c r="DX254" s="37">
        <f t="shared" si="1343"/>
        <v>0</v>
      </c>
      <c r="DY254" s="36">
        <v>0</v>
      </c>
      <c r="DZ254" s="9">
        <v>0</v>
      </c>
      <c r="EA254" s="37">
        <f t="shared" si="1344"/>
        <v>0</v>
      </c>
      <c r="EB254" s="36">
        <v>0</v>
      </c>
      <c r="EC254" s="9">
        <v>0</v>
      </c>
      <c r="ED254" s="37">
        <f t="shared" si="1345"/>
        <v>0</v>
      </c>
      <c r="EE254" s="36">
        <v>0</v>
      </c>
      <c r="EF254" s="9">
        <v>0</v>
      </c>
      <c r="EG254" s="37">
        <f t="shared" si="1346"/>
        <v>0</v>
      </c>
      <c r="EH254" s="36">
        <v>0</v>
      </c>
      <c r="EI254" s="9">
        <v>0</v>
      </c>
      <c r="EJ254" s="37">
        <f t="shared" si="1347"/>
        <v>0</v>
      </c>
      <c r="EK254" s="79">
        <v>90</v>
      </c>
      <c r="EL254" s="9">
        <v>225.11</v>
      </c>
      <c r="EM254" s="37">
        <f t="shared" si="1348"/>
        <v>2501.2222222222222</v>
      </c>
      <c r="EN254" s="36">
        <v>0</v>
      </c>
      <c r="EO254" s="9">
        <v>0</v>
      </c>
      <c r="EP254" s="37">
        <f t="shared" si="1349"/>
        <v>0</v>
      </c>
      <c r="EQ254" s="5">
        <f t="shared" ref="EQ254:EQ265" si="1351">SUMIF($C$5:$EP$5,"Ton",C254:EP254)</f>
        <v>8555.93</v>
      </c>
      <c r="ER254" s="11">
        <f t="shared" ref="ER254:ER265" si="1352">SUMIF($C$5:$EP$5,"F*",C254:EP254)</f>
        <v>25470.451999999997</v>
      </c>
    </row>
    <row r="255" spans="1:148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50"/>
        <v>0</v>
      </c>
      <c r="F255" s="36">
        <v>0</v>
      </c>
      <c r="G255" s="9">
        <v>0</v>
      </c>
      <c r="H255" s="37">
        <f t="shared" si="1303"/>
        <v>0</v>
      </c>
      <c r="I255" s="79">
        <v>5.5999999999999999E-3</v>
      </c>
      <c r="J255" s="9">
        <v>0.69199999999999995</v>
      </c>
      <c r="K255" s="37">
        <f t="shared" si="1304"/>
        <v>123571.42857142857</v>
      </c>
      <c r="L255" s="36">
        <v>0</v>
      </c>
      <c r="M255" s="9">
        <v>0</v>
      </c>
      <c r="N255" s="37">
        <f t="shared" si="1305"/>
        <v>0</v>
      </c>
      <c r="O255" s="36">
        <v>0</v>
      </c>
      <c r="P255" s="9">
        <v>0</v>
      </c>
      <c r="Q255" s="37">
        <f t="shared" si="1306"/>
        <v>0</v>
      </c>
      <c r="R255" s="36">
        <v>0</v>
      </c>
      <c r="S255" s="9">
        <v>0</v>
      </c>
      <c r="T255" s="37">
        <f t="shared" si="1307"/>
        <v>0</v>
      </c>
      <c r="U255" s="79">
        <v>1250.22</v>
      </c>
      <c r="V255" s="9">
        <v>3740.79</v>
      </c>
      <c r="W255" s="37">
        <f t="shared" si="1308"/>
        <v>2992.1053894514566</v>
      </c>
      <c r="X255" s="36">
        <v>0</v>
      </c>
      <c r="Y255" s="9">
        <v>0</v>
      </c>
      <c r="Z255" s="37">
        <f t="shared" si="1309"/>
        <v>0</v>
      </c>
      <c r="AA255" s="36">
        <v>0</v>
      </c>
      <c r="AB255" s="9">
        <v>0</v>
      </c>
      <c r="AC255" s="37">
        <f t="shared" si="1310"/>
        <v>0</v>
      </c>
      <c r="AD255" s="36">
        <v>0</v>
      </c>
      <c r="AE255" s="9">
        <v>0</v>
      </c>
      <c r="AF255" s="37">
        <f t="shared" si="1311"/>
        <v>0</v>
      </c>
      <c r="AG255" s="36">
        <v>0</v>
      </c>
      <c r="AH255" s="9">
        <v>0</v>
      </c>
      <c r="AI255" s="37">
        <f t="shared" si="1312"/>
        <v>0</v>
      </c>
      <c r="AJ255" s="36">
        <v>0</v>
      </c>
      <c r="AK255" s="9">
        <v>0</v>
      </c>
      <c r="AL255" s="37">
        <f t="shared" si="1313"/>
        <v>0</v>
      </c>
      <c r="AM255" s="36">
        <v>0</v>
      </c>
      <c r="AN255" s="9">
        <v>0</v>
      </c>
      <c r="AO255" s="37">
        <f t="shared" si="1314"/>
        <v>0</v>
      </c>
      <c r="AP255" s="36">
        <v>0</v>
      </c>
      <c r="AQ255" s="9">
        <v>0</v>
      </c>
      <c r="AR255" s="37">
        <f t="shared" si="1315"/>
        <v>0</v>
      </c>
      <c r="AS255" s="36">
        <v>0</v>
      </c>
      <c r="AT255" s="9">
        <v>0</v>
      </c>
      <c r="AU255" s="37">
        <f t="shared" si="1316"/>
        <v>0</v>
      </c>
      <c r="AV255" s="36">
        <v>0</v>
      </c>
      <c r="AW255" s="9">
        <v>0</v>
      </c>
      <c r="AX255" s="37">
        <f t="shared" si="1317"/>
        <v>0</v>
      </c>
      <c r="AY255" s="36">
        <v>0</v>
      </c>
      <c r="AZ255" s="9">
        <v>0</v>
      </c>
      <c r="BA255" s="37">
        <f t="shared" si="1318"/>
        <v>0</v>
      </c>
      <c r="BB255" s="36">
        <v>0</v>
      </c>
      <c r="BC255" s="9">
        <v>0</v>
      </c>
      <c r="BD255" s="37">
        <f t="shared" si="1319"/>
        <v>0</v>
      </c>
      <c r="BE255" s="36">
        <v>0</v>
      </c>
      <c r="BF255" s="9">
        <v>0</v>
      </c>
      <c r="BG255" s="37">
        <f t="shared" si="1320"/>
        <v>0</v>
      </c>
      <c r="BH255" s="36">
        <v>0</v>
      </c>
      <c r="BI255" s="9">
        <v>0</v>
      </c>
      <c r="BJ255" s="37">
        <f t="shared" si="1321"/>
        <v>0</v>
      </c>
      <c r="BK255" s="36">
        <v>0</v>
      </c>
      <c r="BL255" s="9">
        <v>0</v>
      </c>
      <c r="BM255" s="37">
        <f t="shared" si="1322"/>
        <v>0</v>
      </c>
      <c r="BN255" s="36">
        <v>0</v>
      </c>
      <c r="BO255" s="9">
        <v>0</v>
      </c>
      <c r="BP255" s="37">
        <f t="shared" si="1323"/>
        <v>0</v>
      </c>
      <c r="BQ255" s="79">
        <v>200.08</v>
      </c>
      <c r="BR255" s="9">
        <v>538.48800000000006</v>
      </c>
      <c r="BS255" s="37">
        <f t="shared" si="1324"/>
        <v>2691.3634546181529</v>
      </c>
      <c r="BT255" s="36">
        <v>0</v>
      </c>
      <c r="BU255" s="9">
        <v>0</v>
      </c>
      <c r="BV255" s="37">
        <f t="shared" si="1325"/>
        <v>0</v>
      </c>
      <c r="BW255" s="36">
        <v>0</v>
      </c>
      <c r="BX255" s="9">
        <v>0</v>
      </c>
      <c r="BY255" s="37">
        <f t="shared" si="1326"/>
        <v>0</v>
      </c>
      <c r="BZ255" s="36">
        <v>0</v>
      </c>
      <c r="CA255" s="9">
        <v>0</v>
      </c>
      <c r="CB255" s="37">
        <f t="shared" si="1327"/>
        <v>0</v>
      </c>
      <c r="CC255" s="36">
        <v>0</v>
      </c>
      <c r="CD255" s="9">
        <v>0</v>
      </c>
      <c r="CE255" s="37">
        <f t="shared" si="1328"/>
        <v>0</v>
      </c>
      <c r="CF255" s="36">
        <v>0</v>
      </c>
      <c r="CG255" s="9">
        <v>0</v>
      </c>
      <c r="CH255" s="37">
        <f t="shared" si="1329"/>
        <v>0</v>
      </c>
      <c r="CI255" s="79">
        <v>7063.69</v>
      </c>
      <c r="CJ255" s="9">
        <v>19048.093000000001</v>
      </c>
      <c r="CK255" s="37">
        <f t="shared" si="1330"/>
        <v>2696.620746380433</v>
      </c>
      <c r="CL255" s="79">
        <v>1169.56</v>
      </c>
      <c r="CM255" s="9">
        <v>4151.1610000000001</v>
      </c>
      <c r="CN255" s="37">
        <f t="shared" si="1331"/>
        <v>3549.3356475939672</v>
      </c>
      <c r="CO255" s="36">
        <v>0</v>
      </c>
      <c r="CP255" s="9">
        <v>0</v>
      </c>
      <c r="CQ255" s="37">
        <f t="shared" si="1332"/>
        <v>0</v>
      </c>
      <c r="CR255" s="36">
        <v>0</v>
      </c>
      <c r="CS255" s="9">
        <v>0</v>
      </c>
      <c r="CT255" s="37">
        <f t="shared" si="1333"/>
        <v>0</v>
      </c>
      <c r="CU255" s="36">
        <v>0</v>
      </c>
      <c r="CV255" s="9">
        <v>0</v>
      </c>
      <c r="CW255" s="37">
        <f t="shared" si="1334"/>
        <v>0</v>
      </c>
      <c r="CX255" s="36">
        <v>0</v>
      </c>
      <c r="CY255" s="9">
        <v>0</v>
      </c>
      <c r="CZ255" s="37">
        <f t="shared" si="1335"/>
        <v>0</v>
      </c>
      <c r="DA255" s="36">
        <v>0</v>
      </c>
      <c r="DB255" s="9">
        <v>0</v>
      </c>
      <c r="DC255" s="37">
        <f t="shared" si="1336"/>
        <v>0</v>
      </c>
      <c r="DD255" s="36">
        <v>0</v>
      </c>
      <c r="DE255" s="9">
        <v>0</v>
      </c>
      <c r="DF255" s="37">
        <f t="shared" si="1337"/>
        <v>0</v>
      </c>
      <c r="DG255" s="36">
        <v>0</v>
      </c>
      <c r="DH255" s="9">
        <v>0</v>
      </c>
      <c r="DI255" s="37">
        <f t="shared" si="1338"/>
        <v>0</v>
      </c>
      <c r="DJ255" s="36">
        <v>0</v>
      </c>
      <c r="DK255" s="9">
        <v>0</v>
      </c>
      <c r="DL255" s="37">
        <f t="shared" si="1339"/>
        <v>0</v>
      </c>
      <c r="DM255" s="79">
        <v>28</v>
      </c>
      <c r="DN255" s="9">
        <v>44.8</v>
      </c>
      <c r="DO255" s="37">
        <f t="shared" si="1340"/>
        <v>1599.9999999999998</v>
      </c>
      <c r="DP255" s="36">
        <v>0</v>
      </c>
      <c r="DQ255" s="9">
        <v>0</v>
      </c>
      <c r="DR255" s="37">
        <f t="shared" si="1341"/>
        <v>0</v>
      </c>
      <c r="DS255" s="36">
        <v>0</v>
      </c>
      <c r="DT255" s="9">
        <v>0</v>
      </c>
      <c r="DU255" s="37">
        <f t="shared" si="1342"/>
        <v>0</v>
      </c>
      <c r="DV255" s="36">
        <v>0</v>
      </c>
      <c r="DW255" s="9">
        <v>0</v>
      </c>
      <c r="DX255" s="37">
        <f t="shared" si="1343"/>
        <v>0</v>
      </c>
      <c r="DY255" s="36">
        <v>0</v>
      </c>
      <c r="DZ255" s="9">
        <v>0</v>
      </c>
      <c r="EA255" s="37">
        <f t="shared" si="1344"/>
        <v>0</v>
      </c>
      <c r="EB255" s="36">
        <v>0</v>
      </c>
      <c r="EC255" s="9">
        <v>0</v>
      </c>
      <c r="ED255" s="37">
        <f t="shared" si="1345"/>
        <v>0</v>
      </c>
      <c r="EE255" s="36">
        <v>0</v>
      </c>
      <c r="EF255" s="9">
        <v>0</v>
      </c>
      <c r="EG255" s="37">
        <f t="shared" si="1346"/>
        <v>0</v>
      </c>
      <c r="EH255" s="36">
        <v>0</v>
      </c>
      <c r="EI255" s="9">
        <v>0</v>
      </c>
      <c r="EJ255" s="37">
        <f t="shared" si="1347"/>
        <v>0</v>
      </c>
      <c r="EK255" s="79">
        <v>1324.828</v>
      </c>
      <c r="EL255" s="9">
        <v>2836.7420000000002</v>
      </c>
      <c r="EM255" s="37">
        <f t="shared" si="1348"/>
        <v>2141.215312478299</v>
      </c>
      <c r="EN255" s="36">
        <v>0</v>
      </c>
      <c r="EO255" s="9">
        <v>0</v>
      </c>
      <c r="EP255" s="37">
        <f t="shared" si="1349"/>
        <v>0</v>
      </c>
      <c r="EQ255" s="5">
        <f t="shared" si="1351"/>
        <v>11036.383599999999</v>
      </c>
      <c r="ER255" s="11">
        <f t="shared" si="1352"/>
        <v>30360.766000000003</v>
      </c>
    </row>
    <row r="256" spans="1:148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303"/>
        <v>0</v>
      </c>
      <c r="I256" s="36">
        <v>0</v>
      </c>
      <c r="J256" s="9">
        <v>0</v>
      </c>
      <c r="K256" s="37">
        <f t="shared" si="1304"/>
        <v>0</v>
      </c>
      <c r="L256" s="36">
        <v>0</v>
      </c>
      <c r="M256" s="9">
        <v>0</v>
      </c>
      <c r="N256" s="37">
        <f t="shared" si="1305"/>
        <v>0</v>
      </c>
      <c r="O256" s="36">
        <v>0</v>
      </c>
      <c r="P256" s="9">
        <v>0</v>
      </c>
      <c r="Q256" s="37">
        <f t="shared" si="1306"/>
        <v>0</v>
      </c>
      <c r="R256" s="36">
        <v>0</v>
      </c>
      <c r="S256" s="9">
        <v>0</v>
      </c>
      <c r="T256" s="37">
        <f t="shared" si="1307"/>
        <v>0</v>
      </c>
      <c r="U256" s="79">
        <v>926</v>
      </c>
      <c r="V256" s="9">
        <v>2491.0039999999999</v>
      </c>
      <c r="W256" s="37">
        <f t="shared" si="1308"/>
        <v>2690.0691144708426</v>
      </c>
      <c r="X256" s="36">
        <v>0</v>
      </c>
      <c r="Y256" s="9">
        <v>0</v>
      </c>
      <c r="Z256" s="37">
        <f t="shared" si="1309"/>
        <v>0</v>
      </c>
      <c r="AA256" s="36">
        <v>0</v>
      </c>
      <c r="AB256" s="9">
        <v>0</v>
      </c>
      <c r="AC256" s="37">
        <f t="shared" si="1310"/>
        <v>0</v>
      </c>
      <c r="AD256" s="36">
        <v>0</v>
      </c>
      <c r="AE256" s="9">
        <v>0</v>
      </c>
      <c r="AF256" s="37">
        <f t="shared" si="1311"/>
        <v>0</v>
      </c>
      <c r="AG256" s="36">
        <v>0</v>
      </c>
      <c r="AH256" s="9">
        <v>0</v>
      </c>
      <c r="AI256" s="37">
        <f t="shared" si="1312"/>
        <v>0</v>
      </c>
      <c r="AJ256" s="36">
        <v>0</v>
      </c>
      <c r="AK256" s="9">
        <v>0</v>
      </c>
      <c r="AL256" s="37">
        <f t="shared" si="1313"/>
        <v>0</v>
      </c>
      <c r="AM256" s="36">
        <v>0</v>
      </c>
      <c r="AN256" s="9">
        <v>0</v>
      </c>
      <c r="AO256" s="37">
        <f t="shared" si="1314"/>
        <v>0</v>
      </c>
      <c r="AP256" s="36">
        <v>0</v>
      </c>
      <c r="AQ256" s="9">
        <v>0</v>
      </c>
      <c r="AR256" s="37">
        <f t="shared" si="1315"/>
        <v>0</v>
      </c>
      <c r="AS256" s="36">
        <v>0</v>
      </c>
      <c r="AT256" s="9">
        <v>0</v>
      </c>
      <c r="AU256" s="37">
        <f t="shared" si="1316"/>
        <v>0</v>
      </c>
      <c r="AV256" s="36">
        <v>0</v>
      </c>
      <c r="AW256" s="9">
        <v>0</v>
      </c>
      <c r="AX256" s="37">
        <f t="shared" si="1317"/>
        <v>0</v>
      </c>
      <c r="AY256" s="36">
        <v>0</v>
      </c>
      <c r="AZ256" s="9">
        <v>0</v>
      </c>
      <c r="BA256" s="37">
        <f t="shared" si="1318"/>
        <v>0</v>
      </c>
      <c r="BB256" s="36">
        <v>0</v>
      </c>
      <c r="BC256" s="9">
        <v>0</v>
      </c>
      <c r="BD256" s="37">
        <f t="shared" si="1319"/>
        <v>0</v>
      </c>
      <c r="BE256" s="36">
        <v>0</v>
      </c>
      <c r="BF256" s="9">
        <v>0</v>
      </c>
      <c r="BG256" s="37">
        <f t="shared" si="1320"/>
        <v>0</v>
      </c>
      <c r="BH256" s="36">
        <v>0</v>
      </c>
      <c r="BI256" s="9">
        <v>0</v>
      </c>
      <c r="BJ256" s="37">
        <f t="shared" si="1321"/>
        <v>0</v>
      </c>
      <c r="BK256" s="36">
        <v>0</v>
      </c>
      <c r="BL256" s="9">
        <v>0</v>
      </c>
      <c r="BM256" s="37">
        <f t="shared" si="1322"/>
        <v>0</v>
      </c>
      <c r="BN256" s="36">
        <v>0</v>
      </c>
      <c r="BO256" s="9">
        <v>0</v>
      </c>
      <c r="BP256" s="37">
        <f t="shared" si="1323"/>
        <v>0</v>
      </c>
      <c r="BQ256" s="79">
        <v>273.61</v>
      </c>
      <c r="BR256" s="9">
        <v>722.25</v>
      </c>
      <c r="BS256" s="37">
        <f t="shared" si="1324"/>
        <v>2639.7061510909689</v>
      </c>
      <c r="BT256" s="36">
        <v>0</v>
      </c>
      <c r="BU256" s="9">
        <v>0</v>
      </c>
      <c r="BV256" s="37">
        <f t="shared" si="1325"/>
        <v>0</v>
      </c>
      <c r="BW256" s="36">
        <v>0</v>
      </c>
      <c r="BX256" s="9">
        <v>0</v>
      </c>
      <c r="BY256" s="37">
        <f t="shared" si="1326"/>
        <v>0</v>
      </c>
      <c r="BZ256" s="36">
        <v>0</v>
      </c>
      <c r="CA256" s="9">
        <v>0</v>
      </c>
      <c r="CB256" s="37">
        <f t="shared" si="1327"/>
        <v>0</v>
      </c>
      <c r="CC256" s="36">
        <v>0</v>
      </c>
      <c r="CD256" s="9">
        <v>0</v>
      </c>
      <c r="CE256" s="37">
        <f t="shared" si="1328"/>
        <v>0</v>
      </c>
      <c r="CF256" s="36">
        <v>0</v>
      </c>
      <c r="CG256" s="9">
        <v>0</v>
      </c>
      <c r="CH256" s="37">
        <f t="shared" si="1329"/>
        <v>0</v>
      </c>
      <c r="CI256" s="79">
        <v>8698.01</v>
      </c>
      <c r="CJ256" s="9">
        <v>20776.287</v>
      </c>
      <c r="CK256" s="37">
        <f t="shared" si="1330"/>
        <v>2388.625329241976</v>
      </c>
      <c r="CL256" s="79">
        <v>477.1</v>
      </c>
      <c r="CM256" s="9">
        <v>1601.49</v>
      </c>
      <c r="CN256" s="37">
        <f t="shared" si="1331"/>
        <v>3356.7176692517287</v>
      </c>
      <c r="CO256" s="36">
        <v>0</v>
      </c>
      <c r="CP256" s="9">
        <v>0</v>
      </c>
      <c r="CQ256" s="37">
        <f t="shared" si="1332"/>
        <v>0</v>
      </c>
      <c r="CR256" s="36">
        <v>0</v>
      </c>
      <c r="CS256" s="9">
        <v>0</v>
      </c>
      <c r="CT256" s="37">
        <f t="shared" si="1333"/>
        <v>0</v>
      </c>
      <c r="CU256" s="36">
        <v>0</v>
      </c>
      <c r="CV256" s="9">
        <v>0</v>
      </c>
      <c r="CW256" s="37">
        <f t="shared" si="1334"/>
        <v>0</v>
      </c>
      <c r="CX256" s="36">
        <v>0</v>
      </c>
      <c r="CY256" s="9">
        <v>0</v>
      </c>
      <c r="CZ256" s="37">
        <f t="shared" si="1335"/>
        <v>0</v>
      </c>
      <c r="DA256" s="36">
        <v>0</v>
      </c>
      <c r="DB256" s="9">
        <v>0</v>
      </c>
      <c r="DC256" s="37">
        <f t="shared" si="1336"/>
        <v>0</v>
      </c>
      <c r="DD256" s="36">
        <v>0</v>
      </c>
      <c r="DE256" s="9">
        <v>0</v>
      </c>
      <c r="DF256" s="37">
        <f t="shared" si="1337"/>
        <v>0</v>
      </c>
      <c r="DG256" s="36">
        <v>0</v>
      </c>
      <c r="DH256" s="9">
        <v>0</v>
      </c>
      <c r="DI256" s="37">
        <f t="shared" si="1338"/>
        <v>0</v>
      </c>
      <c r="DJ256" s="36">
        <v>0</v>
      </c>
      <c r="DK256" s="9">
        <v>0</v>
      </c>
      <c r="DL256" s="37">
        <f t="shared" si="1339"/>
        <v>0</v>
      </c>
      <c r="DM256" s="79">
        <v>98</v>
      </c>
      <c r="DN256" s="9">
        <v>163.4</v>
      </c>
      <c r="DO256" s="37">
        <f t="shared" si="1340"/>
        <v>1667.3469387755101</v>
      </c>
      <c r="DP256" s="36">
        <v>0</v>
      </c>
      <c r="DQ256" s="9">
        <v>0</v>
      </c>
      <c r="DR256" s="37">
        <f t="shared" si="1341"/>
        <v>0</v>
      </c>
      <c r="DS256" s="36">
        <v>0</v>
      </c>
      <c r="DT256" s="9">
        <v>0</v>
      </c>
      <c r="DU256" s="37">
        <f t="shared" si="1342"/>
        <v>0</v>
      </c>
      <c r="DV256" s="36">
        <v>0</v>
      </c>
      <c r="DW256" s="9">
        <v>0</v>
      </c>
      <c r="DX256" s="37">
        <f t="shared" si="1343"/>
        <v>0</v>
      </c>
      <c r="DY256" s="36">
        <v>0</v>
      </c>
      <c r="DZ256" s="9">
        <v>0</v>
      </c>
      <c r="EA256" s="37">
        <f t="shared" si="1344"/>
        <v>0</v>
      </c>
      <c r="EB256" s="79">
        <v>1.32E-3</v>
      </c>
      <c r="EC256" s="9">
        <v>1.2999999999999999E-2</v>
      </c>
      <c r="ED256" s="37">
        <f t="shared" si="1345"/>
        <v>9848.484848484848</v>
      </c>
      <c r="EE256" s="36">
        <v>0</v>
      </c>
      <c r="EF256" s="9">
        <v>0</v>
      </c>
      <c r="EG256" s="37">
        <f t="shared" si="1346"/>
        <v>0</v>
      </c>
      <c r="EH256" s="36">
        <v>0</v>
      </c>
      <c r="EI256" s="9">
        <v>0</v>
      </c>
      <c r="EJ256" s="37">
        <f t="shared" si="1347"/>
        <v>0</v>
      </c>
      <c r="EK256" s="79">
        <v>202.6</v>
      </c>
      <c r="EL256" s="9">
        <v>446.74</v>
      </c>
      <c r="EM256" s="37">
        <f t="shared" si="1348"/>
        <v>2205.0345508390919</v>
      </c>
      <c r="EN256" s="79">
        <v>132</v>
      </c>
      <c r="EO256" s="9">
        <v>281.024</v>
      </c>
      <c r="EP256" s="37">
        <f t="shared" si="1349"/>
        <v>2128.969696969697</v>
      </c>
      <c r="EQ256" s="5">
        <f t="shared" si="1351"/>
        <v>10807.321320000001</v>
      </c>
      <c r="ER256" s="11">
        <f t="shared" si="1352"/>
        <v>26482.208000000006</v>
      </c>
    </row>
    <row r="257" spans="1:148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53">IF(C257=0,0,D257/C257*1000)</f>
        <v>0</v>
      </c>
      <c r="F257" s="36">
        <v>0</v>
      </c>
      <c r="G257" s="9">
        <v>0</v>
      </c>
      <c r="H257" s="37">
        <f t="shared" si="1303"/>
        <v>0</v>
      </c>
      <c r="I257" s="36">
        <v>0</v>
      </c>
      <c r="J257" s="9">
        <v>0</v>
      </c>
      <c r="K257" s="37">
        <f t="shared" si="1304"/>
        <v>0</v>
      </c>
      <c r="L257" s="36">
        <v>0</v>
      </c>
      <c r="M257" s="9">
        <v>0</v>
      </c>
      <c r="N257" s="37">
        <f t="shared" si="1305"/>
        <v>0</v>
      </c>
      <c r="O257" s="36">
        <v>0</v>
      </c>
      <c r="P257" s="9">
        <v>0</v>
      </c>
      <c r="Q257" s="37">
        <f t="shared" si="1306"/>
        <v>0</v>
      </c>
      <c r="R257" s="36">
        <v>0</v>
      </c>
      <c r="S257" s="9">
        <v>0</v>
      </c>
      <c r="T257" s="37">
        <f t="shared" si="1307"/>
        <v>0</v>
      </c>
      <c r="U257" s="79">
        <v>3010.6171400000003</v>
      </c>
      <c r="V257" s="9">
        <v>9360.4320000000007</v>
      </c>
      <c r="W257" s="37">
        <f t="shared" si="1308"/>
        <v>3109.1406063010722</v>
      </c>
      <c r="X257" s="36">
        <v>0</v>
      </c>
      <c r="Y257" s="9">
        <v>0</v>
      </c>
      <c r="Z257" s="37">
        <f t="shared" si="1309"/>
        <v>0</v>
      </c>
      <c r="AA257" s="36">
        <v>0</v>
      </c>
      <c r="AB257" s="9">
        <v>0</v>
      </c>
      <c r="AC257" s="37">
        <f t="shared" si="1310"/>
        <v>0</v>
      </c>
      <c r="AD257" s="36">
        <v>0</v>
      </c>
      <c r="AE257" s="9">
        <v>0</v>
      </c>
      <c r="AF257" s="37">
        <f t="shared" si="1311"/>
        <v>0</v>
      </c>
      <c r="AG257" s="36">
        <v>0</v>
      </c>
      <c r="AH257" s="9">
        <v>0</v>
      </c>
      <c r="AI257" s="37">
        <f t="shared" si="1312"/>
        <v>0</v>
      </c>
      <c r="AJ257" s="36">
        <v>0</v>
      </c>
      <c r="AK257" s="9">
        <v>0</v>
      </c>
      <c r="AL257" s="37">
        <f t="shared" si="1313"/>
        <v>0</v>
      </c>
      <c r="AM257" s="36">
        <v>0</v>
      </c>
      <c r="AN257" s="9">
        <v>0</v>
      </c>
      <c r="AO257" s="37">
        <f t="shared" si="1314"/>
        <v>0</v>
      </c>
      <c r="AP257" s="36">
        <v>0</v>
      </c>
      <c r="AQ257" s="9">
        <v>0</v>
      </c>
      <c r="AR257" s="37">
        <f t="shared" si="1315"/>
        <v>0</v>
      </c>
      <c r="AS257" s="36">
        <v>0</v>
      </c>
      <c r="AT257" s="9">
        <v>0</v>
      </c>
      <c r="AU257" s="37">
        <f t="shared" si="1316"/>
        <v>0</v>
      </c>
      <c r="AV257" s="36">
        <v>0</v>
      </c>
      <c r="AW257" s="9">
        <v>0</v>
      </c>
      <c r="AX257" s="37">
        <f t="shared" si="1317"/>
        <v>0</v>
      </c>
      <c r="AY257" s="36">
        <v>0</v>
      </c>
      <c r="AZ257" s="9">
        <v>0</v>
      </c>
      <c r="BA257" s="37">
        <f t="shared" si="1318"/>
        <v>0</v>
      </c>
      <c r="BB257" s="36">
        <v>0</v>
      </c>
      <c r="BC257" s="9">
        <v>0</v>
      </c>
      <c r="BD257" s="37">
        <f t="shared" si="1319"/>
        <v>0</v>
      </c>
      <c r="BE257" s="36">
        <v>0</v>
      </c>
      <c r="BF257" s="9">
        <v>0</v>
      </c>
      <c r="BG257" s="37">
        <f t="shared" si="1320"/>
        <v>0</v>
      </c>
      <c r="BH257" s="36">
        <v>0</v>
      </c>
      <c r="BI257" s="9">
        <v>0</v>
      </c>
      <c r="BJ257" s="37">
        <f t="shared" si="1321"/>
        <v>0</v>
      </c>
      <c r="BK257" s="36">
        <v>0</v>
      </c>
      <c r="BL257" s="9">
        <v>0</v>
      </c>
      <c r="BM257" s="37">
        <f t="shared" si="1322"/>
        <v>0</v>
      </c>
      <c r="BN257" s="36">
        <v>0</v>
      </c>
      <c r="BO257" s="9">
        <v>0</v>
      </c>
      <c r="BP257" s="37">
        <f t="shared" si="1323"/>
        <v>0</v>
      </c>
      <c r="BQ257" s="79">
        <v>956.99</v>
      </c>
      <c r="BR257" s="9">
        <v>2807.4229999999998</v>
      </c>
      <c r="BS257" s="37">
        <f t="shared" si="1324"/>
        <v>2933.5970072832524</v>
      </c>
      <c r="BT257" s="36">
        <v>0</v>
      </c>
      <c r="BU257" s="9">
        <v>0</v>
      </c>
      <c r="BV257" s="37">
        <f t="shared" si="1325"/>
        <v>0</v>
      </c>
      <c r="BW257" s="79">
        <v>314</v>
      </c>
      <c r="BX257" s="9">
        <v>442.26</v>
      </c>
      <c r="BY257" s="37">
        <f t="shared" si="1326"/>
        <v>1408.4713375796177</v>
      </c>
      <c r="BZ257" s="36">
        <v>0</v>
      </c>
      <c r="CA257" s="9">
        <v>0</v>
      </c>
      <c r="CB257" s="37">
        <f t="shared" si="1327"/>
        <v>0</v>
      </c>
      <c r="CC257" s="36">
        <v>0</v>
      </c>
      <c r="CD257" s="9">
        <v>0</v>
      </c>
      <c r="CE257" s="37">
        <f t="shared" si="1328"/>
        <v>0</v>
      </c>
      <c r="CF257" s="36">
        <v>0</v>
      </c>
      <c r="CG257" s="9">
        <v>0</v>
      </c>
      <c r="CH257" s="37">
        <f t="shared" si="1329"/>
        <v>0</v>
      </c>
      <c r="CI257" s="79">
        <v>2738.43</v>
      </c>
      <c r="CJ257" s="9">
        <v>6024.9</v>
      </c>
      <c r="CK257" s="37">
        <f t="shared" si="1330"/>
        <v>2200.1292711517185</v>
      </c>
      <c r="CL257" s="79">
        <v>369.02</v>
      </c>
      <c r="CM257" s="9">
        <v>1330.644</v>
      </c>
      <c r="CN257" s="37">
        <f t="shared" si="1331"/>
        <v>3605.8858598449951</v>
      </c>
      <c r="CO257" s="36">
        <v>0</v>
      </c>
      <c r="CP257" s="9">
        <v>0</v>
      </c>
      <c r="CQ257" s="37">
        <f t="shared" si="1332"/>
        <v>0</v>
      </c>
      <c r="CR257" s="36">
        <v>0</v>
      </c>
      <c r="CS257" s="9">
        <v>0</v>
      </c>
      <c r="CT257" s="37">
        <f t="shared" si="1333"/>
        <v>0</v>
      </c>
      <c r="CU257" s="36">
        <v>0</v>
      </c>
      <c r="CV257" s="9">
        <v>0</v>
      </c>
      <c r="CW257" s="37">
        <f t="shared" si="1334"/>
        <v>0</v>
      </c>
      <c r="CX257" s="36">
        <v>0</v>
      </c>
      <c r="CY257" s="9">
        <v>0</v>
      </c>
      <c r="CZ257" s="37">
        <f t="shared" si="1335"/>
        <v>0</v>
      </c>
      <c r="DA257" s="36">
        <v>0</v>
      </c>
      <c r="DB257" s="9">
        <v>0</v>
      </c>
      <c r="DC257" s="37">
        <f t="shared" si="1336"/>
        <v>0</v>
      </c>
      <c r="DD257" s="36">
        <v>0</v>
      </c>
      <c r="DE257" s="9">
        <v>0</v>
      </c>
      <c r="DF257" s="37">
        <f t="shared" si="1337"/>
        <v>0</v>
      </c>
      <c r="DG257" s="36">
        <v>0</v>
      </c>
      <c r="DH257" s="9">
        <v>0</v>
      </c>
      <c r="DI257" s="37">
        <f t="shared" si="1338"/>
        <v>0</v>
      </c>
      <c r="DJ257" s="36">
        <v>0</v>
      </c>
      <c r="DK257" s="9">
        <v>0</v>
      </c>
      <c r="DL257" s="37">
        <f t="shared" si="1339"/>
        <v>0</v>
      </c>
      <c r="DM257" s="36">
        <v>0</v>
      </c>
      <c r="DN257" s="9">
        <v>0</v>
      </c>
      <c r="DO257" s="37">
        <f t="shared" si="1340"/>
        <v>0</v>
      </c>
      <c r="DP257" s="36">
        <v>0</v>
      </c>
      <c r="DQ257" s="9">
        <v>0</v>
      </c>
      <c r="DR257" s="37">
        <f t="shared" si="1341"/>
        <v>0</v>
      </c>
      <c r="DS257" s="36">
        <v>0</v>
      </c>
      <c r="DT257" s="9">
        <v>0</v>
      </c>
      <c r="DU257" s="37">
        <f t="shared" si="1342"/>
        <v>0</v>
      </c>
      <c r="DV257" s="36">
        <v>0</v>
      </c>
      <c r="DW257" s="9">
        <v>0</v>
      </c>
      <c r="DX257" s="37">
        <f t="shared" si="1343"/>
        <v>0</v>
      </c>
      <c r="DY257" s="36">
        <v>0</v>
      </c>
      <c r="DZ257" s="9">
        <v>0</v>
      </c>
      <c r="EA257" s="37">
        <f t="shared" si="1344"/>
        <v>0</v>
      </c>
      <c r="EB257" s="36">
        <v>0</v>
      </c>
      <c r="EC257" s="9">
        <v>0</v>
      </c>
      <c r="ED257" s="37">
        <f t="shared" si="1345"/>
        <v>0</v>
      </c>
      <c r="EE257" s="36">
        <v>0</v>
      </c>
      <c r="EF257" s="9">
        <v>0</v>
      </c>
      <c r="EG257" s="37">
        <f t="shared" si="1346"/>
        <v>0</v>
      </c>
      <c r="EH257" s="36">
        <v>0</v>
      </c>
      <c r="EI257" s="9">
        <v>0</v>
      </c>
      <c r="EJ257" s="37">
        <f t="shared" si="1347"/>
        <v>0</v>
      </c>
      <c r="EK257" s="79">
        <v>540.17999999999995</v>
      </c>
      <c r="EL257" s="9">
        <v>1250.9949999999999</v>
      </c>
      <c r="EM257" s="37">
        <f t="shared" si="1348"/>
        <v>2315.8854455922101</v>
      </c>
      <c r="EN257" s="79">
        <v>192</v>
      </c>
      <c r="EO257" s="9">
        <v>424.03800000000001</v>
      </c>
      <c r="EP257" s="37">
        <f t="shared" si="1349"/>
        <v>2208.53125</v>
      </c>
      <c r="EQ257" s="5">
        <f t="shared" si="1351"/>
        <v>8121.2371400000011</v>
      </c>
      <c r="ER257" s="11">
        <f t="shared" si="1352"/>
        <v>21640.691999999999</v>
      </c>
    </row>
    <row r="258" spans="1:148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53"/>
        <v>0</v>
      </c>
      <c r="F258" s="36">
        <v>0</v>
      </c>
      <c r="G258" s="9">
        <v>0</v>
      </c>
      <c r="H258" s="37">
        <f t="shared" si="1303"/>
        <v>0</v>
      </c>
      <c r="I258" s="36">
        <v>0</v>
      </c>
      <c r="J258" s="9">
        <v>0</v>
      </c>
      <c r="K258" s="37">
        <f t="shared" si="1304"/>
        <v>0</v>
      </c>
      <c r="L258" s="36">
        <v>0</v>
      </c>
      <c r="M258" s="9">
        <v>0</v>
      </c>
      <c r="N258" s="37">
        <f t="shared" si="1305"/>
        <v>0</v>
      </c>
      <c r="O258" s="36">
        <v>0</v>
      </c>
      <c r="P258" s="9">
        <v>0</v>
      </c>
      <c r="Q258" s="37">
        <f t="shared" si="1306"/>
        <v>0</v>
      </c>
      <c r="R258" s="36">
        <v>0</v>
      </c>
      <c r="S258" s="9">
        <v>0</v>
      </c>
      <c r="T258" s="37">
        <f t="shared" si="1307"/>
        <v>0</v>
      </c>
      <c r="U258" s="79">
        <v>2672.1667200000002</v>
      </c>
      <c r="V258" s="9">
        <v>7950.4960000000001</v>
      </c>
      <c r="W258" s="37">
        <f t="shared" si="1308"/>
        <v>2975.299385511395</v>
      </c>
      <c r="X258" s="36">
        <v>0</v>
      </c>
      <c r="Y258" s="9">
        <v>0</v>
      </c>
      <c r="Z258" s="37">
        <f t="shared" si="1309"/>
        <v>0</v>
      </c>
      <c r="AA258" s="36">
        <v>0</v>
      </c>
      <c r="AB258" s="9">
        <v>0</v>
      </c>
      <c r="AC258" s="37">
        <f t="shared" si="1310"/>
        <v>0</v>
      </c>
      <c r="AD258" s="36">
        <v>0</v>
      </c>
      <c r="AE258" s="9">
        <v>0</v>
      </c>
      <c r="AF258" s="37">
        <f t="shared" si="1311"/>
        <v>0</v>
      </c>
      <c r="AG258" s="36">
        <v>0</v>
      </c>
      <c r="AH258" s="9">
        <v>0</v>
      </c>
      <c r="AI258" s="37">
        <f t="shared" si="1312"/>
        <v>0</v>
      </c>
      <c r="AJ258" s="36">
        <v>0</v>
      </c>
      <c r="AK258" s="9">
        <v>0</v>
      </c>
      <c r="AL258" s="37">
        <f t="shared" si="1313"/>
        <v>0</v>
      </c>
      <c r="AM258" s="36">
        <v>0</v>
      </c>
      <c r="AN258" s="9">
        <v>0</v>
      </c>
      <c r="AO258" s="37">
        <f t="shared" si="1314"/>
        <v>0</v>
      </c>
      <c r="AP258" s="36">
        <v>0</v>
      </c>
      <c r="AQ258" s="9">
        <v>0</v>
      </c>
      <c r="AR258" s="37">
        <f t="shared" si="1315"/>
        <v>0</v>
      </c>
      <c r="AS258" s="36">
        <v>0</v>
      </c>
      <c r="AT258" s="9">
        <v>0</v>
      </c>
      <c r="AU258" s="37">
        <f t="shared" si="1316"/>
        <v>0</v>
      </c>
      <c r="AV258" s="36">
        <v>0</v>
      </c>
      <c r="AW258" s="9">
        <v>0</v>
      </c>
      <c r="AX258" s="37">
        <f t="shared" si="1317"/>
        <v>0</v>
      </c>
      <c r="AY258" s="36">
        <v>0</v>
      </c>
      <c r="AZ258" s="9">
        <v>0</v>
      </c>
      <c r="BA258" s="37">
        <f t="shared" si="1318"/>
        <v>0</v>
      </c>
      <c r="BB258" s="36">
        <v>0</v>
      </c>
      <c r="BC258" s="9">
        <v>0</v>
      </c>
      <c r="BD258" s="37">
        <f t="shared" si="1319"/>
        <v>0</v>
      </c>
      <c r="BE258" s="36">
        <v>0</v>
      </c>
      <c r="BF258" s="9">
        <v>0</v>
      </c>
      <c r="BG258" s="37">
        <f t="shared" si="1320"/>
        <v>0</v>
      </c>
      <c r="BH258" s="36">
        <v>0</v>
      </c>
      <c r="BI258" s="9">
        <v>0</v>
      </c>
      <c r="BJ258" s="37">
        <f t="shared" si="1321"/>
        <v>0</v>
      </c>
      <c r="BK258" s="36">
        <v>0</v>
      </c>
      <c r="BL258" s="9">
        <v>0</v>
      </c>
      <c r="BM258" s="37">
        <f t="shared" si="1322"/>
        <v>0</v>
      </c>
      <c r="BN258" s="36">
        <v>0</v>
      </c>
      <c r="BO258" s="9">
        <v>0</v>
      </c>
      <c r="BP258" s="37">
        <f t="shared" si="1323"/>
        <v>0</v>
      </c>
      <c r="BQ258" s="79">
        <v>649.58000000000004</v>
      </c>
      <c r="BR258" s="9">
        <v>1892.125</v>
      </c>
      <c r="BS258" s="37">
        <f t="shared" si="1324"/>
        <v>2912.8436836109486</v>
      </c>
      <c r="BT258" s="36">
        <v>0</v>
      </c>
      <c r="BU258" s="9">
        <v>0</v>
      </c>
      <c r="BV258" s="37">
        <f t="shared" si="1325"/>
        <v>0</v>
      </c>
      <c r="BW258" s="79">
        <v>316</v>
      </c>
      <c r="BX258" s="9">
        <v>200.66300000000001</v>
      </c>
      <c r="BY258" s="37">
        <f t="shared" si="1326"/>
        <v>635.00949367088606</v>
      </c>
      <c r="BZ258" s="36">
        <v>0</v>
      </c>
      <c r="CA258" s="9">
        <v>0</v>
      </c>
      <c r="CB258" s="37">
        <f t="shared" si="1327"/>
        <v>0</v>
      </c>
      <c r="CC258" s="36">
        <v>0</v>
      </c>
      <c r="CD258" s="9">
        <v>0</v>
      </c>
      <c r="CE258" s="37">
        <f t="shared" si="1328"/>
        <v>0</v>
      </c>
      <c r="CF258" s="36">
        <v>0</v>
      </c>
      <c r="CG258" s="9">
        <v>0</v>
      </c>
      <c r="CH258" s="37">
        <f t="shared" si="1329"/>
        <v>0</v>
      </c>
      <c r="CI258" s="79">
        <v>1388.32</v>
      </c>
      <c r="CJ258" s="9">
        <v>3598.0309999999999</v>
      </c>
      <c r="CK258" s="37">
        <f t="shared" si="1330"/>
        <v>2591.6438573239602</v>
      </c>
      <c r="CL258" s="79">
        <v>1E-3</v>
      </c>
      <c r="CM258" s="9">
        <v>0.02</v>
      </c>
      <c r="CN258" s="37">
        <f t="shared" si="1331"/>
        <v>20000</v>
      </c>
      <c r="CO258" s="36">
        <v>0</v>
      </c>
      <c r="CP258" s="9">
        <v>0</v>
      </c>
      <c r="CQ258" s="37">
        <f t="shared" si="1332"/>
        <v>0</v>
      </c>
      <c r="CR258" s="36">
        <v>0</v>
      </c>
      <c r="CS258" s="9">
        <v>0</v>
      </c>
      <c r="CT258" s="37">
        <f t="shared" si="1333"/>
        <v>0</v>
      </c>
      <c r="CU258" s="36">
        <v>0</v>
      </c>
      <c r="CV258" s="9">
        <v>0</v>
      </c>
      <c r="CW258" s="37">
        <f t="shared" si="1334"/>
        <v>0</v>
      </c>
      <c r="CX258" s="36">
        <v>0</v>
      </c>
      <c r="CY258" s="9">
        <v>0</v>
      </c>
      <c r="CZ258" s="37">
        <f t="shared" si="1335"/>
        <v>0</v>
      </c>
      <c r="DA258" s="36">
        <v>0</v>
      </c>
      <c r="DB258" s="9">
        <v>0</v>
      </c>
      <c r="DC258" s="37">
        <f t="shared" si="1336"/>
        <v>0</v>
      </c>
      <c r="DD258" s="36">
        <v>0</v>
      </c>
      <c r="DE258" s="9">
        <v>0</v>
      </c>
      <c r="DF258" s="37">
        <f t="shared" si="1337"/>
        <v>0</v>
      </c>
      <c r="DG258" s="36">
        <v>0</v>
      </c>
      <c r="DH258" s="9">
        <v>0</v>
      </c>
      <c r="DI258" s="37">
        <f t="shared" si="1338"/>
        <v>0</v>
      </c>
      <c r="DJ258" s="36">
        <v>0</v>
      </c>
      <c r="DK258" s="9">
        <v>0</v>
      </c>
      <c r="DL258" s="37">
        <f t="shared" si="1339"/>
        <v>0</v>
      </c>
      <c r="DM258" s="36">
        <v>0</v>
      </c>
      <c r="DN258" s="9">
        <v>0</v>
      </c>
      <c r="DO258" s="37">
        <f t="shared" si="1340"/>
        <v>0</v>
      </c>
      <c r="DP258" s="36">
        <v>0</v>
      </c>
      <c r="DQ258" s="9">
        <v>0</v>
      </c>
      <c r="DR258" s="37">
        <f t="shared" si="1341"/>
        <v>0</v>
      </c>
      <c r="DS258" s="36">
        <v>0</v>
      </c>
      <c r="DT258" s="9">
        <v>0</v>
      </c>
      <c r="DU258" s="37">
        <f t="shared" si="1342"/>
        <v>0</v>
      </c>
      <c r="DV258" s="36">
        <v>0</v>
      </c>
      <c r="DW258" s="9">
        <v>0</v>
      </c>
      <c r="DX258" s="37">
        <f t="shared" si="1343"/>
        <v>0</v>
      </c>
      <c r="DY258" s="36">
        <v>0</v>
      </c>
      <c r="DZ258" s="9">
        <v>0</v>
      </c>
      <c r="EA258" s="37">
        <f t="shared" si="1344"/>
        <v>0</v>
      </c>
      <c r="EB258" s="36">
        <v>0</v>
      </c>
      <c r="EC258" s="9">
        <v>0</v>
      </c>
      <c r="ED258" s="37">
        <f t="shared" si="1345"/>
        <v>0</v>
      </c>
      <c r="EE258" s="36">
        <v>0</v>
      </c>
      <c r="EF258" s="9">
        <v>0</v>
      </c>
      <c r="EG258" s="37">
        <f t="shared" si="1346"/>
        <v>0</v>
      </c>
      <c r="EH258" s="36">
        <v>0</v>
      </c>
      <c r="EI258" s="9">
        <v>0</v>
      </c>
      <c r="EJ258" s="37">
        <f t="shared" si="1347"/>
        <v>0</v>
      </c>
      <c r="EK258" s="79">
        <v>146.36000000000001</v>
      </c>
      <c r="EL258" s="9">
        <v>346.83600000000001</v>
      </c>
      <c r="EM258" s="37">
        <f t="shared" si="1348"/>
        <v>2369.7458321945883</v>
      </c>
      <c r="EN258" s="79">
        <v>120</v>
      </c>
      <c r="EO258" s="9">
        <v>84.751999999999995</v>
      </c>
      <c r="EP258" s="37">
        <f t="shared" si="1349"/>
        <v>706.26666666666665</v>
      </c>
      <c r="EQ258" s="5">
        <f t="shared" si="1351"/>
        <v>5292.4277199999997</v>
      </c>
      <c r="ER258" s="11">
        <f t="shared" si="1352"/>
        <v>14072.922999999999</v>
      </c>
    </row>
    <row r="259" spans="1:148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53"/>
        <v>0</v>
      </c>
      <c r="F259" s="36">
        <v>0</v>
      </c>
      <c r="G259" s="9">
        <v>0</v>
      </c>
      <c r="H259" s="37">
        <f t="shared" si="1303"/>
        <v>0</v>
      </c>
      <c r="I259" s="36">
        <v>0</v>
      </c>
      <c r="J259" s="9">
        <v>0</v>
      </c>
      <c r="K259" s="37">
        <f t="shared" si="1304"/>
        <v>0</v>
      </c>
      <c r="L259" s="36">
        <v>0</v>
      </c>
      <c r="M259" s="9">
        <v>0</v>
      </c>
      <c r="N259" s="37">
        <f t="shared" si="1305"/>
        <v>0</v>
      </c>
      <c r="O259" s="36">
        <v>0</v>
      </c>
      <c r="P259" s="9">
        <v>0</v>
      </c>
      <c r="Q259" s="37">
        <f t="shared" si="1306"/>
        <v>0</v>
      </c>
      <c r="R259" s="36">
        <v>0</v>
      </c>
      <c r="S259" s="9">
        <v>0</v>
      </c>
      <c r="T259" s="37">
        <f t="shared" si="1307"/>
        <v>0</v>
      </c>
      <c r="U259" s="79">
        <v>945.88</v>
      </c>
      <c r="V259" s="9">
        <v>2743.0520000000001</v>
      </c>
      <c r="W259" s="37">
        <f t="shared" si="1308"/>
        <v>2900.0000000000005</v>
      </c>
      <c r="X259" s="36">
        <v>0</v>
      </c>
      <c r="Y259" s="9">
        <v>0</v>
      </c>
      <c r="Z259" s="37">
        <f t="shared" si="1309"/>
        <v>0</v>
      </c>
      <c r="AA259" s="79">
        <v>37.806040000000003</v>
      </c>
      <c r="AB259" s="9">
        <v>365.55799999999999</v>
      </c>
      <c r="AC259" s="37">
        <f t="shared" si="1310"/>
        <v>9669.301519016537</v>
      </c>
      <c r="AD259" s="36">
        <v>0</v>
      </c>
      <c r="AE259" s="9">
        <v>0</v>
      </c>
      <c r="AF259" s="37">
        <f t="shared" si="1311"/>
        <v>0</v>
      </c>
      <c r="AG259" s="36">
        <v>0</v>
      </c>
      <c r="AH259" s="9">
        <v>0</v>
      </c>
      <c r="AI259" s="37">
        <f t="shared" si="1312"/>
        <v>0</v>
      </c>
      <c r="AJ259" s="79">
        <v>127.66500000000001</v>
      </c>
      <c r="AK259" s="9">
        <v>381.10199999999998</v>
      </c>
      <c r="AL259" s="37">
        <f t="shared" si="1313"/>
        <v>2985.1721301844668</v>
      </c>
      <c r="AM259" s="36">
        <v>0</v>
      </c>
      <c r="AN259" s="9">
        <v>0</v>
      </c>
      <c r="AO259" s="37">
        <f t="shared" si="1314"/>
        <v>0</v>
      </c>
      <c r="AP259" s="36">
        <v>0</v>
      </c>
      <c r="AQ259" s="9">
        <v>0</v>
      </c>
      <c r="AR259" s="37">
        <f t="shared" si="1315"/>
        <v>0</v>
      </c>
      <c r="AS259" s="36">
        <v>0</v>
      </c>
      <c r="AT259" s="9">
        <v>0</v>
      </c>
      <c r="AU259" s="37">
        <f t="shared" si="1316"/>
        <v>0</v>
      </c>
      <c r="AV259" s="36">
        <v>0</v>
      </c>
      <c r="AW259" s="9">
        <v>0</v>
      </c>
      <c r="AX259" s="37">
        <f t="shared" si="1317"/>
        <v>0</v>
      </c>
      <c r="AY259" s="36">
        <v>0</v>
      </c>
      <c r="AZ259" s="9">
        <v>0</v>
      </c>
      <c r="BA259" s="37">
        <f t="shared" si="1318"/>
        <v>0</v>
      </c>
      <c r="BB259" s="36">
        <v>0</v>
      </c>
      <c r="BC259" s="9">
        <v>0</v>
      </c>
      <c r="BD259" s="37">
        <f t="shared" si="1319"/>
        <v>0</v>
      </c>
      <c r="BE259" s="36">
        <v>0</v>
      </c>
      <c r="BF259" s="9">
        <v>0</v>
      </c>
      <c r="BG259" s="37">
        <f t="shared" si="1320"/>
        <v>0</v>
      </c>
      <c r="BH259" s="36">
        <v>0</v>
      </c>
      <c r="BI259" s="9">
        <v>0</v>
      </c>
      <c r="BJ259" s="37">
        <f t="shared" si="1321"/>
        <v>0</v>
      </c>
      <c r="BK259" s="36">
        <v>0</v>
      </c>
      <c r="BL259" s="9">
        <v>0</v>
      </c>
      <c r="BM259" s="37">
        <f t="shared" si="1322"/>
        <v>0</v>
      </c>
      <c r="BN259" s="36">
        <v>0</v>
      </c>
      <c r="BO259" s="9">
        <v>0</v>
      </c>
      <c r="BP259" s="37">
        <f t="shared" si="1323"/>
        <v>0</v>
      </c>
      <c r="BQ259" s="79">
        <v>327.9</v>
      </c>
      <c r="BR259" s="9">
        <v>966.64300000000003</v>
      </c>
      <c r="BS259" s="37">
        <f t="shared" si="1324"/>
        <v>2947.9810917962795</v>
      </c>
      <c r="BT259" s="36">
        <v>0</v>
      </c>
      <c r="BU259" s="9">
        <v>0</v>
      </c>
      <c r="BV259" s="37">
        <f t="shared" si="1325"/>
        <v>0</v>
      </c>
      <c r="BW259" s="79">
        <v>1268</v>
      </c>
      <c r="BX259" s="9">
        <v>1888.537</v>
      </c>
      <c r="BY259" s="37">
        <f t="shared" si="1326"/>
        <v>1489.3824921135647</v>
      </c>
      <c r="BZ259" s="36">
        <v>0</v>
      </c>
      <c r="CA259" s="9">
        <v>0</v>
      </c>
      <c r="CB259" s="37">
        <f t="shared" si="1327"/>
        <v>0</v>
      </c>
      <c r="CC259" s="36">
        <v>0</v>
      </c>
      <c r="CD259" s="9">
        <v>0</v>
      </c>
      <c r="CE259" s="37">
        <f t="shared" si="1328"/>
        <v>0</v>
      </c>
      <c r="CF259" s="36">
        <v>0</v>
      </c>
      <c r="CG259" s="9">
        <v>0</v>
      </c>
      <c r="CH259" s="37">
        <f t="shared" si="1329"/>
        <v>0</v>
      </c>
      <c r="CI259" s="79">
        <v>8778.6479999999992</v>
      </c>
      <c r="CJ259" s="9">
        <v>22049.885999999999</v>
      </c>
      <c r="CK259" s="37">
        <f t="shared" si="1330"/>
        <v>2511.7633148065624</v>
      </c>
      <c r="CL259" s="79">
        <v>441.78</v>
      </c>
      <c r="CM259" s="9">
        <v>1284.144</v>
      </c>
      <c r="CN259" s="37">
        <f t="shared" si="1331"/>
        <v>2906.7499660464487</v>
      </c>
      <c r="CO259" s="36">
        <v>0</v>
      </c>
      <c r="CP259" s="9">
        <v>0</v>
      </c>
      <c r="CQ259" s="37">
        <f t="shared" si="1332"/>
        <v>0</v>
      </c>
      <c r="CR259" s="36">
        <v>0</v>
      </c>
      <c r="CS259" s="9">
        <v>0</v>
      </c>
      <c r="CT259" s="37">
        <f t="shared" si="1333"/>
        <v>0</v>
      </c>
      <c r="CU259" s="36">
        <v>0</v>
      </c>
      <c r="CV259" s="9">
        <v>0</v>
      </c>
      <c r="CW259" s="37">
        <f t="shared" si="1334"/>
        <v>0</v>
      </c>
      <c r="CX259" s="36">
        <v>0</v>
      </c>
      <c r="CY259" s="9">
        <v>0</v>
      </c>
      <c r="CZ259" s="37">
        <f t="shared" si="1335"/>
        <v>0</v>
      </c>
      <c r="DA259" s="36">
        <v>0</v>
      </c>
      <c r="DB259" s="9">
        <v>0</v>
      </c>
      <c r="DC259" s="37">
        <f t="shared" si="1336"/>
        <v>0</v>
      </c>
      <c r="DD259" s="36">
        <v>0</v>
      </c>
      <c r="DE259" s="9">
        <v>0</v>
      </c>
      <c r="DF259" s="37">
        <f t="shared" si="1337"/>
        <v>0</v>
      </c>
      <c r="DG259" s="36">
        <v>0</v>
      </c>
      <c r="DH259" s="9">
        <v>0</v>
      </c>
      <c r="DI259" s="37">
        <f t="shared" si="1338"/>
        <v>0</v>
      </c>
      <c r="DJ259" s="36">
        <v>0</v>
      </c>
      <c r="DK259" s="9">
        <v>0</v>
      </c>
      <c r="DL259" s="37">
        <f t="shared" si="1339"/>
        <v>0</v>
      </c>
      <c r="DM259" s="79">
        <v>127.5</v>
      </c>
      <c r="DN259" s="9">
        <v>272.863</v>
      </c>
      <c r="DO259" s="37">
        <f t="shared" si="1340"/>
        <v>2140.1019607843141</v>
      </c>
      <c r="DP259" s="36">
        <v>0</v>
      </c>
      <c r="DQ259" s="9">
        <v>0</v>
      </c>
      <c r="DR259" s="37">
        <f t="shared" si="1341"/>
        <v>0</v>
      </c>
      <c r="DS259" s="36">
        <v>0</v>
      </c>
      <c r="DT259" s="9">
        <v>0</v>
      </c>
      <c r="DU259" s="37">
        <f t="shared" si="1342"/>
        <v>0</v>
      </c>
      <c r="DV259" s="36">
        <v>0</v>
      </c>
      <c r="DW259" s="9">
        <v>0</v>
      </c>
      <c r="DX259" s="37">
        <f t="shared" si="1343"/>
        <v>0</v>
      </c>
      <c r="DY259" s="36">
        <v>0</v>
      </c>
      <c r="DZ259" s="9">
        <v>0</v>
      </c>
      <c r="EA259" s="37">
        <f t="shared" si="1344"/>
        <v>0</v>
      </c>
      <c r="EB259" s="36">
        <v>0</v>
      </c>
      <c r="EC259" s="9">
        <v>0</v>
      </c>
      <c r="ED259" s="37">
        <f t="shared" si="1345"/>
        <v>0</v>
      </c>
      <c r="EE259" s="36">
        <v>0</v>
      </c>
      <c r="EF259" s="9">
        <v>0</v>
      </c>
      <c r="EG259" s="37">
        <f t="shared" si="1346"/>
        <v>0</v>
      </c>
      <c r="EH259" s="36">
        <v>0</v>
      </c>
      <c r="EI259" s="9">
        <v>0</v>
      </c>
      <c r="EJ259" s="37">
        <f t="shared" si="1347"/>
        <v>0</v>
      </c>
      <c r="EK259" s="36">
        <v>0</v>
      </c>
      <c r="EL259" s="9">
        <v>0</v>
      </c>
      <c r="EM259" s="37">
        <f t="shared" si="1348"/>
        <v>0</v>
      </c>
      <c r="EN259" s="79">
        <v>360</v>
      </c>
      <c r="EO259" s="9">
        <v>739.16</v>
      </c>
      <c r="EP259" s="37">
        <f t="shared" si="1349"/>
        <v>2053.2222222222222</v>
      </c>
      <c r="EQ259" s="5">
        <f t="shared" si="1351"/>
        <v>12415.179040000001</v>
      </c>
      <c r="ER259" s="11">
        <f t="shared" si="1352"/>
        <v>30690.945</v>
      </c>
    </row>
    <row r="260" spans="1:148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53"/>
        <v>0</v>
      </c>
      <c r="F260" s="36">
        <v>0</v>
      </c>
      <c r="G260" s="9">
        <v>0</v>
      </c>
      <c r="H260" s="37">
        <f t="shared" si="1303"/>
        <v>0</v>
      </c>
      <c r="I260" s="36">
        <v>0</v>
      </c>
      <c r="J260" s="9">
        <v>0</v>
      </c>
      <c r="K260" s="37">
        <f t="shared" si="1304"/>
        <v>0</v>
      </c>
      <c r="L260" s="36">
        <v>0</v>
      </c>
      <c r="M260" s="9">
        <v>0</v>
      </c>
      <c r="N260" s="37">
        <f t="shared" si="1305"/>
        <v>0</v>
      </c>
      <c r="O260" s="36">
        <v>0</v>
      </c>
      <c r="P260" s="9">
        <v>0</v>
      </c>
      <c r="Q260" s="37">
        <f t="shared" si="1306"/>
        <v>0</v>
      </c>
      <c r="R260" s="36">
        <v>0</v>
      </c>
      <c r="S260" s="9">
        <v>0</v>
      </c>
      <c r="T260" s="37">
        <f t="shared" si="1307"/>
        <v>0</v>
      </c>
      <c r="U260" s="79">
        <v>892.2</v>
      </c>
      <c r="V260" s="9">
        <v>2587.38</v>
      </c>
      <c r="W260" s="37">
        <f t="shared" si="1308"/>
        <v>2900</v>
      </c>
      <c r="X260" s="36">
        <v>0</v>
      </c>
      <c r="Y260" s="9">
        <v>0</v>
      </c>
      <c r="Z260" s="37">
        <f t="shared" si="1309"/>
        <v>0</v>
      </c>
      <c r="AA260" s="36">
        <v>0</v>
      </c>
      <c r="AB260" s="9">
        <v>0</v>
      </c>
      <c r="AC260" s="37">
        <f t="shared" si="1310"/>
        <v>0</v>
      </c>
      <c r="AD260" s="36">
        <v>0</v>
      </c>
      <c r="AE260" s="9">
        <v>0</v>
      </c>
      <c r="AF260" s="37">
        <f t="shared" si="1311"/>
        <v>0</v>
      </c>
      <c r="AG260" s="36">
        <v>0</v>
      </c>
      <c r="AH260" s="9">
        <v>0</v>
      </c>
      <c r="AI260" s="37">
        <f t="shared" si="1312"/>
        <v>0</v>
      </c>
      <c r="AJ260" s="79">
        <v>204.27500000000001</v>
      </c>
      <c r="AK260" s="9">
        <v>582.18399999999997</v>
      </c>
      <c r="AL260" s="37">
        <f t="shared" si="1313"/>
        <v>2850.0012238404111</v>
      </c>
      <c r="AM260" s="36">
        <v>0</v>
      </c>
      <c r="AN260" s="9">
        <v>0</v>
      </c>
      <c r="AO260" s="37">
        <f t="shared" si="1314"/>
        <v>0</v>
      </c>
      <c r="AP260" s="36">
        <v>0</v>
      </c>
      <c r="AQ260" s="9">
        <v>0</v>
      </c>
      <c r="AR260" s="37">
        <f t="shared" si="1315"/>
        <v>0</v>
      </c>
      <c r="AS260" s="36">
        <v>0</v>
      </c>
      <c r="AT260" s="9">
        <v>0</v>
      </c>
      <c r="AU260" s="37">
        <f t="shared" si="1316"/>
        <v>0</v>
      </c>
      <c r="AV260" s="36">
        <v>0</v>
      </c>
      <c r="AW260" s="9">
        <v>0</v>
      </c>
      <c r="AX260" s="37">
        <f t="shared" si="1317"/>
        <v>0</v>
      </c>
      <c r="AY260" s="36">
        <v>0</v>
      </c>
      <c r="AZ260" s="9">
        <v>0</v>
      </c>
      <c r="BA260" s="37">
        <f t="shared" si="1318"/>
        <v>0</v>
      </c>
      <c r="BB260" s="36">
        <v>0</v>
      </c>
      <c r="BC260" s="9">
        <v>0</v>
      </c>
      <c r="BD260" s="37">
        <f t="shared" si="1319"/>
        <v>0</v>
      </c>
      <c r="BE260" s="36">
        <v>0</v>
      </c>
      <c r="BF260" s="9">
        <v>0</v>
      </c>
      <c r="BG260" s="37">
        <f t="shared" si="1320"/>
        <v>0</v>
      </c>
      <c r="BH260" s="36">
        <v>0</v>
      </c>
      <c r="BI260" s="9">
        <v>0</v>
      </c>
      <c r="BJ260" s="37">
        <f t="shared" si="1321"/>
        <v>0</v>
      </c>
      <c r="BK260" s="36">
        <v>0</v>
      </c>
      <c r="BL260" s="9">
        <v>0</v>
      </c>
      <c r="BM260" s="37">
        <f t="shared" si="1322"/>
        <v>0</v>
      </c>
      <c r="BN260" s="36">
        <v>0</v>
      </c>
      <c r="BO260" s="9">
        <v>0</v>
      </c>
      <c r="BP260" s="37">
        <f t="shared" si="1323"/>
        <v>0</v>
      </c>
      <c r="BQ260" s="79">
        <v>458.8</v>
      </c>
      <c r="BR260" s="9">
        <v>1355.48</v>
      </c>
      <c r="BS260" s="37">
        <f t="shared" si="1324"/>
        <v>2954.4027898866611</v>
      </c>
      <c r="BT260" s="36">
        <v>0</v>
      </c>
      <c r="BU260" s="9">
        <v>0</v>
      </c>
      <c r="BV260" s="37">
        <f t="shared" si="1325"/>
        <v>0</v>
      </c>
      <c r="BW260" s="79">
        <v>1712</v>
      </c>
      <c r="BX260" s="9">
        <v>2839.4009999999998</v>
      </c>
      <c r="BY260" s="37">
        <f t="shared" si="1326"/>
        <v>1658.5286214953269</v>
      </c>
      <c r="BZ260" s="36">
        <v>0</v>
      </c>
      <c r="CA260" s="9">
        <v>0</v>
      </c>
      <c r="CB260" s="37">
        <f t="shared" si="1327"/>
        <v>0</v>
      </c>
      <c r="CC260" s="36">
        <v>0</v>
      </c>
      <c r="CD260" s="9">
        <v>0</v>
      </c>
      <c r="CE260" s="37">
        <f t="shared" si="1328"/>
        <v>0</v>
      </c>
      <c r="CF260" s="36">
        <v>0</v>
      </c>
      <c r="CG260" s="9">
        <v>0</v>
      </c>
      <c r="CH260" s="37">
        <f t="shared" si="1329"/>
        <v>0</v>
      </c>
      <c r="CI260" s="79">
        <v>7385.17</v>
      </c>
      <c r="CJ260" s="9">
        <v>19550.580000000002</v>
      </c>
      <c r="CK260" s="37">
        <f t="shared" si="1330"/>
        <v>2647.2755535756119</v>
      </c>
      <c r="CL260" s="79">
        <v>305.98</v>
      </c>
      <c r="CM260" s="9">
        <v>957.48099999999999</v>
      </c>
      <c r="CN260" s="37">
        <f t="shared" si="1331"/>
        <v>3129.2274004836918</v>
      </c>
      <c r="CO260" s="36">
        <v>0</v>
      </c>
      <c r="CP260" s="9">
        <v>0</v>
      </c>
      <c r="CQ260" s="37">
        <f t="shared" si="1332"/>
        <v>0</v>
      </c>
      <c r="CR260" s="36">
        <v>0</v>
      </c>
      <c r="CS260" s="9">
        <v>0</v>
      </c>
      <c r="CT260" s="37">
        <f t="shared" si="1333"/>
        <v>0</v>
      </c>
      <c r="CU260" s="36">
        <v>0</v>
      </c>
      <c r="CV260" s="9">
        <v>0</v>
      </c>
      <c r="CW260" s="37">
        <f t="shared" si="1334"/>
        <v>0</v>
      </c>
      <c r="CX260" s="36">
        <v>0</v>
      </c>
      <c r="CY260" s="9">
        <v>0</v>
      </c>
      <c r="CZ260" s="37">
        <f t="shared" si="1335"/>
        <v>0</v>
      </c>
      <c r="DA260" s="79">
        <v>50.4</v>
      </c>
      <c r="DB260" s="9">
        <v>403.94600000000003</v>
      </c>
      <c r="DC260" s="37">
        <f t="shared" si="1336"/>
        <v>8014.8015873015875</v>
      </c>
      <c r="DD260" s="36">
        <v>0</v>
      </c>
      <c r="DE260" s="9">
        <v>0</v>
      </c>
      <c r="DF260" s="37">
        <f t="shared" si="1337"/>
        <v>0</v>
      </c>
      <c r="DG260" s="36">
        <v>0</v>
      </c>
      <c r="DH260" s="9">
        <v>0</v>
      </c>
      <c r="DI260" s="37">
        <f t="shared" si="1338"/>
        <v>0</v>
      </c>
      <c r="DJ260" s="36">
        <v>0</v>
      </c>
      <c r="DK260" s="9">
        <v>0</v>
      </c>
      <c r="DL260" s="37">
        <f t="shared" si="1339"/>
        <v>0</v>
      </c>
      <c r="DM260" s="79">
        <v>30.75</v>
      </c>
      <c r="DN260" s="9">
        <v>76.754000000000005</v>
      </c>
      <c r="DO260" s="37">
        <f t="shared" si="1340"/>
        <v>2496.0650406504069</v>
      </c>
      <c r="DP260" s="36">
        <v>0</v>
      </c>
      <c r="DQ260" s="9">
        <v>0</v>
      </c>
      <c r="DR260" s="37">
        <f t="shared" si="1341"/>
        <v>0</v>
      </c>
      <c r="DS260" s="36">
        <v>0</v>
      </c>
      <c r="DT260" s="9">
        <v>0</v>
      </c>
      <c r="DU260" s="37">
        <f t="shared" si="1342"/>
        <v>0</v>
      </c>
      <c r="DV260" s="36">
        <v>0</v>
      </c>
      <c r="DW260" s="9">
        <v>0</v>
      </c>
      <c r="DX260" s="37">
        <f t="shared" si="1343"/>
        <v>0</v>
      </c>
      <c r="DY260" s="36">
        <v>0</v>
      </c>
      <c r="DZ260" s="9">
        <v>0</v>
      </c>
      <c r="EA260" s="37">
        <f t="shared" si="1344"/>
        <v>0</v>
      </c>
      <c r="EB260" s="36">
        <v>0</v>
      </c>
      <c r="EC260" s="9">
        <v>0</v>
      </c>
      <c r="ED260" s="37">
        <f t="shared" si="1345"/>
        <v>0</v>
      </c>
      <c r="EE260" s="36">
        <v>0</v>
      </c>
      <c r="EF260" s="9">
        <v>0</v>
      </c>
      <c r="EG260" s="37">
        <f t="shared" si="1346"/>
        <v>0</v>
      </c>
      <c r="EH260" s="36">
        <v>0</v>
      </c>
      <c r="EI260" s="9">
        <v>0</v>
      </c>
      <c r="EJ260" s="37">
        <f t="shared" si="1347"/>
        <v>0</v>
      </c>
      <c r="EK260" s="36">
        <v>0</v>
      </c>
      <c r="EL260" s="9">
        <v>0</v>
      </c>
      <c r="EM260" s="37">
        <f t="shared" si="1348"/>
        <v>0</v>
      </c>
      <c r="EN260" s="79">
        <v>381</v>
      </c>
      <c r="EO260" s="9">
        <v>936.28099999999995</v>
      </c>
      <c r="EP260" s="37">
        <f t="shared" si="1349"/>
        <v>2457.4304461942256</v>
      </c>
      <c r="EQ260" s="5">
        <f t="shared" si="1351"/>
        <v>11420.574999999999</v>
      </c>
      <c r="ER260" s="11">
        <f t="shared" si="1352"/>
        <v>29289.487000000001</v>
      </c>
    </row>
    <row r="261" spans="1:148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53"/>
        <v>0</v>
      </c>
      <c r="F261" s="36">
        <v>0</v>
      </c>
      <c r="G261" s="9">
        <v>0</v>
      </c>
      <c r="H261" s="37">
        <f t="shared" si="1303"/>
        <v>0</v>
      </c>
      <c r="I261" s="36">
        <v>0</v>
      </c>
      <c r="J261" s="9">
        <v>0</v>
      </c>
      <c r="K261" s="37">
        <f t="shared" si="1304"/>
        <v>0</v>
      </c>
      <c r="L261" s="36">
        <v>0</v>
      </c>
      <c r="M261" s="9">
        <v>0</v>
      </c>
      <c r="N261" s="37">
        <f t="shared" si="1305"/>
        <v>0</v>
      </c>
      <c r="O261" s="36">
        <v>0</v>
      </c>
      <c r="P261" s="9">
        <v>0</v>
      </c>
      <c r="Q261" s="37">
        <f t="shared" si="1306"/>
        <v>0</v>
      </c>
      <c r="R261" s="36">
        <v>0</v>
      </c>
      <c r="S261" s="9">
        <v>0</v>
      </c>
      <c r="T261" s="37">
        <f t="shared" si="1307"/>
        <v>0</v>
      </c>
      <c r="U261" s="36">
        <v>897.02</v>
      </c>
      <c r="V261" s="9">
        <v>2612.8420000000001</v>
      </c>
      <c r="W261" s="37">
        <f t="shared" si="1308"/>
        <v>2912.8023901362294</v>
      </c>
      <c r="X261" s="36">
        <v>0</v>
      </c>
      <c r="Y261" s="9">
        <v>0</v>
      </c>
      <c r="Z261" s="37">
        <f t="shared" si="1309"/>
        <v>0</v>
      </c>
      <c r="AA261" s="36">
        <v>0</v>
      </c>
      <c r="AB261" s="9">
        <v>0</v>
      </c>
      <c r="AC261" s="37">
        <f t="shared" si="1310"/>
        <v>0</v>
      </c>
      <c r="AD261" s="36">
        <v>0</v>
      </c>
      <c r="AE261" s="9">
        <v>0</v>
      </c>
      <c r="AF261" s="37">
        <f t="shared" si="1311"/>
        <v>0</v>
      </c>
      <c r="AG261" s="36">
        <v>0</v>
      </c>
      <c r="AH261" s="9">
        <v>0</v>
      </c>
      <c r="AI261" s="37">
        <f t="shared" si="1312"/>
        <v>0</v>
      </c>
      <c r="AJ261" s="36">
        <v>272</v>
      </c>
      <c r="AK261" s="9">
        <v>686.8</v>
      </c>
      <c r="AL261" s="37">
        <f t="shared" si="1313"/>
        <v>2525</v>
      </c>
      <c r="AM261" s="36">
        <v>0</v>
      </c>
      <c r="AN261" s="9">
        <v>0</v>
      </c>
      <c r="AO261" s="37">
        <f t="shared" si="1314"/>
        <v>0</v>
      </c>
      <c r="AP261" s="36">
        <v>1</v>
      </c>
      <c r="AQ261" s="9">
        <v>39.759</v>
      </c>
      <c r="AR261" s="37">
        <f t="shared" si="1315"/>
        <v>39759</v>
      </c>
      <c r="AS261" s="36">
        <v>0</v>
      </c>
      <c r="AT261" s="9">
        <v>0</v>
      </c>
      <c r="AU261" s="37">
        <f t="shared" si="1316"/>
        <v>0</v>
      </c>
      <c r="AV261" s="36">
        <v>0</v>
      </c>
      <c r="AW261" s="9">
        <v>0</v>
      </c>
      <c r="AX261" s="37">
        <f t="shared" si="1317"/>
        <v>0</v>
      </c>
      <c r="AY261" s="36">
        <v>0</v>
      </c>
      <c r="AZ261" s="9">
        <v>0</v>
      </c>
      <c r="BA261" s="37">
        <f t="shared" si="1318"/>
        <v>0</v>
      </c>
      <c r="BB261" s="36">
        <v>0</v>
      </c>
      <c r="BC261" s="9">
        <v>0</v>
      </c>
      <c r="BD261" s="37">
        <f t="shared" si="1319"/>
        <v>0</v>
      </c>
      <c r="BE261" s="36">
        <v>0</v>
      </c>
      <c r="BF261" s="9">
        <v>0</v>
      </c>
      <c r="BG261" s="37">
        <f t="shared" si="1320"/>
        <v>0</v>
      </c>
      <c r="BH261" s="36">
        <v>0</v>
      </c>
      <c r="BI261" s="9">
        <v>0</v>
      </c>
      <c r="BJ261" s="37">
        <f t="shared" si="1321"/>
        <v>0</v>
      </c>
      <c r="BK261" s="36">
        <v>0</v>
      </c>
      <c r="BL261" s="9">
        <v>0</v>
      </c>
      <c r="BM261" s="37">
        <f t="shared" si="1322"/>
        <v>0</v>
      </c>
      <c r="BN261" s="36">
        <v>0</v>
      </c>
      <c r="BO261" s="9">
        <v>0</v>
      </c>
      <c r="BP261" s="37">
        <f t="shared" si="1323"/>
        <v>0</v>
      </c>
      <c r="BQ261" s="36">
        <v>342.3</v>
      </c>
      <c r="BR261" s="9">
        <v>1109.3630000000001</v>
      </c>
      <c r="BS261" s="37">
        <f t="shared" si="1324"/>
        <v>3240.9085597429157</v>
      </c>
      <c r="BT261" s="36">
        <v>0</v>
      </c>
      <c r="BU261" s="9">
        <v>0</v>
      </c>
      <c r="BV261" s="37">
        <f t="shared" si="1325"/>
        <v>0</v>
      </c>
      <c r="BW261" s="79">
        <v>1314</v>
      </c>
      <c r="BX261" s="9">
        <v>2204.6849999999999</v>
      </c>
      <c r="BY261" s="37">
        <f t="shared" si="1326"/>
        <v>1677.8424657534244</v>
      </c>
      <c r="BZ261" s="36">
        <v>0</v>
      </c>
      <c r="CA261" s="9">
        <v>0</v>
      </c>
      <c r="CB261" s="37">
        <f t="shared" si="1327"/>
        <v>0</v>
      </c>
      <c r="CC261" s="36">
        <v>0</v>
      </c>
      <c r="CD261" s="9">
        <v>0</v>
      </c>
      <c r="CE261" s="37">
        <f t="shared" si="1328"/>
        <v>0</v>
      </c>
      <c r="CF261" s="36">
        <v>0</v>
      </c>
      <c r="CG261" s="9">
        <v>0</v>
      </c>
      <c r="CH261" s="37">
        <f t="shared" si="1329"/>
        <v>0</v>
      </c>
      <c r="CI261" s="79">
        <v>5845.9750000000004</v>
      </c>
      <c r="CJ261" s="9">
        <v>16117.234</v>
      </c>
      <c r="CK261" s="37">
        <f t="shared" si="1330"/>
        <v>2756.9796312847729</v>
      </c>
      <c r="CL261" s="79">
        <v>105</v>
      </c>
      <c r="CM261" s="9">
        <v>305.10000000000002</v>
      </c>
      <c r="CN261" s="37">
        <f t="shared" si="1331"/>
        <v>2905.7142857142862</v>
      </c>
      <c r="CO261" s="36">
        <v>0</v>
      </c>
      <c r="CP261" s="9">
        <v>0</v>
      </c>
      <c r="CQ261" s="37">
        <f t="shared" si="1332"/>
        <v>0</v>
      </c>
      <c r="CR261" s="79">
        <v>30.75</v>
      </c>
      <c r="CS261" s="9">
        <v>77.481999999999999</v>
      </c>
      <c r="CT261" s="37">
        <f t="shared" si="1333"/>
        <v>2519.7398373983742</v>
      </c>
      <c r="CU261" s="36">
        <v>0</v>
      </c>
      <c r="CV261" s="9">
        <v>0</v>
      </c>
      <c r="CW261" s="37">
        <f t="shared" si="1334"/>
        <v>0</v>
      </c>
      <c r="CX261" s="36">
        <v>0</v>
      </c>
      <c r="CY261" s="9">
        <v>0</v>
      </c>
      <c r="CZ261" s="37">
        <f t="shared" si="1335"/>
        <v>0</v>
      </c>
      <c r="DA261" s="36">
        <v>0</v>
      </c>
      <c r="DB261" s="9">
        <v>0</v>
      </c>
      <c r="DC261" s="37">
        <f t="shared" si="1336"/>
        <v>0</v>
      </c>
      <c r="DD261" s="36">
        <v>0</v>
      </c>
      <c r="DE261" s="9">
        <v>0</v>
      </c>
      <c r="DF261" s="37">
        <f t="shared" si="1337"/>
        <v>0</v>
      </c>
      <c r="DG261" s="36">
        <v>0</v>
      </c>
      <c r="DH261" s="9">
        <v>0</v>
      </c>
      <c r="DI261" s="37">
        <f t="shared" si="1338"/>
        <v>0</v>
      </c>
      <c r="DJ261" s="36">
        <v>0</v>
      </c>
      <c r="DK261" s="9">
        <v>0</v>
      </c>
      <c r="DL261" s="37">
        <f t="shared" si="1339"/>
        <v>0</v>
      </c>
      <c r="DM261" s="79">
        <v>62</v>
      </c>
      <c r="DN261" s="9">
        <v>105.4</v>
      </c>
      <c r="DO261" s="37">
        <f t="shared" si="1340"/>
        <v>1700.0000000000002</v>
      </c>
      <c r="DP261" s="36">
        <v>0</v>
      </c>
      <c r="DQ261" s="9">
        <v>0</v>
      </c>
      <c r="DR261" s="37">
        <f t="shared" si="1341"/>
        <v>0</v>
      </c>
      <c r="DS261" s="36">
        <v>0</v>
      </c>
      <c r="DT261" s="9">
        <v>0</v>
      </c>
      <c r="DU261" s="37">
        <f t="shared" si="1342"/>
        <v>0</v>
      </c>
      <c r="DV261" s="36">
        <v>0</v>
      </c>
      <c r="DW261" s="9">
        <v>0</v>
      </c>
      <c r="DX261" s="37">
        <f t="shared" si="1343"/>
        <v>0</v>
      </c>
      <c r="DY261" s="36">
        <v>0</v>
      </c>
      <c r="DZ261" s="9">
        <v>0</v>
      </c>
      <c r="EA261" s="37">
        <f t="shared" si="1344"/>
        <v>0</v>
      </c>
      <c r="EB261" s="36">
        <v>0</v>
      </c>
      <c r="EC261" s="9">
        <v>0</v>
      </c>
      <c r="ED261" s="37">
        <f t="shared" si="1345"/>
        <v>0</v>
      </c>
      <c r="EE261" s="36">
        <v>0</v>
      </c>
      <c r="EF261" s="9">
        <v>0</v>
      </c>
      <c r="EG261" s="37">
        <f t="shared" si="1346"/>
        <v>0</v>
      </c>
      <c r="EH261" s="36">
        <v>0</v>
      </c>
      <c r="EI261" s="9">
        <v>0</v>
      </c>
      <c r="EJ261" s="37">
        <f t="shared" si="1347"/>
        <v>0</v>
      </c>
      <c r="EK261" s="36">
        <v>0</v>
      </c>
      <c r="EL261" s="9">
        <v>0</v>
      </c>
      <c r="EM261" s="37">
        <f t="shared" si="1348"/>
        <v>0</v>
      </c>
      <c r="EN261" s="79">
        <v>185</v>
      </c>
      <c r="EO261" s="9">
        <v>461.42</v>
      </c>
      <c r="EP261" s="37">
        <f t="shared" si="1349"/>
        <v>2494.1621621621621</v>
      </c>
      <c r="EQ261" s="5">
        <f t="shared" si="1351"/>
        <v>9055.0450000000001</v>
      </c>
      <c r="ER261" s="11">
        <f t="shared" si="1352"/>
        <v>23720.084999999999</v>
      </c>
    </row>
    <row r="262" spans="1:148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53"/>
        <v>0</v>
      </c>
      <c r="F262" s="36">
        <v>0</v>
      </c>
      <c r="G262" s="9">
        <v>0</v>
      </c>
      <c r="H262" s="37">
        <f t="shared" si="1303"/>
        <v>0</v>
      </c>
      <c r="I262" s="36">
        <v>0</v>
      </c>
      <c r="J262" s="9">
        <v>0</v>
      </c>
      <c r="K262" s="37">
        <f t="shared" si="1304"/>
        <v>0</v>
      </c>
      <c r="L262" s="36">
        <v>0</v>
      </c>
      <c r="M262" s="9">
        <v>0</v>
      </c>
      <c r="N262" s="37">
        <f t="shared" si="1305"/>
        <v>0</v>
      </c>
      <c r="O262" s="36">
        <v>0</v>
      </c>
      <c r="P262" s="9">
        <v>0</v>
      </c>
      <c r="Q262" s="37">
        <f t="shared" si="1306"/>
        <v>0</v>
      </c>
      <c r="R262" s="36">
        <v>0</v>
      </c>
      <c r="S262" s="9">
        <v>0</v>
      </c>
      <c r="T262" s="37">
        <f t="shared" si="1307"/>
        <v>0</v>
      </c>
      <c r="U262" s="36">
        <v>0</v>
      </c>
      <c r="V262" s="9">
        <v>0</v>
      </c>
      <c r="W262" s="37">
        <f t="shared" si="1308"/>
        <v>0</v>
      </c>
      <c r="X262" s="36">
        <v>0</v>
      </c>
      <c r="Y262" s="9">
        <v>0</v>
      </c>
      <c r="Z262" s="37">
        <f t="shared" si="1309"/>
        <v>0</v>
      </c>
      <c r="AA262" s="36">
        <v>0</v>
      </c>
      <c r="AB262" s="9">
        <v>0</v>
      </c>
      <c r="AC262" s="37">
        <f t="shared" si="1310"/>
        <v>0</v>
      </c>
      <c r="AD262" s="36">
        <v>0</v>
      </c>
      <c r="AE262" s="9">
        <v>0</v>
      </c>
      <c r="AF262" s="37">
        <f t="shared" si="1311"/>
        <v>0</v>
      </c>
      <c r="AG262" s="36">
        <v>0</v>
      </c>
      <c r="AH262" s="9">
        <v>0</v>
      </c>
      <c r="AI262" s="37">
        <f t="shared" si="1312"/>
        <v>0</v>
      </c>
      <c r="AJ262" s="36">
        <v>0</v>
      </c>
      <c r="AK262" s="9">
        <v>0</v>
      </c>
      <c r="AL262" s="37">
        <f t="shared" si="1313"/>
        <v>0</v>
      </c>
      <c r="AM262" s="36">
        <v>0</v>
      </c>
      <c r="AN262" s="9">
        <v>0</v>
      </c>
      <c r="AO262" s="37">
        <f t="shared" si="1314"/>
        <v>0</v>
      </c>
      <c r="AP262" s="36">
        <v>0</v>
      </c>
      <c r="AQ262" s="9">
        <v>0</v>
      </c>
      <c r="AR262" s="37">
        <f t="shared" si="1315"/>
        <v>0</v>
      </c>
      <c r="AS262" s="36">
        <v>0</v>
      </c>
      <c r="AT262" s="9">
        <v>0</v>
      </c>
      <c r="AU262" s="37">
        <f t="shared" si="1316"/>
        <v>0</v>
      </c>
      <c r="AV262" s="36">
        <v>0</v>
      </c>
      <c r="AW262" s="9">
        <v>0</v>
      </c>
      <c r="AX262" s="37">
        <f t="shared" si="1317"/>
        <v>0</v>
      </c>
      <c r="AY262" s="36">
        <v>0</v>
      </c>
      <c r="AZ262" s="9">
        <v>0</v>
      </c>
      <c r="BA262" s="37">
        <f t="shared" si="1318"/>
        <v>0</v>
      </c>
      <c r="BB262" s="36">
        <v>0</v>
      </c>
      <c r="BC262" s="9">
        <v>0</v>
      </c>
      <c r="BD262" s="37">
        <f t="shared" si="1319"/>
        <v>0</v>
      </c>
      <c r="BE262" s="36">
        <v>0</v>
      </c>
      <c r="BF262" s="9">
        <v>0</v>
      </c>
      <c r="BG262" s="37">
        <f t="shared" si="1320"/>
        <v>0</v>
      </c>
      <c r="BH262" s="36">
        <v>0</v>
      </c>
      <c r="BI262" s="9">
        <v>0</v>
      </c>
      <c r="BJ262" s="37">
        <f t="shared" si="1321"/>
        <v>0</v>
      </c>
      <c r="BK262" s="36">
        <v>0</v>
      </c>
      <c r="BL262" s="9">
        <v>0</v>
      </c>
      <c r="BM262" s="37">
        <f t="shared" si="1322"/>
        <v>0</v>
      </c>
      <c r="BN262" s="36">
        <v>0</v>
      </c>
      <c r="BO262" s="9">
        <v>0</v>
      </c>
      <c r="BP262" s="37">
        <f t="shared" si="1323"/>
        <v>0</v>
      </c>
      <c r="BQ262" s="36">
        <v>0</v>
      </c>
      <c r="BR262" s="9">
        <v>0</v>
      </c>
      <c r="BS262" s="37">
        <f t="shared" si="1324"/>
        <v>0</v>
      </c>
      <c r="BT262" s="36">
        <v>0</v>
      </c>
      <c r="BU262" s="9">
        <v>0</v>
      </c>
      <c r="BV262" s="37">
        <f t="shared" si="1325"/>
        <v>0</v>
      </c>
      <c r="BW262" s="36">
        <v>0</v>
      </c>
      <c r="BX262" s="9">
        <v>0</v>
      </c>
      <c r="BY262" s="37">
        <f t="shared" si="1326"/>
        <v>0</v>
      </c>
      <c r="BZ262" s="36">
        <v>0</v>
      </c>
      <c r="CA262" s="9">
        <v>0</v>
      </c>
      <c r="CB262" s="37">
        <f t="shared" si="1327"/>
        <v>0</v>
      </c>
      <c r="CC262" s="36">
        <v>0</v>
      </c>
      <c r="CD262" s="9">
        <v>0</v>
      </c>
      <c r="CE262" s="37">
        <f t="shared" si="1328"/>
        <v>0</v>
      </c>
      <c r="CF262" s="36">
        <v>0</v>
      </c>
      <c r="CG262" s="9">
        <v>0</v>
      </c>
      <c r="CH262" s="37">
        <f t="shared" si="1329"/>
        <v>0</v>
      </c>
      <c r="CI262" s="36">
        <v>0</v>
      </c>
      <c r="CJ262" s="9">
        <v>0</v>
      </c>
      <c r="CK262" s="37">
        <f t="shared" si="1330"/>
        <v>0</v>
      </c>
      <c r="CL262" s="36">
        <v>0</v>
      </c>
      <c r="CM262" s="9">
        <v>0</v>
      </c>
      <c r="CN262" s="37">
        <f t="shared" si="1331"/>
        <v>0</v>
      </c>
      <c r="CO262" s="36">
        <v>0</v>
      </c>
      <c r="CP262" s="9">
        <v>0</v>
      </c>
      <c r="CQ262" s="37">
        <f t="shared" si="1332"/>
        <v>0</v>
      </c>
      <c r="CR262" s="36">
        <v>0</v>
      </c>
      <c r="CS262" s="9">
        <v>0</v>
      </c>
      <c r="CT262" s="37">
        <f t="shared" si="1333"/>
        <v>0</v>
      </c>
      <c r="CU262" s="36">
        <v>0</v>
      </c>
      <c r="CV262" s="9">
        <v>0</v>
      </c>
      <c r="CW262" s="37">
        <f t="shared" si="1334"/>
        <v>0</v>
      </c>
      <c r="CX262" s="36">
        <v>0</v>
      </c>
      <c r="CY262" s="9">
        <v>0</v>
      </c>
      <c r="CZ262" s="37">
        <f t="shared" si="1335"/>
        <v>0</v>
      </c>
      <c r="DA262" s="36">
        <v>0</v>
      </c>
      <c r="DB262" s="9">
        <v>0</v>
      </c>
      <c r="DC262" s="37">
        <f t="shared" si="1336"/>
        <v>0</v>
      </c>
      <c r="DD262" s="36">
        <v>0</v>
      </c>
      <c r="DE262" s="9">
        <v>0</v>
      </c>
      <c r="DF262" s="37">
        <f t="shared" si="1337"/>
        <v>0</v>
      </c>
      <c r="DG262" s="36">
        <v>0</v>
      </c>
      <c r="DH262" s="9">
        <v>0</v>
      </c>
      <c r="DI262" s="37">
        <f t="shared" si="1338"/>
        <v>0</v>
      </c>
      <c r="DJ262" s="36">
        <v>0</v>
      </c>
      <c r="DK262" s="9">
        <v>0</v>
      </c>
      <c r="DL262" s="37">
        <f t="shared" si="1339"/>
        <v>0</v>
      </c>
      <c r="DM262" s="36">
        <v>0</v>
      </c>
      <c r="DN262" s="9">
        <v>0</v>
      </c>
      <c r="DO262" s="37">
        <f t="shared" si="1340"/>
        <v>0</v>
      </c>
      <c r="DP262" s="36">
        <v>0</v>
      </c>
      <c r="DQ262" s="9">
        <v>0</v>
      </c>
      <c r="DR262" s="37">
        <f t="shared" si="1341"/>
        <v>0</v>
      </c>
      <c r="DS262" s="36">
        <v>0</v>
      </c>
      <c r="DT262" s="9">
        <v>0</v>
      </c>
      <c r="DU262" s="37">
        <f t="shared" si="1342"/>
        <v>0</v>
      </c>
      <c r="DV262" s="36">
        <v>0</v>
      </c>
      <c r="DW262" s="9">
        <v>0</v>
      </c>
      <c r="DX262" s="37">
        <f t="shared" si="1343"/>
        <v>0</v>
      </c>
      <c r="DY262" s="36">
        <v>0</v>
      </c>
      <c r="DZ262" s="9">
        <v>0</v>
      </c>
      <c r="EA262" s="37">
        <f t="shared" si="1344"/>
        <v>0</v>
      </c>
      <c r="EB262" s="36">
        <v>0</v>
      </c>
      <c r="EC262" s="9">
        <v>0</v>
      </c>
      <c r="ED262" s="37">
        <f t="shared" si="1345"/>
        <v>0</v>
      </c>
      <c r="EE262" s="36">
        <v>0</v>
      </c>
      <c r="EF262" s="9">
        <v>0</v>
      </c>
      <c r="EG262" s="37">
        <f t="shared" si="1346"/>
        <v>0</v>
      </c>
      <c r="EH262" s="36">
        <v>0</v>
      </c>
      <c r="EI262" s="9">
        <v>0</v>
      </c>
      <c r="EJ262" s="37">
        <f t="shared" si="1347"/>
        <v>0</v>
      </c>
      <c r="EK262" s="36">
        <v>0</v>
      </c>
      <c r="EL262" s="9">
        <v>0</v>
      </c>
      <c r="EM262" s="37">
        <f t="shared" si="1348"/>
        <v>0</v>
      </c>
      <c r="EN262" s="36">
        <v>0</v>
      </c>
      <c r="EO262" s="9">
        <v>0</v>
      </c>
      <c r="EP262" s="37">
        <f t="shared" si="1349"/>
        <v>0</v>
      </c>
      <c r="EQ262" s="5">
        <f t="shared" si="1351"/>
        <v>0</v>
      </c>
      <c r="ER262" s="11">
        <f t="shared" si="1352"/>
        <v>0</v>
      </c>
    </row>
    <row r="263" spans="1:148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53"/>
        <v>0</v>
      </c>
      <c r="F263" s="36">
        <v>0</v>
      </c>
      <c r="G263" s="9">
        <v>0</v>
      </c>
      <c r="H263" s="37">
        <f t="shared" si="1303"/>
        <v>0</v>
      </c>
      <c r="I263" s="36">
        <v>0</v>
      </c>
      <c r="J263" s="9">
        <v>0</v>
      </c>
      <c r="K263" s="37">
        <f t="shared" si="1304"/>
        <v>0</v>
      </c>
      <c r="L263" s="36">
        <v>0</v>
      </c>
      <c r="M263" s="9">
        <v>0</v>
      </c>
      <c r="N263" s="37">
        <f t="shared" si="1305"/>
        <v>0</v>
      </c>
      <c r="O263" s="36">
        <v>0</v>
      </c>
      <c r="P263" s="9">
        <v>0</v>
      </c>
      <c r="Q263" s="37">
        <f t="shared" si="1306"/>
        <v>0</v>
      </c>
      <c r="R263" s="36">
        <v>0</v>
      </c>
      <c r="S263" s="9">
        <v>0</v>
      </c>
      <c r="T263" s="37">
        <f t="shared" si="1307"/>
        <v>0</v>
      </c>
      <c r="U263" s="36">
        <v>0</v>
      </c>
      <c r="V263" s="9">
        <v>0</v>
      </c>
      <c r="W263" s="37">
        <f t="shared" si="1308"/>
        <v>0</v>
      </c>
      <c r="X263" s="36">
        <v>0</v>
      </c>
      <c r="Y263" s="9">
        <v>0</v>
      </c>
      <c r="Z263" s="37">
        <f t="shared" si="1309"/>
        <v>0</v>
      </c>
      <c r="AA263" s="36">
        <v>0</v>
      </c>
      <c r="AB263" s="9">
        <v>0</v>
      </c>
      <c r="AC263" s="37">
        <f t="shared" si="1310"/>
        <v>0</v>
      </c>
      <c r="AD263" s="36">
        <v>0</v>
      </c>
      <c r="AE263" s="9">
        <v>0</v>
      </c>
      <c r="AF263" s="37">
        <f t="shared" si="1311"/>
        <v>0</v>
      </c>
      <c r="AG263" s="36">
        <v>0</v>
      </c>
      <c r="AH263" s="9">
        <v>0</v>
      </c>
      <c r="AI263" s="37">
        <f t="shared" si="1312"/>
        <v>0</v>
      </c>
      <c r="AJ263" s="36">
        <v>0</v>
      </c>
      <c r="AK263" s="9">
        <v>0</v>
      </c>
      <c r="AL263" s="37">
        <f t="shared" si="1313"/>
        <v>0</v>
      </c>
      <c r="AM263" s="36">
        <v>0</v>
      </c>
      <c r="AN263" s="9">
        <v>0</v>
      </c>
      <c r="AO263" s="37">
        <f t="shared" si="1314"/>
        <v>0</v>
      </c>
      <c r="AP263" s="36">
        <v>0</v>
      </c>
      <c r="AQ263" s="9">
        <v>0</v>
      </c>
      <c r="AR263" s="37">
        <f t="shared" si="1315"/>
        <v>0</v>
      </c>
      <c r="AS263" s="36">
        <v>0</v>
      </c>
      <c r="AT263" s="9">
        <v>0</v>
      </c>
      <c r="AU263" s="37">
        <f t="shared" si="1316"/>
        <v>0</v>
      </c>
      <c r="AV263" s="36">
        <v>0</v>
      </c>
      <c r="AW263" s="9">
        <v>0</v>
      </c>
      <c r="AX263" s="37">
        <f t="shared" si="1317"/>
        <v>0</v>
      </c>
      <c r="AY263" s="36">
        <v>0</v>
      </c>
      <c r="AZ263" s="9">
        <v>0</v>
      </c>
      <c r="BA263" s="37">
        <f t="shared" si="1318"/>
        <v>0</v>
      </c>
      <c r="BB263" s="36">
        <v>0</v>
      </c>
      <c r="BC263" s="9">
        <v>0</v>
      </c>
      <c r="BD263" s="37">
        <f t="shared" si="1319"/>
        <v>0</v>
      </c>
      <c r="BE263" s="36">
        <v>0</v>
      </c>
      <c r="BF263" s="9">
        <v>0</v>
      </c>
      <c r="BG263" s="37">
        <f t="shared" si="1320"/>
        <v>0</v>
      </c>
      <c r="BH263" s="36">
        <v>0</v>
      </c>
      <c r="BI263" s="9">
        <v>0</v>
      </c>
      <c r="BJ263" s="37">
        <f t="shared" si="1321"/>
        <v>0</v>
      </c>
      <c r="BK263" s="36">
        <v>0</v>
      </c>
      <c r="BL263" s="9">
        <v>0</v>
      </c>
      <c r="BM263" s="37">
        <f t="shared" si="1322"/>
        <v>0</v>
      </c>
      <c r="BN263" s="36">
        <v>0</v>
      </c>
      <c r="BO263" s="9">
        <v>0</v>
      </c>
      <c r="BP263" s="37">
        <f t="shared" si="1323"/>
        <v>0</v>
      </c>
      <c r="BQ263" s="36">
        <v>0</v>
      </c>
      <c r="BR263" s="9">
        <v>0</v>
      </c>
      <c r="BS263" s="37">
        <f t="shared" si="1324"/>
        <v>0</v>
      </c>
      <c r="BT263" s="36">
        <v>0</v>
      </c>
      <c r="BU263" s="9">
        <v>0</v>
      </c>
      <c r="BV263" s="37">
        <f t="shared" si="1325"/>
        <v>0</v>
      </c>
      <c r="BW263" s="36">
        <v>0</v>
      </c>
      <c r="BX263" s="9">
        <v>0</v>
      </c>
      <c r="BY263" s="37">
        <f t="shared" si="1326"/>
        <v>0</v>
      </c>
      <c r="BZ263" s="36">
        <v>0</v>
      </c>
      <c r="CA263" s="9">
        <v>0</v>
      </c>
      <c r="CB263" s="37">
        <f t="shared" si="1327"/>
        <v>0</v>
      </c>
      <c r="CC263" s="36">
        <v>0</v>
      </c>
      <c r="CD263" s="9">
        <v>0</v>
      </c>
      <c r="CE263" s="37">
        <f t="shared" si="1328"/>
        <v>0</v>
      </c>
      <c r="CF263" s="36">
        <v>0</v>
      </c>
      <c r="CG263" s="9">
        <v>0</v>
      </c>
      <c r="CH263" s="37">
        <f t="shared" si="1329"/>
        <v>0</v>
      </c>
      <c r="CI263" s="36">
        <v>0</v>
      </c>
      <c r="CJ263" s="9">
        <v>0</v>
      </c>
      <c r="CK263" s="37">
        <f t="shared" si="1330"/>
        <v>0</v>
      </c>
      <c r="CL263" s="36">
        <v>0</v>
      </c>
      <c r="CM263" s="9">
        <v>0</v>
      </c>
      <c r="CN263" s="37">
        <f t="shared" si="1331"/>
        <v>0</v>
      </c>
      <c r="CO263" s="36">
        <v>0</v>
      </c>
      <c r="CP263" s="9">
        <v>0</v>
      </c>
      <c r="CQ263" s="37">
        <f t="shared" si="1332"/>
        <v>0</v>
      </c>
      <c r="CR263" s="36">
        <v>0</v>
      </c>
      <c r="CS263" s="9">
        <v>0</v>
      </c>
      <c r="CT263" s="37">
        <f t="shared" si="1333"/>
        <v>0</v>
      </c>
      <c r="CU263" s="36">
        <v>0</v>
      </c>
      <c r="CV263" s="9">
        <v>0</v>
      </c>
      <c r="CW263" s="37">
        <f t="shared" si="1334"/>
        <v>0</v>
      </c>
      <c r="CX263" s="36">
        <v>0</v>
      </c>
      <c r="CY263" s="9">
        <v>0</v>
      </c>
      <c r="CZ263" s="37">
        <f t="shared" si="1335"/>
        <v>0</v>
      </c>
      <c r="DA263" s="36">
        <v>0</v>
      </c>
      <c r="DB263" s="9">
        <v>0</v>
      </c>
      <c r="DC263" s="37">
        <f t="shared" si="1336"/>
        <v>0</v>
      </c>
      <c r="DD263" s="36">
        <v>0</v>
      </c>
      <c r="DE263" s="9">
        <v>0</v>
      </c>
      <c r="DF263" s="37">
        <f t="shared" si="1337"/>
        <v>0</v>
      </c>
      <c r="DG263" s="36">
        <v>0</v>
      </c>
      <c r="DH263" s="9">
        <v>0</v>
      </c>
      <c r="DI263" s="37">
        <f t="shared" si="1338"/>
        <v>0</v>
      </c>
      <c r="DJ263" s="36">
        <v>0</v>
      </c>
      <c r="DK263" s="9">
        <v>0</v>
      </c>
      <c r="DL263" s="37">
        <f t="shared" si="1339"/>
        <v>0</v>
      </c>
      <c r="DM263" s="36">
        <v>0</v>
      </c>
      <c r="DN263" s="9">
        <v>0</v>
      </c>
      <c r="DO263" s="37">
        <f t="shared" si="1340"/>
        <v>0</v>
      </c>
      <c r="DP263" s="36">
        <v>0</v>
      </c>
      <c r="DQ263" s="9">
        <v>0</v>
      </c>
      <c r="DR263" s="37">
        <f t="shared" si="1341"/>
        <v>0</v>
      </c>
      <c r="DS263" s="36">
        <v>0</v>
      </c>
      <c r="DT263" s="9">
        <v>0</v>
      </c>
      <c r="DU263" s="37">
        <f t="shared" si="1342"/>
        <v>0</v>
      </c>
      <c r="DV263" s="36">
        <v>0</v>
      </c>
      <c r="DW263" s="9">
        <v>0</v>
      </c>
      <c r="DX263" s="37">
        <f t="shared" si="1343"/>
        <v>0</v>
      </c>
      <c r="DY263" s="36">
        <v>0</v>
      </c>
      <c r="DZ263" s="9">
        <v>0</v>
      </c>
      <c r="EA263" s="37">
        <f t="shared" si="1344"/>
        <v>0</v>
      </c>
      <c r="EB263" s="36">
        <v>0</v>
      </c>
      <c r="EC263" s="9">
        <v>0</v>
      </c>
      <c r="ED263" s="37">
        <f t="shared" si="1345"/>
        <v>0</v>
      </c>
      <c r="EE263" s="36">
        <v>0</v>
      </c>
      <c r="EF263" s="9">
        <v>0</v>
      </c>
      <c r="EG263" s="37">
        <f t="shared" si="1346"/>
        <v>0</v>
      </c>
      <c r="EH263" s="36">
        <v>0</v>
      </c>
      <c r="EI263" s="9">
        <v>0</v>
      </c>
      <c r="EJ263" s="37">
        <f t="shared" si="1347"/>
        <v>0</v>
      </c>
      <c r="EK263" s="36">
        <v>0</v>
      </c>
      <c r="EL263" s="9">
        <v>0</v>
      </c>
      <c r="EM263" s="37">
        <f t="shared" si="1348"/>
        <v>0</v>
      </c>
      <c r="EN263" s="36">
        <v>0</v>
      </c>
      <c r="EO263" s="9">
        <v>0</v>
      </c>
      <c r="EP263" s="37">
        <f t="shared" si="1349"/>
        <v>0</v>
      </c>
      <c r="EQ263" s="5">
        <f t="shared" si="1351"/>
        <v>0</v>
      </c>
      <c r="ER263" s="11">
        <f t="shared" si="1352"/>
        <v>0</v>
      </c>
    </row>
    <row r="264" spans="1:148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53"/>
        <v>0</v>
      </c>
      <c r="F264" s="36">
        <v>0</v>
      </c>
      <c r="G264" s="9">
        <v>0</v>
      </c>
      <c r="H264" s="37">
        <f t="shared" si="1303"/>
        <v>0</v>
      </c>
      <c r="I264" s="36">
        <v>0</v>
      </c>
      <c r="J264" s="9">
        <v>0</v>
      </c>
      <c r="K264" s="37">
        <f t="shared" si="1304"/>
        <v>0</v>
      </c>
      <c r="L264" s="36">
        <v>0</v>
      </c>
      <c r="M264" s="9">
        <v>0</v>
      </c>
      <c r="N264" s="37">
        <f t="shared" si="1305"/>
        <v>0</v>
      </c>
      <c r="O264" s="36">
        <v>0</v>
      </c>
      <c r="P264" s="9">
        <v>0</v>
      </c>
      <c r="Q264" s="37">
        <f t="shared" si="1306"/>
        <v>0</v>
      </c>
      <c r="R264" s="36">
        <v>0</v>
      </c>
      <c r="S264" s="9">
        <v>0</v>
      </c>
      <c r="T264" s="37">
        <f t="shared" si="1307"/>
        <v>0</v>
      </c>
      <c r="U264" s="36">
        <v>0</v>
      </c>
      <c r="V264" s="9">
        <v>0</v>
      </c>
      <c r="W264" s="37">
        <f t="shared" si="1308"/>
        <v>0</v>
      </c>
      <c r="X264" s="36">
        <v>0</v>
      </c>
      <c r="Y264" s="9">
        <v>0</v>
      </c>
      <c r="Z264" s="37">
        <f t="shared" si="1309"/>
        <v>0</v>
      </c>
      <c r="AA264" s="36">
        <v>0</v>
      </c>
      <c r="AB264" s="9">
        <v>0</v>
      </c>
      <c r="AC264" s="37">
        <f t="shared" si="1310"/>
        <v>0</v>
      </c>
      <c r="AD264" s="36">
        <v>0</v>
      </c>
      <c r="AE264" s="9">
        <v>0</v>
      </c>
      <c r="AF264" s="37">
        <f t="shared" si="1311"/>
        <v>0</v>
      </c>
      <c r="AG264" s="36">
        <v>0</v>
      </c>
      <c r="AH264" s="9">
        <v>0</v>
      </c>
      <c r="AI264" s="37">
        <f t="shared" si="1312"/>
        <v>0</v>
      </c>
      <c r="AJ264" s="36">
        <v>0</v>
      </c>
      <c r="AK264" s="9">
        <v>0</v>
      </c>
      <c r="AL264" s="37">
        <f t="shared" si="1313"/>
        <v>0</v>
      </c>
      <c r="AM264" s="36">
        <v>0</v>
      </c>
      <c r="AN264" s="9">
        <v>0</v>
      </c>
      <c r="AO264" s="37">
        <f t="shared" si="1314"/>
        <v>0</v>
      </c>
      <c r="AP264" s="36">
        <v>0</v>
      </c>
      <c r="AQ264" s="9">
        <v>0</v>
      </c>
      <c r="AR264" s="37">
        <f t="shared" si="1315"/>
        <v>0</v>
      </c>
      <c r="AS264" s="36">
        <v>0</v>
      </c>
      <c r="AT264" s="9">
        <v>0</v>
      </c>
      <c r="AU264" s="37">
        <f t="shared" si="1316"/>
        <v>0</v>
      </c>
      <c r="AV264" s="36">
        <v>0</v>
      </c>
      <c r="AW264" s="9">
        <v>0</v>
      </c>
      <c r="AX264" s="37">
        <f t="shared" si="1317"/>
        <v>0</v>
      </c>
      <c r="AY264" s="36">
        <v>0</v>
      </c>
      <c r="AZ264" s="9">
        <v>0</v>
      </c>
      <c r="BA264" s="37">
        <f t="shared" si="1318"/>
        <v>0</v>
      </c>
      <c r="BB264" s="36">
        <v>0</v>
      </c>
      <c r="BC264" s="9">
        <v>0</v>
      </c>
      <c r="BD264" s="37">
        <f t="shared" si="1319"/>
        <v>0</v>
      </c>
      <c r="BE264" s="36">
        <v>0</v>
      </c>
      <c r="BF264" s="9">
        <v>0</v>
      </c>
      <c r="BG264" s="37">
        <f t="shared" si="1320"/>
        <v>0</v>
      </c>
      <c r="BH264" s="36">
        <v>0</v>
      </c>
      <c r="BI264" s="9">
        <v>0</v>
      </c>
      <c r="BJ264" s="37">
        <f t="shared" si="1321"/>
        <v>0</v>
      </c>
      <c r="BK264" s="36">
        <v>0</v>
      </c>
      <c r="BL264" s="9">
        <v>0</v>
      </c>
      <c r="BM264" s="37">
        <f t="shared" si="1322"/>
        <v>0</v>
      </c>
      <c r="BN264" s="36">
        <v>0</v>
      </c>
      <c r="BO264" s="9">
        <v>0</v>
      </c>
      <c r="BP264" s="37">
        <f t="shared" si="1323"/>
        <v>0</v>
      </c>
      <c r="BQ264" s="36">
        <v>0</v>
      </c>
      <c r="BR264" s="9">
        <v>0</v>
      </c>
      <c r="BS264" s="37">
        <f t="shared" si="1324"/>
        <v>0</v>
      </c>
      <c r="BT264" s="36">
        <v>0</v>
      </c>
      <c r="BU264" s="9">
        <v>0</v>
      </c>
      <c r="BV264" s="37">
        <f t="shared" si="1325"/>
        <v>0</v>
      </c>
      <c r="BW264" s="36">
        <v>0</v>
      </c>
      <c r="BX264" s="9">
        <v>0</v>
      </c>
      <c r="BY264" s="37">
        <f t="shared" si="1326"/>
        <v>0</v>
      </c>
      <c r="BZ264" s="36">
        <v>0</v>
      </c>
      <c r="CA264" s="9">
        <v>0</v>
      </c>
      <c r="CB264" s="37">
        <f t="shared" si="1327"/>
        <v>0</v>
      </c>
      <c r="CC264" s="36">
        <v>0</v>
      </c>
      <c r="CD264" s="9">
        <v>0</v>
      </c>
      <c r="CE264" s="37">
        <f t="shared" si="1328"/>
        <v>0</v>
      </c>
      <c r="CF264" s="36">
        <v>0</v>
      </c>
      <c r="CG264" s="9">
        <v>0</v>
      </c>
      <c r="CH264" s="37">
        <f t="shared" si="1329"/>
        <v>0</v>
      </c>
      <c r="CI264" s="36">
        <v>0</v>
      </c>
      <c r="CJ264" s="9">
        <v>0</v>
      </c>
      <c r="CK264" s="37">
        <f t="shared" si="1330"/>
        <v>0</v>
      </c>
      <c r="CL264" s="36">
        <v>0</v>
      </c>
      <c r="CM264" s="9">
        <v>0</v>
      </c>
      <c r="CN264" s="37">
        <f t="shared" si="1331"/>
        <v>0</v>
      </c>
      <c r="CO264" s="36">
        <v>0</v>
      </c>
      <c r="CP264" s="9">
        <v>0</v>
      </c>
      <c r="CQ264" s="37">
        <f t="shared" si="1332"/>
        <v>0</v>
      </c>
      <c r="CR264" s="36">
        <v>0</v>
      </c>
      <c r="CS264" s="9">
        <v>0</v>
      </c>
      <c r="CT264" s="37">
        <f t="shared" si="1333"/>
        <v>0</v>
      </c>
      <c r="CU264" s="36">
        <v>0</v>
      </c>
      <c r="CV264" s="9">
        <v>0</v>
      </c>
      <c r="CW264" s="37">
        <f t="shared" si="1334"/>
        <v>0</v>
      </c>
      <c r="CX264" s="36">
        <v>0</v>
      </c>
      <c r="CY264" s="9">
        <v>0</v>
      </c>
      <c r="CZ264" s="37">
        <f t="shared" si="1335"/>
        <v>0</v>
      </c>
      <c r="DA264" s="36">
        <v>0</v>
      </c>
      <c r="DB264" s="9">
        <v>0</v>
      </c>
      <c r="DC264" s="37">
        <f t="shared" si="1336"/>
        <v>0</v>
      </c>
      <c r="DD264" s="36">
        <v>0</v>
      </c>
      <c r="DE264" s="9">
        <v>0</v>
      </c>
      <c r="DF264" s="37">
        <f t="shared" si="1337"/>
        <v>0</v>
      </c>
      <c r="DG264" s="36">
        <v>0</v>
      </c>
      <c r="DH264" s="9">
        <v>0</v>
      </c>
      <c r="DI264" s="37">
        <f t="shared" si="1338"/>
        <v>0</v>
      </c>
      <c r="DJ264" s="36">
        <v>0</v>
      </c>
      <c r="DK264" s="9">
        <v>0</v>
      </c>
      <c r="DL264" s="37">
        <f t="shared" si="1339"/>
        <v>0</v>
      </c>
      <c r="DM264" s="36">
        <v>0</v>
      </c>
      <c r="DN264" s="9">
        <v>0</v>
      </c>
      <c r="DO264" s="37">
        <f t="shared" si="1340"/>
        <v>0</v>
      </c>
      <c r="DP264" s="36">
        <v>0</v>
      </c>
      <c r="DQ264" s="9">
        <v>0</v>
      </c>
      <c r="DR264" s="37">
        <f t="shared" si="1341"/>
        <v>0</v>
      </c>
      <c r="DS264" s="36">
        <v>0</v>
      </c>
      <c r="DT264" s="9">
        <v>0</v>
      </c>
      <c r="DU264" s="37">
        <f t="shared" si="1342"/>
        <v>0</v>
      </c>
      <c r="DV264" s="36">
        <v>0</v>
      </c>
      <c r="DW264" s="9">
        <v>0</v>
      </c>
      <c r="DX264" s="37">
        <f t="shared" si="1343"/>
        <v>0</v>
      </c>
      <c r="DY264" s="36">
        <v>0</v>
      </c>
      <c r="DZ264" s="9">
        <v>0</v>
      </c>
      <c r="EA264" s="37">
        <f t="shared" si="1344"/>
        <v>0</v>
      </c>
      <c r="EB264" s="36">
        <v>0</v>
      </c>
      <c r="EC264" s="9">
        <v>0</v>
      </c>
      <c r="ED264" s="37">
        <f t="shared" si="1345"/>
        <v>0</v>
      </c>
      <c r="EE264" s="36">
        <v>0</v>
      </c>
      <c r="EF264" s="9">
        <v>0</v>
      </c>
      <c r="EG264" s="37">
        <f t="shared" si="1346"/>
        <v>0</v>
      </c>
      <c r="EH264" s="36">
        <v>0</v>
      </c>
      <c r="EI264" s="9">
        <v>0</v>
      </c>
      <c r="EJ264" s="37">
        <f t="shared" si="1347"/>
        <v>0</v>
      </c>
      <c r="EK264" s="36">
        <v>0</v>
      </c>
      <c r="EL264" s="9">
        <v>0</v>
      </c>
      <c r="EM264" s="37">
        <f t="shared" si="1348"/>
        <v>0</v>
      </c>
      <c r="EN264" s="36">
        <v>0</v>
      </c>
      <c r="EO264" s="9">
        <v>0</v>
      </c>
      <c r="EP264" s="37">
        <f t="shared" si="1349"/>
        <v>0</v>
      </c>
      <c r="EQ264" s="5">
        <f t="shared" si="1351"/>
        <v>0</v>
      </c>
      <c r="ER264" s="11">
        <f t="shared" si="1352"/>
        <v>0</v>
      </c>
    </row>
    <row r="265" spans="1:148" ht="15" thickBot="1" x14ac:dyDescent="0.35">
      <c r="A265" s="68"/>
      <c r="B265" s="69" t="s">
        <v>17</v>
      </c>
      <c r="C265" s="70">
        <f t="shared" ref="C265:D265" si="1354">SUM(C253:C264)</f>
        <v>0</v>
      </c>
      <c r="D265" s="71">
        <f t="shared" si="1354"/>
        <v>0</v>
      </c>
      <c r="E265" s="72"/>
      <c r="F265" s="70">
        <f t="shared" ref="F265:G265" si="1355">SUM(F253:F264)</f>
        <v>0</v>
      </c>
      <c r="G265" s="71">
        <f t="shared" si="1355"/>
        <v>0</v>
      </c>
      <c r="H265" s="72"/>
      <c r="I265" s="70">
        <f t="shared" ref="I265:J265" si="1356">SUM(I253:I264)</f>
        <v>5.5999999999999999E-3</v>
      </c>
      <c r="J265" s="71">
        <f t="shared" si="1356"/>
        <v>0.69199999999999995</v>
      </c>
      <c r="K265" s="72"/>
      <c r="L265" s="70">
        <f t="shared" ref="L265:M265" si="1357">SUM(L253:L264)</f>
        <v>0</v>
      </c>
      <c r="M265" s="71">
        <f t="shared" si="1357"/>
        <v>0</v>
      </c>
      <c r="N265" s="72"/>
      <c r="O265" s="70">
        <f t="shared" ref="O265:P265" si="1358">SUM(O253:O264)</f>
        <v>0</v>
      </c>
      <c r="P265" s="71">
        <f t="shared" si="1358"/>
        <v>0</v>
      </c>
      <c r="Q265" s="72"/>
      <c r="R265" s="70">
        <f t="shared" ref="R265:S265" si="1359">SUM(R253:R264)</f>
        <v>0</v>
      </c>
      <c r="S265" s="71">
        <f t="shared" si="1359"/>
        <v>0</v>
      </c>
      <c r="T265" s="72"/>
      <c r="U265" s="70">
        <f t="shared" ref="U265:V265" si="1360">SUM(U253:U264)</f>
        <v>13207.323860000002</v>
      </c>
      <c r="V265" s="71">
        <f t="shared" si="1360"/>
        <v>40237.425999999999</v>
      </c>
      <c r="W265" s="72"/>
      <c r="X265" s="70">
        <f t="shared" ref="X265:Y265" si="1361">SUM(X253:X264)</f>
        <v>0</v>
      </c>
      <c r="Y265" s="71">
        <f t="shared" si="1361"/>
        <v>0</v>
      </c>
      <c r="Z265" s="72"/>
      <c r="AA265" s="70">
        <f t="shared" ref="AA265:AB265" si="1362">SUM(AA253:AA264)</f>
        <v>37.806040000000003</v>
      </c>
      <c r="AB265" s="71">
        <f t="shared" si="1362"/>
        <v>365.55799999999999</v>
      </c>
      <c r="AC265" s="72"/>
      <c r="AD265" s="70">
        <f t="shared" ref="AD265:AE265" si="1363">SUM(AD253:AD264)</f>
        <v>0</v>
      </c>
      <c r="AE265" s="71">
        <f t="shared" si="1363"/>
        <v>0</v>
      </c>
      <c r="AF265" s="72"/>
      <c r="AG265" s="70">
        <f t="shared" ref="AG265:AH265" si="1364">SUM(AG253:AG264)</f>
        <v>0</v>
      </c>
      <c r="AH265" s="71">
        <f t="shared" si="1364"/>
        <v>0</v>
      </c>
      <c r="AI265" s="72"/>
      <c r="AJ265" s="70">
        <f t="shared" ref="AJ265:AK265" si="1365">SUM(AJ253:AJ264)</f>
        <v>603.94000000000005</v>
      </c>
      <c r="AK265" s="71">
        <f t="shared" si="1365"/>
        <v>1650.0859999999998</v>
      </c>
      <c r="AL265" s="72"/>
      <c r="AM265" s="70">
        <f t="shared" ref="AM265:AN265" si="1366">SUM(AM253:AM264)</f>
        <v>0</v>
      </c>
      <c r="AN265" s="71">
        <f t="shared" si="1366"/>
        <v>0</v>
      </c>
      <c r="AO265" s="72"/>
      <c r="AP265" s="70">
        <f t="shared" ref="AP265:AQ265" si="1367">SUM(AP253:AP264)</f>
        <v>1</v>
      </c>
      <c r="AQ265" s="71">
        <f t="shared" si="1367"/>
        <v>39.759</v>
      </c>
      <c r="AR265" s="72"/>
      <c r="AS265" s="70">
        <f t="shared" ref="AS265:AT265" si="1368">SUM(AS253:AS264)</f>
        <v>0</v>
      </c>
      <c r="AT265" s="71">
        <f t="shared" si="1368"/>
        <v>0</v>
      </c>
      <c r="AU265" s="72"/>
      <c r="AV265" s="70">
        <f t="shared" ref="AV265:AW265" si="1369">SUM(AV253:AV264)</f>
        <v>0</v>
      </c>
      <c r="AW265" s="71">
        <f t="shared" si="1369"/>
        <v>0</v>
      </c>
      <c r="AX265" s="72"/>
      <c r="AY265" s="70">
        <f t="shared" ref="AY265:AZ265" si="1370">SUM(AY253:AY264)</f>
        <v>0</v>
      </c>
      <c r="AZ265" s="71">
        <f t="shared" si="1370"/>
        <v>0</v>
      </c>
      <c r="BA265" s="72"/>
      <c r="BB265" s="70">
        <f t="shared" ref="BB265:BC265" si="1371">SUM(BB253:BB264)</f>
        <v>0</v>
      </c>
      <c r="BC265" s="71">
        <f t="shared" si="1371"/>
        <v>0</v>
      </c>
      <c r="BD265" s="72"/>
      <c r="BE265" s="70">
        <f t="shared" ref="BE265:BF265" si="1372">SUM(BE253:BE264)</f>
        <v>0</v>
      </c>
      <c r="BF265" s="71">
        <f t="shared" si="1372"/>
        <v>0</v>
      </c>
      <c r="BG265" s="72"/>
      <c r="BH265" s="70">
        <f t="shared" ref="BH265:BI265" si="1373">SUM(BH253:BH264)</f>
        <v>0</v>
      </c>
      <c r="BI265" s="71">
        <f t="shared" si="1373"/>
        <v>0</v>
      </c>
      <c r="BJ265" s="72"/>
      <c r="BK265" s="70">
        <f t="shared" ref="BK265:BL265" si="1374">SUM(BK253:BK264)</f>
        <v>0</v>
      </c>
      <c r="BL265" s="71">
        <f t="shared" si="1374"/>
        <v>0</v>
      </c>
      <c r="BM265" s="72"/>
      <c r="BN265" s="70">
        <f t="shared" ref="BN265:BO265" si="1375">SUM(BN253:BN264)</f>
        <v>0</v>
      </c>
      <c r="BO265" s="71">
        <f t="shared" si="1375"/>
        <v>0</v>
      </c>
      <c r="BP265" s="72"/>
      <c r="BQ265" s="70">
        <f t="shared" ref="BQ265:BR265" si="1376">SUM(BQ253:BQ264)</f>
        <v>3648.7600000000007</v>
      </c>
      <c r="BR265" s="71">
        <f t="shared" si="1376"/>
        <v>11065.462999999998</v>
      </c>
      <c r="BS265" s="72"/>
      <c r="BT265" s="70">
        <f t="shared" ref="BT265:BU265" si="1377">SUM(BT253:BT264)</f>
        <v>0</v>
      </c>
      <c r="BU265" s="71">
        <f t="shared" si="1377"/>
        <v>0</v>
      </c>
      <c r="BV265" s="72"/>
      <c r="BW265" s="70">
        <f t="shared" ref="BW265:BX265" si="1378">SUM(BW253:BW264)</f>
        <v>5112</v>
      </c>
      <c r="BX265" s="71">
        <f t="shared" si="1378"/>
        <v>7991.57</v>
      </c>
      <c r="BY265" s="72"/>
      <c r="BZ265" s="70">
        <f t="shared" ref="BZ265:CA265" si="1379">SUM(BZ253:BZ264)</f>
        <v>0</v>
      </c>
      <c r="CA265" s="71">
        <f t="shared" si="1379"/>
        <v>0</v>
      </c>
      <c r="CB265" s="72"/>
      <c r="CC265" s="70">
        <f t="shared" ref="CC265:CD265" si="1380">SUM(CC253:CC264)</f>
        <v>0</v>
      </c>
      <c r="CD265" s="71">
        <f t="shared" si="1380"/>
        <v>0</v>
      </c>
      <c r="CE265" s="72"/>
      <c r="CF265" s="70">
        <f t="shared" ref="CF265:CG265" si="1381">SUM(CF253:CF264)</f>
        <v>0</v>
      </c>
      <c r="CG265" s="71">
        <f t="shared" si="1381"/>
        <v>0</v>
      </c>
      <c r="CH265" s="72"/>
      <c r="CI265" s="70">
        <f t="shared" ref="CI265:CJ265" si="1382">SUM(CI253:CI264)</f>
        <v>56085.053</v>
      </c>
      <c r="CJ265" s="71">
        <f t="shared" si="1382"/>
        <v>145347.81700000001</v>
      </c>
      <c r="CK265" s="72"/>
      <c r="CL265" s="70">
        <f t="shared" ref="CL265:CM265" si="1383">SUM(CL253:CL264)</f>
        <v>4274.1209999999992</v>
      </c>
      <c r="CM265" s="71">
        <f t="shared" si="1383"/>
        <v>15021.969000000001</v>
      </c>
      <c r="CN265" s="72"/>
      <c r="CO265" s="70">
        <f t="shared" ref="CO265:CP265" si="1384">SUM(CO253:CO264)</f>
        <v>0</v>
      </c>
      <c r="CP265" s="71">
        <f t="shared" si="1384"/>
        <v>0</v>
      </c>
      <c r="CQ265" s="72"/>
      <c r="CR265" s="70">
        <f t="shared" ref="CR265:CS265" si="1385">SUM(CR253:CR264)</f>
        <v>30.75</v>
      </c>
      <c r="CS265" s="71">
        <f t="shared" si="1385"/>
        <v>77.481999999999999</v>
      </c>
      <c r="CT265" s="72"/>
      <c r="CU265" s="70">
        <f t="shared" ref="CU265:CV265" si="1386">SUM(CU253:CU264)</f>
        <v>0</v>
      </c>
      <c r="CV265" s="71">
        <f t="shared" si="1386"/>
        <v>0</v>
      </c>
      <c r="CW265" s="72"/>
      <c r="CX265" s="70">
        <f t="shared" ref="CX265:CY265" si="1387">SUM(CX253:CX264)</f>
        <v>0</v>
      </c>
      <c r="CY265" s="71">
        <f t="shared" si="1387"/>
        <v>0</v>
      </c>
      <c r="CZ265" s="72"/>
      <c r="DA265" s="70">
        <f t="shared" ref="DA265:DB265" si="1388">SUM(DA253:DA264)</f>
        <v>50.4</v>
      </c>
      <c r="DB265" s="71">
        <f t="shared" si="1388"/>
        <v>403.94600000000003</v>
      </c>
      <c r="DC265" s="72"/>
      <c r="DD265" s="70">
        <f t="shared" ref="DD265:DE265" si="1389">SUM(DD253:DD264)</f>
        <v>0</v>
      </c>
      <c r="DE265" s="71">
        <f t="shared" si="1389"/>
        <v>0</v>
      </c>
      <c r="DF265" s="72"/>
      <c r="DG265" s="70">
        <f t="shared" ref="DG265:DH265" si="1390">SUM(DG253:DG264)</f>
        <v>0</v>
      </c>
      <c r="DH265" s="71">
        <f t="shared" si="1390"/>
        <v>0</v>
      </c>
      <c r="DI265" s="72"/>
      <c r="DJ265" s="70">
        <f t="shared" ref="DJ265:DK265" si="1391">SUM(DJ253:DJ264)</f>
        <v>0</v>
      </c>
      <c r="DK265" s="71">
        <f t="shared" si="1391"/>
        <v>0</v>
      </c>
      <c r="DL265" s="72"/>
      <c r="DM265" s="70">
        <f t="shared" ref="DM265:DN265" si="1392">SUM(DM253:DM264)</f>
        <v>473.24</v>
      </c>
      <c r="DN265" s="71">
        <f t="shared" si="1392"/>
        <v>948.42200000000003</v>
      </c>
      <c r="DO265" s="72"/>
      <c r="DP265" s="70">
        <f t="shared" ref="DP265:DQ265" si="1393">SUM(DP253:DP264)</f>
        <v>0</v>
      </c>
      <c r="DQ265" s="71">
        <f t="shared" si="1393"/>
        <v>0</v>
      </c>
      <c r="DR265" s="72"/>
      <c r="DS265" s="70">
        <f t="shared" ref="DS265:DT265" si="1394">SUM(DS253:DS264)</f>
        <v>0</v>
      </c>
      <c r="DT265" s="71">
        <f t="shared" si="1394"/>
        <v>0</v>
      </c>
      <c r="DU265" s="72"/>
      <c r="DV265" s="70">
        <f t="shared" ref="DV265:DW265" si="1395">SUM(DV253:DV264)</f>
        <v>0</v>
      </c>
      <c r="DW265" s="71">
        <f t="shared" si="1395"/>
        <v>0</v>
      </c>
      <c r="DX265" s="72"/>
      <c r="DY265" s="70">
        <f t="shared" ref="DY265:DZ265" si="1396">SUM(DY253:DY264)</f>
        <v>0</v>
      </c>
      <c r="DZ265" s="71">
        <f t="shared" si="1396"/>
        <v>0</v>
      </c>
      <c r="EA265" s="72"/>
      <c r="EB265" s="70">
        <f t="shared" ref="EB265:EC265" si="1397">SUM(EB253:EB264)</f>
        <v>2.0100000000000001E-3</v>
      </c>
      <c r="EC265" s="71">
        <f t="shared" si="1397"/>
        <v>2.5000000000000001E-2</v>
      </c>
      <c r="ED265" s="72"/>
      <c r="EE265" s="70">
        <f t="shared" ref="EE265:EF265" si="1398">SUM(EE253:EE264)</f>
        <v>0</v>
      </c>
      <c r="EF265" s="71">
        <f t="shared" si="1398"/>
        <v>0</v>
      </c>
      <c r="EG265" s="72"/>
      <c r="EH265" s="70">
        <f t="shared" ref="EH265:EI265" si="1399">SUM(EH253:EH264)</f>
        <v>0</v>
      </c>
      <c r="EI265" s="71">
        <f t="shared" si="1399"/>
        <v>0</v>
      </c>
      <c r="EJ265" s="72"/>
      <c r="EK265" s="70">
        <f t="shared" ref="EK265:EL265" si="1400">SUM(EK253:EK264)</f>
        <v>2303.9679999999998</v>
      </c>
      <c r="EL265" s="71">
        <f t="shared" si="1400"/>
        <v>5106.4230000000007</v>
      </c>
      <c r="EM265" s="72"/>
      <c r="EN265" s="70">
        <f t="shared" ref="EN265:EO265" si="1401">SUM(EN253:EN264)</f>
        <v>1370</v>
      </c>
      <c r="EO265" s="71">
        <f t="shared" si="1401"/>
        <v>2926.6750000000002</v>
      </c>
      <c r="EP265" s="72"/>
      <c r="EQ265" s="31">
        <f t="shared" si="1351"/>
        <v>87198.36950999999</v>
      </c>
      <c r="ER265" s="32">
        <f t="shared" si="1352"/>
        <v>231183.31299999999</v>
      </c>
    </row>
  </sheetData>
  <mergeCells count="50">
    <mergeCell ref="AJ4:AL4"/>
    <mergeCell ref="DG4:DI4"/>
    <mergeCell ref="BQ4:BS4"/>
    <mergeCell ref="DY4:EA4"/>
    <mergeCell ref="EN4:EP4"/>
    <mergeCell ref="AA4:AC4"/>
    <mergeCell ref="AS4:AU4"/>
    <mergeCell ref="BK4:BM4"/>
    <mergeCell ref="BW4:BY4"/>
    <mergeCell ref="BZ4:CB4"/>
    <mergeCell ref="DM4:DO4"/>
    <mergeCell ref="EE4:EG4"/>
    <mergeCell ref="EK4:EM4"/>
    <mergeCell ref="DV4:DX4"/>
    <mergeCell ref="AY4:BA4"/>
    <mergeCell ref="DP4:DR4"/>
    <mergeCell ref="DS4:DU4"/>
    <mergeCell ref="BB4:BD4"/>
    <mergeCell ref="AG4:AI4"/>
    <mergeCell ref="BH4:BJ4"/>
    <mergeCell ref="CX4:CZ4"/>
    <mergeCell ref="EH4:EJ4"/>
    <mergeCell ref="CF4:CH4"/>
    <mergeCell ref="DD4:DF4"/>
    <mergeCell ref="BE4:BG4"/>
    <mergeCell ref="EB4:ED4"/>
    <mergeCell ref="DJ4:DL4"/>
    <mergeCell ref="CC4:CE4"/>
    <mergeCell ref="BT4:BV4"/>
    <mergeCell ref="CO4:CQ4"/>
    <mergeCell ref="CR4:CT4"/>
    <mergeCell ref="CI4:CK4"/>
    <mergeCell ref="CU4:CW4"/>
    <mergeCell ref="CL4:CN4"/>
    <mergeCell ref="DA4:DC4"/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  <mergeCell ref="AV4:AX4"/>
    <mergeCell ref="X4:Z4"/>
    <mergeCell ref="BN4:BP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2023-11-13T05:53:50Z</dcterms:modified>
</cp:coreProperties>
</file>