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7EE0B35B-F024-4214-B7F0-71B464990CCF}" xr6:coauthVersionLast="47" xr6:coauthVersionMax="47" xr10:uidLastSave="{00000000-0000-0000-0000-000000000000}"/>
  <bookViews>
    <workbookView xWindow="5832" yWindow="84" windowWidth="10956" windowHeight="12240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64" i="1" l="1"/>
  <c r="DA264" i="1"/>
  <c r="DB263" i="1"/>
  <c r="DA263" i="1"/>
  <c r="DB262" i="1"/>
  <c r="DA262" i="1"/>
  <c r="DB261" i="1"/>
  <c r="DA261" i="1"/>
  <c r="DB260" i="1"/>
  <c r="DA260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DB259" i="1"/>
  <c r="DA259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DA265" i="1" s="1"/>
  <c r="P265" i="1"/>
  <c r="O265" i="1"/>
  <c r="M265" i="1"/>
  <c r="L265" i="1"/>
  <c r="J265" i="1"/>
  <c r="I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DB265" i="1" l="1"/>
  <c r="DA252" i="1"/>
  <c r="DB252" i="1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DB225" i="1"/>
  <c r="DA225" i="1"/>
  <c r="BP17" i="1"/>
  <c r="BP16" i="1"/>
  <c r="BP15" i="1"/>
  <c r="BP14" i="1"/>
  <c r="BP13" i="1"/>
  <c r="BP12" i="1"/>
  <c r="BP11" i="1"/>
  <c r="BP10" i="1"/>
  <c r="BP9" i="1"/>
  <c r="BP30" i="1"/>
  <c r="BP29" i="1"/>
  <c r="BP28" i="1"/>
  <c r="BP27" i="1"/>
  <c r="BP26" i="1"/>
  <c r="BP25" i="1"/>
  <c r="BP24" i="1"/>
  <c r="BP23" i="1"/>
  <c r="BP22" i="1"/>
  <c r="BP43" i="1"/>
  <c r="BP42" i="1"/>
  <c r="BP41" i="1"/>
  <c r="BP40" i="1"/>
  <c r="BP39" i="1"/>
  <c r="BP38" i="1"/>
  <c r="BP37" i="1"/>
  <c r="BP36" i="1"/>
  <c r="BP35" i="1"/>
  <c r="BP56" i="1"/>
  <c r="BP55" i="1"/>
  <c r="BP54" i="1"/>
  <c r="BP53" i="1"/>
  <c r="BP52" i="1"/>
  <c r="BP51" i="1"/>
  <c r="BP50" i="1"/>
  <c r="BP49" i="1"/>
  <c r="BP48" i="1"/>
  <c r="BP147" i="1"/>
  <c r="BP146" i="1"/>
  <c r="BP145" i="1"/>
  <c r="BP144" i="1"/>
  <c r="BP143" i="1"/>
  <c r="BP142" i="1"/>
  <c r="BP141" i="1"/>
  <c r="BP140" i="1"/>
  <c r="BP139" i="1"/>
  <c r="BP199" i="1"/>
  <c r="BP198" i="1"/>
  <c r="BP197" i="1"/>
  <c r="BP196" i="1"/>
  <c r="BP195" i="1"/>
  <c r="BP194" i="1"/>
  <c r="BP193" i="1"/>
  <c r="BP192" i="1"/>
  <c r="BP191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Y239" i="1" l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A239" i="1" l="1"/>
  <c r="DB239" i="1"/>
  <c r="CN30" i="1"/>
  <c r="CN29" i="1"/>
  <c r="CN28" i="1"/>
  <c r="CN27" i="1"/>
  <c r="CN26" i="1"/>
  <c r="CN25" i="1"/>
  <c r="CN24" i="1"/>
  <c r="CN23" i="1"/>
  <c r="CN22" i="1"/>
  <c r="CN82" i="1"/>
  <c r="CN81" i="1"/>
  <c r="CN80" i="1"/>
  <c r="CN79" i="1"/>
  <c r="CN78" i="1"/>
  <c r="CN77" i="1"/>
  <c r="CN76" i="1"/>
  <c r="CN75" i="1"/>
  <c r="CN74" i="1"/>
  <c r="CN95" i="1"/>
  <c r="CN94" i="1"/>
  <c r="CN93" i="1"/>
  <c r="CN92" i="1"/>
  <c r="CN91" i="1"/>
  <c r="CN90" i="1"/>
  <c r="CN89" i="1"/>
  <c r="CN88" i="1"/>
  <c r="CN87" i="1"/>
  <c r="CN108" i="1"/>
  <c r="CN107" i="1"/>
  <c r="CN106" i="1"/>
  <c r="CN105" i="1"/>
  <c r="CN104" i="1"/>
  <c r="CN103" i="1"/>
  <c r="CN102" i="1"/>
  <c r="CN101" i="1"/>
  <c r="CN100" i="1"/>
  <c r="CN121" i="1"/>
  <c r="CN120" i="1"/>
  <c r="CN119" i="1"/>
  <c r="CN118" i="1"/>
  <c r="CN117" i="1"/>
  <c r="CN116" i="1"/>
  <c r="CN115" i="1"/>
  <c r="CN114" i="1"/>
  <c r="CN113" i="1"/>
  <c r="CN134" i="1"/>
  <c r="CN133" i="1"/>
  <c r="CN132" i="1"/>
  <c r="CN131" i="1"/>
  <c r="CN130" i="1"/>
  <c r="CN129" i="1"/>
  <c r="CN128" i="1"/>
  <c r="CN127" i="1"/>
  <c r="CN126" i="1"/>
  <c r="CN147" i="1"/>
  <c r="CN146" i="1"/>
  <c r="CN145" i="1"/>
  <c r="CN144" i="1"/>
  <c r="CN143" i="1"/>
  <c r="CN142" i="1"/>
  <c r="CN141" i="1"/>
  <c r="CN140" i="1"/>
  <c r="CN139" i="1"/>
  <c r="CN160" i="1"/>
  <c r="CN159" i="1"/>
  <c r="CN158" i="1"/>
  <c r="CN157" i="1"/>
  <c r="CN156" i="1"/>
  <c r="CN155" i="1"/>
  <c r="CN154" i="1"/>
  <c r="CN153" i="1"/>
  <c r="CN152" i="1"/>
  <c r="CN173" i="1"/>
  <c r="CN172" i="1"/>
  <c r="CN171" i="1"/>
  <c r="CN170" i="1"/>
  <c r="CN169" i="1"/>
  <c r="CN168" i="1"/>
  <c r="CN167" i="1"/>
  <c r="CN166" i="1"/>
  <c r="CN165" i="1"/>
  <c r="CN186" i="1"/>
  <c r="CN185" i="1"/>
  <c r="CN184" i="1"/>
  <c r="CN183" i="1"/>
  <c r="CN182" i="1"/>
  <c r="CN181" i="1"/>
  <c r="CN180" i="1"/>
  <c r="CN179" i="1"/>
  <c r="CN178" i="1"/>
  <c r="CN212" i="1"/>
  <c r="CN211" i="1"/>
  <c r="CN210" i="1"/>
  <c r="CN209" i="1"/>
  <c r="CN208" i="1"/>
  <c r="CN207" i="1"/>
  <c r="CN206" i="1"/>
  <c r="CN205" i="1"/>
  <c r="CN204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Z225" i="1" l="1"/>
  <c r="CW225" i="1"/>
  <c r="CT225" i="1"/>
  <c r="CQ225" i="1"/>
  <c r="CK225" i="1"/>
  <c r="CH225" i="1"/>
  <c r="CE225" i="1"/>
  <c r="CB225" i="1"/>
  <c r="BY225" i="1"/>
  <c r="BV225" i="1"/>
  <c r="BS225" i="1"/>
  <c r="BM225" i="1"/>
  <c r="BJ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CZ224" i="1"/>
  <c r="CW224" i="1"/>
  <c r="CT224" i="1"/>
  <c r="CQ224" i="1"/>
  <c r="CK224" i="1"/>
  <c r="CH224" i="1"/>
  <c r="CE224" i="1"/>
  <c r="CB224" i="1"/>
  <c r="BY224" i="1"/>
  <c r="BV224" i="1"/>
  <c r="BS224" i="1"/>
  <c r="BM224" i="1"/>
  <c r="BJ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CZ223" i="1"/>
  <c r="CW223" i="1"/>
  <c r="CT223" i="1"/>
  <c r="CQ223" i="1"/>
  <c r="CK223" i="1"/>
  <c r="CH223" i="1"/>
  <c r="CE223" i="1"/>
  <c r="CB223" i="1"/>
  <c r="BY223" i="1"/>
  <c r="BV223" i="1"/>
  <c r="BS223" i="1"/>
  <c r="BM223" i="1"/>
  <c r="BJ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CZ222" i="1"/>
  <c r="CW222" i="1"/>
  <c r="CT222" i="1"/>
  <c r="CQ222" i="1"/>
  <c r="CK222" i="1"/>
  <c r="CH222" i="1"/>
  <c r="CE222" i="1"/>
  <c r="CB222" i="1"/>
  <c r="BY222" i="1"/>
  <c r="BV222" i="1"/>
  <c r="BS222" i="1"/>
  <c r="BM222" i="1"/>
  <c r="BJ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CZ221" i="1"/>
  <c r="CW221" i="1"/>
  <c r="CT221" i="1"/>
  <c r="CQ221" i="1"/>
  <c r="CK221" i="1"/>
  <c r="CH221" i="1"/>
  <c r="CE221" i="1"/>
  <c r="CB221" i="1"/>
  <c r="BY221" i="1"/>
  <c r="BV221" i="1"/>
  <c r="BS221" i="1"/>
  <c r="BM221" i="1"/>
  <c r="BJ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CZ220" i="1"/>
  <c r="CW220" i="1"/>
  <c r="CT220" i="1"/>
  <c r="CQ220" i="1"/>
  <c r="CK220" i="1"/>
  <c r="CH220" i="1"/>
  <c r="CE220" i="1"/>
  <c r="CB220" i="1"/>
  <c r="BY220" i="1"/>
  <c r="BV220" i="1"/>
  <c r="BS220" i="1"/>
  <c r="BM220" i="1"/>
  <c r="BJ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CZ219" i="1"/>
  <c r="CW219" i="1"/>
  <c r="CT219" i="1"/>
  <c r="CQ219" i="1"/>
  <c r="CK219" i="1"/>
  <c r="CH219" i="1"/>
  <c r="CE219" i="1"/>
  <c r="CB219" i="1"/>
  <c r="BY219" i="1"/>
  <c r="BV219" i="1"/>
  <c r="BS219" i="1"/>
  <c r="BM219" i="1"/>
  <c r="BJ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CZ218" i="1"/>
  <c r="CW218" i="1"/>
  <c r="CT218" i="1"/>
  <c r="CQ218" i="1"/>
  <c r="CK218" i="1"/>
  <c r="CH218" i="1"/>
  <c r="CE218" i="1"/>
  <c r="CB218" i="1"/>
  <c r="BY218" i="1"/>
  <c r="BV218" i="1"/>
  <c r="BS218" i="1"/>
  <c r="BM218" i="1"/>
  <c r="BJ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CZ217" i="1"/>
  <c r="CW217" i="1"/>
  <c r="CT217" i="1"/>
  <c r="CQ217" i="1"/>
  <c r="CK217" i="1"/>
  <c r="CH217" i="1"/>
  <c r="CE217" i="1"/>
  <c r="CB217" i="1"/>
  <c r="BY217" i="1"/>
  <c r="BV217" i="1"/>
  <c r="BS217" i="1"/>
  <c r="BM217" i="1"/>
  <c r="BJ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CY226" i="1" l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K216" i="1"/>
  <c r="CK215" i="1"/>
  <c r="BM215" i="1"/>
  <c r="AF215" i="1"/>
  <c r="T215" i="1"/>
  <c r="BM214" i="1"/>
  <c r="BJ214" i="1"/>
  <c r="AI214" i="1"/>
  <c r="Q214" i="1"/>
  <c r="G226" i="1"/>
  <c r="F226" i="1"/>
  <c r="DA226" i="1" l="1"/>
  <c r="DB226" i="1"/>
  <c r="DB211" i="1"/>
  <c r="DA211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12" i="1"/>
  <c r="DA212" i="1"/>
  <c r="CY213" i="1"/>
  <c r="CX213" i="1"/>
  <c r="CZ212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B213" i="1" l="1"/>
  <c r="AA213" i="1"/>
  <c r="AC211" i="1"/>
  <c r="AC208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P213" i="1" l="1"/>
  <c r="O213" i="1"/>
  <c r="Q205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V213" i="1" l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CT212" i="1"/>
  <c r="CK212" i="1"/>
  <c r="BM212" i="1"/>
  <c r="AF212" i="1"/>
  <c r="CK211" i="1"/>
  <c r="T211" i="1"/>
  <c r="CT210" i="1"/>
  <c r="CQ210" i="1"/>
  <c r="CK210" i="1"/>
  <c r="BM210" i="1"/>
  <c r="CQ209" i="1"/>
  <c r="BM209" i="1"/>
  <c r="N209" i="1"/>
  <c r="AI208" i="1"/>
  <c r="N208" i="1"/>
  <c r="CQ207" i="1"/>
  <c r="BM207" i="1"/>
  <c r="AF207" i="1"/>
  <c r="T207" i="1"/>
  <c r="CT206" i="1"/>
  <c r="CK206" i="1"/>
  <c r="BM206" i="1"/>
  <c r="CK205" i="1"/>
  <c r="BM205" i="1"/>
  <c r="T205" i="1"/>
  <c r="N205" i="1"/>
  <c r="CT204" i="1"/>
  <c r="CK204" i="1"/>
  <c r="BM204" i="1"/>
  <c r="AI204" i="1"/>
  <c r="CT202" i="1"/>
  <c r="CH202" i="1"/>
  <c r="N202" i="1"/>
  <c r="CT201" i="1"/>
  <c r="BM201" i="1"/>
  <c r="AI201" i="1"/>
  <c r="DA213" i="1" l="1"/>
  <c r="DB213" i="1"/>
  <c r="DB199" i="1"/>
  <c r="DA199" i="1"/>
  <c r="DB198" i="1"/>
  <c r="DA198" i="1"/>
  <c r="DB197" i="1"/>
  <c r="DA197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DB196" i="1"/>
  <c r="DA196" i="1"/>
  <c r="CA200" i="1"/>
  <c r="BZ200" i="1"/>
  <c r="CB196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F196" i="1"/>
  <c r="CK199" i="1" l="1"/>
  <c r="CK198" i="1"/>
  <c r="CK197" i="1"/>
  <c r="CK196" i="1"/>
  <c r="CK195" i="1"/>
  <c r="CK194" i="1"/>
  <c r="BV189" i="1"/>
  <c r="BS191" i="1"/>
  <c r="BS190" i="1"/>
  <c r="BS189" i="1"/>
  <c r="BS188" i="1"/>
  <c r="BM194" i="1"/>
  <c r="BJ196" i="1"/>
  <c r="AX189" i="1"/>
  <c r="AI198" i="1"/>
  <c r="AI195" i="1"/>
  <c r="AI193" i="1"/>
  <c r="AI191" i="1"/>
  <c r="AI190" i="1"/>
  <c r="AI189" i="1"/>
  <c r="AI188" i="1"/>
  <c r="AF198" i="1"/>
  <c r="AF194" i="1"/>
  <c r="AF189" i="1"/>
  <c r="T189" i="1"/>
  <c r="N198" i="1"/>
  <c r="N195" i="1"/>
  <c r="N193" i="1"/>
  <c r="N192" i="1"/>
  <c r="K188" i="1"/>
  <c r="CV200" i="1" l="1"/>
  <c r="CU200" i="1"/>
  <c r="CS200" i="1"/>
  <c r="CR200" i="1"/>
  <c r="CP200" i="1"/>
  <c r="CO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A200" i="1" l="1"/>
  <c r="DB200" i="1"/>
  <c r="CK185" i="1"/>
  <c r="AU184" i="1" l="1"/>
  <c r="DA181" i="1" l="1"/>
  <c r="DA176" i="1" l="1"/>
  <c r="DB176" i="1"/>
  <c r="DA177" i="1"/>
  <c r="DB177" i="1"/>
  <c r="DA178" i="1"/>
  <c r="DB178" i="1"/>
  <c r="DA179" i="1"/>
  <c r="DB179" i="1"/>
  <c r="DA180" i="1"/>
  <c r="DB180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BY181" i="1"/>
  <c r="BX187" i="1"/>
  <c r="BW187" i="1"/>
  <c r="BY183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D187" i="1" l="1"/>
  <c r="CC187" i="1"/>
  <c r="CE178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Q176" i="1" l="1"/>
  <c r="CW181" i="1" l="1"/>
  <c r="CT182" i="1"/>
  <c r="CT180" i="1"/>
  <c r="CT176" i="1"/>
  <c r="CT175" i="1"/>
  <c r="CQ185" i="1"/>
  <c r="CQ183" i="1"/>
  <c r="CK178" i="1"/>
  <c r="CH184" i="1"/>
  <c r="CH180" i="1"/>
  <c r="CH179" i="1"/>
  <c r="CH178" i="1"/>
  <c r="BD175" i="1"/>
  <c r="AX186" i="1"/>
  <c r="AX185" i="1"/>
  <c r="AX183" i="1"/>
  <c r="AX178" i="1"/>
  <c r="AI186" i="1"/>
  <c r="AI185" i="1"/>
  <c r="AI184" i="1"/>
  <c r="AI183" i="1"/>
  <c r="AI182" i="1"/>
  <c r="AI180" i="1"/>
  <c r="AI178" i="1"/>
  <c r="AI176" i="1"/>
  <c r="AF185" i="1"/>
  <c r="AF184" i="1"/>
  <c r="AF181" i="1"/>
  <c r="AF178" i="1"/>
  <c r="AF176" i="1"/>
  <c r="Z180" i="1"/>
  <c r="T179" i="1"/>
  <c r="T178" i="1"/>
  <c r="T177" i="1"/>
  <c r="CV187" i="1"/>
  <c r="CU187" i="1"/>
  <c r="CS187" i="1"/>
  <c r="CR187" i="1"/>
  <c r="CP187" i="1"/>
  <c r="CO187" i="1"/>
  <c r="CJ187" i="1"/>
  <c r="CI187" i="1"/>
  <c r="CG187" i="1"/>
  <c r="CF187" i="1"/>
  <c r="BU187" i="1"/>
  <c r="BT187" i="1"/>
  <c r="BR187" i="1"/>
  <c r="BQ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B187" i="1" l="1"/>
  <c r="DA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CV174" i="1"/>
  <c r="CU174" i="1"/>
  <c r="CW173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72" i="1" l="1"/>
  <c r="BC174" i="1" l="1"/>
  <c r="BB174" i="1"/>
  <c r="BD172" i="1"/>
  <c r="BD169" i="1"/>
  <c r="BD167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T173" i="1" l="1"/>
  <c r="CT172" i="1"/>
  <c r="CQ171" i="1"/>
  <c r="CQ169" i="1"/>
  <c r="CK162" i="1"/>
  <c r="CH171" i="1"/>
  <c r="CH168" i="1"/>
  <c r="CH167" i="1"/>
  <c r="CH166" i="1"/>
  <c r="BM167" i="1"/>
  <c r="BM164" i="1"/>
  <c r="AX173" i="1"/>
  <c r="AF171" i="1"/>
  <c r="AF169" i="1"/>
  <c r="N162" i="1"/>
  <c r="CS174" i="1"/>
  <c r="CR174" i="1"/>
  <c r="CP174" i="1"/>
  <c r="CO174" i="1"/>
  <c r="CJ174" i="1"/>
  <c r="CI174" i="1"/>
  <c r="CG174" i="1"/>
  <c r="CF174" i="1"/>
  <c r="BU174" i="1"/>
  <c r="BT174" i="1"/>
  <c r="BR174" i="1"/>
  <c r="BQ174" i="1"/>
  <c r="BL174" i="1"/>
  <c r="BK174" i="1"/>
  <c r="BI174" i="1"/>
  <c r="BH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A174" i="1" l="1"/>
  <c r="DB174" i="1"/>
  <c r="DA150" i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BI161" i="1"/>
  <c r="BH161" i="1"/>
  <c r="BJ160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BK135" i="1"/>
  <c r="BL135" i="1"/>
  <c r="BK148" i="1"/>
  <c r="BL148" i="1"/>
  <c r="BK161" i="1"/>
  <c r="BL161" i="1"/>
  <c r="CH156" i="1" l="1"/>
  <c r="N152" i="1" l="1"/>
  <c r="CT156" i="1" l="1"/>
  <c r="CT155" i="1"/>
  <c r="CK151" i="1"/>
  <c r="CH151" i="1"/>
  <c r="CQ149" i="1"/>
  <c r="CH149" i="1"/>
  <c r="BM157" i="1"/>
  <c r="BM154" i="1"/>
  <c r="AX149" i="1"/>
  <c r="AF159" i="1"/>
  <c r="AF155" i="1"/>
  <c r="AF149" i="1"/>
  <c r="T154" i="1"/>
  <c r="T150" i="1"/>
  <c r="CS161" i="1"/>
  <c r="CR161" i="1"/>
  <c r="CP161" i="1"/>
  <c r="CO161" i="1"/>
  <c r="CJ161" i="1"/>
  <c r="CI161" i="1"/>
  <c r="CG161" i="1"/>
  <c r="CF161" i="1"/>
  <c r="BU161" i="1"/>
  <c r="BT161" i="1"/>
  <c r="BR161" i="1"/>
  <c r="BQ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B161" i="1" l="1"/>
  <c r="DA161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CH138" i="1"/>
  <c r="AX138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S148" i="1" l="1"/>
  <c r="CR148" i="1"/>
  <c r="CT144" i="1"/>
  <c r="CT142" i="1"/>
  <c r="CT139" i="1"/>
  <c r="CP148" i="1"/>
  <c r="CO148" i="1"/>
  <c r="CQ141" i="1"/>
  <c r="CQ137" i="1"/>
  <c r="CQ136" i="1"/>
  <c r="CJ148" i="1"/>
  <c r="CI148" i="1"/>
  <c r="CG148" i="1"/>
  <c r="CF148" i="1"/>
  <c r="CH147" i="1"/>
  <c r="CH145" i="1"/>
  <c r="CH144" i="1"/>
  <c r="CH140" i="1"/>
  <c r="CH136" i="1"/>
  <c r="BU148" i="1"/>
  <c r="BT148" i="1"/>
  <c r="BR148" i="1"/>
  <c r="BQ148" i="1"/>
  <c r="BS142" i="1"/>
  <c r="AT148" i="1"/>
  <c r="AS148" i="1"/>
  <c r="AN148" i="1"/>
  <c r="AM148" i="1"/>
  <c r="AK148" i="1"/>
  <c r="AJ148" i="1"/>
  <c r="AL146" i="1"/>
  <c r="AL144" i="1"/>
  <c r="AH148" i="1"/>
  <c r="AG148" i="1"/>
  <c r="AE148" i="1"/>
  <c r="AD148" i="1"/>
  <c r="AF146" i="1"/>
  <c r="AF141" i="1"/>
  <c r="Y148" i="1"/>
  <c r="X148" i="1"/>
  <c r="V148" i="1"/>
  <c r="U148" i="1"/>
  <c r="S148" i="1"/>
  <c r="R148" i="1"/>
  <c r="T137" i="1"/>
  <c r="M148" i="1"/>
  <c r="L148" i="1"/>
  <c r="J148" i="1"/>
  <c r="I148" i="1"/>
  <c r="K139" i="1"/>
  <c r="AZ148" i="1"/>
  <c r="AY148" i="1"/>
  <c r="G148" i="1"/>
  <c r="F148" i="1"/>
  <c r="DB148" i="1" l="1"/>
  <c r="DA148" i="1"/>
  <c r="DA124" i="1"/>
  <c r="DB124" i="1"/>
  <c r="DA125" i="1"/>
  <c r="DB125" i="1"/>
  <c r="DA126" i="1"/>
  <c r="DB126" i="1"/>
  <c r="DA127" i="1"/>
  <c r="DB127" i="1"/>
  <c r="DA128" i="1"/>
  <c r="DB128" i="1"/>
  <c r="DA129" i="1"/>
  <c r="DB129" i="1"/>
  <c r="DA130" i="1"/>
  <c r="DB130" i="1"/>
  <c r="DA131" i="1"/>
  <c r="DB131" i="1"/>
  <c r="DA132" i="1"/>
  <c r="DB132" i="1"/>
  <c r="DA133" i="1"/>
  <c r="DB133" i="1"/>
  <c r="DA134" i="1"/>
  <c r="DB134" i="1"/>
  <c r="DA123" i="1"/>
  <c r="DB123" i="1"/>
  <c r="J135" i="1"/>
  <c r="I135" i="1"/>
  <c r="K127" i="1"/>
  <c r="J122" i="1"/>
  <c r="I122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7" i="1"/>
  <c r="M122" i="1" l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35" i="1"/>
  <c r="L135" i="1"/>
  <c r="N133" i="1"/>
  <c r="N132" i="1"/>
  <c r="CT132" i="1" l="1"/>
  <c r="CQ129" i="1" l="1"/>
  <c r="Y135" i="1"/>
  <c r="X135" i="1"/>
  <c r="Z129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A6" i="1"/>
  <c r="CH130" i="1" l="1"/>
  <c r="CT130" i="1"/>
  <c r="AF132" i="1"/>
  <c r="CH132" i="1"/>
  <c r="AI133" i="1"/>
  <c r="R135" i="1"/>
  <c r="S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Q135" i="1"/>
  <c r="BR135" i="1"/>
  <c r="BT135" i="1"/>
  <c r="BU135" i="1"/>
  <c r="CF135" i="1"/>
  <c r="CG135" i="1"/>
  <c r="CI135" i="1"/>
  <c r="CJ135" i="1"/>
  <c r="CO135" i="1"/>
  <c r="CP135" i="1"/>
  <c r="CR135" i="1"/>
  <c r="CS135" i="1"/>
  <c r="G135" i="1"/>
  <c r="F135" i="1"/>
  <c r="H134" i="1"/>
  <c r="DB135" i="1" l="1"/>
  <c r="DA135" i="1"/>
  <c r="BM56" i="1"/>
  <c r="BM108" i="1"/>
  <c r="CQ92" i="1"/>
  <c r="T59" i="1" l="1"/>
  <c r="CQ82" i="1"/>
  <c r="CQ81" i="1"/>
  <c r="CQ78" i="1"/>
  <c r="AO78" i="1"/>
  <c r="T123" i="1" l="1"/>
  <c r="DB111" i="1"/>
  <c r="DB112" i="1"/>
  <c r="DB113" i="1"/>
  <c r="DB114" i="1"/>
  <c r="DB115" i="1"/>
  <c r="DB116" i="1"/>
  <c r="DB117" i="1"/>
  <c r="DB118" i="1"/>
  <c r="DB119" i="1"/>
  <c r="DB120" i="1"/>
  <c r="DB121" i="1"/>
  <c r="DA119" i="1"/>
  <c r="DA120" i="1"/>
  <c r="DA121" i="1"/>
  <c r="DA118" i="1"/>
  <c r="DA113" i="1"/>
  <c r="DA114" i="1"/>
  <c r="DA115" i="1"/>
  <c r="DA116" i="1"/>
  <c r="DA117" i="1"/>
  <c r="AL118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I86" i="1"/>
  <c r="DA111" i="1"/>
  <c r="DA11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08" i="1"/>
  <c r="CQ102" i="1"/>
  <c r="CT56" i="1"/>
  <c r="CK56" i="1"/>
  <c r="BS56" i="1"/>
  <c r="AU56" i="1"/>
  <c r="AF56" i="1"/>
  <c r="DB6" i="1" l="1"/>
  <c r="BS7" i="1"/>
  <c r="DA7" i="1"/>
  <c r="DB7" i="1"/>
  <c r="AF8" i="1"/>
  <c r="BS8" i="1"/>
  <c r="CT8" i="1"/>
  <c r="DA8" i="1"/>
  <c r="DB8" i="1"/>
  <c r="AF9" i="1"/>
  <c r="DA9" i="1"/>
  <c r="DB9" i="1"/>
  <c r="DA10" i="1"/>
  <c r="DB10" i="1"/>
  <c r="BS11" i="1"/>
  <c r="DA11" i="1"/>
  <c r="DB11" i="1"/>
  <c r="BS12" i="1"/>
  <c r="DA12" i="1"/>
  <c r="DB12" i="1"/>
  <c r="DA13" i="1"/>
  <c r="DB13" i="1"/>
  <c r="BS14" i="1"/>
  <c r="CT14" i="1"/>
  <c r="DA14" i="1"/>
  <c r="DB14" i="1"/>
  <c r="AF15" i="1"/>
  <c r="BS15" i="1"/>
  <c r="DA15" i="1"/>
  <c r="DB15" i="1"/>
  <c r="BS16" i="1"/>
  <c r="CT16" i="1"/>
  <c r="DA16" i="1"/>
  <c r="DB16" i="1"/>
  <c r="AU17" i="1"/>
  <c r="BS17" i="1"/>
  <c r="DA17" i="1"/>
  <c r="DB17" i="1"/>
  <c r="F18" i="1"/>
  <c r="G18" i="1"/>
  <c r="R18" i="1"/>
  <c r="S18" i="1"/>
  <c r="AD18" i="1"/>
  <c r="AE18" i="1"/>
  <c r="AG18" i="1"/>
  <c r="AH18" i="1"/>
  <c r="AM18" i="1"/>
  <c r="AN18" i="1"/>
  <c r="AS18" i="1"/>
  <c r="AT18" i="1"/>
  <c r="AY18" i="1"/>
  <c r="AZ18" i="1"/>
  <c r="BQ18" i="1"/>
  <c r="BR18" i="1"/>
  <c r="BT18" i="1"/>
  <c r="BU18" i="1"/>
  <c r="CF18" i="1"/>
  <c r="CG18" i="1"/>
  <c r="CI18" i="1"/>
  <c r="CJ18" i="1"/>
  <c r="CO18" i="1"/>
  <c r="CP18" i="1"/>
  <c r="CR18" i="1"/>
  <c r="CS18" i="1"/>
  <c r="BS19" i="1"/>
  <c r="CQ19" i="1"/>
  <c r="DA19" i="1"/>
  <c r="DB19" i="1"/>
  <c r="BS20" i="1"/>
  <c r="BV20" i="1"/>
  <c r="CH20" i="1"/>
  <c r="CT20" i="1"/>
  <c r="DA20" i="1"/>
  <c r="DB20" i="1"/>
  <c r="BS21" i="1"/>
  <c r="CQ21" i="1"/>
  <c r="DA21" i="1"/>
  <c r="DB21" i="1"/>
  <c r="BS22" i="1"/>
  <c r="DA22" i="1"/>
  <c r="DB22" i="1"/>
  <c r="AU23" i="1"/>
  <c r="BS23" i="1"/>
  <c r="DA23" i="1"/>
  <c r="DB23" i="1"/>
  <c r="BS24" i="1"/>
  <c r="CT24" i="1"/>
  <c r="DA24" i="1"/>
  <c r="DB24" i="1"/>
  <c r="BS25" i="1"/>
  <c r="CT25" i="1"/>
  <c r="DA25" i="1"/>
  <c r="DB25" i="1"/>
  <c r="BS26" i="1"/>
  <c r="DA26" i="1"/>
  <c r="DB26" i="1"/>
  <c r="AF27" i="1"/>
  <c r="BS27" i="1"/>
  <c r="DA27" i="1"/>
  <c r="DB27" i="1"/>
  <c r="AU28" i="1"/>
  <c r="DA28" i="1"/>
  <c r="DB28" i="1"/>
  <c r="BS29" i="1"/>
  <c r="CT29" i="1"/>
  <c r="DA29" i="1"/>
  <c r="DB29" i="1"/>
  <c r="BS30" i="1"/>
  <c r="DA30" i="1"/>
  <c r="DB30" i="1"/>
  <c r="F31" i="1"/>
  <c r="G31" i="1"/>
  <c r="R31" i="1"/>
  <c r="S31" i="1"/>
  <c r="AD31" i="1"/>
  <c r="AE31" i="1"/>
  <c r="AG31" i="1"/>
  <c r="AH31" i="1"/>
  <c r="AM31" i="1"/>
  <c r="AN31" i="1"/>
  <c r="AS31" i="1"/>
  <c r="AT31" i="1"/>
  <c r="AY31" i="1"/>
  <c r="AZ31" i="1"/>
  <c r="BQ31" i="1"/>
  <c r="BR31" i="1"/>
  <c r="BT31" i="1"/>
  <c r="BU31" i="1"/>
  <c r="CF31" i="1"/>
  <c r="CG31" i="1"/>
  <c r="CI31" i="1"/>
  <c r="CJ31" i="1"/>
  <c r="CO31" i="1"/>
  <c r="CP31" i="1"/>
  <c r="CR31" i="1"/>
  <c r="CS31" i="1"/>
  <c r="AF32" i="1"/>
  <c r="DA32" i="1"/>
  <c r="DB32" i="1"/>
  <c r="DA33" i="1"/>
  <c r="DB33" i="1"/>
  <c r="AF34" i="1"/>
  <c r="BS34" i="1"/>
  <c r="DA34" i="1"/>
  <c r="DB34" i="1"/>
  <c r="BS35" i="1"/>
  <c r="CT35" i="1"/>
  <c r="DA35" i="1"/>
  <c r="DB35" i="1"/>
  <c r="BS36" i="1"/>
  <c r="DA36" i="1"/>
  <c r="DB36" i="1"/>
  <c r="BS37" i="1"/>
  <c r="CT37" i="1"/>
  <c r="DA37" i="1"/>
  <c r="DB37" i="1"/>
  <c r="BS38" i="1"/>
  <c r="DA38" i="1"/>
  <c r="DB38" i="1"/>
  <c r="DA39" i="1"/>
  <c r="DB39" i="1"/>
  <c r="DA40" i="1"/>
  <c r="DB40" i="1"/>
  <c r="AF41" i="1"/>
  <c r="DA41" i="1"/>
  <c r="DB41" i="1"/>
  <c r="DA42" i="1"/>
  <c r="DB42" i="1"/>
  <c r="BS43" i="1"/>
  <c r="DA43" i="1"/>
  <c r="DB43" i="1"/>
  <c r="F44" i="1"/>
  <c r="G44" i="1"/>
  <c r="R44" i="1"/>
  <c r="S44" i="1"/>
  <c r="AD44" i="1"/>
  <c r="AE44" i="1"/>
  <c r="AG44" i="1"/>
  <c r="AH44" i="1"/>
  <c r="AM44" i="1"/>
  <c r="AN44" i="1"/>
  <c r="AS44" i="1"/>
  <c r="AT44" i="1"/>
  <c r="AY44" i="1"/>
  <c r="AZ44" i="1"/>
  <c r="BQ44" i="1"/>
  <c r="BR44" i="1"/>
  <c r="BT44" i="1"/>
  <c r="BU44" i="1"/>
  <c r="CF44" i="1"/>
  <c r="CG44" i="1"/>
  <c r="CI44" i="1"/>
  <c r="CJ44" i="1"/>
  <c r="CO44" i="1"/>
  <c r="CP44" i="1"/>
  <c r="CR44" i="1"/>
  <c r="CS44" i="1"/>
  <c r="CT45" i="1"/>
  <c r="DA45" i="1"/>
  <c r="DB45" i="1"/>
  <c r="AF46" i="1"/>
  <c r="BS46" i="1"/>
  <c r="CT46" i="1"/>
  <c r="DA46" i="1"/>
  <c r="DB46" i="1"/>
  <c r="DA47" i="1"/>
  <c r="DB47" i="1"/>
  <c r="DA48" i="1"/>
  <c r="DB48" i="1"/>
  <c r="AU49" i="1"/>
  <c r="DA49" i="1"/>
  <c r="DB49" i="1"/>
  <c r="CK50" i="1"/>
  <c r="DA50" i="1"/>
  <c r="DB50" i="1"/>
  <c r="CT51" i="1"/>
  <c r="DA51" i="1"/>
  <c r="DB51" i="1"/>
  <c r="DA52" i="1"/>
  <c r="DB52" i="1"/>
  <c r="DA53" i="1"/>
  <c r="DB53" i="1"/>
  <c r="DA54" i="1"/>
  <c r="DB54" i="1"/>
  <c r="DA55" i="1"/>
  <c r="DB55" i="1"/>
  <c r="T56" i="1"/>
  <c r="DA56" i="1"/>
  <c r="DB56" i="1"/>
  <c r="F57" i="1"/>
  <c r="G57" i="1"/>
  <c r="R57" i="1"/>
  <c r="S57" i="1"/>
  <c r="AD57" i="1"/>
  <c r="AE57" i="1"/>
  <c r="AG57" i="1"/>
  <c r="AH57" i="1"/>
  <c r="AM57" i="1"/>
  <c r="AN57" i="1"/>
  <c r="AS57" i="1"/>
  <c r="AT57" i="1"/>
  <c r="AY57" i="1"/>
  <c r="AZ57" i="1"/>
  <c r="BQ57" i="1"/>
  <c r="BR57" i="1"/>
  <c r="BT57" i="1"/>
  <c r="BU57" i="1"/>
  <c r="CF57" i="1"/>
  <c r="CG57" i="1"/>
  <c r="CI57" i="1"/>
  <c r="CJ57" i="1"/>
  <c r="CO57" i="1"/>
  <c r="CP57" i="1"/>
  <c r="CR57" i="1"/>
  <c r="CS57" i="1"/>
  <c r="AU58" i="1"/>
  <c r="DA58" i="1"/>
  <c r="DB58" i="1"/>
  <c r="AF59" i="1"/>
  <c r="CK59" i="1"/>
  <c r="DA59" i="1"/>
  <c r="DB59" i="1"/>
  <c r="AF60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AU68" i="1"/>
  <c r="DA68" i="1"/>
  <c r="DB68" i="1"/>
  <c r="DA69" i="1"/>
  <c r="DB69" i="1"/>
  <c r="F70" i="1"/>
  <c r="G70" i="1"/>
  <c r="R70" i="1"/>
  <c r="S70" i="1"/>
  <c r="AD70" i="1"/>
  <c r="AE70" i="1"/>
  <c r="AG70" i="1"/>
  <c r="AH70" i="1"/>
  <c r="AM70" i="1"/>
  <c r="AN70" i="1"/>
  <c r="AS70" i="1"/>
  <c r="AT70" i="1"/>
  <c r="AY70" i="1"/>
  <c r="AZ70" i="1"/>
  <c r="BQ70" i="1"/>
  <c r="BR70" i="1"/>
  <c r="BT70" i="1"/>
  <c r="BU70" i="1"/>
  <c r="CF70" i="1"/>
  <c r="CG70" i="1"/>
  <c r="CI70" i="1"/>
  <c r="CJ70" i="1"/>
  <c r="CO70" i="1"/>
  <c r="CP70" i="1"/>
  <c r="CR70" i="1"/>
  <c r="CS70" i="1"/>
  <c r="DA71" i="1"/>
  <c r="DB71" i="1"/>
  <c r="AO72" i="1"/>
  <c r="CQ72" i="1"/>
  <c r="DA72" i="1"/>
  <c r="DB72" i="1"/>
  <c r="AF73" i="1"/>
  <c r="DA73" i="1"/>
  <c r="DB73" i="1"/>
  <c r="DA74" i="1"/>
  <c r="DB74" i="1"/>
  <c r="DA75" i="1"/>
  <c r="DB75" i="1"/>
  <c r="DA76" i="1"/>
  <c r="DB76" i="1"/>
  <c r="AF77" i="1"/>
  <c r="AU77" i="1"/>
  <c r="DA77" i="1"/>
  <c r="DB77" i="1"/>
  <c r="DA78" i="1"/>
  <c r="DB78" i="1"/>
  <c r="DA79" i="1"/>
  <c r="DB79" i="1"/>
  <c r="DA80" i="1"/>
  <c r="DB80" i="1"/>
  <c r="AU81" i="1"/>
  <c r="DA81" i="1"/>
  <c r="DB81" i="1"/>
  <c r="AU82" i="1"/>
  <c r="DA82" i="1"/>
  <c r="DB82" i="1"/>
  <c r="F83" i="1"/>
  <c r="G83" i="1"/>
  <c r="R83" i="1"/>
  <c r="S83" i="1"/>
  <c r="AD83" i="1"/>
  <c r="AE83" i="1"/>
  <c r="AG83" i="1"/>
  <c r="AH83" i="1"/>
  <c r="AM83" i="1"/>
  <c r="AN83" i="1"/>
  <c r="AS83" i="1"/>
  <c r="AT83" i="1"/>
  <c r="AY83" i="1"/>
  <c r="AZ83" i="1"/>
  <c r="BQ83" i="1"/>
  <c r="BR83" i="1"/>
  <c r="BT83" i="1"/>
  <c r="BU83" i="1"/>
  <c r="CF83" i="1"/>
  <c r="CG83" i="1"/>
  <c r="CI83" i="1"/>
  <c r="CJ83" i="1"/>
  <c r="CO83" i="1"/>
  <c r="CP83" i="1"/>
  <c r="CR83" i="1"/>
  <c r="CS83" i="1"/>
  <c r="DA84" i="1"/>
  <c r="DB84" i="1"/>
  <c r="BA85" i="1"/>
  <c r="CT85" i="1"/>
  <c r="DA85" i="1"/>
  <c r="DB85" i="1"/>
  <c r="BM86" i="1"/>
  <c r="DA86" i="1"/>
  <c r="DB86" i="1"/>
  <c r="AU87" i="1"/>
  <c r="DA87" i="1"/>
  <c r="DB87" i="1"/>
  <c r="AF88" i="1"/>
  <c r="CQ88" i="1"/>
  <c r="DA88" i="1"/>
  <c r="DB88" i="1"/>
  <c r="DA89" i="1"/>
  <c r="DB89" i="1"/>
  <c r="DA90" i="1"/>
  <c r="DB90" i="1"/>
  <c r="AF91" i="1"/>
  <c r="DA91" i="1"/>
  <c r="DB91" i="1"/>
  <c r="AU92" i="1"/>
  <c r="DA92" i="1"/>
  <c r="DB92" i="1"/>
  <c r="DA93" i="1"/>
  <c r="DB93" i="1"/>
  <c r="DA94" i="1"/>
  <c r="DB94" i="1"/>
  <c r="AF95" i="1"/>
  <c r="AU95" i="1"/>
  <c r="DA95" i="1"/>
  <c r="DB95" i="1"/>
  <c r="F96" i="1"/>
  <c r="G96" i="1"/>
  <c r="R96" i="1"/>
  <c r="S96" i="1"/>
  <c r="AD96" i="1"/>
  <c r="AE96" i="1"/>
  <c r="AG96" i="1"/>
  <c r="AH96" i="1"/>
  <c r="AM96" i="1"/>
  <c r="AN96" i="1"/>
  <c r="AS96" i="1"/>
  <c r="AT96" i="1"/>
  <c r="AY96" i="1"/>
  <c r="AZ96" i="1"/>
  <c r="BQ96" i="1"/>
  <c r="BR96" i="1"/>
  <c r="BT96" i="1"/>
  <c r="BU96" i="1"/>
  <c r="CF96" i="1"/>
  <c r="CG96" i="1"/>
  <c r="CI96" i="1"/>
  <c r="CJ96" i="1"/>
  <c r="CO96" i="1"/>
  <c r="CP96" i="1"/>
  <c r="CR96" i="1"/>
  <c r="CS96" i="1"/>
  <c r="BM97" i="1"/>
  <c r="DA97" i="1"/>
  <c r="DB97" i="1"/>
  <c r="AU98" i="1"/>
  <c r="DA98" i="1"/>
  <c r="DB98" i="1"/>
  <c r="DA99" i="1"/>
  <c r="DB99" i="1"/>
  <c r="AU100" i="1"/>
  <c r="DA100" i="1"/>
  <c r="DB100" i="1"/>
  <c r="CK101" i="1"/>
  <c r="CQ101" i="1"/>
  <c r="DA101" i="1"/>
  <c r="DB101" i="1"/>
  <c r="T102" i="1"/>
  <c r="DA102" i="1"/>
  <c r="DB102" i="1"/>
  <c r="DA103" i="1"/>
  <c r="DB103" i="1"/>
  <c r="DA104" i="1"/>
  <c r="DB104" i="1"/>
  <c r="T105" i="1"/>
  <c r="DA105" i="1"/>
  <c r="DB105" i="1"/>
  <c r="T106" i="1"/>
  <c r="CQ106" i="1"/>
  <c r="DA106" i="1"/>
  <c r="DB106" i="1"/>
  <c r="T107" i="1"/>
  <c r="AF107" i="1"/>
  <c r="DA107" i="1"/>
  <c r="DB107" i="1"/>
  <c r="DA108" i="1"/>
  <c r="DB108" i="1"/>
  <c r="F109" i="1"/>
  <c r="G109" i="1"/>
  <c r="R109" i="1"/>
  <c r="S109" i="1"/>
  <c r="AD109" i="1"/>
  <c r="AE109" i="1"/>
  <c r="AG109" i="1"/>
  <c r="AH109" i="1"/>
  <c r="AM109" i="1"/>
  <c r="AN109" i="1"/>
  <c r="AS109" i="1"/>
  <c r="AT109" i="1"/>
  <c r="AY109" i="1"/>
  <c r="AZ109" i="1"/>
  <c r="BQ109" i="1"/>
  <c r="BR109" i="1"/>
  <c r="BT109" i="1"/>
  <c r="BU109" i="1"/>
  <c r="CF109" i="1"/>
  <c r="CG109" i="1"/>
  <c r="CI109" i="1"/>
  <c r="CJ109" i="1"/>
  <c r="CO109" i="1"/>
  <c r="CP109" i="1"/>
  <c r="CR109" i="1"/>
  <c r="CS109" i="1"/>
  <c r="DA110" i="1"/>
  <c r="DB110" i="1"/>
  <c r="CQ111" i="1"/>
  <c r="T112" i="1"/>
  <c r="CQ120" i="1"/>
  <c r="BM121" i="1"/>
  <c r="F122" i="1"/>
  <c r="G122" i="1"/>
  <c r="R122" i="1"/>
  <c r="S122" i="1"/>
  <c r="AD122" i="1"/>
  <c r="AE122" i="1"/>
  <c r="AG122" i="1"/>
  <c r="AH122" i="1"/>
  <c r="AM122" i="1"/>
  <c r="AN122" i="1"/>
  <c r="AS122" i="1"/>
  <c r="AT122" i="1"/>
  <c r="AY122" i="1"/>
  <c r="AZ122" i="1"/>
  <c r="BQ122" i="1"/>
  <c r="BR122" i="1"/>
  <c r="BT122" i="1"/>
  <c r="BU122" i="1"/>
  <c r="CF122" i="1"/>
  <c r="CG122" i="1"/>
  <c r="CI122" i="1"/>
  <c r="CJ122" i="1"/>
  <c r="CO122" i="1"/>
  <c r="CP122" i="1"/>
  <c r="CR122" i="1"/>
  <c r="CS122" i="1"/>
  <c r="DB31" i="1" l="1"/>
  <c r="DA18" i="1"/>
  <c r="DA44" i="1"/>
  <c r="DA109" i="1"/>
  <c r="DA70" i="1"/>
  <c r="DB57" i="1"/>
  <c r="DB70" i="1"/>
  <c r="DB18" i="1"/>
  <c r="DA96" i="1"/>
  <c r="DA31" i="1"/>
  <c r="DB122" i="1"/>
  <c r="DA122" i="1"/>
  <c r="DB109" i="1"/>
  <c r="DB96" i="1"/>
  <c r="DA83" i="1"/>
  <c r="DB83" i="1"/>
  <c r="DA57" i="1"/>
  <c r="DB44" i="1"/>
</calcChain>
</file>

<file path=xl/sharedStrings.xml><?xml version="1.0" encoding="utf-8"?>
<sst xmlns="http://schemas.openxmlformats.org/spreadsheetml/2006/main" count="405" uniqueCount="58">
  <si>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</si>
  <si>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</si>
  <si>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</si>
  <si>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</si>
  <si>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</si>
  <si>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</si>
  <si>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</si>
  <si>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</si>
  <si>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</si>
  <si>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</si>
  <si>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</si>
  <si>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</si>
  <si>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</si>
  <si>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</si>
  <si>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</si>
  <si>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</si>
  <si>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</si>
  <si>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</si>
  <si>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</si>
  <si>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</si>
  <si>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</si>
  <si>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</si>
  <si>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</si>
  <si>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</si>
  <si>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</si>
  <si>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</si>
  <si>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</si>
  <si>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</si>
  <si>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</si>
  <si>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</si>
  <si>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</si>
  <si>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</si>
  <si>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</si>
  <si>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</si>
  <si>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</si>
  <si>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</si>
  <si>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</si>
  <si>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</si>
  <si>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</si>
  <si>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</si>
  <si>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</si>
  <si>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</si>
  <si>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</si>
  <si>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</si>
  <si>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</si>
  <si>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</si>
  <si>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</si>
  <si>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</si>
  <si>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</si>
  <si>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</si>
  <si>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</si>
  <si>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</si>
  <si>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</si>
  <si>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</si>
  <si>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</si>
  <si>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</si>
  <si>
    <t>Australia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</si>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</sst>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13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10.5546875" style="7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88671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9.88671875" style="7" bestFit="1" customWidth="1"/>
    <col min="33" max="33" width="9.109375" style="13" customWidth="1"/>
    <col min="34" max="34" width="10.33203125" style="7" bestFit="1" customWidth="1"/>
    <col min="35" max="35" width="11.44140625" style="7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10.554687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9.109375" style="13" customWidth="1"/>
    <col min="46" max="46" width="10.33203125" style="7" bestFit="1" customWidth="1"/>
    <col min="47" max="47" width="9.88671875" style="7" bestFit="1" customWidth="1"/>
    <col min="48" max="48" width="10.109375" style="13" customWidth="1"/>
    <col min="49" max="49" width="10.33203125" style="7" bestFit="1" customWidth="1"/>
    <col min="50" max="50" width="10.88671875" style="7" bestFit="1" customWidth="1"/>
    <col min="51" max="51" width="10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88671875" style="13" bestFit="1" customWidth="1"/>
    <col min="58" max="58" width="10.33203125" style="7" bestFit="1" customWidth="1"/>
    <col min="59" max="59" width="10.6640625" style="7" customWidth="1"/>
    <col min="60" max="60" width="9.88671875" style="13" bestFit="1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2" style="7" customWidth="1"/>
    <col min="66" max="66" width="9.88671875" style="13" bestFit="1" customWidth="1"/>
    <col min="67" max="67" width="10.33203125" style="7" bestFit="1" customWidth="1"/>
    <col min="68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88671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5546875" style="7" bestFit="1" customWidth="1"/>
    <col min="90" max="90" width="9.109375" style="13" customWidth="1"/>
    <col min="91" max="91" width="10.33203125" style="7" bestFit="1" customWidth="1"/>
    <col min="92" max="92" width="10.88671875" style="7" bestFit="1" customWidth="1"/>
    <col min="93" max="93" width="9.109375" style="13" customWidth="1"/>
    <col min="94" max="94" width="10.33203125" style="7" bestFit="1" customWidth="1"/>
    <col min="95" max="95" width="10.8867187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9.33203125" style="13" customWidth="1"/>
    <col min="100" max="100" width="10.33203125" style="7" customWidth="1"/>
    <col min="101" max="101" width="12.44140625" style="7" bestFit="1" customWidth="1"/>
    <col min="102" max="102" width="9.33203125" style="13" customWidth="1"/>
    <col min="103" max="103" width="10.33203125" style="7" customWidth="1"/>
    <col min="104" max="104" width="12.44140625" style="7" bestFit="1" customWidth="1"/>
    <col min="105" max="105" width="12.109375" style="13" bestFit="1" customWidth="1"/>
    <col min="106" max="106" width="12.109375" style="7" bestFit="1" customWidth="1"/>
    <col min="107" max="107" width="9.109375" style="7"/>
    <col min="108" max="108" width="1.6640625" style="7" customWidth="1"/>
    <col min="109" max="109" width="9.109375" style="7"/>
    <col min="112" max="112" width="1.6640625" customWidth="1"/>
    <col min="116" max="116" width="1.6640625" customWidth="1"/>
    <col min="120" max="120" width="1.6640625" customWidth="1"/>
  </cols>
  <sheetData>
    <row r="1" spans="1:202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20"/>
      <c r="DE1" s="20"/>
    </row>
    <row r="2" spans="1:202" s="26" customFormat="1" ht="21" customHeight="1" x14ac:dyDescent="0.4">
      <c r="B2" s="21" t="s">
        <v>18</v>
      </c>
      <c r="C2" s="72" t="s">
        <v>39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4"/>
      <c r="DE2" s="24"/>
    </row>
    <row r="3" spans="1:202" s="26" customFormat="1" ht="10.5" customHeight="1" thickBot="1" x14ac:dyDescent="0.35">
      <c r="C3" s="27"/>
      <c r="D3" s="28"/>
      <c r="E3" s="28"/>
      <c r="F3" s="27"/>
      <c r="G3" s="28"/>
      <c r="H3" s="28"/>
      <c r="I3" s="27"/>
      <c r="J3" s="28"/>
      <c r="K3" s="28"/>
      <c r="L3" s="24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4"/>
      <c r="DE3" s="24"/>
    </row>
    <row r="4" spans="1:202" s="12" customFormat="1" ht="45" customHeight="1" x14ac:dyDescent="0.3">
      <c r="A4" s="73" t="s">
        <v>0</v>
      </c>
      <c r="B4" s="73"/>
      <c r="C4" s="69" t="s">
        <v>56</v>
      </c>
      <c r="D4" s="70"/>
      <c r="E4" s="71"/>
      <c r="F4" s="69" t="s">
        <v>41</v>
      </c>
      <c r="G4" s="70"/>
      <c r="H4" s="71"/>
      <c r="I4" s="69" t="s">
        <v>19</v>
      </c>
      <c r="J4" s="70"/>
      <c r="K4" s="71"/>
      <c r="L4" s="74" t="s">
        <v>40</v>
      </c>
      <c r="M4" s="75"/>
      <c r="N4" s="76"/>
      <c r="O4" s="69" t="s">
        <v>50</v>
      </c>
      <c r="P4" s="70"/>
      <c r="Q4" s="71"/>
      <c r="R4" s="69" t="s">
        <v>20</v>
      </c>
      <c r="S4" s="70"/>
      <c r="T4" s="71"/>
      <c r="U4" s="69" t="s">
        <v>36</v>
      </c>
      <c r="V4" s="70"/>
      <c r="W4" s="71"/>
      <c r="X4" s="69" t="s">
        <v>38</v>
      </c>
      <c r="Y4" s="70"/>
      <c r="Z4" s="71"/>
      <c r="AA4" s="69" t="s">
        <v>54</v>
      </c>
      <c r="AB4" s="70"/>
      <c r="AC4" s="71"/>
      <c r="AD4" s="69" t="s">
        <v>21</v>
      </c>
      <c r="AE4" s="70"/>
      <c r="AF4" s="71"/>
      <c r="AG4" s="69" t="s">
        <v>22</v>
      </c>
      <c r="AH4" s="70"/>
      <c r="AI4" s="71"/>
      <c r="AJ4" s="69" t="s">
        <v>37</v>
      </c>
      <c r="AK4" s="70"/>
      <c r="AL4" s="71"/>
      <c r="AM4" s="69" t="s">
        <v>23</v>
      </c>
      <c r="AN4" s="70"/>
      <c r="AO4" s="71"/>
      <c r="AP4" s="69" t="s">
        <v>55</v>
      </c>
      <c r="AQ4" s="70"/>
      <c r="AR4" s="71"/>
      <c r="AS4" s="69" t="s">
        <v>24</v>
      </c>
      <c r="AT4" s="70"/>
      <c r="AU4" s="71"/>
      <c r="AV4" s="69" t="s">
        <v>42</v>
      </c>
      <c r="AW4" s="70"/>
      <c r="AX4" s="71"/>
      <c r="AY4" s="69" t="s">
        <v>25</v>
      </c>
      <c r="AZ4" s="70"/>
      <c r="BA4" s="71"/>
      <c r="BB4" s="69" t="s">
        <v>44</v>
      </c>
      <c r="BC4" s="70"/>
      <c r="BD4" s="71"/>
      <c r="BE4" s="69" t="s">
        <v>57</v>
      </c>
      <c r="BF4" s="70"/>
      <c r="BG4" s="71"/>
      <c r="BH4" s="69" t="s">
        <v>43</v>
      </c>
      <c r="BI4" s="70"/>
      <c r="BJ4" s="71"/>
      <c r="BK4" s="69" t="s">
        <v>26</v>
      </c>
      <c r="BL4" s="70"/>
      <c r="BM4" s="71"/>
      <c r="BN4" s="69" t="s">
        <v>53</v>
      </c>
      <c r="BO4" s="70"/>
      <c r="BP4" s="71"/>
      <c r="BQ4" s="69" t="s">
        <v>27</v>
      </c>
      <c r="BR4" s="70"/>
      <c r="BS4" s="71"/>
      <c r="BT4" s="69" t="s">
        <v>28</v>
      </c>
      <c r="BU4" s="70"/>
      <c r="BV4" s="71"/>
      <c r="BW4" s="69" t="s">
        <v>47</v>
      </c>
      <c r="BX4" s="70"/>
      <c r="BY4" s="71"/>
      <c r="BZ4" s="69" t="s">
        <v>49</v>
      </c>
      <c r="CA4" s="70"/>
      <c r="CB4" s="71"/>
      <c r="CC4" s="69" t="s">
        <v>46</v>
      </c>
      <c r="CD4" s="70"/>
      <c r="CE4" s="71"/>
      <c r="CF4" s="69" t="s">
        <v>29</v>
      </c>
      <c r="CG4" s="70"/>
      <c r="CH4" s="71"/>
      <c r="CI4" s="69" t="s">
        <v>30</v>
      </c>
      <c r="CJ4" s="70"/>
      <c r="CK4" s="71"/>
      <c r="CL4" s="69" t="s">
        <v>52</v>
      </c>
      <c r="CM4" s="70"/>
      <c r="CN4" s="71"/>
      <c r="CO4" s="69" t="s">
        <v>31</v>
      </c>
      <c r="CP4" s="70"/>
      <c r="CQ4" s="71"/>
      <c r="CR4" s="69" t="s">
        <v>32</v>
      </c>
      <c r="CS4" s="70"/>
      <c r="CT4" s="71"/>
      <c r="CU4" s="69" t="s">
        <v>45</v>
      </c>
      <c r="CV4" s="70"/>
      <c r="CW4" s="71"/>
      <c r="CX4" s="69" t="s">
        <v>51</v>
      </c>
      <c r="CY4" s="70"/>
      <c r="CZ4" s="71"/>
      <c r="DA4" s="59" t="s">
        <v>33</v>
      </c>
      <c r="DB4" s="60" t="s">
        <v>33</v>
      </c>
      <c r="DC4" s="9"/>
      <c r="DD4" s="10"/>
      <c r="DE4" s="9"/>
      <c r="DF4" s="11"/>
      <c r="DG4" s="11"/>
      <c r="DI4" s="11"/>
      <c r="DJ4" s="11"/>
      <c r="DK4" s="11"/>
      <c r="DM4" s="11"/>
      <c r="DN4" s="11"/>
      <c r="DO4" s="11"/>
      <c r="DQ4" s="11"/>
      <c r="DR4" s="11"/>
      <c r="DS4" s="11"/>
    </row>
    <row r="5" spans="1:202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2</v>
      </c>
      <c r="CV5" s="31" t="s">
        <v>3</v>
      </c>
      <c r="CW5" s="54" t="s">
        <v>4</v>
      </c>
      <c r="CX5" s="32" t="s">
        <v>2</v>
      </c>
      <c r="CY5" s="31" t="s">
        <v>3</v>
      </c>
      <c r="CZ5" s="54" t="s">
        <v>4</v>
      </c>
      <c r="DA5" s="32" t="s">
        <v>34</v>
      </c>
      <c r="DB5" s="33" t="s">
        <v>35</v>
      </c>
      <c r="DC5" s="5"/>
      <c r="DD5" s="6"/>
      <c r="DE5" s="5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x14ac:dyDescent="0.3">
      <c r="A6" s="29">
        <v>2004</v>
      </c>
      <c r="B6" s="49" t="s">
        <v>5</v>
      </c>
      <c r="C6" s="43">
        <v>0</v>
      </c>
      <c r="D6" s="14">
        <v>0</v>
      </c>
      <c r="E6" s="44">
        <f t="shared" ref="E6:E17" si="0">IF(C6=0,0,D6/C6*1000)</f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v>0</v>
      </c>
      <c r="AP6" s="43">
        <v>0</v>
      </c>
      <c r="AQ6" s="14">
        <v>0</v>
      </c>
      <c r="AR6" s="44">
        <f t="shared" ref="AR6:AR17" si="1">IF(AP6=0,0,AQ6/AP6*1000)</f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f t="shared" ref="BG6:BG17" si="2">IF(BE6=0,0,BF6/BE6*1000)</f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43">
        <v>0</v>
      </c>
      <c r="CV6" s="14">
        <v>0</v>
      </c>
      <c r="CW6" s="44">
        <v>0</v>
      </c>
      <c r="CX6" s="43">
        <v>0</v>
      </c>
      <c r="CY6" s="14">
        <v>0</v>
      </c>
      <c r="CZ6" s="44">
        <v>0</v>
      </c>
      <c r="DA6" s="8">
        <f t="shared" ref="DA6:DA37" si="3">SUM(CR6,CO6,CI6,CF6,BT6,BQ6,BK6,AY6,AS6,AM6,AG6,AD6,R6,F6)</f>
        <v>0</v>
      </c>
      <c r="DB6" s="16">
        <f t="shared" ref="DB6:DB37" si="4">SUM(CS6,CP6,CJ6,CG6,BU6,BR6,BL6,AZ6,AT6,AN6,AH6,AE6,S6,G6)</f>
        <v>0</v>
      </c>
      <c r="DC6" s="5"/>
      <c r="DD6" s="6"/>
      <c r="DE6" s="5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</row>
    <row r="7" spans="1:202" x14ac:dyDescent="0.3">
      <c r="A7" s="29">
        <v>2004</v>
      </c>
      <c r="B7" s="49" t="s">
        <v>6</v>
      </c>
      <c r="C7" s="57">
        <v>0</v>
      </c>
      <c r="D7" s="15">
        <v>0</v>
      </c>
      <c r="E7" s="44">
        <f t="shared" si="0"/>
        <v>0</v>
      </c>
      <c r="F7" s="43">
        <v>0</v>
      </c>
      <c r="G7" s="14">
        <v>0</v>
      </c>
      <c r="H7" s="44">
        <v>0</v>
      </c>
      <c r="I7" s="57">
        <v>19</v>
      </c>
      <c r="J7" s="15">
        <v>80</v>
      </c>
      <c r="K7" s="44">
        <f>J7/I7*1000</f>
        <v>4210.5263157894733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v>0</v>
      </c>
      <c r="AP7" s="43">
        <v>0</v>
      </c>
      <c r="AQ7" s="14">
        <v>0</v>
      </c>
      <c r="AR7" s="44">
        <f t="shared" si="1"/>
        <v>0</v>
      </c>
      <c r="AS7" s="43">
        <v>0</v>
      </c>
      <c r="AT7" s="14">
        <v>6</v>
      </c>
      <c r="AU7" s="44">
        <v>0</v>
      </c>
      <c r="AV7" s="43">
        <v>0</v>
      </c>
      <c r="AW7" s="14">
        <v>0</v>
      </c>
      <c r="AX7" s="44">
        <v>0</v>
      </c>
      <c r="AY7" s="43">
        <v>0</v>
      </c>
      <c r="AZ7" s="14">
        <v>0</v>
      </c>
      <c r="BA7" s="44">
        <v>0</v>
      </c>
      <c r="BB7" s="57">
        <v>0</v>
      </c>
      <c r="BC7" s="15">
        <v>0</v>
      </c>
      <c r="BD7" s="44">
        <v>0</v>
      </c>
      <c r="BE7" s="57">
        <v>0</v>
      </c>
      <c r="BF7" s="15">
        <v>0</v>
      </c>
      <c r="BG7" s="44">
        <f t="shared" si="2"/>
        <v>0</v>
      </c>
      <c r="BH7" s="57">
        <v>0</v>
      </c>
      <c r="BI7" s="15">
        <v>0</v>
      </c>
      <c r="BJ7" s="44">
        <v>0</v>
      </c>
      <c r="BK7" s="43">
        <v>0</v>
      </c>
      <c r="BL7" s="14">
        <v>0</v>
      </c>
      <c r="BM7" s="44">
        <v>0</v>
      </c>
      <c r="BN7" s="43">
        <v>0</v>
      </c>
      <c r="BO7" s="14">
        <v>0</v>
      </c>
      <c r="BP7" s="44">
        <v>0</v>
      </c>
      <c r="BQ7" s="57">
        <v>396</v>
      </c>
      <c r="BR7" s="15">
        <v>1202</v>
      </c>
      <c r="BS7" s="44">
        <f t="shared" ref="BS7:BS17" si="5">BR7/BQ7*1000</f>
        <v>3035.3535353535353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43">
        <v>0</v>
      </c>
      <c r="CV7" s="14">
        <v>0</v>
      </c>
      <c r="CW7" s="44">
        <v>0</v>
      </c>
      <c r="CX7" s="43">
        <v>0</v>
      </c>
      <c r="CY7" s="14">
        <v>0</v>
      </c>
      <c r="CZ7" s="44">
        <v>0</v>
      </c>
      <c r="DA7" s="8">
        <f t="shared" si="3"/>
        <v>396</v>
      </c>
      <c r="DB7" s="16">
        <f t="shared" si="4"/>
        <v>1208</v>
      </c>
      <c r="DC7" s="5"/>
      <c r="DD7" s="6"/>
      <c r="DE7" s="5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</row>
    <row r="8" spans="1:202" x14ac:dyDescent="0.3">
      <c r="A8" s="29">
        <v>2004</v>
      </c>
      <c r="B8" s="49" t="s">
        <v>7</v>
      </c>
      <c r="C8" s="43">
        <v>0</v>
      </c>
      <c r="D8" s="14">
        <v>0</v>
      </c>
      <c r="E8" s="44">
        <f t="shared" si="0"/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43">
        <v>0</v>
      </c>
      <c r="AB8" s="14">
        <v>0</v>
      </c>
      <c r="AC8" s="44">
        <v>0</v>
      </c>
      <c r="AD8" s="57">
        <v>1</v>
      </c>
      <c r="AE8" s="15">
        <v>21</v>
      </c>
      <c r="AF8" s="44">
        <f>AE8/AD8*1000</f>
        <v>21000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v>0</v>
      </c>
      <c r="AP8" s="43">
        <v>0</v>
      </c>
      <c r="AQ8" s="14">
        <v>0</v>
      </c>
      <c r="AR8" s="44">
        <f t="shared" si="1"/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43">
        <v>0</v>
      </c>
      <c r="AZ8" s="14">
        <v>0</v>
      </c>
      <c r="BA8" s="44">
        <v>0</v>
      </c>
      <c r="BB8" s="57">
        <v>0</v>
      </c>
      <c r="BC8" s="15">
        <v>0</v>
      </c>
      <c r="BD8" s="44">
        <v>0</v>
      </c>
      <c r="BE8" s="57">
        <v>0</v>
      </c>
      <c r="BF8" s="15">
        <v>0</v>
      </c>
      <c r="BG8" s="44">
        <f t="shared" si="2"/>
        <v>0</v>
      </c>
      <c r="BH8" s="57">
        <v>0</v>
      </c>
      <c r="BI8" s="15">
        <v>0</v>
      </c>
      <c r="BJ8" s="44">
        <v>0</v>
      </c>
      <c r="BK8" s="43">
        <v>0</v>
      </c>
      <c r="BL8" s="14">
        <v>0</v>
      </c>
      <c r="BM8" s="44">
        <v>0</v>
      </c>
      <c r="BN8" s="43">
        <v>0</v>
      </c>
      <c r="BO8" s="14">
        <v>0</v>
      </c>
      <c r="BP8" s="44">
        <v>0</v>
      </c>
      <c r="BQ8" s="57">
        <v>116</v>
      </c>
      <c r="BR8" s="15">
        <v>335</v>
      </c>
      <c r="BS8" s="44">
        <f t="shared" si="5"/>
        <v>2887.9310344827586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43">
        <v>0</v>
      </c>
      <c r="CM8" s="14">
        <v>0</v>
      </c>
      <c r="CN8" s="44">
        <v>0</v>
      </c>
      <c r="CO8" s="43">
        <v>0</v>
      </c>
      <c r="CP8" s="14">
        <v>0</v>
      </c>
      <c r="CQ8" s="44">
        <v>0</v>
      </c>
      <c r="CR8" s="57">
        <v>1</v>
      </c>
      <c r="CS8" s="15">
        <v>4</v>
      </c>
      <c r="CT8" s="44">
        <f>CS8/CR8*1000</f>
        <v>4000</v>
      </c>
      <c r="CU8" s="43">
        <v>0</v>
      </c>
      <c r="CV8" s="14">
        <v>0</v>
      </c>
      <c r="CW8" s="44">
        <v>0</v>
      </c>
      <c r="CX8" s="43">
        <v>0</v>
      </c>
      <c r="CY8" s="14">
        <v>0</v>
      </c>
      <c r="CZ8" s="44">
        <v>0</v>
      </c>
      <c r="DA8" s="8">
        <f t="shared" si="3"/>
        <v>118</v>
      </c>
      <c r="DB8" s="16">
        <f t="shared" si="4"/>
        <v>360</v>
      </c>
      <c r="DC8" s="5"/>
      <c r="DD8" s="6"/>
      <c r="DE8" s="5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</row>
    <row r="9" spans="1:202" x14ac:dyDescent="0.3">
      <c r="A9" s="29">
        <v>2004</v>
      </c>
      <c r="B9" s="49" t="s">
        <v>8</v>
      </c>
      <c r="C9" s="43">
        <v>0</v>
      </c>
      <c r="D9" s="14">
        <v>0</v>
      </c>
      <c r="E9" s="44">
        <f t="shared" si="0"/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43">
        <v>0</v>
      </c>
      <c r="AB9" s="14">
        <v>0</v>
      </c>
      <c r="AC9" s="44">
        <v>0</v>
      </c>
      <c r="AD9" s="57">
        <v>4</v>
      </c>
      <c r="AE9" s="15">
        <v>98</v>
      </c>
      <c r="AF9" s="44">
        <f>AE9/AD9*1000</f>
        <v>24500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v>0</v>
      </c>
      <c r="AP9" s="43">
        <v>0</v>
      </c>
      <c r="AQ9" s="14">
        <v>0</v>
      </c>
      <c r="AR9" s="44">
        <f t="shared" si="1"/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f t="shared" si="2"/>
        <v>0</v>
      </c>
      <c r="BH9" s="43">
        <v>0</v>
      </c>
      <c r="BI9" s="14">
        <v>0</v>
      </c>
      <c r="BJ9" s="44"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f t="shared" ref="BP9:BP17" si="6">IF(BN9=0,0,BO9/BN9*1000)</f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43">
        <v>0</v>
      </c>
      <c r="CV9" s="14">
        <v>0</v>
      </c>
      <c r="CW9" s="44">
        <v>0</v>
      </c>
      <c r="CX9" s="43">
        <v>0</v>
      </c>
      <c r="CY9" s="14">
        <v>0</v>
      </c>
      <c r="CZ9" s="44">
        <v>0</v>
      </c>
      <c r="DA9" s="8">
        <f t="shared" si="3"/>
        <v>4</v>
      </c>
      <c r="DB9" s="16">
        <f t="shared" si="4"/>
        <v>98</v>
      </c>
      <c r="DC9" s="5"/>
      <c r="DD9" s="6"/>
      <c r="DE9" s="5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</row>
    <row r="10" spans="1:202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f t="shared" si="0"/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v>0</v>
      </c>
      <c r="AP10" s="43">
        <v>0</v>
      </c>
      <c r="AQ10" s="14">
        <v>0</v>
      </c>
      <c r="AR10" s="44">
        <f t="shared" si="1"/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f t="shared" si="2"/>
        <v>0</v>
      </c>
      <c r="BH10" s="43">
        <v>0</v>
      </c>
      <c r="BI10" s="14">
        <v>0</v>
      </c>
      <c r="BJ10" s="44"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f t="shared" si="6"/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43">
        <v>0</v>
      </c>
      <c r="CV10" s="14">
        <v>0</v>
      </c>
      <c r="CW10" s="44">
        <v>0</v>
      </c>
      <c r="CX10" s="43">
        <v>0</v>
      </c>
      <c r="CY10" s="14">
        <v>0</v>
      </c>
      <c r="CZ10" s="44">
        <v>0</v>
      </c>
      <c r="DA10" s="8">
        <f t="shared" si="3"/>
        <v>0</v>
      </c>
      <c r="DB10" s="16">
        <f t="shared" si="4"/>
        <v>0</v>
      </c>
      <c r="DC10" s="5"/>
      <c r="DD10" s="6"/>
      <c r="DE10" s="5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</row>
    <row r="11" spans="1:202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f t="shared" si="0"/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v>0</v>
      </c>
      <c r="AP11" s="43">
        <v>0</v>
      </c>
      <c r="AQ11" s="14">
        <v>0</v>
      </c>
      <c r="AR11" s="44">
        <f t="shared" si="1"/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43">
        <v>0</v>
      </c>
      <c r="AZ11" s="14">
        <v>0</v>
      </c>
      <c r="BA11" s="44">
        <v>0</v>
      </c>
      <c r="BB11" s="57">
        <v>0</v>
      </c>
      <c r="BC11" s="15">
        <v>0</v>
      </c>
      <c r="BD11" s="44">
        <v>0</v>
      </c>
      <c r="BE11" s="57">
        <v>0</v>
      </c>
      <c r="BF11" s="15">
        <v>0</v>
      </c>
      <c r="BG11" s="44">
        <f t="shared" si="2"/>
        <v>0</v>
      </c>
      <c r="BH11" s="57">
        <v>0</v>
      </c>
      <c r="BI11" s="15">
        <v>0</v>
      </c>
      <c r="BJ11" s="44">
        <v>0</v>
      </c>
      <c r="BK11" s="43">
        <v>0</v>
      </c>
      <c r="BL11" s="14">
        <v>0</v>
      </c>
      <c r="BM11" s="44">
        <v>0</v>
      </c>
      <c r="BN11" s="43">
        <v>0</v>
      </c>
      <c r="BO11" s="14">
        <v>0</v>
      </c>
      <c r="BP11" s="44">
        <f t="shared" si="6"/>
        <v>0</v>
      </c>
      <c r="BQ11" s="57">
        <v>39</v>
      </c>
      <c r="BR11" s="15">
        <v>110</v>
      </c>
      <c r="BS11" s="44">
        <f t="shared" si="5"/>
        <v>2820.5128205128208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43">
        <v>0</v>
      </c>
      <c r="CV11" s="14">
        <v>0</v>
      </c>
      <c r="CW11" s="44">
        <v>0</v>
      </c>
      <c r="CX11" s="43">
        <v>0</v>
      </c>
      <c r="CY11" s="14">
        <v>0</v>
      </c>
      <c r="CZ11" s="44">
        <v>0</v>
      </c>
      <c r="DA11" s="8">
        <f t="shared" si="3"/>
        <v>39</v>
      </c>
      <c r="DB11" s="16">
        <f t="shared" si="4"/>
        <v>110</v>
      </c>
      <c r="DC11" s="5"/>
      <c r="DD11" s="6"/>
      <c r="DE11" s="5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</row>
    <row r="12" spans="1:202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f t="shared" si="0"/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v>0</v>
      </c>
      <c r="AP12" s="43">
        <v>0</v>
      </c>
      <c r="AQ12" s="14">
        <v>0</v>
      </c>
      <c r="AR12" s="44">
        <f t="shared" si="1"/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43">
        <v>0</v>
      </c>
      <c r="AZ12" s="14">
        <v>0</v>
      </c>
      <c r="BA12" s="44">
        <v>0</v>
      </c>
      <c r="BB12" s="57">
        <v>0</v>
      </c>
      <c r="BC12" s="15">
        <v>0</v>
      </c>
      <c r="BD12" s="44">
        <v>0</v>
      </c>
      <c r="BE12" s="57">
        <v>0</v>
      </c>
      <c r="BF12" s="15">
        <v>0</v>
      </c>
      <c r="BG12" s="44">
        <f t="shared" si="2"/>
        <v>0</v>
      </c>
      <c r="BH12" s="57">
        <v>0</v>
      </c>
      <c r="BI12" s="15">
        <v>0</v>
      </c>
      <c r="BJ12" s="44">
        <v>0</v>
      </c>
      <c r="BK12" s="43">
        <v>0</v>
      </c>
      <c r="BL12" s="14">
        <v>0</v>
      </c>
      <c r="BM12" s="44">
        <v>0</v>
      </c>
      <c r="BN12" s="43">
        <v>0</v>
      </c>
      <c r="BO12" s="14">
        <v>0</v>
      </c>
      <c r="BP12" s="44">
        <f t="shared" si="6"/>
        <v>0</v>
      </c>
      <c r="BQ12" s="57">
        <v>96</v>
      </c>
      <c r="BR12" s="15">
        <v>260</v>
      </c>
      <c r="BS12" s="44">
        <f t="shared" si="5"/>
        <v>2708.3333333333335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43">
        <v>0</v>
      </c>
      <c r="CV12" s="14">
        <v>0</v>
      </c>
      <c r="CW12" s="44">
        <v>0</v>
      </c>
      <c r="CX12" s="43">
        <v>0</v>
      </c>
      <c r="CY12" s="14">
        <v>0</v>
      </c>
      <c r="CZ12" s="44">
        <v>0</v>
      </c>
      <c r="DA12" s="8">
        <f t="shared" si="3"/>
        <v>96</v>
      </c>
      <c r="DB12" s="16">
        <f t="shared" si="4"/>
        <v>260</v>
      </c>
      <c r="DC12" s="5"/>
      <c r="DD12" s="6"/>
      <c r="DE12" s="5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</row>
    <row r="13" spans="1:202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f t="shared" si="0"/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v>0</v>
      </c>
      <c r="AP13" s="43">
        <v>0</v>
      </c>
      <c r="AQ13" s="14">
        <v>0</v>
      </c>
      <c r="AR13" s="44">
        <f t="shared" si="1"/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f t="shared" si="2"/>
        <v>0</v>
      </c>
      <c r="BH13" s="43">
        <v>0</v>
      </c>
      <c r="BI13" s="14">
        <v>0</v>
      </c>
      <c r="BJ13" s="44"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f t="shared" si="6"/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43">
        <v>0</v>
      </c>
      <c r="CV13" s="14">
        <v>0</v>
      </c>
      <c r="CW13" s="44">
        <v>0</v>
      </c>
      <c r="CX13" s="43">
        <v>0</v>
      </c>
      <c r="CY13" s="14">
        <v>0</v>
      </c>
      <c r="CZ13" s="44">
        <v>0</v>
      </c>
      <c r="DA13" s="8">
        <f t="shared" si="3"/>
        <v>0</v>
      </c>
      <c r="DB13" s="16">
        <f t="shared" si="4"/>
        <v>0</v>
      </c>
      <c r="DC13" s="5"/>
      <c r="DD13" s="6"/>
      <c r="DE13" s="5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</row>
    <row r="14" spans="1:202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f t="shared" si="0"/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v>0</v>
      </c>
      <c r="AP14" s="43">
        <v>0</v>
      </c>
      <c r="AQ14" s="14">
        <v>0</v>
      </c>
      <c r="AR14" s="44">
        <f t="shared" si="1"/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43">
        <v>0</v>
      </c>
      <c r="AZ14" s="14">
        <v>0</v>
      </c>
      <c r="BA14" s="44">
        <v>0</v>
      </c>
      <c r="BB14" s="57">
        <v>0</v>
      </c>
      <c r="BC14" s="15">
        <v>0</v>
      </c>
      <c r="BD14" s="44">
        <v>0</v>
      </c>
      <c r="BE14" s="57">
        <v>0</v>
      </c>
      <c r="BF14" s="15">
        <v>0</v>
      </c>
      <c r="BG14" s="44">
        <f t="shared" si="2"/>
        <v>0</v>
      </c>
      <c r="BH14" s="57">
        <v>0</v>
      </c>
      <c r="BI14" s="15">
        <v>0</v>
      </c>
      <c r="BJ14" s="44">
        <v>0</v>
      </c>
      <c r="BK14" s="43">
        <v>0</v>
      </c>
      <c r="BL14" s="14">
        <v>0</v>
      </c>
      <c r="BM14" s="44">
        <v>0</v>
      </c>
      <c r="BN14" s="43">
        <v>0</v>
      </c>
      <c r="BO14" s="14">
        <v>0</v>
      </c>
      <c r="BP14" s="44">
        <f t="shared" si="6"/>
        <v>0</v>
      </c>
      <c r="BQ14" s="57">
        <v>58</v>
      </c>
      <c r="BR14" s="15">
        <v>154</v>
      </c>
      <c r="BS14" s="44">
        <f t="shared" si="5"/>
        <v>2655.1724137931037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43">
        <v>0</v>
      </c>
      <c r="CM14" s="14">
        <v>0</v>
      </c>
      <c r="CN14" s="44">
        <v>0</v>
      </c>
      <c r="CO14" s="43">
        <v>0</v>
      </c>
      <c r="CP14" s="14">
        <v>0</v>
      </c>
      <c r="CQ14" s="44">
        <v>0</v>
      </c>
      <c r="CR14" s="57">
        <v>18</v>
      </c>
      <c r="CS14" s="15">
        <v>95</v>
      </c>
      <c r="CT14" s="44">
        <f>CS14/CR14*1000</f>
        <v>5277.7777777777774</v>
      </c>
      <c r="CU14" s="43">
        <v>0</v>
      </c>
      <c r="CV14" s="14">
        <v>0</v>
      </c>
      <c r="CW14" s="44">
        <v>0</v>
      </c>
      <c r="CX14" s="43">
        <v>0</v>
      </c>
      <c r="CY14" s="14">
        <v>0</v>
      </c>
      <c r="CZ14" s="44">
        <v>0</v>
      </c>
      <c r="DA14" s="8">
        <f t="shared" si="3"/>
        <v>76</v>
      </c>
      <c r="DB14" s="16">
        <f t="shared" si="4"/>
        <v>249</v>
      </c>
      <c r="DC14" s="5"/>
      <c r="DD14" s="6"/>
      <c r="DE14" s="5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</row>
    <row r="15" spans="1:202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f t="shared" si="0"/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43">
        <v>0</v>
      </c>
      <c r="AB15" s="14">
        <v>0</v>
      </c>
      <c r="AC15" s="44">
        <v>0</v>
      </c>
      <c r="AD15" s="57">
        <v>3</v>
      </c>
      <c r="AE15" s="15">
        <v>74</v>
      </c>
      <c r="AF15" s="44">
        <f>AE15/AD15*1000</f>
        <v>24666.666666666668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v>0</v>
      </c>
      <c r="AP15" s="43">
        <v>0</v>
      </c>
      <c r="AQ15" s="14">
        <v>0</v>
      </c>
      <c r="AR15" s="44">
        <f t="shared" si="1"/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43">
        <v>0</v>
      </c>
      <c r="AZ15" s="14">
        <v>0</v>
      </c>
      <c r="BA15" s="44">
        <v>0</v>
      </c>
      <c r="BB15" s="57">
        <v>0</v>
      </c>
      <c r="BC15" s="15">
        <v>0</v>
      </c>
      <c r="BD15" s="44">
        <v>0</v>
      </c>
      <c r="BE15" s="57">
        <v>0</v>
      </c>
      <c r="BF15" s="15">
        <v>0</v>
      </c>
      <c r="BG15" s="44">
        <f t="shared" si="2"/>
        <v>0</v>
      </c>
      <c r="BH15" s="57">
        <v>0</v>
      </c>
      <c r="BI15" s="15">
        <v>0</v>
      </c>
      <c r="BJ15" s="44">
        <v>0</v>
      </c>
      <c r="BK15" s="43">
        <v>0</v>
      </c>
      <c r="BL15" s="14">
        <v>0</v>
      </c>
      <c r="BM15" s="44">
        <v>0</v>
      </c>
      <c r="BN15" s="43">
        <v>0</v>
      </c>
      <c r="BO15" s="14">
        <v>0</v>
      </c>
      <c r="BP15" s="44">
        <f t="shared" si="6"/>
        <v>0</v>
      </c>
      <c r="BQ15" s="57">
        <v>136</v>
      </c>
      <c r="BR15" s="15">
        <v>385</v>
      </c>
      <c r="BS15" s="44">
        <f t="shared" si="5"/>
        <v>2830.8823529411766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43">
        <v>0</v>
      </c>
      <c r="CV15" s="14">
        <v>0</v>
      </c>
      <c r="CW15" s="44">
        <v>0</v>
      </c>
      <c r="CX15" s="43">
        <v>0</v>
      </c>
      <c r="CY15" s="14">
        <v>0</v>
      </c>
      <c r="CZ15" s="44">
        <v>0</v>
      </c>
      <c r="DA15" s="8">
        <f t="shared" si="3"/>
        <v>139</v>
      </c>
      <c r="DB15" s="16">
        <f t="shared" si="4"/>
        <v>459</v>
      </c>
      <c r="DC15" s="5"/>
      <c r="DD15" s="6"/>
      <c r="DE15" s="5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</row>
    <row r="16" spans="1:202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f t="shared" si="0"/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v>0</v>
      </c>
      <c r="AP16" s="43">
        <v>0</v>
      </c>
      <c r="AQ16" s="14">
        <v>0</v>
      </c>
      <c r="AR16" s="44">
        <f t="shared" si="1"/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43">
        <v>0</v>
      </c>
      <c r="AZ16" s="14">
        <v>0</v>
      </c>
      <c r="BA16" s="44">
        <v>0</v>
      </c>
      <c r="BB16" s="57">
        <v>0</v>
      </c>
      <c r="BC16" s="15">
        <v>0</v>
      </c>
      <c r="BD16" s="44">
        <v>0</v>
      </c>
      <c r="BE16" s="57">
        <v>0</v>
      </c>
      <c r="BF16" s="15">
        <v>0</v>
      </c>
      <c r="BG16" s="44">
        <f t="shared" si="2"/>
        <v>0</v>
      </c>
      <c r="BH16" s="57">
        <v>0</v>
      </c>
      <c r="BI16" s="15">
        <v>0</v>
      </c>
      <c r="BJ16" s="44">
        <v>0</v>
      </c>
      <c r="BK16" s="43">
        <v>0</v>
      </c>
      <c r="BL16" s="14">
        <v>0</v>
      </c>
      <c r="BM16" s="44">
        <v>0</v>
      </c>
      <c r="BN16" s="43">
        <v>0</v>
      </c>
      <c r="BO16" s="14">
        <v>0</v>
      </c>
      <c r="BP16" s="44">
        <f t="shared" si="6"/>
        <v>0</v>
      </c>
      <c r="BQ16" s="57">
        <v>135</v>
      </c>
      <c r="BR16" s="15">
        <v>373</v>
      </c>
      <c r="BS16" s="44">
        <f t="shared" si="5"/>
        <v>2762.962962962963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43">
        <v>0</v>
      </c>
      <c r="CM16" s="14">
        <v>0</v>
      </c>
      <c r="CN16" s="44">
        <v>0</v>
      </c>
      <c r="CO16" s="43">
        <v>0</v>
      </c>
      <c r="CP16" s="14">
        <v>0</v>
      </c>
      <c r="CQ16" s="44">
        <v>0</v>
      </c>
      <c r="CR16" s="57">
        <v>1</v>
      </c>
      <c r="CS16" s="15">
        <v>5</v>
      </c>
      <c r="CT16" s="44">
        <f>CS16/CR16*1000</f>
        <v>5000</v>
      </c>
      <c r="CU16" s="43">
        <v>0</v>
      </c>
      <c r="CV16" s="14">
        <v>0</v>
      </c>
      <c r="CW16" s="44">
        <v>0</v>
      </c>
      <c r="CX16" s="43">
        <v>0</v>
      </c>
      <c r="CY16" s="14">
        <v>0</v>
      </c>
      <c r="CZ16" s="44">
        <v>0</v>
      </c>
      <c r="DA16" s="8">
        <f t="shared" si="3"/>
        <v>136</v>
      </c>
      <c r="DB16" s="16">
        <f t="shared" si="4"/>
        <v>378</v>
      </c>
      <c r="DC16" s="5"/>
      <c r="DD16" s="6"/>
      <c r="DE16" s="5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</row>
    <row r="17" spans="1:198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f t="shared" si="0"/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43">
        <v>0</v>
      </c>
      <c r="AN17" s="14">
        <v>0</v>
      </c>
      <c r="AO17" s="44">
        <v>0</v>
      </c>
      <c r="AP17" s="57">
        <v>0</v>
      </c>
      <c r="AQ17" s="15">
        <v>0</v>
      </c>
      <c r="AR17" s="44">
        <f t="shared" si="1"/>
        <v>0</v>
      </c>
      <c r="AS17" s="57">
        <v>5</v>
      </c>
      <c r="AT17" s="15">
        <v>36</v>
      </c>
      <c r="AU17" s="44">
        <f>AT17/AS17*1000</f>
        <v>7200</v>
      </c>
      <c r="AV17" s="43">
        <v>0</v>
      </c>
      <c r="AW17" s="14">
        <v>0</v>
      </c>
      <c r="AX17" s="44">
        <v>0</v>
      </c>
      <c r="AY17" s="43">
        <v>0</v>
      </c>
      <c r="AZ17" s="14">
        <v>0</v>
      </c>
      <c r="BA17" s="44">
        <v>0</v>
      </c>
      <c r="BB17" s="57">
        <v>0</v>
      </c>
      <c r="BC17" s="15">
        <v>0</v>
      </c>
      <c r="BD17" s="44">
        <v>0</v>
      </c>
      <c r="BE17" s="57">
        <v>0</v>
      </c>
      <c r="BF17" s="15">
        <v>0</v>
      </c>
      <c r="BG17" s="44">
        <f t="shared" si="2"/>
        <v>0</v>
      </c>
      <c r="BH17" s="57">
        <v>0</v>
      </c>
      <c r="BI17" s="15">
        <v>0</v>
      </c>
      <c r="BJ17" s="44">
        <v>0</v>
      </c>
      <c r="BK17" s="43">
        <v>0</v>
      </c>
      <c r="BL17" s="14">
        <v>0</v>
      </c>
      <c r="BM17" s="44">
        <v>0</v>
      </c>
      <c r="BN17" s="43">
        <v>0</v>
      </c>
      <c r="BO17" s="14">
        <v>0</v>
      </c>
      <c r="BP17" s="44">
        <f t="shared" si="6"/>
        <v>0</v>
      </c>
      <c r="BQ17" s="57">
        <v>135</v>
      </c>
      <c r="BR17" s="15">
        <v>370</v>
      </c>
      <c r="BS17" s="44">
        <f t="shared" si="5"/>
        <v>2740.7407407407409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43">
        <v>0</v>
      </c>
      <c r="CV17" s="14">
        <v>0</v>
      </c>
      <c r="CW17" s="44">
        <v>0</v>
      </c>
      <c r="CX17" s="43">
        <v>0</v>
      </c>
      <c r="CY17" s="14">
        <v>0</v>
      </c>
      <c r="CZ17" s="44">
        <v>0</v>
      </c>
      <c r="DA17" s="8">
        <f t="shared" si="3"/>
        <v>140</v>
      </c>
      <c r="DB17" s="16">
        <f t="shared" si="4"/>
        <v>406</v>
      </c>
      <c r="DC17" s="5"/>
      <c r="DD17" s="6"/>
      <c r="DE17" s="5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</row>
    <row r="18" spans="1:198" ht="15" thickBot="1" x14ac:dyDescent="0.35">
      <c r="A18" s="38"/>
      <c r="B18" s="50" t="s">
        <v>17</v>
      </c>
      <c r="C18" s="46">
        <f t="shared" ref="C18:D18" si="7">SUM(C6:C17)</f>
        <v>0</v>
      </c>
      <c r="D18" s="39">
        <f t="shared" si="7"/>
        <v>0</v>
      </c>
      <c r="E18" s="47"/>
      <c r="F18" s="46">
        <f>SUM(F6:F17)</f>
        <v>0</v>
      </c>
      <c r="G18" s="39">
        <f>SUM(G6:G17)</f>
        <v>0</v>
      </c>
      <c r="H18" s="47"/>
      <c r="I18" s="46">
        <f>SUM(I6:I17)</f>
        <v>19</v>
      </c>
      <c r="J18" s="39">
        <f>SUM(J6:J17)</f>
        <v>80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0</v>
      </c>
      <c r="AB18" s="39">
        <f>SUM(AB6:AB17)</f>
        <v>0</v>
      </c>
      <c r="AC18" s="47"/>
      <c r="AD18" s="46">
        <f>SUM(AD6:AD17)</f>
        <v>8</v>
      </c>
      <c r="AE18" s="39">
        <f>SUM(AE6:AE17)</f>
        <v>193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>SUM(AM6:AM17)</f>
        <v>0</v>
      </c>
      <c r="AN18" s="39">
        <f>SUM(AN6:AN17)</f>
        <v>0</v>
      </c>
      <c r="AO18" s="47"/>
      <c r="AP18" s="46">
        <f t="shared" ref="AP18:AQ18" si="8">SUM(AP6:AP17)</f>
        <v>0</v>
      </c>
      <c r="AQ18" s="39">
        <f t="shared" si="8"/>
        <v>0</v>
      </c>
      <c r="AR18" s="47"/>
      <c r="AS18" s="46">
        <f>SUM(AS6:AS17)</f>
        <v>5</v>
      </c>
      <c r="AT18" s="39">
        <f>SUM(AT6:AT17)</f>
        <v>42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 t="shared" ref="BE18:BF18" si="9">SUM(BE6:BE17)</f>
        <v>0</v>
      </c>
      <c r="BF18" s="39">
        <f t="shared" si="9"/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0</v>
      </c>
      <c r="BL18" s="39">
        <f>SUM(BL6:BL17)</f>
        <v>0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1111</v>
      </c>
      <c r="BR18" s="39">
        <f>SUM(BR6:BR17)</f>
        <v>3189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0</v>
      </c>
      <c r="CM18" s="39">
        <f>SUM(CM6:CM17)</f>
        <v>0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20</v>
      </c>
      <c r="CS18" s="39">
        <f>SUM(CS6:CS17)</f>
        <v>104</v>
      </c>
      <c r="CT18" s="47"/>
      <c r="CU18" s="46">
        <f>SUM(CU6:CU17)</f>
        <v>0</v>
      </c>
      <c r="CV18" s="39">
        <f>SUM(CV6:CV17)</f>
        <v>0</v>
      </c>
      <c r="CW18" s="47"/>
      <c r="CX18" s="46">
        <f>SUM(CX6:CX17)</f>
        <v>0</v>
      </c>
      <c r="CY18" s="39">
        <f>SUM(CY6:CY17)</f>
        <v>0</v>
      </c>
      <c r="CZ18" s="47"/>
      <c r="DA18" s="40">
        <f t="shared" si="3"/>
        <v>1144</v>
      </c>
      <c r="DB18" s="41">
        <f t="shared" si="4"/>
        <v>3528</v>
      </c>
      <c r="DC18" s="5"/>
      <c r="DD18" s="6"/>
      <c r="DE18" s="5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</row>
    <row r="19" spans="1:198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f t="shared" ref="E19:E30" si="10">IF(C19=0,0,D19/C19*1000)</f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v>0</v>
      </c>
      <c r="AP19" s="55">
        <v>0</v>
      </c>
      <c r="AQ19" s="34">
        <v>0</v>
      </c>
      <c r="AR19" s="56">
        <f t="shared" ref="AR19:AR30" si="11">IF(AP19=0,0,AQ19/AP19*1000)</f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5">
        <v>0</v>
      </c>
      <c r="AZ19" s="34">
        <v>0</v>
      </c>
      <c r="BA19" s="56">
        <v>0</v>
      </c>
      <c r="BB19" s="58">
        <v>0</v>
      </c>
      <c r="BC19" s="35">
        <v>0</v>
      </c>
      <c r="BD19" s="56">
        <v>0</v>
      </c>
      <c r="BE19" s="58">
        <v>0</v>
      </c>
      <c r="BF19" s="35">
        <v>0</v>
      </c>
      <c r="BG19" s="56">
        <f t="shared" ref="BG19:BG30" si="12">IF(BE19=0,0,BF19/BE19*1000)</f>
        <v>0</v>
      </c>
      <c r="BH19" s="58">
        <v>0</v>
      </c>
      <c r="BI19" s="35">
        <v>0</v>
      </c>
      <c r="BJ19" s="56">
        <v>0</v>
      </c>
      <c r="BK19" s="55">
        <v>0</v>
      </c>
      <c r="BL19" s="34">
        <v>0</v>
      </c>
      <c r="BM19" s="56">
        <v>0</v>
      </c>
      <c r="BN19" s="43">
        <v>0</v>
      </c>
      <c r="BO19" s="14">
        <v>0</v>
      </c>
      <c r="BP19" s="44">
        <v>0</v>
      </c>
      <c r="BQ19" s="58">
        <v>216</v>
      </c>
      <c r="BR19" s="35">
        <v>573</v>
      </c>
      <c r="BS19" s="56">
        <f t="shared" ref="BS19:BS30" si="13">BR19/BQ19*1000</f>
        <v>2652.7777777777778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55">
        <v>0</v>
      </c>
      <c r="CG19" s="34">
        <v>0</v>
      </c>
      <c r="CH19" s="56">
        <v>0</v>
      </c>
      <c r="CI19" s="55">
        <v>0</v>
      </c>
      <c r="CJ19" s="34">
        <v>0</v>
      </c>
      <c r="CK19" s="56">
        <v>0</v>
      </c>
      <c r="CL19" s="43">
        <v>0</v>
      </c>
      <c r="CM19" s="14">
        <v>0</v>
      </c>
      <c r="CN19" s="44">
        <v>0</v>
      </c>
      <c r="CO19" s="58">
        <v>1</v>
      </c>
      <c r="CP19" s="35">
        <v>21</v>
      </c>
      <c r="CQ19" s="56">
        <f>CP19/CO19*1000</f>
        <v>21000</v>
      </c>
      <c r="CR19" s="55">
        <v>0</v>
      </c>
      <c r="CS19" s="34">
        <v>0</v>
      </c>
      <c r="CT19" s="56">
        <v>0</v>
      </c>
      <c r="CU19" s="55">
        <v>0</v>
      </c>
      <c r="CV19" s="34">
        <v>0</v>
      </c>
      <c r="CW19" s="56">
        <v>0</v>
      </c>
      <c r="CX19" s="55">
        <v>0</v>
      </c>
      <c r="CY19" s="34">
        <v>0</v>
      </c>
      <c r="CZ19" s="56">
        <v>0</v>
      </c>
      <c r="DA19" s="36">
        <f t="shared" si="3"/>
        <v>217</v>
      </c>
      <c r="DB19" s="37">
        <f t="shared" si="4"/>
        <v>594</v>
      </c>
      <c r="DC19" s="5"/>
      <c r="DD19" s="6"/>
      <c r="DE19" s="5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</row>
    <row r="20" spans="1:198" x14ac:dyDescent="0.3">
      <c r="A20" s="4">
        <v>2005</v>
      </c>
      <c r="B20" s="49" t="s">
        <v>6</v>
      </c>
      <c r="C20" s="43">
        <v>0</v>
      </c>
      <c r="D20" s="14">
        <v>0</v>
      </c>
      <c r="E20" s="44">
        <f t="shared" si="10"/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v>0</v>
      </c>
      <c r="AP20" s="43">
        <v>0</v>
      </c>
      <c r="AQ20" s="14">
        <v>0</v>
      </c>
      <c r="AR20" s="44">
        <f t="shared" si="11"/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43">
        <v>0</v>
      </c>
      <c r="AZ20" s="14">
        <v>0</v>
      </c>
      <c r="BA20" s="44">
        <v>0</v>
      </c>
      <c r="BB20" s="57">
        <v>0</v>
      </c>
      <c r="BC20" s="15">
        <v>0</v>
      </c>
      <c r="BD20" s="44">
        <v>0</v>
      </c>
      <c r="BE20" s="57">
        <v>0</v>
      </c>
      <c r="BF20" s="15">
        <v>0</v>
      </c>
      <c r="BG20" s="44">
        <f t="shared" si="12"/>
        <v>0</v>
      </c>
      <c r="BH20" s="57">
        <v>0</v>
      </c>
      <c r="BI20" s="15">
        <v>0</v>
      </c>
      <c r="BJ20" s="44">
        <v>0</v>
      </c>
      <c r="BK20" s="43">
        <v>0</v>
      </c>
      <c r="BL20" s="14">
        <v>0</v>
      </c>
      <c r="BM20" s="44">
        <v>0</v>
      </c>
      <c r="BN20" s="43">
        <v>0</v>
      </c>
      <c r="BO20" s="14">
        <v>0</v>
      </c>
      <c r="BP20" s="44">
        <v>0</v>
      </c>
      <c r="BQ20" s="57">
        <v>77</v>
      </c>
      <c r="BR20" s="15">
        <v>210</v>
      </c>
      <c r="BS20" s="44">
        <f t="shared" si="13"/>
        <v>2727.272727272727</v>
      </c>
      <c r="BT20" s="57">
        <v>1</v>
      </c>
      <c r="BU20" s="15">
        <v>6</v>
      </c>
      <c r="BV20" s="44">
        <f>BU20/BT20*1000</f>
        <v>6000</v>
      </c>
      <c r="BW20" s="43">
        <v>0</v>
      </c>
      <c r="BX20" s="14">
        <v>0</v>
      </c>
      <c r="BY20" s="44">
        <v>0</v>
      </c>
      <c r="BZ20" s="43">
        <v>0</v>
      </c>
      <c r="CA20" s="14">
        <v>0</v>
      </c>
      <c r="CB20" s="44">
        <v>0</v>
      </c>
      <c r="CC20" s="43">
        <v>0</v>
      </c>
      <c r="CD20" s="14">
        <v>0</v>
      </c>
      <c r="CE20" s="44">
        <v>0</v>
      </c>
      <c r="CF20" s="57">
        <v>1</v>
      </c>
      <c r="CG20" s="15">
        <v>9</v>
      </c>
      <c r="CH20" s="44">
        <f>CG20/CF20*1000</f>
        <v>9000</v>
      </c>
      <c r="CI20" s="43">
        <v>0</v>
      </c>
      <c r="CJ20" s="14">
        <v>0</v>
      </c>
      <c r="CK20" s="44">
        <v>0</v>
      </c>
      <c r="CL20" s="43">
        <v>0</v>
      </c>
      <c r="CM20" s="14">
        <v>0</v>
      </c>
      <c r="CN20" s="44">
        <v>0</v>
      </c>
      <c r="CO20" s="43">
        <v>0</v>
      </c>
      <c r="CP20" s="14">
        <v>0</v>
      </c>
      <c r="CQ20" s="44">
        <v>0</v>
      </c>
      <c r="CR20" s="57">
        <v>1</v>
      </c>
      <c r="CS20" s="15">
        <v>3</v>
      </c>
      <c r="CT20" s="44">
        <f>CS20/CR20*1000</f>
        <v>3000</v>
      </c>
      <c r="CU20" s="43">
        <v>0</v>
      </c>
      <c r="CV20" s="14">
        <v>0</v>
      </c>
      <c r="CW20" s="44">
        <v>0</v>
      </c>
      <c r="CX20" s="43">
        <v>0</v>
      </c>
      <c r="CY20" s="14">
        <v>0</v>
      </c>
      <c r="CZ20" s="44">
        <v>0</v>
      </c>
      <c r="DA20" s="8">
        <f t="shared" si="3"/>
        <v>80</v>
      </c>
      <c r="DB20" s="16">
        <f t="shared" si="4"/>
        <v>228</v>
      </c>
      <c r="DC20" s="5"/>
      <c r="DD20" s="6"/>
      <c r="DE20" s="5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</row>
    <row r="21" spans="1:198" x14ac:dyDescent="0.3">
      <c r="A21" s="4">
        <v>2005</v>
      </c>
      <c r="B21" s="49" t="s">
        <v>7</v>
      </c>
      <c r="C21" s="43">
        <v>0</v>
      </c>
      <c r="D21" s="14">
        <v>0</v>
      </c>
      <c r="E21" s="44">
        <f t="shared" si="10"/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v>0</v>
      </c>
      <c r="AP21" s="43">
        <v>0</v>
      </c>
      <c r="AQ21" s="14">
        <v>0</v>
      </c>
      <c r="AR21" s="44">
        <f t="shared" si="11"/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43">
        <v>0</v>
      </c>
      <c r="AZ21" s="14">
        <v>0</v>
      </c>
      <c r="BA21" s="44">
        <v>0</v>
      </c>
      <c r="BB21" s="57">
        <v>0</v>
      </c>
      <c r="BC21" s="15">
        <v>0</v>
      </c>
      <c r="BD21" s="44">
        <v>0</v>
      </c>
      <c r="BE21" s="57">
        <v>0</v>
      </c>
      <c r="BF21" s="15">
        <v>0</v>
      </c>
      <c r="BG21" s="44">
        <f t="shared" si="12"/>
        <v>0</v>
      </c>
      <c r="BH21" s="57">
        <v>0</v>
      </c>
      <c r="BI21" s="15">
        <v>0</v>
      </c>
      <c r="BJ21" s="44">
        <v>0</v>
      </c>
      <c r="BK21" s="43">
        <v>0</v>
      </c>
      <c r="BL21" s="14">
        <v>0</v>
      </c>
      <c r="BM21" s="44">
        <v>0</v>
      </c>
      <c r="BN21" s="43">
        <v>0</v>
      </c>
      <c r="BO21" s="14">
        <v>0</v>
      </c>
      <c r="BP21" s="44">
        <v>0</v>
      </c>
      <c r="BQ21" s="57">
        <v>193</v>
      </c>
      <c r="BR21" s="15">
        <v>526</v>
      </c>
      <c r="BS21" s="44">
        <f t="shared" si="13"/>
        <v>2725.3886010362694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43">
        <v>0</v>
      </c>
      <c r="CJ21" s="14">
        <v>0</v>
      </c>
      <c r="CK21" s="44">
        <v>0</v>
      </c>
      <c r="CL21" s="43">
        <v>0</v>
      </c>
      <c r="CM21" s="14">
        <v>0</v>
      </c>
      <c r="CN21" s="44">
        <v>0</v>
      </c>
      <c r="CO21" s="57">
        <v>6</v>
      </c>
      <c r="CP21" s="15">
        <v>196</v>
      </c>
      <c r="CQ21" s="44">
        <f>CP21/CO21*1000</f>
        <v>32666.666666666664</v>
      </c>
      <c r="CR21" s="43">
        <v>0</v>
      </c>
      <c r="CS21" s="14">
        <v>0</v>
      </c>
      <c r="CT21" s="44">
        <v>0</v>
      </c>
      <c r="CU21" s="43">
        <v>0</v>
      </c>
      <c r="CV21" s="14">
        <v>0</v>
      </c>
      <c r="CW21" s="44">
        <v>0</v>
      </c>
      <c r="CX21" s="43">
        <v>0</v>
      </c>
      <c r="CY21" s="14">
        <v>0</v>
      </c>
      <c r="CZ21" s="44">
        <v>0</v>
      </c>
      <c r="DA21" s="8">
        <f t="shared" si="3"/>
        <v>199</v>
      </c>
      <c r="DB21" s="16">
        <f t="shared" si="4"/>
        <v>722</v>
      </c>
      <c r="DC21" s="5"/>
      <c r="DD21" s="6"/>
      <c r="DE21" s="5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</row>
    <row r="22" spans="1:198" x14ac:dyDescent="0.3">
      <c r="A22" s="4">
        <v>2005</v>
      </c>
      <c r="B22" s="49" t="s">
        <v>8</v>
      </c>
      <c r="C22" s="43">
        <v>0</v>
      </c>
      <c r="D22" s="14">
        <v>0</v>
      </c>
      <c r="E22" s="44">
        <f t="shared" si="10"/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v>0</v>
      </c>
      <c r="AP22" s="43">
        <v>0</v>
      </c>
      <c r="AQ22" s="14">
        <v>0</v>
      </c>
      <c r="AR22" s="44">
        <f t="shared" si="11"/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43">
        <v>0</v>
      </c>
      <c r="AZ22" s="14">
        <v>0</v>
      </c>
      <c r="BA22" s="44">
        <v>0</v>
      </c>
      <c r="BB22" s="57">
        <v>0</v>
      </c>
      <c r="BC22" s="15">
        <v>0</v>
      </c>
      <c r="BD22" s="44">
        <v>0</v>
      </c>
      <c r="BE22" s="57">
        <v>0</v>
      </c>
      <c r="BF22" s="15">
        <v>0</v>
      </c>
      <c r="BG22" s="44">
        <f t="shared" si="12"/>
        <v>0</v>
      </c>
      <c r="BH22" s="57">
        <v>0</v>
      </c>
      <c r="BI22" s="15">
        <v>0</v>
      </c>
      <c r="BJ22" s="44">
        <v>0</v>
      </c>
      <c r="BK22" s="43">
        <v>0</v>
      </c>
      <c r="BL22" s="14">
        <v>0</v>
      </c>
      <c r="BM22" s="44">
        <v>0</v>
      </c>
      <c r="BN22" s="43">
        <v>0</v>
      </c>
      <c r="BO22" s="14">
        <v>0</v>
      </c>
      <c r="BP22" s="44">
        <f t="shared" ref="BP22:BP30" si="14">IF(BN22=0,0,BO22/BN22*1000)</f>
        <v>0</v>
      </c>
      <c r="BQ22" s="57">
        <v>100</v>
      </c>
      <c r="BR22" s="15">
        <v>274</v>
      </c>
      <c r="BS22" s="44">
        <f t="shared" si="13"/>
        <v>2740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f t="shared" ref="CN22:CN30" si="15">IF(CL22=0,0,CM22/CL22*1000)</f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43">
        <v>0</v>
      </c>
      <c r="CV22" s="14">
        <v>0</v>
      </c>
      <c r="CW22" s="44">
        <v>0</v>
      </c>
      <c r="CX22" s="43">
        <v>0</v>
      </c>
      <c r="CY22" s="14">
        <v>0</v>
      </c>
      <c r="CZ22" s="44">
        <v>0</v>
      </c>
      <c r="DA22" s="8">
        <f t="shared" si="3"/>
        <v>100</v>
      </c>
      <c r="DB22" s="16">
        <f t="shared" si="4"/>
        <v>274</v>
      </c>
      <c r="DC22" s="5"/>
      <c r="DD22" s="6"/>
      <c r="DE22" s="5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</row>
    <row r="23" spans="1:198" x14ac:dyDescent="0.3">
      <c r="A23" s="4">
        <v>2005</v>
      </c>
      <c r="B23" s="49" t="s">
        <v>9</v>
      </c>
      <c r="C23" s="43">
        <v>0</v>
      </c>
      <c r="D23" s="14">
        <v>0</v>
      </c>
      <c r="E23" s="44">
        <f t="shared" si="10"/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43">
        <v>0</v>
      </c>
      <c r="AN23" s="14">
        <v>0</v>
      </c>
      <c r="AO23" s="44">
        <v>0</v>
      </c>
      <c r="AP23" s="57">
        <v>0</v>
      </c>
      <c r="AQ23" s="15">
        <v>0</v>
      </c>
      <c r="AR23" s="44">
        <f t="shared" si="11"/>
        <v>0</v>
      </c>
      <c r="AS23" s="57">
        <v>5</v>
      </c>
      <c r="AT23" s="15">
        <v>35</v>
      </c>
      <c r="AU23" s="44">
        <f>AT23/AS23*1000</f>
        <v>7000</v>
      </c>
      <c r="AV23" s="43">
        <v>0</v>
      </c>
      <c r="AW23" s="14">
        <v>0</v>
      </c>
      <c r="AX23" s="44">
        <v>0</v>
      </c>
      <c r="AY23" s="43">
        <v>0</v>
      </c>
      <c r="AZ23" s="14">
        <v>0</v>
      </c>
      <c r="BA23" s="44">
        <v>0</v>
      </c>
      <c r="BB23" s="57">
        <v>0</v>
      </c>
      <c r="BC23" s="15">
        <v>0</v>
      </c>
      <c r="BD23" s="44">
        <v>0</v>
      </c>
      <c r="BE23" s="57">
        <v>0</v>
      </c>
      <c r="BF23" s="15">
        <v>0</v>
      </c>
      <c r="BG23" s="44">
        <f t="shared" si="12"/>
        <v>0</v>
      </c>
      <c r="BH23" s="57">
        <v>0</v>
      </c>
      <c r="BI23" s="15">
        <v>0</v>
      </c>
      <c r="BJ23" s="44">
        <v>0</v>
      </c>
      <c r="BK23" s="43">
        <v>0</v>
      </c>
      <c r="BL23" s="14">
        <v>0</v>
      </c>
      <c r="BM23" s="44">
        <v>0</v>
      </c>
      <c r="BN23" s="43">
        <v>0</v>
      </c>
      <c r="BO23" s="14">
        <v>0</v>
      </c>
      <c r="BP23" s="44">
        <f t="shared" si="14"/>
        <v>0</v>
      </c>
      <c r="BQ23" s="57">
        <v>160</v>
      </c>
      <c r="BR23" s="15">
        <v>433</v>
      </c>
      <c r="BS23" s="44">
        <f t="shared" si="13"/>
        <v>2706.25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0</v>
      </c>
      <c r="CN23" s="44">
        <f t="shared" si="15"/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3</v>
      </c>
      <c r="CT23" s="44">
        <v>0</v>
      </c>
      <c r="CU23" s="43">
        <v>0</v>
      </c>
      <c r="CV23" s="14">
        <v>0</v>
      </c>
      <c r="CW23" s="44">
        <v>0</v>
      </c>
      <c r="CX23" s="43">
        <v>0</v>
      </c>
      <c r="CY23" s="14">
        <v>0</v>
      </c>
      <c r="CZ23" s="44">
        <v>0</v>
      </c>
      <c r="DA23" s="8">
        <f t="shared" si="3"/>
        <v>165</v>
      </c>
      <c r="DB23" s="16">
        <f t="shared" si="4"/>
        <v>471</v>
      </c>
      <c r="DC23" s="5"/>
      <c r="DD23" s="6"/>
      <c r="DE23" s="5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</row>
    <row r="24" spans="1:198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f t="shared" si="10"/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v>0</v>
      </c>
      <c r="AP24" s="43">
        <v>0</v>
      </c>
      <c r="AQ24" s="14">
        <v>0</v>
      </c>
      <c r="AR24" s="44">
        <f t="shared" si="11"/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43">
        <v>0</v>
      </c>
      <c r="AZ24" s="14">
        <v>0</v>
      </c>
      <c r="BA24" s="44">
        <v>0</v>
      </c>
      <c r="BB24" s="57">
        <v>0</v>
      </c>
      <c r="BC24" s="15">
        <v>0</v>
      </c>
      <c r="BD24" s="44">
        <v>0</v>
      </c>
      <c r="BE24" s="57">
        <v>0</v>
      </c>
      <c r="BF24" s="15">
        <v>0</v>
      </c>
      <c r="BG24" s="44">
        <f t="shared" si="12"/>
        <v>0</v>
      </c>
      <c r="BH24" s="57">
        <v>0</v>
      </c>
      <c r="BI24" s="15">
        <v>0</v>
      </c>
      <c r="BJ24" s="44">
        <v>0</v>
      </c>
      <c r="BK24" s="43">
        <v>0</v>
      </c>
      <c r="BL24" s="14">
        <v>0</v>
      </c>
      <c r="BM24" s="44">
        <v>0</v>
      </c>
      <c r="BN24" s="43">
        <v>0</v>
      </c>
      <c r="BO24" s="14">
        <v>0</v>
      </c>
      <c r="BP24" s="44">
        <f t="shared" si="14"/>
        <v>0</v>
      </c>
      <c r="BQ24" s="57">
        <v>258</v>
      </c>
      <c r="BR24" s="15">
        <v>723</v>
      </c>
      <c r="BS24" s="44">
        <f t="shared" si="13"/>
        <v>2802.3255813953488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v>0</v>
      </c>
      <c r="CI24" s="43">
        <v>0</v>
      </c>
      <c r="CJ24" s="14">
        <v>0</v>
      </c>
      <c r="CK24" s="44">
        <v>0</v>
      </c>
      <c r="CL24" s="43">
        <v>0</v>
      </c>
      <c r="CM24" s="14">
        <v>0</v>
      </c>
      <c r="CN24" s="44">
        <f t="shared" si="15"/>
        <v>0</v>
      </c>
      <c r="CO24" s="43">
        <v>0</v>
      </c>
      <c r="CP24" s="14">
        <v>0</v>
      </c>
      <c r="CQ24" s="44">
        <v>0</v>
      </c>
      <c r="CR24" s="57">
        <v>37</v>
      </c>
      <c r="CS24" s="15">
        <v>175</v>
      </c>
      <c r="CT24" s="44">
        <f>CS24/CR24*1000</f>
        <v>4729.72972972973</v>
      </c>
      <c r="CU24" s="43">
        <v>0</v>
      </c>
      <c r="CV24" s="14">
        <v>0</v>
      </c>
      <c r="CW24" s="44">
        <v>0</v>
      </c>
      <c r="CX24" s="43">
        <v>0</v>
      </c>
      <c r="CY24" s="14">
        <v>0</v>
      </c>
      <c r="CZ24" s="44">
        <v>0</v>
      </c>
      <c r="DA24" s="8">
        <f t="shared" si="3"/>
        <v>295</v>
      </c>
      <c r="DB24" s="16">
        <f t="shared" si="4"/>
        <v>898</v>
      </c>
      <c r="DC24" s="5"/>
      <c r="DD24" s="6"/>
      <c r="DE24" s="5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</row>
    <row r="25" spans="1:198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f t="shared" si="10"/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v>0</v>
      </c>
      <c r="AP25" s="43">
        <v>0</v>
      </c>
      <c r="AQ25" s="14">
        <v>0</v>
      </c>
      <c r="AR25" s="44">
        <f t="shared" si="11"/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43">
        <v>0</v>
      </c>
      <c r="AZ25" s="14">
        <v>0</v>
      </c>
      <c r="BA25" s="44">
        <v>0</v>
      </c>
      <c r="BB25" s="57">
        <v>0</v>
      </c>
      <c r="BC25" s="15">
        <v>0</v>
      </c>
      <c r="BD25" s="44">
        <v>0</v>
      </c>
      <c r="BE25" s="57">
        <v>0</v>
      </c>
      <c r="BF25" s="15">
        <v>0</v>
      </c>
      <c r="BG25" s="44">
        <f t="shared" si="12"/>
        <v>0</v>
      </c>
      <c r="BH25" s="57">
        <v>0</v>
      </c>
      <c r="BI25" s="15">
        <v>0</v>
      </c>
      <c r="BJ25" s="44">
        <v>0</v>
      </c>
      <c r="BK25" s="43">
        <v>0</v>
      </c>
      <c r="BL25" s="14">
        <v>0</v>
      </c>
      <c r="BM25" s="44">
        <v>0</v>
      </c>
      <c r="BN25" s="43">
        <v>0</v>
      </c>
      <c r="BO25" s="14">
        <v>0</v>
      </c>
      <c r="BP25" s="44">
        <f t="shared" si="14"/>
        <v>0</v>
      </c>
      <c r="BQ25" s="57">
        <v>201</v>
      </c>
      <c r="BR25" s="15">
        <v>543</v>
      </c>
      <c r="BS25" s="44">
        <f t="shared" si="13"/>
        <v>2701.4925373134329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v>0</v>
      </c>
      <c r="CI25" s="43">
        <v>0</v>
      </c>
      <c r="CJ25" s="14">
        <v>0</v>
      </c>
      <c r="CK25" s="44">
        <v>0</v>
      </c>
      <c r="CL25" s="43">
        <v>0</v>
      </c>
      <c r="CM25" s="14">
        <v>0</v>
      </c>
      <c r="CN25" s="44">
        <f t="shared" si="15"/>
        <v>0</v>
      </c>
      <c r="CO25" s="43">
        <v>0</v>
      </c>
      <c r="CP25" s="14">
        <v>0</v>
      </c>
      <c r="CQ25" s="44">
        <v>0</v>
      </c>
      <c r="CR25" s="57">
        <v>1</v>
      </c>
      <c r="CS25" s="15">
        <v>5</v>
      </c>
      <c r="CT25" s="44">
        <f>CS25/CR25*1000</f>
        <v>5000</v>
      </c>
      <c r="CU25" s="43">
        <v>0</v>
      </c>
      <c r="CV25" s="14">
        <v>0</v>
      </c>
      <c r="CW25" s="44">
        <v>0</v>
      </c>
      <c r="CX25" s="43">
        <v>0</v>
      </c>
      <c r="CY25" s="14">
        <v>0</v>
      </c>
      <c r="CZ25" s="44">
        <v>0</v>
      </c>
      <c r="DA25" s="8">
        <f t="shared" si="3"/>
        <v>202</v>
      </c>
      <c r="DB25" s="16">
        <f t="shared" si="4"/>
        <v>548</v>
      </c>
      <c r="DC25" s="5"/>
      <c r="DD25" s="6"/>
      <c r="DE25" s="5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</row>
    <row r="26" spans="1:198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f t="shared" si="10"/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v>0</v>
      </c>
      <c r="AP26" s="43">
        <v>0</v>
      </c>
      <c r="AQ26" s="14">
        <v>0</v>
      </c>
      <c r="AR26" s="44">
        <f t="shared" si="11"/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43">
        <v>0</v>
      </c>
      <c r="AZ26" s="14">
        <v>0</v>
      </c>
      <c r="BA26" s="44">
        <v>0</v>
      </c>
      <c r="BB26" s="57">
        <v>0</v>
      </c>
      <c r="BC26" s="15">
        <v>0</v>
      </c>
      <c r="BD26" s="44">
        <v>0</v>
      </c>
      <c r="BE26" s="57">
        <v>0</v>
      </c>
      <c r="BF26" s="15">
        <v>0</v>
      </c>
      <c r="BG26" s="44">
        <f t="shared" si="12"/>
        <v>0</v>
      </c>
      <c r="BH26" s="57">
        <v>0</v>
      </c>
      <c r="BI26" s="15">
        <v>0</v>
      </c>
      <c r="BJ26" s="44">
        <v>0</v>
      </c>
      <c r="BK26" s="43">
        <v>0</v>
      </c>
      <c r="BL26" s="14">
        <v>0</v>
      </c>
      <c r="BM26" s="44">
        <v>0</v>
      </c>
      <c r="BN26" s="43">
        <v>0</v>
      </c>
      <c r="BO26" s="14">
        <v>0</v>
      </c>
      <c r="BP26" s="44">
        <f t="shared" si="14"/>
        <v>0</v>
      </c>
      <c r="BQ26" s="57">
        <v>181</v>
      </c>
      <c r="BR26" s="15">
        <v>489</v>
      </c>
      <c r="BS26" s="44">
        <f t="shared" si="13"/>
        <v>2701.6574585635358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f t="shared" si="15"/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43">
        <v>0</v>
      </c>
      <c r="CV26" s="14">
        <v>0</v>
      </c>
      <c r="CW26" s="44">
        <v>0</v>
      </c>
      <c r="CX26" s="43">
        <v>0</v>
      </c>
      <c r="CY26" s="14">
        <v>0</v>
      </c>
      <c r="CZ26" s="44">
        <v>0</v>
      </c>
      <c r="DA26" s="8">
        <f t="shared" si="3"/>
        <v>181</v>
      </c>
      <c r="DB26" s="16">
        <f t="shared" si="4"/>
        <v>489</v>
      </c>
      <c r="DC26" s="5"/>
      <c r="DD26" s="6"/>
      <c r="DE26" s="5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</row>
    <row r="27" spans="1:198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f t="shared" si="10"/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43">
        <v>0</v>
      </c>
      <c r="AB27" s="14">
        <v>0</v>
      </c>
      <c r="AC27" s="44">
        <v>0</v>
      </c>
      <c r="AD27" s="57">
        <v>3</v>
      </c>
      <c r="AE27" s="15">
        <v>70</v>
      </c>
      <c r="AF27" s="44">
        <f>AE27/AD27*1000</f>
        <v>23333.333333333332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v>0</v>
      </c>
      <c r="AP27" s="43">
        <v>0</v>
      </c>
      <c r="AQ27" s="14">
        <v>0</v>
      </c>
      <c r="AR27" s="44">
        <f t="shared" si="11"/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43">
        <v>0</v>
      </c>
      <c r="AZ27" s="14">
        <v>0</v>
      </c>
      <c r="BA27" s="44">
        <v>0</v>
      </c>
      <c r="BB27" s="57">
        <v>0</v>
      </c>
      <c r="BC27" s="15">
        <v>0</v>
      </c>
      <c r="BD27" s="44">
        <v>0</v>
      </c>
      <c r="BE27" s="57">
        <v>0</v>
      </c>
      <c r="BF27" s="15">
        <v>0</v>
      </c>
      <c r="BG27" s="44">
        <f t="shared" si="12"/>
        <v>0</v>
      </c>
      <c r="BH27" s="57">
        <v>0</v>
      </c>
      <c r="BI27" s="15">
        <v>0</v>
      </c>
      <c r="BJ27" s="44">
        <v>0</v>
      </c>
      <c r="BK27" s="43">
        <v>0</v>
      </c>
      <c r="BL27" s="14">
        <v>0</v>
      </c>
      <c r="BM27" s="44">
        <v>0</v>
      </c>
      <c r="BN27" s="43">
        <v>0</v>
      </c>
      <c r="BO27" s="14">
        <v>0</v>
      </c>
      <c r="BP27" s="44">
        <f t="shared" si="14"/>
        <v>0</v>
      </c>
      <c r="BQ27" s="57">
        <v>181</v>
      </c>
      <c r="BR27" s="15">
        <v>485</v>
      </c>
      <c r="BS27" s="44">
        <f t="shared" si="13"/>
        <v>2679.558011049724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f t="shared" si="15"/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43">
        <v>0</v>
      </c>
      <c r="CV27" s="14">
        <v>0</v>
      </c>
      <c r="CW27" s="44">
        <v>0</v>
      </c>
      <c r="CX27" s="43">
        <v>0</v>
      </c>
      <c r="CY27" s="14">
        <v>0</v>
      </c>
      <c r="CZ27" s="44">
        <v>0</v>
      </c>
      <c r="DA27" s="8">
        <f t="shared" si="3"/>
        <v>184</v>
      </c>
      <c r="DB27" s="16">
        <f t="shared" si="4"/>
        <v>555</v>
      </c>
      <c r="DC27" s="5"/>
      <c r="DD27" s="6"/>
      <c r="DE27" s="5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</row>
    <row r="28" spans="1:198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f t="shared" si="10"/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43">
        <v>0</v>
      </c>
      <c r="AN28" s="14">
        <v>0</v>
      </c>
      <c r="AO28" s="44">
        <v>0</v>
      </c>
      <c r="AP28" s="57">
        <v>0</v>
      </c>
      <c r="AQ28" s="15">
        <v>0</v>
      </c>
      <c r="AR28" s="44">
        <f t="shared" si="11"/>
        <v>0</v>
      </c>
      <c r="AS28" s="57">
        <v>8</v>
      </c>
      <c r="AT28" s="15">
        <v>62</v>
      </c>
      <c r="AU28" s="44">
        <f>AT28/AS28*1000</f>
        <v>7750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f t="shared" si="12"/>
        <v>0</v>
      </c>
      <c r="BH28" s="43">
        <v>0</v>
      </c>
      <c r="BI28" s="14">
        <v>0</v>
      </c>
      <c r="BJ28" s="44"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f t="shared" si="14"/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f t="shared" si="15"/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43">
        <v>0</v>
      </c>
      <c r="CV28" s="14">
        <v>0</v>
      </c>
      <c r="CW28" s="44">
        <v>0</v>
      </c>
      <c r="CX28" s="43">
        <v>0</v>
      </c>
      <c r="CY28" s="14">
        <v>0</v>
      </c>
      <c r="CZ28" s="44">
        <v>0</v>
      </c>
      <c r="DA28" s="8">
        <f t="shared" si="3"/>
        <v>8</v>
      </c>
      <c r="DB28" s="16">
        <f t="shared" si="4"/>
        <v>62</v>
      </c>
      <c r="DC28" s="5"/>
      <c r="DD28" s="6"/>
      <c r="DE28" s="5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</row>
    <row r="29" spans="1:198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f t="shared" si="10"/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v>0</v>
      </c>
      <c r="AP29" s="43">
        <v>0</v>
      </c>
      <c r="AQ29" s="14">
        <v>0</v>
      </c>
      <c r="AR29" s="44">
        <f t="shared" si="11"/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43">
        <v>0</v>
      </c>
      <c r="AZ29" s="14">
        <v>0</v>
      </c>
      <c r="BA29" s="44">
        <v>0</v>
      </c>
      <c r="BB29" s="57">
        <v>0</v>
      </c>
      <c r="BC29" s="15">
        <v>0</v>
      </c>
      <c r="BD29" s="44">
        <v>0</v>
      </c>
      <c r="BE29" s="57">
        <v>0</v>
      </c>
      <c r="BF29" s="15">
        <v>0</v>
      </c>
      <c r="BG29" s="44">
        <f t="shared" si="12"/>
        <v>0</v>
      </c>
      <c r="BH29" s="57">
        <v>0</v>
      </c>
      <c r="BI29" s="15">
        <v>0</v>
      </c>
      <c r="BJ29" s="44">
        <v>0</v>
      </c>
      <c r="BK29" s="43">
        <v>0</v>
      </c>
      <c r="BL29" s="14">
        <v>0</v>
      </c>
      <c r="BM29" s="44">
        <v>0</v>
      </c>
      <c r="BN29" s="43">
        <v>0</v>
      </c>
      <c r="BO29" s="14">
        <v>0</v>
      </c>
      <c r="BP29" s="44">
        <f t="shared" si="14"/>
        <v>0</v>
      </c>
      <c r="BQ29" s="57">
        <v>228</v>
      </c>
      <c r="BR29" s="15">
        <v>923</v>
      </c>
      <c r="BS29" s="44">
        <f t="shared" si="13"/>
        <v>4048.2456140350873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v>0</v>
      </c>
      <c r="CI29" s="43">
        <v>0</v>
      </c>
      <c r="CJ29" s="14">
        <v>0</v>
      </c>
      <c r="CK29" s="44">
        <v>0</v>
      </c>
      <c r="CL29" s="43">
        <v>0</v>
      </c>
      <c r="CM29" s="14">
        <v>0</v>
      </c>
      <c r="CN29" s="44">
        <f t="shared" si="15"/>
        <v>0</v>
      </c>
      <c r="CO29" s="43">
        <v>0</v>
      </c>
      <c r="CP29" s="14">
        <v>0</v>
      </c>
      <c r="CQ29" s="44">
        <v>0</v>
      </c>
      <c r="CR29" s="57">
        <v>18</v>
      </c>
      <c r="CS29" s="15">
        <v>101</v>
      </c>
      <c r="CT29" s="44">
        <f>CS29/CR29*1000</f>
        <v>5611.1111111111104</v>
      </c>
      <c r="CU29" s="43">
        <v>0</v>
      </c>
      <c r="CV29" s="14">
        <v>0</v>
      </c>
      <c r="CW29" s="44">
        <v>0</v>
      </c>
      <c r="CX29" s="43">
        <v>0</v>
      </c>
      <c r="CY29" s="14">
        <v>0</v>
      </c>
      <c r="CZ29" s="44">
        <v>0</v>
      </c>
      <c r="DA29" s="8">
        <f t="shared" si="3"/>
        <v>246</v>
      </c>
      <c r="DB29" s="16">
        <f t="shared" si="4"/>
        <v>1024</v>
      </c>
      <c r="DC29" s="5"/>
      <c r="DD29" s="6"/>
      <c r="DE29" s="5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</row>
    <row r="30" spans="1:198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f t="shared" si="10"/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v>0</v>
      </c>
      <c r="AP30" s="43">
        <v>0</v>
      </c>
      <c r="AQ30" s="14">
        <v>0</v>
      </c>
      <c r="AR30" s="44">
        <f t="shared" si="11"/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43">
        <v>0</v>
      </c>
      <c r="AZ30" s="14">
        <v>0</v>
      </c>
      <c r="BA30" s="44">
        <v>0</v>
      </c>
      <c r="BB30" s="57">
        <v>0</v>
      </c>
      <c r="BC30" s="15">
        <v>0</v>
      </c>
      <c r="BD30" s="44">
        <v>0</v>
      </c>
      <c r="BE30" s="57">
        <v>0</v>
      </c>
      <c r="BF30" s="15">
        <v>0</v>
      </c>
      <c r="BG30" s="44">
        <f t="shared" si="12"/>
        <v>0</v>
      </c>
      <c r="BH30" s="57">
        <v>0</v>
      </c>
      <c r="BI30" s="15">
        <v>0</v>
      </c>
      <c r="BJ30" s="44">
        <v>0</v>
      </c>
      <c r="BK30" s="43">
        <v>0</v>
      </c>
      <c r="BL30" s="14">
        <v>0</v>
      </c>
      <c r="BM30" s="44">
        <v>0</v>
      </c>
      <c r="BN30" s="43">
        <v>0</v>
      </c>
      <c r="BO30" s="14">
        <v>0</v>
      </c>
      <c r="BP30" s="44">
        <f t="shared" si="14"/>
        <v>0</v>
      </c>
      <c r="BQ30" s="57">
        <v>19</v>
      </c>
      <c r="BR30" s="15">
        <v>49</v>
      </c>
      <c r="BS30" s="44">
        <f t="shared" si="13"/>
        <v>2578.9473684210525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f t="shared" si="15"/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43">
        <v>0</v>
      </c>
      <c r="CV30" s="14">
        <v>0</v>
      </c>
      <c r="CW30" s="44">
        <v>0</v>
      </c>
      <c r="CX30" s="43">
        <v>0</v>
      </c>
      <c r="CY30" s="14">
        <v>0</v>
      </c>
      <c r="CZ30" s="44">
        <v>0</v>
      </c>
      <c r="DA30" s="8">
        <f t="shared" si="3"/>
        <v>19</v>
      </c>
      <c r="DB30" s="16">
        <f t="shared" si="4"/>
        <v>49</v>
      </c>
      <c r="DC30" s="5"/>
      <c r="DD30" s="6"/>
      <c r="DE30" s="5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</row>
    <row r="31" spans="1:198" ht="15" thickBot="1" x14ac:dyDescent="0.35">
      <c r="A31" s="38"/>
      <c r="B31" s="50" t="s">
        <v>17</v>
      </c>
      <c r="C31" s="46">
        <f t="shared" ref="C31:D31" si="16">SUM(C19:C30)</f>
        <v>0</v>
      </c>
      <c r="D31" s="39">
        <f t="shared" si="16"/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0</v>
      </c>
      <c r="AB31" s="39">
        <f>SUM(AB19:AB30)</f>
        <v>0</v>
      </c>
      <c r="AC31" s="47"/>
      <c r="AD31" s="46">
        <f>SUM(AD19:AD30)</f>
        <v>3</v>
      </c>
      <c r="AE31" s="39">
        <f>SUM(AE19:AE30)</f>
        <v>70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>SUM(AM19:AM30)</f>
        <v>0</v>
      </c>
      <c r="AN31" s="39">
        <f>SUM(AN19:AN30)</f>
        <v>0</v>
      </c>
      <c r="AO31" s="47"/>
      <c r="AP31" s="46">
        <f t="shared" ref="AP31:AQ31" si="17">SUM(AP19:AP30)</f>
        <v>0</v>
      </c>
      <c r="AQ31" s="39">
        <f t="shared" si="17"/>
        <v>0</v>
      </c>
      <c r="AR31" s="47"/>
      <c r="AS31" s="46">
        <f>SUM(AS19:AS30)</f>
        <v>13</v>
      </c>
      <c r="AT31" s="39">
        <f>SUM(AT19:AT30)</f>
        <v>97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 t="shared" ref="BE31:BF31" si="18">SUM(BE19:BE30)</f>
        <v>0</v>
      </c>
      <c r="BF31" s="39">
        <f t="shared" si="18"/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0</v>
      </c>
      <c r="BL31" s="39">
        <f>SUM(BL19:BL30)</f>
        <v>0</v>
      </c>
      <c r="BM31" s="47"/>
      <c r="BN31" s="46">
        <f>SUM(BN19:BN30)</f>
        <v>0</v>
      </c>
      <c r="BO31" s="39">
        <f>SUM(BO19:BO30)</f>
        <v>0</v>
      </c>
      <c r="BP31" s="47"/>
      <c r="BQ31" s="46">
        <f>SUM(BQ19:BQ30)</f>
        <v>1814</v>
      </c>
      <c r="BR31" s="39">
        <f>SUM(BR19:BR30)</f>
        <v>5228</v>
      </c>
      <c r="BS31" s="47"/>
      <c r="BT31" s="46">
        <f>SUM(BT19:BT30)</f>
        <v>1</v>
      </c>
      <c r="BU31" s="39">
        <f>SUM(BU19:BU30)</f>
        <v>6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0</v>
      </c>
      <c r="CA31" s="39">
        <f>SUM(CA19:CA30)</f>
        <v>0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1</v>
      </c>
      <c r="CG31" s="39">
        <f>SUM(CG19:CG30)</f>
        <v>9</v>
      </c>
      <c r="CH31" s="47"/>
      <c r="CI31" s="46">
        <f>SUM(CI19:CI30)</f>
        <v>0</v>
      </c>
      <c r="CJ31" s="39">
        <f>SUM(CJ19:CJ30)</f>
        <v>0</v>
      </c>
      <c r="CK31" s="47"/>
      <c r="CL31" s="46">
        <f>SUM(CL19:CL30)</f>
        <v>0</v>
      </c>
      <c r="CM31" s="39">
        <f>SUM(CM19:CM30)</f>
        <v>0</v>
      </c>
      <c r="CN31" s="47"/>
      <c r="CO31" s="46">
        <f>SUM(CO19:CO30)</f>
        <v>7</v>
      </c>
      <c r="CP31" s="39">
        <f>SUM(CP19:CP30)</f>
        <v>217</v>
      </c>
      <c r="CQ31" s="47"/>
      <c r="CR31" s="46">
        <f>SUM(CR19:CR30)</f>
        <v>57</v>
      </c>
      <c r="CS31" s="39">
        <f>SUM(CS19:CS30)</f>
        <v>287</v>
      </c>
      <c r="CT31" s="47"/>
      <c r="CU31" s="46">
        <f>SUM(CU19:CU30)</f>
        <v>0</v>
      </c>
      <c r="CV31" s="39">
        <f>SUM(CV19:CV30)</f>
        <v>0</v>
      </c>
      <c r="CW31" s="47"/>
      <c r="CX31" s="46">
        <f>SUM(CX19:CX30)</f>
        <v>0</v>
      </c>
      <c r="CY31" s="39">
        <f>SUM(CY19:CY30)</f>
        <v>0</v>
      </c>
      <c r="CZ31" s="47"/>
      <c r="DA31" s="40">
        <f t="shared" si="3"/>
        <v>1896</v>
      </c>
      <c r="DB31" s="41">
        <f t="shared" si="4"/>
        <v>5914</v>
      </c>
      <c r="DC31" s="5"/>
      <c r="DD31" s="6"/>
      <c r="DE31" s="5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</row>
    <row r="32" spans="1:198" x14ac:dyDescent="0.3">
      <c r="A32" s="4">
        <v>2006</v>
      </c>
      <c r="B32" s="49" t="s">
        <v>5</v>
      </c>
      <c r="C32" s="43">
        <v>0</v>
      </c>
      <c r="D32" s="14">
        <v>0</v>
      </c>
      <c r="E32" s="44">
        <f t="shared" ref="E32:E43" si="19">IF(C32=0,0,D32/C32*1000)</f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43">
        <v>0</v>
      </c>
      <c r="S32" s="14">
        <v>0</v>
      </c>
      <c r="T32" s="44">
        <v>0</v>
      </c>
      <c r="U32" s="57">
        <v>0</v>
      </c>
      <c r="V32" s="15">
        <v>0</v>
      </c>
      <c r="W32" s="44">
        <v>0</v>
      </c>
      <c r="X32" s="43">
        <v>0</v>
      </c>
      <c r="Y32" s="14">
        <v>0</v>
      </c>
      <c r="Z32" s="44">
        <v>0</v>
      </c>
      <c r="AA32" s="43">
        <v>0</v>
      </c>
      <c r="AB32" s="14">
        <v>0</v>
      </c>
      <c r="AC32" s="44">
        <v>0</v>
      </c>
      <c r="AD32" s="57">
        <v>3</v>
      </c>
      <c r="AE32" s="15">
        <v>70</v>
      </c>
      <c r="AF32" s="44">
        <f>AE32/AD32*1000</f>
        <v>23333.333333333332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v>0</v>
      </c>
      <c r="AP32" s="43">
        <v>0</v>
      </c>
      <c r="AQ32" s="14">
        <v>0</v>
      </c>
      <c r="AR32" s="44">
        <f t="shared" ref="AR32:AR43" si="20">IF(AP32=0,0,AQ32/AP32*1000)</f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f t="shared" ref="BG32:BG43" si="21">IF(BE32=0,0,BF32/BE32*1000)</f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43">
        <v>0</v>
      </c>
      <c r="CV32" s="14">
        <v>0</v>
      </c>
      <c r="CW32" s="44">
        <v>0</v>
      </c>
      <c r="CX32" s="43">
        <v>0</v>
      </c>
      <c r="CY32" s="14">
        <v>0</v>
      </c>
      <c r="CZ32" s="44">
        <v>0</v>
      </c>
      <c r="DA32" s="8">
        <f t="shared" si="3"/>
        <v>3</v>
      </c>
      <c r="DB32" s="16">
        <f t="shared" si="4"/>
        <v>70</v>
      </c>
      <c r="DC32" s="5"/>
      <c r="DD32" s="6"/>
      <c r="DE32" s="5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</row>
    <row r="33" spans="1:198" x14ac:dyDescent="0.3">
      <c r="A33" s="4">
        <v>2006</v>
      </c>
      <c r="B33" s="49" t="s">
        <v>6</v>
      </c>
      <c r="C33" s="43">
        <v>0</v>
      </c>
      <c r="D33" s="14">
        <v>0</v>
      </c>
      <c r="E33" s="44">
        <f t="shared" si="19"/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43">
        <v>0</v>
      </c>
      <c r="S33" s="14">
        <v>0</v>
      </c>
      <c r="T33" s="44">
        <v>0</v>
      </c>
      <c r="U33" s="57">
        <v>0</v>
      </c>
      <c r="V33" s="15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v>0</v>
      </c>
      <c r="AP33" s="43">
        <v>0</v>
      </c>
      <c r="AQ33" s="14">
        <v>0</v>
      </c>
      <c r="AR33" s="44">
        <f t="shared" si="20"/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f t="shared" si="21"/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43">
        <v>0</v>
      </c>
      <c r="CV33" s="14">
        <v>0</v>
      </c>
      <c r="CW33" s="44">
        <v>0</v>
      </c>
      <c r="CX33" s="43">
        <v>0</v>
      </c>
      <c r="CY33" s="14">
        <v>0</v>
      </c>
      <c r="CZ33" s="44">
        <v>0</v>
      </c>
      <c r="DA33" s="8">
        <f t="shared" si="3"/>
        <v>0</v>
      </c>
      <c r="DB33" s="16">
        <f t="shared" si="4"/>
        <v>0</v>
      </c>
      <c r="DC33" s="5"/>
      <c r="DD33" s="6"/>
      <c r="DE33" s="5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</row>
    <row r="34" spans="1:198" x14ac:dyDescent="0.3">
      <c r="A34" s="4">
        <v>2006</v>
      </c>
      <c r="B34" s="49" t="s">
        <v>7</v>
      </c>
      <c r="C34" s="43">
        <v>0</v>
      </c>
      <c r="D34" s="14">
        <v>0</v>
      </c>
      <c r="E34" s="44">
        <f t="shared" si="19"/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43">
        <v>0</v>
      </c>
      <c r="S34" s="14">
        <v>0</v>
      </c>
      <c r="T34" s="44">
        <v>0</v>
      </c>
      <c r="U34" s="57">
        <v>0</v>
      </c>
      <c r="V34" s="15">
        <v>0</v>
      </c>
      <c r="W34" s="44">
        <v>0</v>
      </c>
      <c r="X34" s="43">
        <v>0</v>
      </c>
      <c r="Y34" s="14">
        <v>0</v>
      </c>
      <c r="Z34" s="44">
        <v>0</v>
      </c>
      <c r="AA34" s="43">
        <v>0</v>
      </c>
      <c r="AB34" s="14">
        <v>0</v>
      </c>
      <c r="AC34" s="44">
        <v>0</v>
      </c>
      <c r="AD34" s="57">
        <v>2</v>
      </c>
      <c r="AE34" s="15">
        <v>41</v>
      </c>
      <c r="AF34" s="44">
        <f>AE34/AD34*1000</f>
        <v>20500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v>0</v>
      </c>
      <c r="AP34" s="43">
        <v>0</v>
      </c>
      <c r="AQ34" s="14">
        <v>0</v>
      </c>
      <c r="AR34" s="44">
        <f t="shared" si="20"/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43">
        <v>0</v>
      </c>
      <c r="AZ34" s="14">
        <v>0</v>
      </c>
      <c r="BA34" s="44">
        <v>0</v>
      </c>
      <c r="BB34" s="57">
        <v>0</v>
      </c>
      <c r="BC34" s="15">
        <v>0</v>
      </c>
      <c r="BD34" s="44">
        <v>0</v>
      </c>
      <c r="BE34" s="57">
        <v>0</v>
      </c>
      <c r="BF34" s="15">
        <v>0</v>
      </c>
      <c r="BG34" s="44">
        <f t="shared" si="21"/>
        <v>0</v>
      </c>
      <c r="BH34" s="57">
        <v>0</v>
      </c>
      <c r="BI34" s="15">
        <v>0</v>
      </c>
      <c r="BJ34" s="44">
        <v>0</v>
      </c>
      <c r="BK34" s="43">
        <v>0</v>
      </c>
      <c r="BL34" s="14">
        <v>0</v>
      </c>
      <c r="BM34" s="44">
        <v>0</v>
      </c>
      <c r="BN34" s="43">
        <v>0</v>
      </c>
      <c r="BO34" s="14">
        <v>0</v>
      </c>
      <c r="BP34" s="44">
        <v>0</v>
      </c>
      <c r="BQ34" s="57">
        <v>57</v>
      </c>
      <c r="BR34" s="15">
        <v>149</v>
      </c>
      <c r="BS34" s="44">
        <f t="shared" ref="BS34:BS43" si="22">BR34/BQ34*1000</f>
        <v>2614.0350877192982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43">
        <v>0</v>
      </c>
      <c r="CV34" s="14">
        <v>0</v>
      </c>
      <c r="CW34" s="44">
        <v>0</v>
      </c>
      <c r="CX34" s="43">
        <v>0</v>
      </c>
      <c r="CY34" s="14">
        <v>0</v>
      </c>
      <c r="CZ34" s="44">
        <v>0</v>
      </c>
      <c r="DA34" s="8">
        <f t="shared" si="3"/>
        <v>59</v>
      </c>
      <c r="DB34" s="16">
        <f t="shared" si="4"/>
        <v>190</v>
      </c>
      <c r="DC34" s="5"/>
      <c r="DD34" s="6"/>
      <c r="DE34" s="5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</row>
    <row r="35" spans="1:198" x14ac:dyDescent="0.3">
      <c r="A35" s="4">
        <v>2006</v>
      </c>
      <c r="B35" s="49" t="s">
        <v>8</v>
      </c>
      <c r="C35" s="43">
        <v>0</v>
      </c>
      <c r="D35" s="14">
        <v>0</v>
      </c>
      <c r="E35" s="44">
        <f t="shared" si="19"/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43">
        <v>0</v>
      </c>
      <c r="S35" s="14">
        <v>0</v>
      </c>
      <c r="T35" s="44">
        <v>0</v>
      </c>
      <c r="U35" s="57">
        <v>0</v>
      </c>
      <c r="V35" s="15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v>0</v>
      </c>
      <c r="AP35" s="43">
        <v>0</v>
      </c>
      <c r="AQ35" s="14">
        <v>0</v>
      </c>
      <c r="AR35" s="44">
        <f t="shared" si="20"/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43">
        <v>0</v>
      </c>
      <c r="AZ35" s="14">
        <v>0</v>
      </c>
      <c r="BA35" s="44">
        <v>0</v>
      </c>
      <c r="BB35" s="57">
        <v>0</v>
      </c>
      <c r="BC35" s="15">
        <v>0</v>
      </c>
      <c r="BD35" s="44">
        <v>0</v>
      </c>
      <c r="BE35" s="57">
        <v>0</v>
      </c>
      <c r="BF35" s="15">
        <v>0</v>
      </c>
      <c r="BG35" s="44">
        <f t="shared" si="21"/>
        <v>0</v>
      </c>
      <c r="BH35" s="57">
        <v>0</v>
      </c>
      <c r="BI35" s="15">
        <v>0</v>
      </c>
      <c r="BJ35" s="44">
        <v>0</v>
      </c>
      <c r="BK35" s="43">
        <v>0</v>
      </c>
      <c r="BL35" s="14">
        <v>0</v>
      </c>
      <c r="BM35" s="44">
        <v>0</v>
      </c>
      <c r="BN35" s="43">
        <v>0</v>
      </c>
      <c r="BO35" s="14">
        <v>0</v>
      </c>
      <c r="BP35" s="44">
        <f t="shared" ref="BP35:BP43" si="23">IF(BN35=0,0,BO35/BN35*1000)</f>
        <v>0</v>
      </c>
      <c r="BQ35" s="57">
        <v>674</v>
      </c>
      <c r="BR35" s="15">
        <v>1761</v>
      </c>
      <c r="BS35" s="44">
        <f t="shared" si="22"/>
        <v>2612.7596439169142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43">
        <v>0</v>
      </c>
      <c r="CM35" s="14">
        <v>0</v>
      </c>
      <c r="CN35" s="44">
        <v>0</v>
      </c>
      <c r="CO35" s="43">
        <v>0</v>
      </c>
      <c r="CP35" s="14">
        <v>0</v>
      </c>
      <c r="CQ35" s="44">
        <v>0</v>
      </c>
      <c r="CR35" s="57">
        <v>2</v>
      </c>
      <c r="CS35" s="15">
        <v>10</v>
      </c>
      <c r="CT35" s="44">
        <f>CS35/CR35*1000</f>
        <v>5000</v>
      </c>
      <c r="CU35" s="43">
        <v>0</v>
      </c>
      <c r="CV35" s="14">
        <v>0</v>
      </c>
      <c r="CW35" s="44">
        <v>0</v>
      </c>
      <c r="CX35" s="43">
        <v>0</v>
      </c>
      <c r="CY35" s="14">
        <v>0</v>
      </c>
      <c r="CZ35" s="44">
        <v>0</v>
      </c>
      <c r="DA35" s="8">
        <f t="shared" si="3"/>
        <v>676</v>
      </c>
      <c r="DB35" s="16">
        <f t="shared" si="4"/>
        <v>1771</v>
      </c>
      <c r="DC35" s="5"/>
      <c r="DD35" s="6"/>
      <c r="DE35" s="5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</row>
    <row r="36" spans="1:198" x14ac:dyDescent="0.3">
      <c r="A36" s="4">
        <v>2006</v>
      </c>
      <c r="B36" s="49" t="s">
        <v>9</v>
      </c>
      <c r="C36" s="43">
        <v>0</v>
      </c>
      <c r="D36" s="14">
        <v>0</v>
      </c>
      <c r="E36" s="44">
        <f t="shared" si="19"/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43">
        <v>0</v>
      </c>
      <c r="S36" s="14">
        <v>0</v>
      </c>
      <c r="T36" s="44">
        <v>0</v>
      </c>
      <c r="U36" s="57">
        <v>0</v>
      </c>
      <c r="V36" s="15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v>0</v>
      </c>
      <c r="AP36" s="43">
        <v>0</v>
      </c>
      <c r="AQ36" s="14">
        <v>0</v>
      </c>
      <c r="AR36" s="44">
        <f t="shared" si="20"/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43">
        <v>0</v>
      </c>
      <c r="AZ36" s="14">
        <v>0</v>
      </c>
      <c r="BA36" s="44">
        <v>0</v>
      </c>
      <c r="BB36" s="57">
        <v>0</v>
      </c>
      <c r="BC36" s="15">
        <v>0</v>
      </c>
      <c r="BD36" s="44">
        <v>0</v>
      </c>
      <c r="BE36" s="57">
        <v>0</v>
      </c>
      <c r="BF36" s="15">
        <v>0</v>
      </c>
      <c r="BG36" s="44">
        <f t="shared" si="21"/>
        <v>0</v>
      </c>
      <c r="BH36" s="57">
        <v>0</v>
      </c>
      <c r="BI36" s="15">
        <v>0</v>
      </c>
      <c r="BJ36" s="44">
        <v>0</v>
      </c>
      <c r="BK36" s="43">
        <v>0</v>
      </c>
      <c r="BL36" s="14">
        <v>0</v>
      </c>
      <c r="BM36" s="44">
        <v>0</v>
      </c>
      <c r="BN36" s="43">
        <v>0</v>
      </c>
      <c r="BO36" s="14">
        <v>0</v>
      </c>
      <c r="BP36" s="44">
        <f t="shared" si="23"/>
        <v>0</v>
      </c>
      <c r="BQ36" s="57">
        <v>123</v>
      </c>
      <c r="BR36" s="15">
        <v>301</v>
      </c>
      <c r="BS36" s="44">
        <f t="shared" si="22"/>
        <v>2447.1544715447158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43">
        <v>0</v>
      </c>
      <c r="CV36" s="14">
        <v>0</v>
      </c>
      <c r="CW36" s="44">
        <v>0</v>
      </c>
      <c r="CX36" s="43">
        <v>0</v>
      </c>
      <c r="CY36" s="14">
        <v>0</v>
      </c>
      <c r="CZ36" s="44">
        <v>0</v>
      </c>
      <c r="DA36" s="8">
        <f t="shared" si="3"/>
        <v>123</v>
      </c>
      <c r="DB36" s="16">
        <f t="shared" si="4"/>
        <v>301</v>
      </c>
      <c r="DC36" s="5"/>
      <c r="DD36" s="6"/>
      <c r="DE36" s="5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</row>
    <row r="37" spans="1:198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f t="shared" si="19"/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43">
        <v>0</v>
      </c>
      <c r="S37" s="14">
        <v>0</v>
      </c>
      <c r="T37" s="44">
        <v>0</v>
      </c>
      <c r="U37" s="57">
        <v>0</v>
      </c>
      <c r="V37" s="15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v>0</v>
      </c>
      <c r="AP37" s="43">
        <v>0</v>
      </c>
      <c r="AQ37" s="14">
        <v>0</v>
      </c>
      <c r="AR37" s="44">
        <f t="shared" si="20"/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43">
        <v>0</v>
      </c>
      <c r="AZ37" s="14">
        <v>0</v>
      </c>
      <c r="BA37" s="44">
        <v>0</v>
      </c>
      <c r="BB37" s="57">
        <v>0</v>
      </c>
      <c r="BC37" s="15">
        <v>0</v>
      </c>
      <c r="BD37" s="44">
        <v>0</v>
      </c>
      <c r="BE37" s="57">
        <v>0</v>
      </c>
      <c r="BF37" s="15">
        <v>0</v>
      </c>
      <c r="BG37" s="44">
        <f t="shared" si="21"/>
        <v>0</v>
      </c>
      <c r="BH37" s="57">
        <v>0</v>
      </c>
      <c r="BI37" s="15">
        <v>0</v>
      </c>
      <c r="BJ37" s="44">
        <v>0</v>
      </c>
      <c r="BK37" s="43">
        <v>0</v>
      </c>
      <c r="BL37" s="14">
        <v>0</v>
      </c>
      <c r="BM37" s="44">
        <v>0</v>
      </c>
      <c r="BN37" s="43">
        <v>0</v>
      </c>
      <c r="BO37" s="14">
        <v>0</v>
      </c>
      <c r="BP37" s="44">
        <f t="shared" si="23"/>
        <v>0</v>
      </c>
      <c r="BQ37" s="57">
        <v>606</v>
      </c>
      <c r="BR37" s="15">
        <v>1717</v>
      </c>
      <c r="BS37" s="44">
        <f t="shared" si="22"/>
        <v>2833.3333333333335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43">
        <v>0</v>
      </c>
      <c r="CM37" s="14">
        <v>0</v>
      </c>
      <c r="CN37" s="44">
        <v>0</v>
      </c>
      <c r="CO37" s="43">
        <v>0</v>
      </c>
      <c r="CP37" s="14">
        <v>0</v>
      </c>
      <c r="CQ37" s="44">
        <v>0</v>
      </c>
      <c r="CR37" s="57">
        <v>1</v>
      </c>
      <c r="CS37" s="15">
        <v>3</v>
      </c>
      <c r="CT37" s="44">
        <f>CS37/CR37*1000</f>
        <v>3000</v>
      </c>
      <c r="CU37" s="43">
        <v>0</v>
      </c>
      <c r="CV37" s="14">
        <v>0</v>
      </c>
      <c r="CW37" s="44">
        <v>0</v>
      </c>
      <c r="CX37" s="43">
        <v>0</v>
      </c>
      <c r="CY37" s="14">
        <v>0</v>
      </c>
      <c r="CZ37" s="44">
        <v>0</v>
      </c>
      <c r="DA37" s="8">
        <f t="shared" si="3"/>
        <v>607</v>
      </c>
      <c r="DB37" s="16">
        <f t="shared" si="4"/>
        <v>1720</v>
      </c>
      <c r="DC37" s="5"/>
      <c r="DD37" s="6"/>
      <c r="DE37" s="5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</row>
    <row r="38" spans="1:198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f t="shared" si="19"/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43">
        <v>0</v>
      </c>
      <c r="S38" s="14">
        <v>0</v>
      </c>
      <c r="T38" s="44">
        <v>0</v>
      </c>
      <c r="U38" s="57">
        <v>0</v>
      </c>
      <c r="V38" s="15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v>0</v>
      </c>
      <c r="AP38" s="43">
        <v>0</v>
      </c>
      <c r="AQ38" s="14">
        <v>0</v>
      </c>
      <c r="AR38" s="44">
        <f t="shared" si="20"/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43">
        <v>0</v>
      </c>
      <c r="AZ38" s="14">
        <v>0</v>
      </c>
      <c r="BA38" s="44">
        <v>0</v>
      </c>
      <c r="BB38" s="57">
        <v>0</v>
      </c>
      <c r="BC38" s="15">
        <v>0</v>
      </c>
      <c r="BD38" s="44">
        <v>0</v>
      </c>
      <c r="BE38" s="57">
        <v>0</v>
      </c>
      <c r="BF38" s="15">
        <v>0</v>
      </c>
      <c r="BG38" s="44">
        <f t="shared" si="21"/>
        <v>0</v>
      </c>
      <c r="BH38" s="57">
        <v>0</v>
      </c>
      <c r="BI38" s="15">
        <v>0</v>
      </c>
      <c r="BJ38" s="44">
        <v>0</v>
      </c>
      <c r="BK38" s="43">
        <v>0</v>
      </c>
      <c r="BL38" s="14">
        <v>2</v>
      </c>
      <c r="BM38" s="44">
        <v>0</v>
      </c>
      <c r="BN38" s="43">
        <v>0</v>
      </c>
      <c r="BO38" s="14">
        <v>0</v>
      </c>
      <c r="BP38" s="44">
        <f t="shared" si="23"/>
        <v>0</v>
      </c>
      <c r="BQ38" s="57">
        <v>463</v>
      </c>
      <c r="BR38" s="15">
        <v>1348</v>
      </c>
      <c r="BS38" s="44">
        <f t="shared" si="22"/>
        <v>2911.4470842332612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43">
        <v>0</v>
      </c>
      <c r="CV38" s="14">
        <v>0</v>
      </c>
      <c r="CW38" s="44">
        <v>0</v>
      </c>
      <c r="CX38" s="43">
        <v>0</v>
      </c>
      <c r="CY38" s="14">
        <v>0</v>
      </c>
      <c r="CZ38" s="44">
        <v>0</v>
      </c>
      <c r="DA38" s="8">
        <f t="shared" ref="DA38:DA69" si="24">SUM(CR38,CO38,CI38,CF38,BT38,BQ38,BK38,AY38,AS38,AM38,AG38,AD38,R38,F38)</f>
        <v>463</v>
      </c>
      <c r="DB38" s="16">
        <f t="shared" ref="DB38:DB69" si="25">SUM(CS38,CP38,CJ38,CG38,BU38,BR38,BL38,AZ38,AT38,AN38,AH38,AE38,S38,G38)</f>
        <v>1350</v>
      </c>
      <c r="DC38" s="5"/>
      <c r="DD38" s="6"/>
      <c r="DE38" s="5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</row>
    <row r="39" spans="1:198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f t="shared" si="19"/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43">
        <v>0</v>
      </c>
      <c r="S39" s="14">
        <v>0</v>
      </c>
      <c r="T39" s="44">
        <v>0</v>
      </c>
      <c r="U39" s="57">
        <v>0</v>
      </c>
      <c r="V39" s="15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v>0</v>
      </c>
      <c r="AP39" s="43">
        <v>0</v>
      </c>
      <c r="AQ39" s="14">
        <v>0</v>
      </c>
      <c r="AR39" s="44">
        <f t="shared" si="20"/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f t="shared" si="21"/>
        <v>0</v>
      </c>
      <c r="BH39" s="43">
        <v>0</v>
      </c>
      <c r="BI39" s="14">
        <v>0</v>
      </c>
      <c r="BJ39" s="44"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f t="shared" si="23"/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43">
        <v>0</v>
      </c>
      <c r="CV39" s="14">
        <v>0</v>
      </c>
      <c r="CW39" s="44">
        <v>0</v>
      </c>
      <c r="CX39" s="43">
        <v>0</v>
      </c>
      <c r="CY39" s="14">
        <v>0</v>
      </c>
      <c r="CZ39" s="44">
        <v>0</v>
      </c>
      <c r="DA39" s="8">
        <f t="shared" si="24"/>
        <v>0</v>
      </c>
      <c r="DB39" s="16">
        <f t="shared" si="25"/>
        <v>0</v>
      </c>
      <c r="DC39" s="5"/>
      <c r="DD39" s="6"/>
      <c r="DE39" s="5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</row>
    <row r="40" spans="1:198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f t="shared" si="19"/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43">
        <v>0</v>
      </c>
      <c r="S40" s="14">
        <v>0</v>
      </c>
      <c r="T40" s="44">
        <v>0</v>
      </c>
      <c r="U40" s="57">
        <v>0</v>
      </c>
      <c r="V40" s="15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v>0</v>
      </c>
      <c r="AP40" s="43">
        <v>0</v>
      </c>
      <c r="AQ40" s="14">
        <v>0</v>
      </c>
      <c r="AR40" s="44">
        <f t="shared" si="20"/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f t="shared" si="21"/>
        <v>0</v>
      </c>
      <c r="BH40" s="43">
        <v>0</v>
      </c>
      <c r="BI40" s="14">
        <v>0</v>
      </c>
      <c r="BJ40" s="44"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f t="shared" si="23"/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43">
        <v>0</v>
      </c>
      <c r="CV40" s="14">
        <v>0</v>
      </c>
      <c r="CW40" s="44">
        <v>0</v>
      </c>
      <c r="CX40" s="43">
        <v>0</v>
      </c>
      <c r="CY40" s="14">
        <v>0</v>
      </c>
      <c r="CZ40" s="44">
        <v>0</v>
      </c>
      <c r="DA40" s="8">
        <f t="shared" si="24"/>
        <v>0</v>
      </c>
      <c r="DB40" s="16">
        <f t="shared" si="25"/>
        <v>0</v>
      </c>
      <c r="DC40" s="5"/>
      <c r="DD40" s="6"/>
      <c r="DE40" s="5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</row>
    <row r="41" spans="1:198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f t="shared" si="19"/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43">
        <v>0</v>
      </c>
      <c r="S41" s="14">
        <v>0</v>
      </c>
      <c r="T41" s="44">
        <v>0</v>
      </c>
      <c r="U41" s="57">
        <v>0</v>
      </c>
      <c r="V41" s="15">
        <v>0</v>
      </c>
      <c r="W41" s="44">
        <v>0</v>
      </c>
      <c r="X41" s="43">
        <v>0</v>
      </c>
      <c r="Y41" s="14">
        <v>0</v>
      </c>
      <c r="Z41" s="44">
        <v>0</v>
      </c>
      <c r="AA41" s="43">
        <v>0</v>
      </c>
      <c r="AB41" s="14">
        <v>0</v>
      </c>
      <c r="AC41" s="44">
        <v>0</v>
      </c>
      <c r="AD41" s="57">
        <v>4</v>
      </c>
      <c r="AE41" s="15">
        <v>111</v>
      </c>
      <c r="AF41" s="44">
        <f>AE41/AD41*1000</f>
        <v>27750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v>0</v>
      </c>
      <c r="AP41" s="43">
        <v>0</v>
      </c>
      <c r="AQ41" s="14">
        <v>0</v>
      </c>
      <c r="AR41" s="44">
        <f t="shared" si="20"/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f t="shared" si="21"/>
        <v>0</v>
      </c>
      <c r="BH41" s="43">
        <v>0</v>
      </c>
      <c r="BI41" s="14">
        <v>0</v>
      </c>
      <c r="BJ41" s="44"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f t="shared" si="23"/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43">
        <v>0</v>
      </c>
      <c r="CV41" s="14">
        <v>0</v>
      </c>
      <c r="CW41" s="44">
        <v>0</v>
      </c>
      <c r="CX41" s="43">
        <v>0</v>
      </c>
      <c r="CY41" s="14">
        <v>0</v>
      </c>
      <c r="CZ41" s="44">
        <v>0</v>
      </c>
      <c r="DA41" s="8">
        <f t="shared" si="24"/>
        <v>4</v>
      </c>
      <c r="DB41" s="16">
        <f t="shared" si="25"/>
        <v>111</v>
      </c>
      <c r="DC41" s="5"/>
      <c r="DD41" s="6"/>
      <c r="DE41" s="5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</row>
    <row r="42" spans="1:198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f t="shared" si="19"/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v>0</v>
      </c>
      <c r="AP42" s="43">
        <v>0</v>
      </c>
      <c r="AQ42" s="14">
        <v>0</v>
      </c>
      <c r="AR42" s="44">
        <f t="shared" si="20"/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f t="shared" si="21"/>
        <v>0</v>
      </c>
      <c r="BH42" s="43">
        <v>0</v>
      </c>
      <c r="BI42" s="14">
        <v>0</v>
      </c>
      <c r="BJ42" s="44"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f t="shared" si="23"/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43">
        <v>0</v>
      </c>
      <c r="CV42" s="14">
        <v>0</v>
      </c>
      <c r="CW42" s="44">
        <v>0</v>
      </c>
      <c r="CX42" s="43">
        <v>0</v>
      </c>
      <c r="CY42" s="14">
        <v>0</v>
      </c>
      <c r="CZ42" s="44">
        <v>0</v>
      </c>
      <c r="DA42" s="8">
        <f t="shared" si="24"/>
        <v>0</v>
      </c>
      <c r="DB42" s="16">
        <f t="shared" si="25"/>
        <v>0</v>
      </c>
      <c r="DC42" s="5"/>
      <c r="DD42" s="6"/>
      <c r="DE42" s="5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</row>
    <row r="43" spans="1:198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f t="shared" si="19"/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v>0</v>
      </c>
      <c r="AP43" s="43">
        <v>0</v>
      </c>
      <c r="AQ43" s="14">
        <v>0</v>
      </c>
      <c r="AR43" s="44">
        <f t="shared" si="20"/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43">
        <v>0</v>
      </c>
      <c r="AZ43" s="14">
        <v>0</v>
      </c>
      <c r="BA43" s="44">
        <v>0</v>
      </c>
      <c r="BB43" s="57">
        <v>0</v>
      </c>
      <c r="BC43" s="15">
        <v>0</v>
      </c>
      <c r="BD43" s="44">
        <v>0</v>
      </c>
      <c r="BE43" s="57">
        <v>0</v>
      </c>
      <c r="BF43" s="15">
        <v>0</v>
      </c>
      <c r="BG43" s="44">
        <f t="shared" si="21"/>
        <v>0</v>
      </c>
      <c r="BH43" s="57">
        <v>0</v>
      </c>
      <c r="BI43" s="15">
        <v>0</v>
      </c>
      <c r="BJ43" s="44">
        <v>0</v>
      </c>
      <c r="BK43" s="43">
        <v>0</v>
      </c>
      <c r="BL43" s="14">
        <v>0</v>
      </c>
      <c r="BM43" s="44">
        <v>0</v>
      </c>
      <c r="BN43" s="43">
        <v>0</v>
      </c>
      <c r="BO43" s="14">
        <v>0</v>
      </c>
      <c r="BP43" s="44">
        <f t="shared" si="23"/>
        <v>0</v>
      </c>
      <c r="BQ43" s="57">
        <v>20</v>
      </c>
      <c r="BR43" s="15">
        <v>136</v>
      </c>
      <c r="BS43" s="44">
        <f t="shared" si="22"/>
        <v>6800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43">
        <v>0</v>
      </c>
      <c r="CV43" s="14">
        <v>0</v>
      </c>
      <c r="CW43" s="44">
        <v>0</v>
      </c>
      <c r="CX43" s="43">
        <v>0</v>
      </c>
      <c r="CY43" s="14">
        <v>0</v>
      </c>
      <c r="CZ43" s="44">
        <v>0</v>
      </c>
      <c r="DA43" s="8">
        <f t="shared" si="24"/>
        <v>20</v>
      </c>
      <c r="DB43" s="16">
        <f t="shared" si="25"/>
        <v>136</v>
      </c>
      <c r="DC43" s="5"/>
      <c r="DD43" s="6"/>
      <c r="DE43" s="5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</row>
    <row r="44" spans="1:198" ht="15" thickBot="1" x14ac:dyDescent="0.35">
      <c r="A44" s="38"/>
      <c r="B44" s="50" t="s">
        <v>17</v>
      </c>
      <c r="C44" s="46">
        <f t="shared" ref="C44:D44" si="26">SUM(C32:C43)</f>
        <v>0</v>
      </c>
      <c r="D44" s="39">
        <f t="shared" si="26"/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0</v>
      </c>
      <c r="AB44" s="39">
        <f>SUM(AB32:AB43)</f>
        <v>0</v>
      </c>
      <c r="AC44" s="47"/>
      <c r="AD44" s="46">
        <f>SUM(AD32:AD43)</f>
        <v>9</v>
      </c>
      <c r="AE44" s="39">
        <f>SUM(AE32:AE43)</f>
        <v>222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>SUM(AM32:AM43)</f>
        <v>0</v>
      </c>
      <c r="AN44" s="39">
        <f>SUM(AN32:AN43)</f>
        <v>0</v>
      </c>
      <c r="AO44" s="47"/>
      <c r="AP44" s="46">
        <f t="shared" ref="AP44:AQ44" si="27">SUM(AP32:AP43)</f>
        <v>0</v>
      </c>
      <c r="AQ44" s="39">
        <f t="shared" si="27"/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 t="shared" ref="BE44:BF44" si="28">SUM(BE32:BE43)</f>
        <v>0</v>
      </c>
      <c r="BF44" s="39">
        <f t="shared" si="28"/>
        <v>0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0</v>
      </c>
      <c r="BL44" s="39">
        <f>SUM(BL32:BL43)</f>
        <v>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1943</v>
      </c>
      <c r="BR44" s="39">
        <f>SUM(BR32:BR43)</f>
        <v>5412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0</v>
      </c>
      <c r="CM44" s="39">
        <f>SUM(CM32:CM43)</f>
        <v>0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3</v>
      </c>
      <c r="CS44" s="39">
        <f>SUM(CS32:CS43)</f>
        <v>13</v>
      </c>
      <c r="CT44" s="47"/>
      <c r="CU44" s="46">
        <f>SUM(CU32:CU43)</f>
        <v>0</v>
      </c>
      <c r="CV44" s="39">
        <f>SUM(CV32:CV43)</f>
        <v>0</v>
      </c>
      <c r="CW44" s="47"/>
      <c r="CX44" s="46">
        <f>SUM(CX32:CX43)</f>
        <v>0</v>
      </c>
      <c r="CY44" s="39">
        <f>SUM(CY32:CY43)</f>
        <v>0</v>
      </c>
      <c r="CZ44" s="47"/>
      <c r="DA44" s="40">
        <f t="shared" si="24"/>
        <v>1955</v>
      </c>
      <c r="DB44" s="41">
        <f t="shared" si="25"/>
        <v>5649</v>
      </c>
      <c r="DC44" s="5"/>
      <c r="DD44" s="6"/>
      <c r="DE44" s="5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</row>
    <row r="45" spans="1:198" x14ac:dyDescent="0.3">
      <c r="A45" s="4">
        <v>2007</v>
      </c>
      <c r="B45" s="49" t="s">
        <v>5</v>
      </c>
      <c r="C45" s="43">
        <v>0</v>
      </c>
      <c r="D45" s="14">
        <v>0</v>
      </c>
      <c r="E45" s="44">
        <f t="shared" ref="E45:E56" si="29">IF(C45=0,0,D45/C45*1000)</f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v>0</v>
      </c>
      <c r="AP45" s="43">
        <v>0</v>
      </c>
      <c r="AQ45" s="14">
        <v>0</v>
      </c>
      <c r="AR45" s="44">
        <f t="shared" ref="AR45:AR56" si="30">IF(AP45=0,0,AQ45/AP45*1000)</f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f t="shared" ref="BG45:BG56" si="31">IF(BE45=0,0,BF45/BE45*1000)</f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43">
        <v>0</v>
      </c>
      <c r="CM45" s="14">
        <v>0</v>
      </c>
      <c r="CN45" s="44">
        <v>0</v>
      </c>
      <c r="CO45" s="43">
        <v>0</v>
      </c>
      <c r="CP45" s="14">
        <v>0</v>
      </c>
      <c r="CQ45" s="44">
        <v>0</v>
      </c>
      <c r="CR45" s="57">
        <v>36</v>
      </c>
      <c r="CS45" s="15">
        <v>181</v>
      </c>
      <c r="CT45" s="44">
        <f t="shared" ref="CT45:CT51" si="32">CS45/CR45*1000</f>
        <v>5027.7777777777774</v>
      </c>
      <c r="CU45" s="57">
        <v>0</v>
      </c>
      <c r="CV45" s="15">
        <v>0</v>
      </c>
      <c r="CW45" s="44">
        <v>0</v>
      </c>
      <c r="CX45" s="57">
        <v>0</v>
      </c>
      <c r="CY45" s="15">
        <v>0</v>
      </c>
      <c r="CZ45" s="44">
        <v>0</v>
      </c>
      <c r="DA45" s="8">
        <f t="shared" si="24"/>
        <v>36</v>
      </c>
      <c r="DB45" s="16">
        <f t="shared" si="25"/>
        <v>181</v>
      </c>
      <c r="DC45" s="5"/>
      <c r="DD45" s="6"/>
      <c r="DE45" s="5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</row>
    <row r="46" spans="1:198" x14ac:dyDescent="0.3">
      <c r="A46" s="4">
        <v>2007</v>
      </c>
      <c r="B46" s="49" t="s">
        <v>6</v>
      </c>
      <c r="C46" s="43">
        <v>0</v>
      </c>
      <c r="D46" s="14">
        <v>0</v>
      </c>
      <c r="E46" s="44">
        <f t="shared" si="29"/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43">
        <v>0</v>
      </c>
      <c r="AB46" s="14">
        <v>0</v>
      </c>
      <c r="AC46" s="44">
        <v>0</v>
      </c>
      <c r="AD46" s="57">
        <v>4</v>
      </c>
      <c r="AE46" s="15">
        <v>104</v>
      </c>
      <c r="AF46" s="44">
        <f>AE46/AD46*1000</f>
        <v>26000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v>0</v>
      </c>
      <c r="AP46" s="43">
        <v>0</v>
      </c>
      <c r="AQ46" s="14">
        <v>0</v>
      </c>
      <c r="AR46" s="44">
        <f t="shared" si="30"/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43">
        <v>0</v>
      </c>
      <c r="AZ46" s="14">
        <v>0</v>
      </c>
      <c r="BA46" s="44">
        <v>0</v>
      </c>
      <c r="BB46" s="57">
        <v>0</v>
      </c>
      <c r="BC46" s="15">
        <v>0</v>
      </c>
      <c r="BD46" s="44">
        <v>0</v>
      </c>
      <c r="BE46" s="57">
        <v>0</v>
      </c>
      <c r="BF46" s="15">
        <v>0</v>
      </c>
      <c r="BG46" s="44">
        <f t="shared" si="31"/>
        <v>0</v>
      </c>
      <c r="BH46" s="57">
        <v>0</v>
      </c>
      <c r="BI46" s="15">
        <v>0</v>
      </c>
      <c r="BJ46" s="44">
        <v>0</v>
      </c>
      <c r="BK46" s="43">
        <v>0</v>
      </c>
      <c r="BL46" s="14">
        <v>0</v>
      </c>
      <c r="BM46" s="44">
        <v>0</v>
      </c>
      <c r="BN46" s="43">
        <v>0</v>
      </c>
      <c r="BO46" s="14">
        <v>0</v>
      </c>
      <c r="BP46" s="44">
        <v>0</v>
      </c>
      <c r="BQ46" s="57">
        <v>20</v>
      </c>
      <c r="BR46" s="15">
        <v>137</v>
      </c>
      <c r="BS46" s="44">
        <f>BR46/BQ46*1000</f>
        <v>6850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43">
        <v>0</v>
      </c>
      <c r="CM46" s="14">
        <v>0</v>
      </c>
      <c r="CN46" s="44">
        <v>0</v>
      </c>
      <c r="CO46" s="43">
        <v>0</v>
      </c>
      <c r="CP46" s="14">
        <v>0</v>
      </c>
      <c r="CQ46" s="44">
        <v>0</v>
      </c>
      <c r="CR46" s="57">
        <v>17</v>
      </c>
      <c r="CS46" s="15">
        <v>49</v>
      </c>
      <c r="CT46" s="44">
        <f t="shared" si="32"/>
        <v>2882.3529411764707</v>
      </c>
      <c r="CU46" s="57">
        <v>0</v>
      </c>
      <c r="CV46" s="15">
        <v>0</v>
      </c>
      <c r="CW46" s="44">
        <v>0</v>
      </c>
      <c r="CX46" s="57">
        <v>0</v>
      </c>
      <c r="CY46" s="15">
        <v>0</v>
      </c>
      <c r="CZ46" s="44">
        <v>0</v>
      </c>
      <c r="DA46" s="8">
        <f t="shared" si="24"/>
        <v>41</v>
      </c>
      <c r="DB46" s="16">
        <f t="shared" si="25"/>
        <v>290</v>
      </c>
      <c r="DC46" s="5"/>
      <c r="DD46" s="6"/>
      <c r="DE46" s="5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</row>
    <row r="47" spans="1:198" x14ac:dyDescent="0.3">
      <c r="A47" s="4">
        <v>2007</v>
      </c>
      <c r="B47" s="49" t="s">
        <v>7</v>
      </c>
      <c r="C47" s="43">
        <v>0</v>
      </c>
      <c r="D47" s="14">
        <v>0</v>
      </c>
      <c r="E47" s="44">
        <f t="shared" si="29"/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v>0</v>
      </c>
      <c r="AP47" s="43">
        <v>0</v>
      </c>
      <c r="AQ47" s="14">
        <v>0</v>
      </c>
      <c r="AR47" s="44">
        <f t="shared" si="30"/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f t="shared" si="31"/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43">
        <v>0</v>
      </c>
      <c r="CP47" s="14">
        <v>0</v>
      </c>
      <c r="CQ47" s="44">
        <v>0</v>
      </c>
      <c r="CR47" s="43">
        <v>0</v>
      </c>
      <c r="CS47" s="14">
        <v>0</v>
      </c>
      <c r="CT47" s="44">
        <v>0</v>
      </c>
      <c r="CU47" s="57">
        <v>0</v>
      </c>
      <c r="CV47" s="15">
        <v>0</v>
      </c>
      <c r="CW47" s="44">
        <v>0</v>
      </c>
      <c r="CX47" s="57">
        <v>0</v>
      </c>
      <c r="CY47" s="15">
        <v>0</v>
      </c>
      <c r="CZ47" s="44">
        <v>0</v>
      </c>
      <c r="DA47" s="8">
        <f t="shared" si="24"/>
        <v>0</v>
      </c>
      <c r="DB47" s="16">
        <f t="shared" si="25"/>
        <v>0</v>
      </c>
      <c r="DC47" s="5"/>
      <c r="DD47" s="6"/>
      <c r="DE47" s="5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</row>
    <row r="48" spans="1:198" x14ac:dyDescent="0.3">
      <c r="A48" s="4">
        <v>2007</v>
      </c>
      <c r="B48" s="49" t="s">
        <v>8</v>
      </c>
      <c r="C48" s="43">
        <v>0</v>
      </c>
      <c r="D48" s="14">
        <v>0</v>
      </c>
      <c r="E48" s="44">
        <f t="shared" si="29"/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v>0</v>
      </c>
      <c r="AP48" s="43">
        <v>0</v>
      </c>
      <c r="AQ48" s="14">
        <v>0</v>
      </c>
      <c r="AR48" s="44">
        <f t="shared" si="30"/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f t="shared" si="31"/>
        <v>0</v>
      </c>
      <c r="BH48" s="43">
        <v>0</v>
      </c>
      <c r="BI48" s="14">
        <v>0</v>
      </c>
      <c r="BJ48" s="44"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f t="shared" ref="BP48:BP56" si="33">IF(BN48=0,0,BO48/BN48*1000)</f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0</v>
      </c>
      <c r="CN48" s="44">
        <v>0</v>
      </c>
      <c r="CO48" s="43">
        <v>0</v>
      </c>
      <c r="CP48" s="14">
        <v>0</v>
      </c>
      <c r="CQ48" s="44">
        <v>0</v>
      </c>
      <c r="CR48" s="43">
        <v>0</v>
      </c>
      <c r="CS48" s="14">
        <v>6</v>
      </c>
      <c r="CT48" s="44">
        <v>0</v>
      </c>
      <c r="CU48" s="57">
        <v>0</v>
      </c>
      <c r="CV48" s="15">
        <v>0</v>
      </c>
      <c r="CW48" s="44">
        <v>0</v>
      </c>
      <c r="CX48" s="57">
        <v>0</v>
      </c>
      <c r="CY48" s="15">
        <v>0</v>
      </c>
      <c r="CZ48" s="44">
        <v>0</v>
      </c>
      <c r="DA48" s="8">
        <f t="shared" si="24"/>
        <v>0</v>
      </c>
      <c r="DB48" s="16">
        <f t="shared" si="25"/>
        <v>6</v>
      </c>
      <c r="DC48" s="5"/>
      <c r="DD48" s="6"/>
      <c r="DE48" s="5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</row>
    <row r="49" spans="1:198" x14ac:dyDescent="0.3">
      <c r="A49" s="4">
        <v>2007</v>
      </c>
      <c r="B49" s="49" t="s">
        <v>9</v>
      </c>
      <c r="C49" s="43">
        <v>0</v>
      </c>
      <c r="D49" s="14">
        <v>0</v>
      </c>
      <c r="E49" s="44">
        <f t="shared" si="29"/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43">
        <v>0</v>
      </c>
      <c r="AN49" s="14">
        <v>0</v>
      </c>
      <c r="AO49" s="44">
        <v>0</v>
      </c>
      <c r="AP49" s="57">
        <v>0</v>
      </c>
      <c r="AQ49" s="15">
        <v>0</v>
      </c>
      <c r="AR49" s="44">
        <f t="shared" si="30"/>
        <v>0</v>
      </c>
      <c r="AS49" s="57">
        <v>20</v>
      </c>
      <c r="AT49" s="15">
        <v>181</v>
      </c>
      <c r="AU49" s="44">
        <f>AT49/AS49*1000</f>
        <v>9050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f t="shared" si="31"/>
        <v>0</v>
      </c>
      <c r="BH49" s="43">
        <v>0</v>
      </c>
      <c r="BI49" s="14">
        <v>0</v>
      </c>
      <c r="BJ49" s="44"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f t="shared" si="33"/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43">
        <v>0</v>
      </c>
      <c r="CP49" s="14">
        <v>0</v>
      </c>
      <c r="CQ49" s="44">
        <v>0</v>
      </c>
      <c r="CR49" s="43">
        <v>0</v>
      </c>
      <c r="CS49" s="14">
        <v>0</v>
      </c>
      <c r="CT49" s="44">
        <v>0</v>
      </c>
      <c r="CU49" s="57">
        <v>0</v>
      </c>
      <c r="CV49" s="15">
        <v>0</v>
      </c>
      <c r="CW49" s="44">
        <v>0</v>
      </c>
      <c r="CX49" s="57">
        <v>0</v>
      </c>
      <c r="CY49" s="15">
        <v>0</v>
      </c>
      <c r="CZ49" s="44">
        <v>0</v>
      </c>
      <c r="DA49" s="8">
        <f t="shared" si="24"/>
        <v>20</v>
      </c>
      <c r="DB49" s="16">
        <f t="shared" si="25"/>
        <v>181</v>
      </c>
      <c r="DC49" s="5"/>
      <c r="DD49" s="6"/>
      <c r="DE49" s="5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</row>
    <row r="50" spans="1:198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f t="shared" si="29"/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v>0</v>
      </c>
      <c r="AP50" s="43">
        <v>0</v>
      </c>
      <c r="AQ50" s="14">
        <v>0</v>
      </c>
      <c r="AR50" s="44">
        <f t="shared" si="30"/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f t="shared" si="31"/>
        <v>0</v>
      </c>
      <c r="BH50" s="43">
        <v>0</v>
      </c>
      <c r="BI50" s="14">
        <v>0</v>
      </c>
      <c r="BJ50" s="44"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f t="shared" si="33"/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43">
        <v>0</v>
      </c>
      <c r="CD50" s="14">
        <v>0</v>
      </c>
      <c r="CE50" s="44">
        <v>0</v>
      </c>
      <c r="CF50" s="43">
        <v>0</v>
      </c>
      <c r="CG50" s="14">
        <v>0</v>
      </c>
      <c r="CH50" s="44">
        <v>0</v>
      </c>
      <c r="CI50" s="57">
        <v>22</v>
      </c>
      <c r="CJ50" s="15">
        <v>101</v>
      </c>
      <c r="CK50" s="44">
        <f>CJ50/CI50*1000</f>
        <v>4590.909090909091</v>
      </c>
      <c r="CL50" s="43">
        <v>0</v>
      </c>
      <c r="CM50" s="14">
        <v>0</v>
      </c>
      <c r="CN50" s="44">
        <v>0</v>
      </c>
      <c r="CO50" s="43">
        <v>0</v>
      </c>
      <c r="CP50" s="14">
        <v>0</v>
      </c>
      <c r="CQ50" s="44">
        <v>0</v>
      </c>
      <c r="CR50" s="43">
        <v>0</v>
      </c>
      <c r="CS50" s="14">
        <v>0</v>
      </c>
      <c r="CT50" s="44">
        <v>0</v>
      </c>
      <c r="CU50" s="57">
        <v>0</v>
      </c>
      <c r="CV50" s="15">
        <v>0</v>
      </c>
      <c r="CW50" s="44">
        <v>0</v>
      </c>
      <c r="CX50" s="57">
        <v>0</v>
      </c>
      <c r="CY50" s="15">
        <v>0</v>
      </c>
      <c r="CZ50" s="44">
        <v>0</v>
      </c>
      <c r="DA50" s="8">
        <f t="shared" si="24"/>
        <v>22</v>
      </c>
      <c r="DB50" s="16">
        <f t="shared" si="25"/>
        <v>101</v>
      </c>
      <c r="DC50" s="5"/>
      <c r="DD50" s="6"/>
      <c r="DE50" s="5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</row>
    <row r="51" spans="1:198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f t="shared" si="29"/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v>0</v>
      </c>
      <c r="AP51" s="43">
        <v>0</v>
      </c>
      <c r="AQ51" s="14">
        <v>0</v>
      </c>
      <c r="AR51" s="44">
        <f t="shared" si="30"/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>
        <v>0</v>
      </c>
      <c r="BG51" s="44">
        <f t="shared" si="31"/>
        <v>0</v>
      </c>
      <c r="BH51" s="43">
        <v>0</v>
      </c>
      <c r="BI51" s="14">
        <v>0</v>
      </c>
      <c r="BJ51" s="44">
        <v>0</v>
      </c>
      <c r="BK51" s="43">
        <v>0</v>
      </c>
      <c r="BL51" s="14"/>
      <c r="BM51" s="44">
        <v>0</v>
      </c>
      <c r="BN51" s="43">
        <v>0</v>
      </c>
      <c r="BO51" s="14">
        <v>0</v>
      </c>
      <c r="BP51" s="44">
        <f t="shared" si="33"/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43">
        <v>0</v>
      </c>
      <c r="CM51" s="14">
        <v>0</v>
      </c>
      <c r="CN51" s="44">
        <v>0</v>
      </c>
      <c r="CO51" s="43">
        <v>0</v>
      </c>
      <c r="CP51" s="14">
        <v>0</v>
      </c>
      <c r="CQ51" s="44">
        <v>0</v>
      </c>
      <c r="CR51" s="57">
        <v>16</v>
      </c>
      <c r="CS51" s="15">
        <v>91</v>
      </c>
      <c r="CT51" s="44">
        <f t="shared" si="32"/>
        <v>5687.5</v>
      </c>
      <c r="CU51" s="57">
        <v>0</v>
      </c>
      <c r="CV51" s="15">
        <v>0</v>
      </c>
      <c r="CW51" s="44">
        <v>0</v>
      </c>
      <c r="CX51" s="57">
        <v>0</v>
      </c>
      <c r="CY51" s="15">
        <v>0</v>
      </c>
      <c r="CZ51" s="44">
        <v>0</v>
      </c>
      <c r="DA51" s="8">
        <f t="shared" si="24"/>
        <v>16</v>
      </c>
      <c r="DB51" s="16">
        <f t="shared" si="25"/>
        <v>91</v>
      </c>
      <c r="DC51" s="5"/>
      <c r="DD51" s="6"/>
      <c r="DE51" s="5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</row>
    <row r="52" spans="1:198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f t="shared" si="29"/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v>0</v>
      </c>
      <c r="AP52" s="43">
        <v>0</v>
      </c>
      <c r="AQ52" s="14">
        <v>0</v>
      </c>
      <c r="AR52" s="44">
        <f t="shared" si="30"/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f t="shared" si="31"/>
        <v>0</v>
      </c>
      <c r="BH52" s="43">
        <v>0</v>
      </c>
      <c r="BI52" s="14">
        <v>0</v>
      </c>
      <c r="BJ52" s="44"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f t="shared" si="33"/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43">
        <v>0</v>
      </c>
      <c r="CP52" s="14">
        <v>0</v>
      </c>
      <c r="CQ52" s="44">
        <v>0</v>
      </c>
      <c r="CR52" s="43">
        <v>0</v>
      </c>
      <c r="CS52" s="14">
        <v>0</v>
      </c>
      <c r="CT52" s="44">
        <v>0</v>
      </c>
      <c r="CU52" s="57">
        <v>0</v>
      </c>
      <c r="CV52" s="15">
        <v>0</v>
      </c>
      <c r="CW52" s="44">
        <v>0</v>
      </c>
      <c r="CX52" s="57">
        <v>0</v>
      </c>
      <c r="CY52" s="15">
        <v>0</v>
      </c>
      <c r="CZ52" s="44">
        <v>0</v>
      </c>
      <c r="DA52" s="8">
        <f t="shared" si="24"/>
        <v>0</v>
      </c>
      <c r="DB52" s="16">
        <f t="shared" si="25"/>
        <v>0</v>
      </c>
      <c r="DC52" s="5"/>
      <c r="DD52" s="6"/>
      <c r="DE52" s="5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</row>
    <row r="53" spans="1:198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f t="shared" si="29"/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v>0</v>
      </c>
      <c r="AP53" s="43">
        <v>0</v>
      </c>
      <c r="AQ53" s="14">
        <v>0</v>
      </c>
      <c r="AR53" s="44">
        <f t="shared" si="30"/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f t="shared" si="31"/>
        <v>0</v>
      </c>
      <c r="BH53" s="43">
        <v>0</v>
      </c>
      <c r="BI53" s="14">
        <v>0</v>
      </c>
      <c r="BJ53" s="44"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f t="shared" si="33"/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43">
        <v>0</v>
      </c>
      <c r="CP53" s="14">
        <v>0</v>
      </c>
      <c r="CQ53" s="44">
        <v>0</v>
      </c>
      <c r="CR53" s="43">
        <v>0</v>
      </c>
      <c r="CS53" s="14">
        <v>0</v>
      </c>
      <c r="CT53" s="44">
        <v>0</v>
      </c>
      <c r="CU53" s="57">
        <v>0</v>
      </c>
      <c r="CV53" s="15">
        <v>0</v>
      </c>
      <c r="CW53" s="44">
        <v>0</v>
      </c>
      <c r="CX53" s="57">
        <v>0</v>
      </c>
      <c r="CY53" s="15">
        <v>0</v>
      </c>
      <c r="CZ53" s="44">
        <v>0</v>
      </c>
      <c r="DA53" s="8">
        <f t="shared" si="24"/>
        <v>0</v>
      </c>
      <c r="DB53" s="16">
        <f t="shared" si="25"/>
        <v>0</v>
      </c>
      <c r="DC53" s="5"/>
      <c r="DD53" s="6"/>
      <c r="DE53" s="5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</row>
    <row r="54" spans="1:198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f t="shared" si="29"/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v>0</v>
      </c>
      <c r="AP54" s="43">
        <v>0</v>
      </c>
      <c r="AQ54" s="14">
        <v>0</v>
      </c>
      <c r="AR54" s="44">
        <f t="shared" si="30"/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f t="shared" si="31"/>
        <v>0</v>
      </c>
      <c r="BH54" s="43">
        <v>0</v>
      </c>
      <c r="BI54" s="14">
        <v>0</v>
      </c>
      <c r="BJ54" s="44"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f t="shared" si="33"/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43">
        <v>0</v>
      </c>
      <c r="CP54" s="14">
        <v>0</v>
      </c>
      <c r="CQ54" s="44">
        <v>0</v>
      </c>
      <c r="CR54" s="43">
        <v>0</v>
      </c>
      <c r="CS54" s="14">
        <v>0</v>
      </c>
      <c r="CT54" s="44">
        <v>0</v>
      </c>
      <c r="CU54" s="57">
        <v>0</v>
      </c>
      <c r="CV54" s="15">
        <v>0</v>
      </c>
      <c r="CW54" s="44">
        <v>0</v>
      </c>
      <c r="CX54" s="57">
        <v>0</v>
      </c>
      <c r="CY54" s="15">
        <v>0</v>
      </c>
      <c r="CZ54" s="44">
        <v>0</v>
      </c>
      <c r="DA54" s="8">
        <f t="shared" si="24"/>
        <v>0</v>
      </c>
      <c r="DB54" s="16">
        <f t="shared" si="25"/>
        <v>0</v>
      </c>
      <c r="DC54" s="5"/>
      <c r="DD54" s="6"/>
      <c r="DE54" s="5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</row>
    <row r="55" spans="1:198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f t="shared" si="29"/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v>0</v>
      </c>
      <c r="AP55" s="43">
        <v>0</v>
      </c>
      <c r="AQ55" s="14">
        <v>0</v>
      </c>
      <c r="AR55" s="44">
        <f t="shared" si="30"/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0</v>
      </c>
      <c r="BG55" s="44">
        <f t="shared" si="31"/>
        <v>0</v>
      </c>
      <c r="BH55" s="43">
        <v>0</v>
      </c>
      <c r="BI55" s="14">
        <v>0</v>
      </c>
      <c r="BJ55" s="44">
        <v>0</v>
      </c>
      <c r="BK55" s="43">
        <v>0</v>
      </c>
      <c r="BL55" s="14">
        <v>1</v>
      </c>
      <c r="BM55" s="44">
        <v>0</v>
      </c>
      <c r="BN55" s="43">
        <v>0</v>
      </c>
      <c r="BO55" s="14">
        <v>0</v>
      </c>
      <c r="BP55" s="44">
        <f t="shared" si="33"/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43">
        <v>0</v>
      </c>
      <c r="CP55" s="14">
        <v>0</v>
      </c>
      <c r="CQ55" s="44">
        <v>0</v>
      </c>
      <c r="CR55" s="43">
        <v>0</v>
      </c>
      <c r="CS55" s="14">
        <v>0</v>
      </c>
      <c r="CT55" s="44">
        <v>0</v>
      </c>
      <c r="CU55" s="57">
        <v>0</v>
      </c>
      <c r="CV55" s="15">
        <v>0</v>
      </c>
      <c r="CW55" s="44">
        <v>0</v>
      </c>
      <c r="CX55" s="57">
        <v>0</v>
      </c>
      <c r="CY55" s="15">
        <v>0</v>
      </c>
      <c r="CZ55" s="44">
        <v>0</v>
      </c>
      <c r="DA55" s="8">
        <f t="shared" si="24"/>
        <v>0</v>
      </c>
      <c r="DB55" s="16">
        <f t="shared" si="25"/>
        <v>1</v>
      </c>
      <c r="DC55" s="5"/>
      <c r="DD55" s="6"/>
      <c r="DE55" s="5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</row>
    <row r="56" spans="1:198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f t="shared" si="29"/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43">
        <v>0</v>
      </c>
      <c r="P56" s="14">
        <v>0</v>
      </c>
      <c r="Q56" s="44">
        <v>0</v>
      </c>
      <c r="R56" s="57">
        <v>3</v>
      </c>
      <c r="S56" s="15">
        <v>60</v>
      </c>
      <c r="T56" s="44">
        <f>S56/R56*1000</f>
        <v>20000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0</v>
      </c>
      <c r="AB56" s="14">
        <v>0</v>
      </c>
      <c r="AC56" s="44">
        <v>0</v>
      </c>
      <c r="AD56" s="43">
        <v>1</v>
      </c>
      <c r="AE56" s="14">
        <v>44</v>
      </c>
      <c r="AF56" s="44">
        <f>AE56/AD56*1000</f>
        <v>44000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v>0</v>
      </c>
      <c r="AP56" s="43">
        <v>0</v>
      </c>
      <c r="AQ56" s="14">
        <v>0</v>
      </c>
      <c r="AR56" s="44">
        <f t="shared" si="30"/>
        <v>0</v>
      </c>
      <c r="AS56" s="43">
        <v>16</v>
      </c>
      <c r="AT56" s="14">
        <v>77</v>
      </c>
      <c r="AU56" s="44">
        <f>AT56/AS56*1000</f>
        <v>4812.5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0</v>
      </c>
      <c r="BF56" s="14">
        <v>0</v>
      </c>
      <c r="BG56" s="44">
        <f t="shared" si="31"/>
        <v>0</v>
      </c>
      <c r="BH56" s="43">
        <v>0</v>
      </c>
      <c r="BI56" s="14">
        <v>0</v>
      </c>
      <c r="BJ56" s="44">
        <v>0</v>
      </c>
      <c r="BK56" s="43">
        <v>-20</v>
      </c>
      <c r="BL56" s="14">
        <v>-180</v>
      </c>
      <c r="BM56" s="44">
        <f>BL56/BK56*-1000</f>
        <v>-9000</v>
      </c>
      <c r="BN56" s="43">
        <v>0</v>
      </c>
      <c r="BO56" s="14">
        <v>0</v>
      </c>
      <c r="BP56" s="44">
        <f t="shared" si="33"/>
        <v>0</v>
      </c>
      <c r="BQ56" s="43">
        <v>20</v>
      </c>
      <c r="BR56" s="14">
        <v>136</v>
      </c>
      <c r="BS56" s="44">
        <f>BR56/BQ56*1000</f>
        <v>6800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0</v>
      </c>
      <c r="CD56" s="14">
        <v>0</v>
      </c>
      <c r="CE56" s="44">
        <v>0</v>
      </c>
      <c r="CF56" s="43">
        <v>0</v>
      </c>
      <c r="CG56" s="14">
        <v>0</v>
      </c>
      <c r="CH56" s="44">
        <v>0</v>
      </c>
      <c r="CI56" s="43">
        <v>2</v>
      </c>
      <c r="CJ56" s="14">
        <v>-36</v>
      </c>
      <c r="CK56" s="44">
        <f>CJ56/CI56*1000</f>
        <v>-18000</v>
      </c>
      <c r="CL56" s="43">
        <v>0</v>
      </c>
      <c r="CM56" s="14">
        <v>0</v>
      </c>
      <c r="CN56" s="44">
        <v>0</v>
      </c>
      <c r="CO56" s="43">
        <v>0</v>
      </c>
      <c r="CP56" s="14">
        <v>0</v>
      </c>
      <c r="CQ56" s="44">
        <v>0</v>
      </c>
      <c r="CR56" s="43">
        <v>16</v>
      </c>
      <c r="CS56" s="14">
        <v>101</v>
      </c>
      <c r="CT56" s="44">
        <f>CS56/CR56*1000</f>
        <v>6312.5</v>
      </c>
      <c r="CU56" s="57">
        <v>0</v>
      </c>
      <c r="CV56" s="15">
        <v>0</v>
      </c>
      <c r="CW56" s="44">
        <v>0</v>
      </c>
      <c r="CX56" s="57">
        <v>0</v>
      </c>
      <c r="CY56" s="15">
        <v>0</v>
      </c>
      <c r="CZ56" s="44">
        <v>0</v>
      </c>
      <c r="DA56" s="8">
        <f t="shared" si="24"/>
        <v>38</v>
      </c>
      <c r="DB56" s="16">
        <f t="shared" si="25"/>
        <v>202</v>
      </c>
      <c r="DC56" s="5"/>
      <c r="DD56" s="6"/>
      <c r="DE56" s="5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</row>
    <row r="57" spans="1:198" ht="15" thickBot="1" x14ac:dyDescent="0.35">
      <c r="A57" s="38"/>
      <c r="B57" s="50" t="s">
        <v>17</v>
      </c>
      <c r="C57" s="46">
        <f t="shared" ref="C57:D57" si="34">SUM(C45:C56)</f>
        <v>0</v>
      </c>
      <c r="D57" s="39">
        <f t="shared" si="34"/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0</v>
      </c>
      <c r="P57" s="39">
        <f>SUM(P45:P56)</f>
        <v>0</v>
      </c>
      <c r="Q57" s="47"/>
      <c r="R57" s="46">
        <f>SUM(R45:R56)</f>
        <v>3</v>
      </c>
      <c r="S57" s="39">
        <f>SUM(S45:S56)</f>
        <v>60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0</v>
      </c>
      <c r="AB57" s="39">
        <f>SUM(AB45:AB56)</f>
        <v>0</v>
      </c>
      <c r="AC57" s="47"/>
      <c r="AD57" s="46">
        <f>SUM(AD45:AD56)</f>
        <v>5</v>
      </c>
      <c r="AE57" s="39">
        <f>SUM(AE45:AE56)</f>
        <v>148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>SUM(AM45:AM56)</f>
        <v>0</v>
      </c>
      <c r="AN57" s="39">
        <f>SUM(AN45:AN56)</f>
        <v>0</v>
      </c>
      <c r="AO57" s="47"/>
      <c r="AP57" s="46">
        <f t="shared" ref="AP57:AQ57" si="35">SUM(AP45:AP56)</f>
        <v>0</v>
      </c>
      <c r="AQ57" s="39">
        <f t="shared" si="35"/>
        <v>0</v>
      </c>
      <c r="AR57" s="47"/>
      <c r="AS57" s="46">
        <f>SUM(AS45:AS56)</f>
        <v>36</v>
      </c>
      <c r="AT57" s="39">
        <f>SUM(AT45:AT56)</f>
        <v>258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 t="shared" ref="BE57:BF57" si="36">SUM(BE45:BE56)</f>
        <v>0</v>
      </c>
      <c r="BF57" s="39">
        <f t="shared" si="36"/>
        <v>0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-20</v>
      </c>
      <c r="BL57" s="39">
        <f>SUM(BL45:BL56)</f>
        <v>-179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40</v>
      </c>
      <c r="BR57" s="39">
        <f>SUM(BR45:BR56)</f>
        <v>273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0</v>
      </c>
      <c r="CD57" s="39">
        <f>SUM(CD45:CD56)</f>
        <v>0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24</v>
      </c>
      <c r="CJ57" s="39">
        <f>SUM(CJ45:CJ56)</f>
        <v>65</v>
      </c>
      <c r="CK57" s="47"/>
      <c r="CL57" s="46">
        <f>SUM(CL45:CL56)</f>
        <v>0</v>
      </c>
      <c r="CM57" s="39">
        <f>SUM(CM45:CM56)</f>
        <v>0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85</v>
      </c>
      <c r="CS57" s="39">
        <f>SUM(CS45:CS56)</f>
        <v>428</v>
      </c>
      <c r="CT57" s="47"/>
      <c r="CU57" s="46">
        <f>SUM(CU45:CU56)</f>
        <v>0</v>
      </c>
      <c r="CV57" s="39">
        <f>SUM(CV45:CV56)</f>
        <v>0</v>
      </c>
      <c r="CW57" s="47"/>
      <c r="CX57" s="46">
        <f>SUM(CX45:CX56)</f>
        <v>0</v>
      </c>
      <c r="CY57" s="39">
        <f>SUM(CY45:CY56)</f>
        <v>0</v>
      </c>
      <c r="CZ57" s="47"/>
      <c r="DA57" s="40">
        <f t="shared" si="24"/>
        <v>173</v>
      </c>
      <c r="DB57" s="41">
        <f t="shared" si="25"/>
        <v>1053</v>
      </c>
      <c r="DC57" s="5"/>
      <c r="DD57" s="6"/>
      <c r="DE57" s="5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</row>
    <row r="58" spans="1:198" x14ac:dyDescent="0.3">
      <c r="A58" s="4">
        <v>2008</v>
      </c>
      <c r="B58" s="49" t="s">
        <v>5</v>
      </c>
      <c r="C58" s="43">
        <v>0</v>
      </c>
      <c r="D58" s="14">
        <v>0</v>
      </c>
      <c r="E58" s="44">
        <f t="shared" ref="E58:E69" si="37">IF(C58=0,0,D58/C58*1000)</f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0</v>
      </c>
      <c r="Q58" s="44">
        <v>0</v>
      </c>
      <c r="R58" s="43">
        <v>0</v>
      </c>
      <c r="S58" s="14">
        <v>8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43">
        <v>0</v>
      </c>
      <c r="AN58" s="14">
        <v>0</v>
      </c>
      <c r="AO58" s="44">
        <v>0</v>
      </c>
      <c r="AP58" s="57">
        <v>0</v>
      </c>
      <c r="AQ58" s="15">
        <v>0</v>
      </c>
      <c r="AR58" s="44">
        <f t="shared" ref="AR58:AR69" si="38">IF(AP58=0,0,AQ58/AP58*1000)</f>
        <v>0</v>
      </c>
      <c r="AS58" s="57">
        <v>4</v>
      </c>
      <c r="AT58" s="15">
        <v>41</v>
      </c>
      <c r="AU58" s="44">
        <f>AT58/AS58*1000</f>
        <v>10250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f t="shared" ref="BG58:BG69" si="39">IF(BE58=0,0,BF58/BE58*1000)</f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43">
        <v>0</v>
      </c>
      <c r="CV58" s="14">
        <v>0</v>
      </c>
      <c r="CW58" s="44">
        <v>0</v>
      </c>
      <c r="CX58" s="43">
        <v>0</v>
      </c>
      <c r="CY58" s="14">
        <v>0</v>
      </c>
      <c r="CZ58" s="44">
        <v>0</v>
      </c>
      <c r="DA58" s="8">
        <f t="shared" si="24"/>
        <v>4</v>
      </c>
      <c r="DB58" s="16">
        <f t="shared" si="25"/>
        <v>49</v>
      </c>
      <c r="DC58" s="5"/>
      <c r="DD58" s="6"/>
      <c r="DE58" s="5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</row>
    <row r="59" spans="1:198" x14ac:dyDescent="0.3">
      <c r="A59" s="4">
        <v>2008</v>
      </c>
      <c r="B59" s="49" t="s">
        <v>6</v>
      </c>
      <c r="C59" s="43">
        <v>0</v>
      </c>
      <c r="D59" s="14">
        <v>0</v>
      </c>
      <c r="E59" s="44">
        <f t="shared" si="37"/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0</v>
      </c>
      <c r="P59" s="14">
        <v>0</v>
      </c>
      <c r="Q59" s="44">
        <v>0</v>
      </c>
      <c r="R59" s="43">
        <v>-4</v>
      </c>
      <c r="S59" s="14">
        <v>-31</v>
      </c>
      <c r="T59" s="44">
        <f>S59/R59*-1000</f>
        <v>-7750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43">
        <v>0</v>
      </c>
      <c r="AB59" s="14">
        <v>0</v>
      </c>
      <c r="AC59" s="44">
        <v>0</v>
      </c>
      <c r="AD59" s="57">
        <v>4</v>
      </c>
      <c r="AE59" s="15">
        <v>115</v>
      </c>
      <c r="AF59" s="44">
        <f>AE59/AD59*1000</f>
        <v>28750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v>0</v>
      </c>
      <c r="AP59" s="43">
        <v>0</v>
      </c>
      <c r="AQ59" s="14">
        <v>0</v>
      </c>
      <c r="AR59" s="44">
        <f t="shared" si="38"/>
        <v>0</v>
      </c>
      <c r="AS59" s="43">
        <v>0</v>
      </c>
      <c r="AT59" s="14">
        <v>-74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f t="shared" si="39"/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43">
        <v>0</v>
      </c>
      <c r="CD59" s="14">
        <v>0</v>
      </c>
      <c r="CE59" s="44">
        <v>0</v>
      </c>
      <c r="CF59" s="43">
        <v>0</v>
      </c>
      <c r="CG59" s="14">
        <v>0</v>
      </c>
      <c r="CH59" s="44">
        <v>0</v>
      </c>
      <c r="CI59" s="57">
        <v>110</v>
      </c>
      <c r="CJ59" s="15">
        <v>599</v>
      </c>
      <c r="CK59" s="44">
        <f>CJ59/CI59*1000</f>
        <v>5445.454545454545</v>
      </c>
      <c r="CL59" s="43">
        <v>0</v>
      </c>
      <c r="CM59" s="14">
        <v>0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6</v>
      </c>
      <c r="CT59" s="44">
        <v>0</v>
      </c>
      <c r="CU59" s="43">
        <v>0</v>
      </c>
      <c r="CV59" s="14">
        <v>0</v>
      </c>
      <c r="CW59" s="44">
        <v>0</v>
      </c>
      <c r="CX59" s="43">
        <v>0</v>
      </c>
      <c r="CY59" s="14">
        <v>0</v>
      </c>
      <c r="CZ59" s="44">
        <v>0</v>
      </c>
      <c r="DA59" s="8">
        <f t="shared" si="24"/>
        <v>110</v>
      </c>
      <c r="DB59" s="16">
        <f t="shared" si="25"/>
        <v>615</v>
      </c>
      <c r="DC59" s="5"/>
      <c r="DD59" s="6"/>
      <c r="DE59" s="5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</row>
    <row r="60" spans="1:198" x14ac:dyDescent="0.3">
      <c r="A60" s="4">
        <v>2008</v>
      </c>
      <c r="B60" s="49" t="s">
        <v>7</v>
      </c>
      <c r="C60" s="43">
        <v>0</v>
      </c>
      <c r="D60" s="14">
        <v>0</v>
      </c>
      <c r="E60" s="44">
        <f t="shared" si="37"/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43">
        <v>0</v>
      </c>
      <c r="AB60" s="14">
        <v>0</v>
      </c>
      <c r="AC60" s="44">
        <v>0</v>
      </c>
      <c r="AD60" s="57">
        <v>6</v>
      </c>
      <c r="AE60" s="15">
        <v>174</v>
      </c>
      <c r="AF60" s="44">
        <f>AE60/AD60*1000</f>
        <v>29000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v>0</v>
      </c>
      <c r="AP60" s="43">
        <v>0</v>
      </c>
      <c r="AQ60" s="14">
        <v>0</v>
      </c>
      <c r="AR60" s="44">
        <f t="shared" si="38"/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0</v>
      </c>
      <c r="BG60" s="44">
        <f t="shared" si="39"/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2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43">
        <v>0</v>
      </c>
      <c r="CV60" s="14">
        <v>0</v>
      </c>
      <c r="CW60" s="44">
        <v>0</v>
      </c>
      <c r="CX60" s="43">
        <v>0</v>
      </c>
      <c r="CY60" s="14">
        <v>0</v>
      </c>
      <c r="CZ60" s="44">
        <v>0</v>
      </c>
      <c r="DA60" s="8">
        <f t="shared" si="24"/>
        <v>6</v>
      </c>
      <c r="DB60" s="16">
        <f t="shared" si="25"/>
        <v>176</v>
      </c>
      <c r="DC60" s="5"/>
      <c r="DD60" s="6"/>
      <c r="DE60" s="5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</row>
    <row r="61" spans="1:198" x14ac:dyDescent="0.3">
      <c r="A61" s="4">
        <v>2008</v>
      </c>
      <c r="B61" s="49" t="s">
        <v>8</v>
      </c>
      <c r="C61" s="43">
        <v>0</v>
      </c>
      <c r="D61" s="14">
        <v>0</v>
      </c>
      <c r="E61" s="44">
        <f t="shared" si="37"/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v>0</v>
      </c>
      <c r="AP61" s="43">
        <v>0</v>
      </c>
      <c r="AQ61" s="14">
        <v>0</v>
      </c>
      <c r="AR61" s="44">
        <f t="shared" si="38"/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f t="shared" si="39"/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43">
        <v>0</v>
      </c>
      <c r="CV61" s="14">
        <v>0</v>
      </c>
      <c r="CW61" s="44">
        <v>0</v>
      </c>
      <c r="CX61" s="43">
        <v>0</v>
      </c>
      <c r="CY61" s="14">
        <v>0</v>
      </c>
      <c r="CZ61" s="44">
        <v>0</v>
      </c>
      <c r="DA61" s="8">
        <f t="shared" si="24"/>
        <v>0</v>
      </c>
      <c r="DB61" s="16">
        <f t="shared" si="25"/>
        <v>0</v>
      </c>
      <c r="DC61" s="5"/>
      <c r="DD61" s="6"/>
      <c r="DE61" s="5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</row>
    <row r="62" spans="1:198" x14ac:dyDescent="0.3">
      <c r="A62" s="4">
        <v>2008</v>
      </c>
      <c r="B62" s="49" t="s">
        <v>9</v>
      </c>
      <c r="C62" s="43">
        <v>0</v>
      </c>
      <c r="D62" s="14">
        <v>0</v>
      </c>
      <c r="E62" s="44">
        <f t="shared" si="37"/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v>0</v>
      </c>
      <c r="AP62" s="43">
        <v>0</v>
      </c>
      <c r="AQ62" s="14">
        <v>0</v>
      </c>
      <c r="AR62" s="44">
        <f t="shared" si="38"/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f t="shared" si="39"/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43">
        <v>0</v>
      </c>
      <c r="CV62" s="14">
        <v>0</v>
      </c>
      <c r="CW62" s="44">
        <v>0</v>
      </c>
      <c r="CX62" s="43">
        <v>0</v>
      </c>
      <c r="CY62" s="14">
        <v>0</v>
      </c>
      <c r="CZ62" s="44">
        <v>0</v>
      </c>
      <c r="DA62" s="8">
        <f t="shared" si="24"/>
        <v>0</v>
      </c>
      <c r="DB62" s="16">
        <f t="shared" si="25"/>
        <v>0</v>
      </c>
      <c r="DC62" s="5"/>
      <c r="DD62" s="6"/>
      <c r="DE62" s="5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</row>
    <row r="63" spans="1:198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f t="shared" si="37"/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v>0</v>
      </c>
      <c r="AP63" s="43">
        <v>0</v>
      </c>
      <c r="AQ63" s="14">
        <v>0</v>
      </c>
      <c r="AR63" s="44">
        <f t="shared" si="38"/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f t="shared" si="39"/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43">
        <v>0</v>
      </c>
      <c r="CV63" s="14">
        <v>0</v>
      </c>
      <c r="CW63" s="44">
        <v>0</v>
      </c>
      <c r="CX63" s="43">
        <v>0</v>
      </c>
      <c r="CY63" s="14">
        <v>0</v>
      </c>
      <c r="CZ63" s="44">
        <v>0</v>
      </c>
      <c r="DA63" s="8">
        <f t="shared" si="24"/>
        <v>0</v>
      </c>
      <c r="DB63" s="16">
        <f t="shared" si="25"/>
        <v>0</v>
      </c>
      <c r="DC63" s="5"/>
      <c r="DD63" s="6"/>
      <c r="DE63" s="5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</row>
    <row r="64" spans="1:198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f t="shared" si="37"/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v>0</v>
      </c>
      <c r="AP64" s="43">
        <v>0</v>
      </c>
      <c r="AQ64" s="14">
        <v>0</v>
      </c>
      <c r="AR64" s="44">
        <f t="shared" si="38"/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f t="shared" si="39"/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43">
        <v>0</v>
      </c>
      <c r="CV64" s="14">
        <v>0</v>
      </c>
      <c r="CW64" s="44">
        <v>0</v>
      </c>
      <c r="CX64" s="43">
        <v>0</v>
      </c>
      <c r="CY64" s="14">
        <v>0</v>
      </c>
      <c r="CZ64" s="44">
        <v>0</v>
      </c>
      <c r="DA64" s="8">
        <f t="shared" si="24"/>
        <v>0</v>
      </c>
      <c r="DB64" s="16">
        <f t="shared" si="25"/>
        <v>0</v>
      </c>
      <c r="DC64" s="5"/>
      <c r="DD64" s="6"/>
      <c r="DE64" s="5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</row>
    <row r="65" spans="1:198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f t="shared" si="37"/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v>0</v>
      </c>
      <c r="AP65" s="43">
        <v>0</v>
      </c>
      <c r="AQ65" s="14">
        <v>0</v>
      </c>
      <c r="AR65" s="44">
        <f t="shared" si="38"/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f t="shared" si="39"/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43">
        <v>0</v>
      </c>
      <c r="CV65" s="14">
        <v>0</v>
      </c>
      <c r="CW65" s="44">
        <v>0</v>
      </c>
      <c r="CX65" s="43">
        <v>0</v>
      </c>
      <c r="CY65" s="14">
        <v>0</v>
      </c>
      <c r="CZ65" s="44">
        <v>0</v>
      </c>
      <c r="DA65" s="8">
        <f t="shared" si="24"/>
        <v>0</v>
      </c>
      <c r="DB65" s="16">
        <f t="shared" si="25"/>
        <v>0</v>
      </c>
      <c r="DC65" s="5"/>
      <c r="DD65" s="6"/>
      <c r="DE65" s="5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</row>
    <row r="66" spans="1:198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f t="shared" si="37"/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v>0</v>
      </c>
      <c r="AP66" s="43">
        <v>0</v>
      </c>
      <c r="AQ66" s="14">
        <v>0</v>
      </c>
      <c r="AR66" s="44">
        <f t="shared" si="38"/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f t="shared" si="39"/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43">
        <v>0</v>
      </c>
      <c r="CV66" s="14">
        <v>0</v>
      </c>
      <c r="CW66" s="44">
        <v>0</v>
      </c>
      <c r="CX66" s="43">
        <v>0</v>
      </c>
      <c r="CY66" s="14">
        <v>0</v>
      </c>
      <c r="CZ66" s="44">
        <v>0</v>
      </c>
      <c r="DA66" s="8">
        <f t="shared" si="24"/>
        <v>0</v>
      </c>
      <c r="DB66" s="16">
        <f t="shared" si="25"/>
        <v>0</v>
      </c>
      <c r="DC66" s="5"/>
      <c r="DD66" s="6"/>
      <c r="DE66" s="5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</row>
    <row r="67" spans="1:198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f t="shared" si="37"/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v>0</v>
      </c>
      <c r="AP67" s="43">
        <v>0</v>
      </c>
      <c r="AQ67" s="14">
        <v>0</v>
      </c>
      <c r="AR67" s="44">
        <f t="shared" si="38"/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f t="shared" si="39"/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43">
        <v>0</v>
      </c>
      <c r="CV67" s="14">
        <v>0</v>
      </c>
      <c r="CW67" s="44">
        <v>0</v>
      </c>
      <c r="CX67" s="43">
        <v>0</v>
      </c>
      <c r="CY67" s="14">
        <v>0</v>
      </c>
      <c r="CZ67" s="44">
        <v>0</v>
      </c>
      <c r="DA67" s="8">
        <f t="shared" si="24"/>
        <v>0</v>
      </c>
      <c r="DB67" s="16">
        <f t="shared" si="25"/>
        <v>0</v>
      </c>
      <c r="DC67" s="5"/>
      <c r="DD67" s="6"/>
      <c r="DE67" s="5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</row>
    <row r="68" spans="1:198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f t="shared" si="37"/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43">
        <v>0</v>
      </c>
      <c r="AN68" s="14">
        <v>0</v>
      </c>
      <c r="AO68" s="44">
        <v>0</v>
      </c>
      <c r="AP68" s="57">
        <v>0</v>
      </c>
      <c r="AQ68" s="15">
        <v>0</v>
      </c>
      <c r="AR68" s="44">
        <f t="shared" si="38"/>
        <v>0</v>
      </c>
      <c r="AS68" s="57">
        <v>64</v>
      </c>
      <c r="AT68" s="15">
        <v>909</v>
      </c>
      <c r="AU68" s="44">
        <f>AT68/AS68*1000</f>
        <v>14203.125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f t="shared" si="39"/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43">
        <v>0</v>
      </c>
      <c r="CV68" s="14">
        <v>0</v>
      </c>
      <c r="CW68" s="44">
        <v>0</v>
      </c>
      <c r="CX68" s="43">
        <v>0</v>
      </c>
      <c r="CY68" s="14">
        <v>0</v>
      </c>
      <c r="CZ68" s="44">
        <v>0</v>
      </c>
      <c r="DA68" s="8">
        <f t="shared" si="24"/>
        <v>64</v>
      </c>
      <c r="DB68" s="16">
        <f t="shared" si="25"/>
        <v>909</v>
      </c>
      <c r="DC68" s="5"/>
      <c r="DD68" s="6"/>
      <c r="DE68" s="5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</row>
    <row r="69" spans="1:198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f t="shared" si="37"/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v>0</v>
      </c>
      <c r="AP69" s="43">
        <v>0</v>
      </c>
      <c r="AQ69" s="14">
        <v>0</v>
      </c>
      <c r="AR69" s="44">
        <f t="shared" si="38"/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f t="shared" si="39"/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43">
        <v>0</v>
      </c>
      <c r="CV69" s="14">
        <v>0</v>
      </c>
      <c r="CW69" s="44">
        <v>0</v>
      </c>
      <c r="CX69" s="43">
        <v>0</v>
      </c>
      <c r="CY69" s="14">
        <v>0</v>
      </c>
      <c r="CZ69" s="44">
        <v>0</v>
      </c>
      <c r="DA69" s="8">
        <f t="shared" si="24"/>
        <v>0</v>
      </c>
      <c r="DB69" s="16">
        <f t="shared" si="25"/>
        <v>0</v>
      </c>
      <c r="DC69" s="5"/>
      <c r="DD69" s="6"/>
      <c r="DE69" s="5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</row>
    <row r="70" spans="1:198" ht="15" thickBot="1" x14ac:dyDescent="0.35">
      <c r="A70" s="38"/>
      <c r="B70" s="50" t="s">
        <v>17</v>
      </c>
      <c r="C70" s="46">
        <f t="shared" ref="C70:D70" si="40">SUM(C58:C69)</f>
        <v>0</v>
      </c>
      <c r="D70" s="39">
        <f t="shared" si="40"/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0</v>
      </c>
      <c r="P70" s="39">
        <f>SUM(P58:P69)</f>
        <v>0</v>
      </c>
      <c r="Q70" s="47"/>
      <c r="R70" s="46">
        <f>SUM(R58:R69)</f>
        <v>-4</v>
      </c>
      <c r="S70" s="39">
        <f>SUM(S58:S69)</f>
        <v>-23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0</v>
      </c>
      <c r="AB70" s="39">
        <f>SUM(AB58:AB69)</f>
        <v>0</v>
      </c>
      <c r="AC70" s="47"/>
      <c r="AD70" s="46">
        <f>SUM(AD58:AD69)</f>
        <v>10</v>
      </c>
      <c r="AE70" s="39">
        <f>SUM(AE58:AE69)</f>
        <v>289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>SUM(AM58:AM69)</f>
        <v>0</v>
      </c>
      <c r="AN70" s="39">
        <f>SUM(AN58:AN69)</f>
        <v>0</v>
      </c>
      <c r="AO70" s="47"/>
      <c r="AP70" s="46">
        <f t="shared" ref="AP70:AQ70" si="41">SUM(AP58:AP69)</f>
        <v>0</v>
      </c>
      <c r="AQ70" s="39">
        <f t="shared" si="41"/>
        <v>0</v>
      </c>
      <c r="AR70" s="47"/>
      <c r="AS70" s="46">
        <f>SUM(AS58:AS69)</f>
        <v>68</v>
      </c>
      <c r="AT70" s="39">
        <f>SUM(AT58:AT69)</f>
        <v>876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 t="shared" ref="BE70:BF70" si="42">SUM(BE58:BE69)</f>
        <v>0</v>
      </c>
      <c r="BF70" s="39">
        <f t="shared" si="42"/>
        <v>0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2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0</v>
      </c>
      <c r="CD70" s="39">
        <f>SUM(CD58:CD69)</f>
        <v>0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110</v>
      </c>
      <c r="CJ70" s="39">
        <f>SUM(CJ58:CJ69)</f>
        <v>599</v>
      </c>
      <c r="CK70" s="47"/>
      <c r="CL70" s="46">
        <f>SUM(CL58:CL69)</f>
        <v>0</v>
      </c>
      <c r="CM70" s="39">
        <f>SUM(CM58:CM69)</f>
        <v>0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6</v>
      </c>
      <c r="CT70" s="47"/>
      <c r="CU70" s="46">
        <f>SUM(CU58:CU69)</f>
        <v>0</v>
      </c>
      <c r="CV70" s="39">
        <f>SUM(CV58:CV69)</f>
        <v>0</v>
      </c>
      <c r="CW70" s="47"/>
      <c r="CX70" s="46">
        <f>SUM(CX58:CX69)</f>
        <v>0</v>
      </c>
      <c r="CY70" s="39">
        <f>SUM(CY58:CY69)</f>
        <v>0</v>
      </c>
      <c r="CZ70" s="47"/>
      <c r="DA70" s="40">
        <f t="shared" ref="DA70:DA101" si="43">SUM(CR70,CO70,CI70,CF70,BT70,BQ70,BK70,AY70,AS70,AM70,AG70,AD70,R70,F70)</f>
        <v>184</v>
      </c>
      <c r="DB70" s="41">
        <f t="shared" ref="DB70:DB101" si="44">SUM(CS70,CP70,CJ70,CG70,BU70,BR70,BL70,AZ70,AT70,AN70,AH70,AE70,S70,G70)</f>
        <v>1749</v>
      </c>
      <c r="DC70" s="5"/>
      <c r="DD70" s="6"/>
      <c r="DE70" s="5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</row>
    <row r="71" spans="1:198" x14ac:dyDescent="0.3">
      <c r="A71" s="4">
        <v>2009</v>
      </c>
      <c r="B71" s="49" t="s">
        <v>5</v>
      </c>
      <c r="C71" s="43">
        <v>0</v>
      </c>
      <c r="D71" s="14">
        <v>0</v>
      </c>
      <c r="E71" s="44">
        <f t="shared" ref="E71:E82" si="45">IF(C71=0,0,D71/C71*1000)</f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v>0</v>
      </c>
      <c r="AP71" s="43">
        <v>0</v>
      </c>
      <c r="AQ71" s="14">
        <v>0</v>
      </c>
      <c r="AR71" s="44">
        <f t="shared" ref="AR71:AR82" si="46">IF(AP71=0,0,AQ71/AP71*1000)</f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f t="shared" ref="BG71:BG82" si="47">IF(BE71=0,0,BF71/BE71*1000)</f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43">
        <v>0</v>
      </c>
      <c r="CV71" s="14">
        <v>0</v>
      </c>
      <c r="CW71" s="44">
        <v>0</v>
      </c>
      <c r="CX71" s="43">
        <v>0</v>
      </c>
      <c r="CY71" s="14">
        <v>0</v>
      </c>
      <c r="CZ71" s="44">
        <v>0</v>
      </c>
      <c r="DA71" s="8">
        <f t="shared" si="43"/>
        <v>0</v>
      </c>
      <c r="DB71" s="16">
        <f t="shared" si="44"/>
        <v>0</v>
      </c>
      <c r="DC71" s="5"/>
      <c r="DD71" s="6"/>
      <c r="DE71" s="5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</row>
    <row r="72" spans="1:198" x14ac:dyDescent="0.3">
      <c r="A72" s="4">
        <v>2009</v>
      </c>
      <c r="B72" s="49" t="s">
        <v>6</v>
      </c>
      <c r="C72" s="43">
        <v>0</v>
      </c>
      <c r="D72" s="14">
        <v>0</v>
      </c>
      <c r="E72" s="44">
        <f t="shared" si="45"/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43">
        <v>0</v>
      </c>
      <c r="AK72" s="14">
        <v>0</v>
      </c>
      <c r="AL72" s="44">
        <v>0</v>
      </c>
      <c r="AM72" s="57">
        <v>18</v>
      </c>
      <c r="AN72" s="15">
        <v>105</v>
      </c>
      <c r="AO72" s="44">
        <f>AN72/AM72*1000</f>
        <v>5833.333333333333</v>
      </c>
      <c r="AP72" s="43">
        <v>0</v>
      </c>
      <c r="AQ72" s="14">
        <v>0</v>
      </c>
      <c r="AR72" s="44">
        <f t="shared" si="46"/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f t="shared" si="47"/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43">
        <v>0</v>
      </c>
      <c r="CJ72" s="14">
        <v>0</v>
      </c>
      <c r="CK72" s="44">
        <v>0</v>
      </c>
      <c r="CL72" s="43">
        <v>0</v>
      </c>
      <c r="CM72" s="14">
        <v>0</v>
      </c>
      <c r="CN72" s="44">
        <v>0</v>
      </c>
      <c r="CO72" s="57">
        <v>1</v>
      </c>
      <c r="CP72" s="15">
        <v>76</v>
      </c>
      <c r="CQ72" s="44">
        <f>CP72/CO72*1000</f>
        <v>76000</v>
      </c>
      <c r="CR72" s="43">
        <v>0</v>
      </c>
      <c r="CS72" s="14">
        <v>0</v>
      </c>
      <c r="CT72" s="44">
        <v>0</v>
      </c>
      <c r="CU72" s="43">
        <v>0</v>
      </c>
      <c r="CV72" s="14">
        <v>0</v>
      </c>
      <c r="CW72" s="44">
        <v>0</v>
      </c>
      <c r="CX72" s="43">
        <v>0</v>
      </c>
      <c r="CY72" s="14">
        <v>0</v>
      </c>
      <c r="CZ72" s="44">
        <v>0</v>
      </c>
      <c r="DA72" s="8">
        <f t="shared" si="43"/>
        <v>19</v>
      </c>
      <c r="DB72" s="16">
        <f t="shared" si="44"/>
        <v>181</v>
      </c>
      <c r="DC72" s="5"/>
      <c r="DD72" s="6"/>
      <c r="DE72" s="5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</row>
    <row r="73" spans="1:198" x14ac:dyDescent="0.3">
      <c r="A73" s="4">
        <v>2009</v>
      </c>
      <c r="B73" s="49" t="s">
        <v>7</v>
      </c>
      <c r="C73" s="43">
        <v>0</v>
      </c>
      <c r="D73" s="14">
        <v>0</v>
      </c>
      <c r="E73" s="44">
        <f t="shared" si="45"/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43">
        <v>0</v>
      </c>
      <c r="AB73" s="14">
        <v>0</v>
      </c>
      <c r="AC73" s="44">
        <v>0</v>
      </c>
      <c r="AD73" s="57">
        <v>1</v>
      </c>
      <c r="AE73" s="15">
        <v>36</v>
      </c>
      <c r="AF73" s="44">
        <f>AE73/AD73*1000</f>
        <v>36000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v>0</v>
      </c>
      <c r="AP73" s="43">
        <v>0</v>
      </c>
      <c r="AQ73" s="14">
        <v>0</v>
      </c>
      <c r="AR73" s="44">
        <f t="shared" si="46"/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f t="shared" si="47"/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43">
        <v>0</v>
      </c>
      <c r="CV73" s="14">
        <v>0</v>
      </c>
      <c r="CW73" s="44">
        <v>0</v>
      </c>
      <c r="CX73" s="43">
        <v>0</v>
      </c>
      <c r="CY73" s="14">
        <v>0</v>
      </c>
      <c r="CZ73" s="44">
        <v>0</v>
      </c>
      <c r="DA73" s="8">
        <f t="shared" si="43"/>
        <v>1</v>
      </c>
      <c r="DB73" s="16">
        <f t="shared" si="44"/>
        <v>36</v>
      </c>
      <c r="DC73" s="5"/>
      <c r="DD73" s="6"/>
      <c r="DE73" s="5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</row>
    <row r="74" spans="1:198" x14ac:dyDescent="0.3">
      <c r="A74" s="4">
        <v>2009</v>
      </c>
      <c r="B74" s="49" t="s">
        <v>8</v>
      </c>
      <c r="C74" s="43">
        <v>0</v>
      </c>
      <c r="D74" s="14">
        <v>0</v>
      </c>
      <c r="E74" s="44">
        <f t="shared" si="45"/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v>0</v>
      </c>
      <c r="AP74" s="43">
        <v>0</v>
      </c>
      <c r="AQ74" s="14">
        <v>0</v>
      </c>
      <c r="AR74" s="44">
        <f t="shared" si="46"/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f t="shared" si="47"/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f t="shared" ref="CN74:CN82" si="48">IF(CL74=0,0,CM74/CL74*1000)</f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43">
        <v>0</v>
      </c>
      <c r="CV74" s="14">
        <v>0</v>
      </c>
      <c r="CW74" s="44">
        <v>0</v>
      </c>
      <c r="CX74" s="43">
        <v>0</v>
      </c>
      <c r="CY74" s="14">
        <v>0</v>
      </c>
      <c r="CZ74" s="44">
        <v>0</v>
      </c>
      <c r="DA74" s="8">
        <f t="shared" si="43"/>
        <v>0</v>
      </c>
      <c r="DB74" s="16">
        <f t="shared" si="44"/>
        <v>0</v>
      </c>
      <c r="DC74" s="5"/>
      <c r="DD74" s="6"/>
      <c r="DE74" s="5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</row>
    <row r="75" spans="1:198" x14ac:dyDescent="0.3">
      <c r="A75" s="4">
        <v>2009</v>
      </c>
      <c r="B75" s="49" t="s">
        <v>9</v>
      </c>
      <c r="C75" s="43">
        <v>0</v>
      </c>
      <c r="D75" s="14">
        <v>0</v>
      </c>
      <c r="E75" s="44">
        <f t="shared" si="45"/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0</v>
      </c>
      <c r="AC75" s="44">
        <v>0</v>
      </c>
      <c r="AD75" s="43">
        <v>0</v>
      </c>
      <c r="AE75" s="14">
        <v>8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v>0</v>
      </c>
      <c r="AP75" s="43">
        <v>0</v>
      </c>
      <c r="AQ75" s="14">
        <v>0</v>
      </c>
      <c r="AR75" s="44">
        <f t="shared" si="46"/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f t="shared" si="47"/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f t="shared" si="48"/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43">
        <v>0</v>
      </c>
      <c r="CV75" s="14">
        <v>0</v>
      </c>
      <c r="CW75" s="44">
        <v>0</v>
      </c>
      <c r="CX75" s="43">
        <v>0</v>
      </c>
      <c r="CY75" s="14">
        <v>0</v>
      </c>
      <c r="CZ75" s="44">
        <v>0</v>
      </c>
      <c r="DA75" s="8">
        <f t="shared" si="43"/>
        <v>0</v>
      </c>
      <c r="DB75" s="16">
        <f t="shared" si="44"/>
        <v>8</v>
      </c>
      <c r="DC75" s="5"/>
      <c r="DD75" s="6"/>
      <c r="DE75" s="5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</row>
    <row r="76" spans="1:198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f t="shared" si="45"/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v>0</v>
      </c>
      <c r="AP76" s="43">
        <v>0</v>
      </c>
      <c r="AQ76" s="14">
        <v>0</v>
      </c>
      <c r="AR76" s="44">
        <f t="shared" si="46"/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f t="shared" si="47"/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f t="shared" si="48"/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43">
        <v>0</v>
      </c>
      <c r="CV76" s="14">
        <v>0</v>
      </c>
      <c r="CW76" s="44">
        <v>0</v>
      </c>
      <c r="CX76" s="43">
        <v>0</v>
      </c>
      <c r="CY76" s="14">
        <v>0</v>
      </c>
      <c r="CZ76" s="44">
        <v>0</v>
      </c>
      <c r="DA76" s="8">
        <f t="shared" si="43"/>
        <v>0</v>
      </c>
      <c r="DB76" s="16">
        <f t="shared" si="44"/>
        <v>0</v>
      </c>
      <c r="DC76" s="5"/>
      <c r="DD76" s="6"/>
      <c r="DE76" s="5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</row>
    <row r="77" spans="1:198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f t="shared" si="45"/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43">
        <v>0</v>
      </c>
      <c r="AB77" s="14">
        <v>0</v>
      </c>
      <c r="AC77" s="44">
        <v>0</v>
      </c>
      <c r="AD77" s="57">
        <v>1</v>
      </c>
      <c r="AE77" s="15">
        <v>32</v>
      </c>
      <c r="AF77" s="44">
        <f>AE77/AD77*1000</f>
        <v>32000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43">
        <v>0</v>
      </c>
      <c r="AN77" s="14">
        <v>0</v>
      </c>
      <c r="AO77" s="44">
        <v>0</v>
      </c>
      <c r="AP77" s="57">
        <v>0</v>
      </c>
      <c r="AQ77" s="15">
        <v>0</v>
      </c>
      <c r="AR77" s="44">
        <f t="shared" si="46"/>
        <v>0</v>
      </c>
      <c r="AS77" s="57">
        <v>60</v>
      </c>
      <c r="AT77" s="15">
        <v>607</v>
      </c>
      <c r="AU77" s="44">
        <f t="shared" ref="AU77:AU82" si="49">AT77/AS77*1000</f>
        <v>10116.666666666668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f t="shared" si="47"/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f t="shared" si="48"/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43">
        <v>0</v>
      </c>
      <c r="CV77" s="14">
        <v>0</v>
      </c>
      <c r="CW77" s="44">
        <v>0</v>
      </c>
      <c r="CX77" s="43">
        <v>0</v>
      </c>
      <c r="CY77" s="14">
        <v>0</v>
      </c>
      <c r="CZ77" s="44">
        <v>0</v>
      </c>
      <c r="DA77" s="8">
        <f t="shared" si="43"/>
        <v>61</v>
      </c>
      <c r="DB77" s="16">
        <f t="shared" si="44"/>
        <v>639</v>
      </c>
      <c r="DC77" s="5"/>
      <c r="DD77" s="6"/>
      <c r="DE77" s="5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</row>
    <row r="78" spans="1:198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f t="shared" si="45"/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43">
        <v>0</v>
      </c>
      <c r="AK78" s="14">
        <v>0</v>
      </c>
      <c r="AL78" s="44">
        <v>0</v>
      </c>
      <c r="AM78" s="57">
        <v>-39</v>
      </c>
      <c r="AN78" s="15">
        <v>-467</v>
      </c>
      <c r="AO78" s="44">
        <f>AN78/AM78*-1000</f>
        <v>-11974.358974358975</v>
      </c>
      <c r="AP78" s="43">
        <v>0</v>
      </c>
      <c r="AQ78" s="14">
        <v>0</v>
      </c>
      <c r="AR78" s="44">
        <f t="shared" si="46"/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f t="shared" si="47"/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v>0</v>
      </c>
      <c r="CI78" s="43">
        <v>0</v>
      </c>
      <c r="CJ78" s="14">
        <v>0</v>
      </c>
      <c r="CK78" s="44">
        <v>0</v>
      </c>
      <c r="CL78" s="43">
        <v>0</v>
      </c>
      <c r="CM78" s="14">
        <v>0</v>
      </c>
      <c r="CN78" s="44">
        <f t="shared" si="48"/>
        <v>0</v>
      </c>
      <c r="CO78" s="43">
        <v>-20</v>
      </c>
      <c r="CP78" s="14">
        <v>-43</v>
      </c>
      <c r="CQ78" s="44">
        <f>CP78/CO78*-1000</f>
        <v>-2150</v>
      </c>
      <c r="CR78" s="43">
        <v>0</v>
      </c>
      <c r="CS78" s="14">
        <v>0</v>
      </c>
      <c r="CT78" s="44">
        <v>0</v>
      </c>
      <c r="CU78" s="43">
        <v>0</v>
      </c>
      <c r="CV78" s="14">
        <v>0</v>
      </c>
      <c r="CW78" s="44">
        <v>0</v>
      </c>
      <c r="CX78" s="43">
        <v>0</v>
      </c>
      <c r="CY78" s="14">
        <v>0</v>
      </c>
      <c r="CZ78" s="44">
        <v>0</v>
      </c>
      <c r="DA78" s="8">
        <f t="shared" si="43"/>
        <v>-59</v>
      </c>
      <c r="DB78" s="16">
        <f t="shared" si="44"/>
        <v>-510</v>
      </c>
      <c r="DC78" s="5"/>
      <c r="DD78" s="6"/>
      <c r="DE78" s="5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</row>
    <row r="79" spans="1:198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f t="shared" si="45"/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v>0</v>
      </c>
      <c r="AP79" s="43">
        <v>0</v>
      </c>
      <c r="AQ79" s="14">
        <v>0</v>
      </c>
      <c r="AR79" s="44">
        <f t="shared" si="46"/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f t="shared" si="47"/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v>0</v>
      </c>
      <c r="CI79" s="43">
        <v>0</v>
      </c>
      <c r="CJ79" s="14">
        <v>0</v>
      </c>
      <c r="CK79" s="44">
        <v>0</v>
      </c>
      <c r="CL79" s="43">
        <v>0</v>
      </c>
      <c r="CM79" s="14">
        <v>0</v>
      </c>
      <c r="CN79" s="44">
        <f t="shared" si="48"/>
        <v>0</v>
      </c>
      <c r="CO79" s="43">
        <v>0</v>
      </c>
      <c r="CP79" s="14">
        <v>-14</v>
      </c>
      <c r="CQ79" s="44">
        <v>0</v>
      </c>
      <c r="CR79" s="43">
        <v>0</v>
      </c>
      <c r="CS79" s="14">
        <v>0</v>
      </c>
      <c r="CT79" s="44">
        <v>0</v>
      </c>
      <c r="CU79" s="43">
        <v>0</v>
      </c>
      <c r="CV79" s="14">
        <v>0</v>
      </c>
      <c r="CW79" s="44">
        <v>0</v>
      </c>
      <c r="CX79" s="43">
        <v>0</v>
      </c>
      <c r="CY79" s="14">
        <v>0</v>
      </c>
      <c r="CZ79" s="44">
        <v>0</v>
      </c>
      <c r="DA79" s="8">
        <f t="shared" si="43"/>
        <v>0</v>
      </c>
      <c r="DB79" s="16">
        <f t="shared" si="44"/>
        <v>-14</v>
      </c>
      <c r="DC79" s="5"/>
      <c r="DD79" s="6"/>
      <c r="DE79" s="5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</row>
    <row r="80" spans="1:198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f t="shared" si="45"/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v>0</v>
      </c>
      <c r="AP80" s="43">
        <v>0</v>
      </c>
      <c r="AQ80" s="14">
        <v>0</v>
      </c>
      <c r="AR80" s="44">
        <f t="shared" si="46"/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f t="shared" si="47"/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f t="shared" si="48"/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43">
        <v>0</v>
      </c>
      <c r="CV80" s="14">
        <v>0</v>
      </c>
      <c r="CW80" s="44">
        <v>0</v>
      </c>
      <c r="CX80" s="43">
        <v>0</v>
      </c>
      <c r="CY80" s="14">
        <v>0</v>
      </c>
      <c r="CZ80" s="44">
        <v>0</v>
      </c>
      <c r="DA80" s="8">
        <f t="shared" si="43"/>
        <v>0</v>
      </c>
      <c r="DB80" s="16">
        <f t="shared" si="44"/>
        <v>0</v>
      </c>
      <c r="DC80" s="5"/>
      <c r="DD80" s="6"/>
      <c r="DE80" s="5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</row>
    <row r="81" spans="1:198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f t="shared" si="45"/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43">
        <v>0</v>
      </c>
      <c r="AN81" s="14">
        <v>0</v>
      </c>
      <c r="AO81" s="44">
        <v>0</v>
      </c>
      <c r="AP81" s="57">
        <v>0</v>
      </c>
      <c r="AQ81" s="15">
        <v>0</v>
      </c>
      <c r="AR81" s="44">
        <f t="shared" si="46"/>
        <v>0</v>
      </c>
      <c r="AS81" s="57">
        <v>119</v>
      </c>
      <c r="AT81" s="15">
        <v>1098</v>
      </c>
      <c r="AU81" s="44">
        <f t="shared" si="49"/>
        <v>9226.8907563025205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f t="shared" si="47"/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v>0</v>
      </c>
      <c r="CI81" s="43">
        <v>0</v>
      </c>
      <c r="CJ81" s="14">
        <v>0</v>
      </c>
      <c r="CK81" s="44">
        <v>0</v>
      </c>
      <c r="CL81" s="43">
        <v>0</v>
      </c>
      <c r="CM81" s="14">
        <v>0</v>
      </c>
      <c r="CN81" s="44">
        <f t="shared" si="48"/>
        <v>0</v>
      </c>
      <c r="CO81" s="57">
        <v>-117</v>
      </c>
      <c r="CP81" s="15">
        <v>-1035</v>
      </c>
      <c r="CQ81" s="44">
        <f t="shared" ref="CQ81:CQ82" si="50">CP81/CO81*-1000</f>
        <v>-8846.1538461538476</v>
      </c>
      <c r="CR81" s="43">
        <v>0</v>
      </c>
      <c r="CS81" s="14">
        <v>0</v>
      </c>
      <c r="CT81" s="44">
        <v>0</v>
      </c>
      <c r="CU81" s="43">
        <v>0</v>
      </c>
      <c r="CV81" s="14">
        <v>0</v>
      </c>
      <c r="CW81" s="44">
        <v>0</v>
      </c>
      <c r="CX81" s="43">
        <v>0</v>
      </c>
      <c r="CY81" s="14">
        <v>0</v>
      </c>
      <c r="CZ81" s="44">
        <v>0</v>
      </c>
      <c r="DA81" s="8">
        <f t="shared" si="43"/>
        <v>2</v>
      </c>
      <c r="DB81" s="16">
        <f t="shared" si="44"/>
        <v>63</v>
      </c>
      <c r="DC81" s="5"/>
      <c r="DD81" s="6"/>
      <c r="DE81" s="5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</row>
    <row r="82" spans="1:198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f t="shared" si="45"/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43">
        <v>0</v>
      </c>
      <c r="AN82" s="14">
        <v>0</v>
      </c>
      <c r="AO82" s="44">
        <v>0</v>
      </c>
      <c r="AP82" s="57">
        <v>0</v>
      </c>
      <c r="AQ82" s="15">
        <v>0</v>
      </c>
      <c r="AR82" s="44">
        <f t="shared" si="46"/>
        <v>0</v>
      </c>
      <c r="AS82" s="57">
        <v>177</v>
      </c>
      <c r="AT82" s="15">
        <v>1617</v>
      </c>
      <c r="AU82" s="44">
        <f t="shared" si="49"/>
        <v>9135.5932203389821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f t="shared" si="47"/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v>0</v>
      </c>
      <c r="CI82" s="43">
        <v>0</v>
      </c>
      <c r="CJ82" s="14">
        <v>0</v>
      </c>
      <c r="CK82" s="44">
        <v>0</v>
      </c>
      <c r="CL82" s="43">
        <v>0</v>
      </c>
      <c r="CM82" s="14">
        <v>0</v>
      </c>
      <c r="CN82" s="44">
        <f t="shared" si="48"/>
        <v>0</v>
      </c>
      <c r="CO82" s="57">
        <v>-176</v>
      </c>
      <c r="CP82" s="15">
        <v>-1579</v>
      </c>
      <c r="CQ82" s="44">
        <f t="shared" si="50"/>
        <v>-8971.5909090909081</v>
      </c>
      <c r="CR82" s="43">
        <v>0</v>
      </c>
      <c r="CS82" s="14">
        <v>0</v>
      </c>
      <c r="CT82" s="44">
        <v>0</v>
      </c>
      <c r="CU82" s="43">
        <v>0</v>
      </c>
      <c r="CV82" s="14">
        <v>0</v>
      </c>
      <c r="CW82" s="44">
        <v>0</v>
      </c>
      <c r="CX82" s="43">
        <v>0</v>
      </c>
      <c r="CY82" s="14">
        <v>0</v>
      </c>
      <c r="CZ82" s="44">
        <v>0</v>
      </c>
      <c r="DA82" s="8">
        <f t="shared" si="43"/>
        <v>1</v>
      </c>
      <c r="DB82" s="16">
        <f t="shared" si="44"/>
        <v>38</v>
      </c>
      <c r="DC82" s="5"/>
      <c r="DD82" s="6"/>
      <c r="DE82" s="5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</row>
    <row r="83" spans="1:198" ht="15" thickBot="1" x14ac:dyDescent="0.35">
      <c r="A83" s="38"/>
      <c r="B83" s="50" t="s">
        <v>17</v>
      </c>
      <c r="C83" s="46">
        <f t="shared" ref="C83:D83" si="51">SUM(C71:C82)</f>
        <v>0</v>
      </c>
      <c r="D83" s="39">
        <f t="shared" si="51"/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0</v>
      </c>
      <c r="AB83" s="39">
        <f>SUM(AB71:AB82)</f>
        <v>0</v>
      </c>
      <c r="AC83" s="47"/>
      <c r="AD83" s="46">
        <f>SUM(AD71:AD82)</f>
        <v>2</v>
      </c>
      <c r="AE83" s="39">
        <f>SUM(AE71:AE82)</f>
        <v>76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0</v>
      </c>
      <c r="AK83" s="39">
        <f>SUM(AK71:AK82)</f>
        <v>0</v>
      </c>
      <c r="AL83" s="47"/>
      <c r="AM83" s="46">
        <f>SUM(AM71:AM82)</f>
        <v>-21</v>
      </c>
      <c r="AN83" s="39">
        <f>SUM(AN71:AN82)</f>
        <v>-362</v>
      </c>
      <c r="AO83" s="47"/>
      <c r="AP83" s="46">
        <f t="shared" ref="AP83:AQ83" si="52">SUM(AP71:AP82)</f>
        <v>0</v>
      </c>
      <c r="AQ83" s="39">
        <f t="shared" si="52"/>
        <v>0</v>
      </c>
      <c r="AR83" s="47"/>
      <c r="AS83" s="46">
        <f>SUM(AS71:AS82)</f>
        <v>356</v>
      </c>
      <c r="AT83" s="39">
        <f>SUM(AT71:AT82)</f>
        <v>3322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 t="shared" ref="BE83:BF83" si="53">SUM(BE71:BE82)</f>
        <v>0</v>
      </c>
      <c r="BF83" s="39">
        <f t="shared" si="53"/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0</v>
      </c>
      <c r="CJ83" s="39">
        <f>SUM(CJ71:CJ82)</f>
        <v>0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-312</v>
      </c>
      <c r="CP83" s="39">
        <f>SUM(CP71:CP82)</f>
        <v>-2595</v>
      </c>
      <c r="CQ83" s="47"/>
      <c r="CR83" s="46">
        <f>SUM(CR71:CR82)</f>
        <v>0</v>
      </c>
      <c r="CS83" s="39">
        <f>SUM(CS71:CS82)</f>
        <v>0</v>
      </c>
      <c r="CT83" s="47"/>
      <c r="CU83" s="46">
        <f>SUM(CU71:CU82)</f>
        <v>0</v>
      </c>
      <c r="CV83" s="39">
        <f>SUM(CV71:CV82)</f>
        <v>0</v>
      </c>
      <c r="CW83" s="47"/>
      <c r="CX83" s="46">
        <f>SUM(CX71:CX82)</f>
        <v>0</v>
      </c>
      <c r="CY83" s="39">
        <f>SUM(CY71:CY82)</f>
        <v>0</v>
      </c>
      <c r="CZ83" s="47"/>
      <c r="DA83" s="40">
        <f t="shared" si="43"/>
        <v>25</v>
      </c>
      <c r="DB83" s="41">
        <f t="shared" si="44"/>
        <v>441</v>
      </c>
      <c r="DC83" s="5"/>
      <c r="DD83" s="6"/>
      <c r="DE83" s="5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</row>
    <row r="84" spans="1:198" x14ac:dyDescent="0.3">
      <c r="A84" s="4">
        <v>2010</v>
      </c>
      <c r="B84" s="49" t="s">
        <v>5</v>
      </c>
      <c r="C84" s="43">
        <v>0</v>
      </c>
      <c r="D84" s="14">
        <v>0</v>
      </c>
      <c r="E84" s="44">
        <f t="shared" ref="E84:E95" si="54">IF(C84=0,0,D84/C84*1000)</f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v>0</v>
      </c>
      <c r="AP84" s="43">
        <v>0</v>
      </c>
      <c r="AQ84" s="14">
        <v>0</v>
      </c>
      <c r="AR84" s="44">
        <f t="shared" ref="AR84:AR95" si="55">IF(AP84=0,0,AQ84/AP84*1000)</f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f t="shared" ref="BG84:BG95" si="56">IF(BE84=0,0,BF84/BE84*1000)</f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43">
        <v>0</v>
      </c>
      <c r="CV84" s="14">
        <v>0</v>
      </c>
      <c r="CW84" s="44">
        <v>0</v>
      </c>
      <c r="CX84" s="43">
        <v>0</v>
      </c>
      <c r="CY84" s="14">
        <v>0</v>
      </c>
      <c r="CZ84" s="44">
        <v>0</v>
      </c>
      <c r="DA84" s="8">
        <f t="shared" si="43"/>
        <v>0</v>
      </c>
      <c r="DB84" s="16">
        <f t="shared" si="44"/>
        <v>0</v>
      </c>
      <c r="DC84" s="5"/>
      <c r="DD84" s="6"/>
      <c r="DE84" s="5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</row>
    <row r="85" spans="1:198" x14ac:dyDescent="0.3">
      <c r="A85" s="4">
        <v>2010</v>
      </c>
      <c r="B85" s="49" t="s">
        <v>6</v>
      </c>
      <c r="C85" s="43">
        <v>0</v>
      </c>
      <c r="D85" s="14">
        <v>0</v>
      </c>
      <c r="E85" s="44">
        <f t="shared" si="54"/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v>0</v>
      </c>
      <c r="AP85" s="43">
        <v>0</v>
      </c>
      <c r="AQ85" s="14">
        <v>0</v>
      </c>
      <c r="AR85" s="44">
        <f t="shared" si="55"/>
        <v>0</v>
      </c>
      <c r="AS85" s="43">
        <v>0</v>
      </c>
      <c r="AT85" s="14">
        <v>0</v>
      </c>
      <c r="AU85" s="44">
        <v>0</v>
      </c>
      <c r="AV85" s="43">
        <v>0</v>
      </c>
      <c r="AW85" s="14">
        <v>0</v>
      </c>
      <c r="AX85" s="44">
        <v>0</v>
      </c>
      <c r="AY85" s="57">
        <v>14</v>
      </c>
      <c r="AZ85" s="15">
        <v>152</v>
      </c>
      <c r="BA85" s="44">
        <f>AZ85/AY85*1000</f>
        <v>10857.142857142857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f t="shared" si="56"/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43">
        <v>0</v>
      </c>
      <c r="CM85" s="14">
        <v>0</v>
      </c>
      <c r="CN85" s="44">
        <v>0</v>
      </c>
      <c r="CO85" s="43">
        <v>0</v>
      </c>
      <c r="CP85" s="14">
        <v>0</v>
      </c>
      <c r="CQ85" s="44">
        <v>0</v>
      </c>
      <c r="CR85" s="57">
        <v>42</v>
      </c>
      <c r="CS85" s="15">
        <v>147</v>
      </c>
      <c r="CT85" s="44">
        <f>CS85/CR85*1000</f>
        <v>3500</v>
      </c>
      <c r="CU85" s="43">
        <v>0</v>
      </c>
      <c r="CV85" s="14">
        <v>0</v>
      </c>
      <c r="CW85" s="44">
        <v>0</v>
      </c>
      <c r="CX85" s="43">
        <v>0</v>
      </c>
      <c r="CY85" s="14">
        <v>0</v>
      </c>
      <c r="CZ85" s="44">
        <v>0</v>
      </c>
      <c r="DA85" s="8">
        <f t="shared" si="43"/>
        <v>56</v>
      </c>
      <c r="DB85" s="16">
        <f t="shared" si="44"/>
        <v>299</v>
      </c>
      <c r="DC85" s="5"/>
      <c r="DD85" s="6"/>
      <c r="DE85" s="5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</row>
    <row r="86" spans="1:198" x14ac:dyDescent="0.3">
      <c r="A86" s="4">
        <v>2010</v>
      </c>
      <c r="B86" s="49" t="s">
        <v>7</v>
      </c>
      <c r="C86" s="43">
        <v>0</v>
      </c>
      <c r="D86" s="14">
        <v>0</v>
      </c>
      <c r="E86" s="44">
        <f t="shared" si="54"/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43">
        <v>0</v>
      </c>
      <c r="AE86" s="14">
        <v>0</v>
      </c>
      <c r="AF86" s="44">
        <v>0</v>
      </c>
      <c r="AG86" s="57">
        <v>1</v>
      </c>
      <c r="AH86" s="15">
        <v>21</v>
      </c>
      <c r="AI86" s="44">
        <f>AH86/AG86*1000</f>
        <v>21000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v>0</v>
      </c>
      <c r="AP86" s="43">
        <v>0</v>
      </c>
      <c r="AQ86" s="14">
        <v>0</v>
      </c>
      <c r="AR86" s="44">
        <f t="shared" si="55"/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43">
        <v>0</v>
      </c>
      <c r="BF86" s="14">
        <v>0</v>
      </c>
      <c r="BG86" s="44">
        <f t="shared" si="56"/>
        <v>0</v>
      </c>
      <c r="BH86" s="43">
        <v>0</v>
      </c>
      <c r="BI86" s="14">
        <v>0</v>
      </c>
      <c r="BJ86" s="44">
        <v>0</v>
      </c>
      <c r="BK86" s="57">
        <v>1</v>
      </c>
      <c r="BL86" s="15">
        <v>22</v>
      </c>
      <c r="BM86" s="44">
        <f>BL86/BK86*1000</f>
        <v>22000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43">
        <v>0</v>
      </c>
      <c r="CV86" s="14">
        <v>0</v>
      </c>
      <c r="CW86" s="44">
        <v>0</v>
      </c>
      <c r="CX86" s="43">
        <v>0</v>
      </c>
      <c r="CY86" s="14">
        <v>0</v>
      </c>
      <c r="CZ86" s="44">
        <v>0</v>
      </c>
      <c r="DA86" s="8">
        <f t="shared" si="43"/>
        <v>2</v>
      </c>
      <c r="DB86" s="16">
        <f t="shared" si="44"/>
        <v>43</v>
      </c>
      <c r="DC86" s="5"/>
      <c r="DD86" s="6"/>
      <c r="DE86" s="5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</row>
    <row r="87" spans="1:198" x14ac:dyDescent="0.3">
      <c r="A87" s="4">
        <v>2010</v>
      </c>
      <c r="B87" s="49" t="s">
        <v>8</v>
      </c>
      <c r="C87" s="43">
        <v>0</v>
      </c>
      <c r="D87" s="14">
        <v>0</v>
      </c>
      <c r="E87" s="44">
        <f t="shared" si="54"/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43">
        <v>0</v>
      </c>
      <c r="AN87" s="14">
        <v>0</v>
      </c>
      <c r="AO87" s="44">
        <v>0</v>
      </c>
      <c r="AP87" s="57">
        <v>0</v>
      </c>
      <c r="AQ87" s="15">
        <v>0</v>
      </c>
      <c r="AR87" s="44">
        <f t="shared" si="55"/>
        <v>0</v>
      </c>
      <c r="AS87" s="57">
        <v>100</v>
      </c>
      <c r="AT87" s="15">
        <v>825</v>
      </c>
      <c r="AU87" s="44">
        <f>AT87/AS87*1000</f>
        <v>8250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f t="shared" si="56"/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f t="shared" ref="CN87:CN95" si="57">IF(CL87=0,0,CM87/CL87*1000)</f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43">
        <v>0</v>
      </c>
      <c r="CV87" s="14">
        <v>0</v>
      </c>
      <c r="CW87" s="44">
        <v>0</v>
      </c>
      <c r="CX87" s="43">
        <v>0</v>
      </c>
      <c r="CY87" s="14">
        <v>0</v>
      </c>
      <c r="CZ87" s="44">
        <v>0</v>
      </c>
      <c r="DA87" s="8">
        <f t="shared" si="43"/>
        <v>100</v>
      </c>
      <c r="DB87" s="16">
        <f t="shared" si="44"/>
        <v>825</v>
      </c>
      <c r="DC87" s="5"/>
      <c r="DD87" s="6"/>
      <c r="DE87" s="5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</row>
    <row r="88" spans="1:198" x14ac:dyDescent="0.3">
      <c r="A88" s="4">
        <v>2010</v>
      </c>
      <c r="B88" s="49" t="s">
        <v>9</v>
      </c>
      <c r="C88" s="43">
        <v>0</v>
      </c>
      <c r="D88" s="14">
        <v>0</v>
      </c>
      <c r="E88" s="44">
        <f t="shared" si="54"/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43">
        <v>0</v>
      </c>
      <c r="AB88" s="14">
        <v>0</v>
      </c>
      <c r="AC88" s="44">
        <v>0</v>
      </c>
      <c r="AD88" s="57">
        <v>1</v>
      </c>
      <c r="AE88" s="15">
        <v>28</v>
      </c>
      <c r="AF88" s="44">
        <f>AE88/AD88*1000</f>
        <v>28000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v>0</v>
      </c>
      <c r="AP88" s="43">
        <v>0</v>
      </c>
      <c r="AQ88" s="14">
        <v>0</v>
      </c>
      <c r="AR88" s="44">
        <f t="shared" si="55"/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f t="shared" si="56"/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v>0</v>
      </c>
      <c r="CI88" s="43">
        <v>0</v>
      </c>
      <c r="CJ88" s="14">
        <v>0</v>
      </c>
      <c r="CK88" s="44">
        <v>0</v>
      </c>
      <c r="CL88" s="43">
        <v>0</v>
      </c>
      <c r="CM88" s="14">
        <v>0</v>
      </c>
      <c r="CN88" s="44">
        <f t="shared" si="57"/>
        <v>0</v>
      </c>
      <c r="CO88" s="57">
        <v>1</v>
      </c>
      <c r="CP88" s="15">
        <v>35</v>
      </c>
      <c r="CQ88" s="44">
        <f>CP88/CO88*1000</f>
        <v>35000</v>
      </c>
      <c r="CR88" s="43">
        <v>0</v>
      </c>
      <c r="CS88" s="14">
        <v>0</v>
      </c>
      <c r="CT88" s="44">
        <v>0</v>
      </c>
      <c r="CU88" s="43">
        <v>0</v>
      </c>
      <c r="CV88" s="14">
        <v>0</v>
      </c>
      <c r="CW88" s="44">
        <v>0</v>
      </c>
      <c r="CX88" s="43">
        <v>0</v>
      </c>
      <c r="CY88" s="14">
        <v>0</v>
      </c>
      <c r="CZ88" s="44">
        <v>0</v>
      </c>
      <c r="DA88" s="8">
        <f t="shared" si="43"/>
        <v>2</v>
      </c>
      <c r="DB88" s="16">
        <f t="shared" si="44"/>
        <v>63</v>
      </c>
      <c r="DC88" s="5"/>
      <c r="DD88" s="6"/>
      <c r="DE88" s="5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</row>
    <row r="89" spans="1:198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f t="shared" si="54"/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v>0</v>
      </c>
      <c r="AP89" s="43">
        <v>0</v>
      </c>
      <c r="AQ89" s="14">
        <v>0</v>
      </c>
      <c r="AR89" s="44">
        <f t="shared" si="55"/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f t="shared" si="56"/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f t="shared" si="57"/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43">
        <v>0</v>
      </c>
      <c r="CV89" s="14">
        <v>0</v>
      </c>
      <c r="CW89" s="44">
        <v>0</v>
      </c>
      <c r="CX89" s="43">
        <v>0</v>
      </c>
      <c r="CY89" s="14">
        <v>0</v>
      </c>
      <c r="CZ89" s="44">
        <v>0</v>
      </c>
      <c r="DA89" s="8">
        <f t="shared" si="43"/>
        <v>0</v>
      </c>
      <c r="DB89" s="16">
        <f t="shared" si="44"/>
        <v>0</v>
      </c>
      <c r="DC89" s="5"/>
      <c r="DD89" s="6"/>
      <c r="DE89" s="5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</row>
    <row r="90" spans="1:198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f t="shared" si="54"/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v>0</v>
      </c>
      <c r="AP90" s="43">
        <v>0</v>
      </c>
      <c r="AQ90" s="14">
        <v>0</v>
      </c>
      <c r="AR90" s="44">
        <f t="shared" si="55"/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f t="shared" si="56"/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f t="shared" si="57"/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43">
        <v>0</v>
      </c>
      <c r="CV90" s="14">
        <v>0</v>
      </c>
      <c r="CW90" s="44">
        <v>0</v>
      </c>
      <c r="CX90" s="43">
        <v>0</v>
      </c>
      <c r="CY90" s="14">
        <v>0</v>
      </c>
      <c r="CZ90" s="44">
        <v>0</v>
      </c>
      <c r="DA90" s="8">
        <f t="shared" si="43"/>
        <v>0</v>
      </c>
      <c r="DB90" s="16">
        <f t="shared" si="44"/>
        <v>0</v>
      </c>
      <c r="DC90" s="5"/>
      <c r="DD90" s="6"/>
      <c r="DE90" s="5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</row>
    <row r="91" spans="1:198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f t="shared" si="54"/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43">
        <v>0</v>
      </c>
      <c r="AB91" s="14">
        <v>0</v>
      </c>
      <c r="AC91" s="44">
        <v>0</v>
      </c>
      <c r="AD91" s="57">
        <v>1</v>
      </c>
      <c r="AE91" s="15">
        <v>20</v>
      </c>
      <c r="AF91" s="44">
        <f>AE91/AD91*1000</f>
        <v>20000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v>0</v>
      </c>
      <c r="AP91" s="43">
        <v>0</v>
      </c>
      <c r="AQ91" s="14">
        <v>0</v>
      </c>
      <c r="AR91" s="44">
        <f t="shared" si="55"/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f t="shared" si="56"/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f t="shared" si="57"/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43">
        <v>0</v>
      </c>
      <c r="CV91" s="14">
        <v>0</v>
      </c>
      <c r="CW91" s="44">
        <v>0</v>
      </c>
      <c r="CX91" s="43">
        <v>0</v>
      </c>
      <c r="CY91" s="14">
        <v>0</v>
      </c>
      <c r="CZ91" s="44">
        <v>0</v>
      </c>
      <c r="DA91" s="8">
        <f t="shared" si="43"/>
        <v>1</v>
      </c>
      <c r="DB91" s="16">
        <f t="shared" si="44"/>
        <v>20</v>
      </c>
      <c r="DC91" s="5"/>
      <c r="DD91" s="6"/>
      <c r="DE91" s="5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</row>
    <row r="92" spans="1:198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f t="shared" si="54"/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43">
        <v>0</v>
      </c>
      <c r="AN92" s="14">
        <v>0</v>
      </c>
      <c r="AO92" s="44">
        <v>0</v>
      </c>
      <c r="AP92" s="57">
        <v>0</v>
      </c>
      <c r="AQ92" s="15">
        <v>0</v>
      </c>
      <c r="AR92" s="44">
        <f t="shared" si="55"/>
        <v>0</v>
      </c>
      <c r="AS92" s="57">
        <v>158</v>
      </c>
      <c r="AT92" s="15">
        <v>1254</v>
      </c>
      <c r="AU92" s="44">
        <f>AT92/AS92*1000</f>
        <v>7936.7088607594933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f t="shared" si="56"/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v>0</v>
      </c>
      <c r="CI92" s="43">
        <v>0</v>
      </c>
      <c r="CJ92" s="14">
        <v>0</v>
      </c>
      <c r="CK92" s="44">
        <v>0</v>
      </c>
      <c r="CL92" s="43">
        <v>0</v>
      </c>
      <c r="CM92" s="14">
        <v>0</v>
      </c>
      <c r="CN92" s="44">
        <f t="shared" si="57"/>
        <v>0</v>
      </c>
      <c r="CO92" s="43">
        <v>-159</v>
      </c>
      <c r="CP92" s="14">
        <v>-1238</v>
      </c>
      <c r="CQ92" s="44">
        <f>CP92/CO92*-1000</f>
        <v>-7786.1635220125781</v>
      </c>
      <c r="CR92" s="43">
        <v>0</v>
      </c>
      <c r="CS92" s="14">
        <v>0</v>
      </c>
      <c r="CT92" s="44">
        <v>0</v>
      </c>
      <c r="CU92" s="43">
        <v>0</v>
      </c>
      <c r="CV92" s="14">
        <v>0</v>
      </c>
      <c r="CW92" s="44">
        <v>0</v>
      </c>
      <c r="CX92" s="43">
        <v>0</v>
      </c>
      <c r="CY92" s="14">
        <v>0</v>
      </c>
      <c r="CZ92" s="44">
        <v>0</v>
      </c>
      <c r="DA92" s="8">
        <f t="shared" si="43"/>
        <v>-1</v>
      </c>
      <c r="DB92" s="16">
        <f t="shared" si="44"/>
        <v>16</v>
      </c>
      <c r="DC92" s="5"/>
      <c r="DD92" s="6"/>
      <c r="DE92" s="5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</row>
    <row r="93" spans="1:198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f t="shared" si="54"/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v>0</v>
      </c>
      <c r="AP93" s="43">
        <v>0</v>
      </c>
      <c r="AQ93" s="14">
        <v>0</v>
      </c>
      <c r="AR93" s="44">
        <f t="shared" si="55"/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f t="shared" si="56"/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f t="shared" si="57"/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43">
        <v>0</v>
      </c>
      <c r="CV93" s="14">
        <v>0</v>
      </c>
      <c r="CW93" s="44">
        <v>0</v>
      </c>
      <c r="CX93" s="43">
        <v>0</v>
      </c>
      <c r="CY93" s="14">
        <v>0</v>
      </c>
      <c r="CZ93" s="44">
        <v>0</v>
      </c>
      <c r="DA93" s="8">
        <f t="shared" si="43"/>
        <v>0</v>
      </c>
      <c r="DB93" s="16">
        <f t="shared" si="44"/>
        <v>0</v>
      </c>
      <c r="DC93" s="5"/>
      <c r="DD93" s="6"/>
      <c r="DE93" s="5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</row>
    <row r="94" spans="1:198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f t="shared" si="54"/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v>0</v>
      </c>
      <c r="AP94" s="43">
        <v>0</v>
      </c>
      <c r="AQ94" s="14">
        <v>0</v>
      </c>
      <c r="AR94" s="44">
        <f t="shared" si="55"/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f t="shared" si="56"/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f t="shared" si="57"/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43">
        <v>0</v>
      </c>
      <c r="CV94" s="14">
        <v>0</v>
      </c>
      <c r="CW94" s="44">
        <v>0</v>
      </c>
      <c r="CX94" s="43">
        <v>0</v>
      </c>
      <c r="CY94" s="14">
        <v>0</v>
      </c>
      <c r="CZ94" s="44">
        <v>0</v>
      </c>
      <c r="DA94" s="8">
        <f t="shared" si="43"/>
        <v>0</v>
      </c>
      <c r="DB94" s="16">
        <f t="shared" si="44"/>
        <v>0</v>
      </c>
      <c r="DC94" s="5"/>
      <c r="DD94" s="6"/>
      <c r="DE94" s="5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</row>
    <row r="95" spans="1:198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f t="shared" si="54"/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43">
        <v>0</v>
      </c>
      <c r="AB95" s="14">
        <v>0</v>
      </c>
      <c r="AC95" s="44">
        <v>0</v>
      </c>
      <c r="AD95" s="57">
        <v>4</v>
      </c>
      <c r="AE95" s="15">
        <v>64</v>
      </c>
      <c r="AF95" s="44">
        <f>AE95/AD95*1000</f>
        <v>16000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43">
        <v>0</v>
      </c>
      <c r="AN95" s="14">
        <v>0</v>
      </c>
      <c r="AO95" s="44">
        <v>0</v>
      </c>
      <c r="AP95" s="57">
        <v>0</v>
      </c>
      <c r="AQ95" s="15">
        <v>0</v>
      </c>
      <c r="AR95" s="44">
        <f t="shared" si="55"/>
        <v>0</v>
      </c>
      <c r="AS95" s="57">
        <v>195</v>
      </c>
      <c r="AT95" s="15">
        <v>1471</v>
      </c>
      <c r="AU95" s="44">
        <f>AT95/AS95*1000</f>
        <v>7543.5897435897432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f t="shared" si="56"/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f t="shared" si="57"/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43">
        <v>0</v>
      </c>
      <c r="CV95" s="14">
        <v>0</v>
      </c>
      <c r="CW95" s="44">
        <v>0</v>
      </c>
      <c r="CX95" s="43">
        <v>0</v>
      </c>
      <c r="CY95" s="14">
        <v>0</v>
      </c>
      <c r="CZ95" s="44">
        <v>0</v>
      </c>
      <c r="DA95" s="8">
        <f t="shared" si="43"/>
        <v>199</v>
      </c>
      <c r="DB95" s="16">
        <f t="shared" si="44"/>
        <v>1535</v>
      </c>
      <c r="DC95" s="5"/>
      <c r="DD95" s="6"/>
      <c r="DE95" s="5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</row>
    <row r="96" spans="1:198" ht="15" thickBot="1" x14ac:dyDescent="0.35">
      <c r="A96" s="38"/>
      <c r="B96" s="50" t="s">
        <v>17</v>
      </c>
      <c r="C96" s="46">
        <f t="shared" ref="C96:D96" si="58">SUM(C84:C95)</f>
        <v>0</v>
      </c>
      <c r="D96" s="39">
        <f t="shared" si="58"/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0</v>
      </c>
      <c r="AB96" s="39">
        <f>SUM(AB84:AB95)</f>
        <v>0</v>
      </c>
      <c r="AC96" s="47"/>
      <c r="AD96" s="46">
        <f>SUM(AD84:AD95)</f>
        <v>6</v>
      </c>
      <c r="AE96" s="39">
        <f>SUM(AE84:AE95)</f>
        <v>112</v>
      </c>
      <c r="AF96" s="47"/>
      <c r="AG96" s="46">
        <f>SUM(AG84:AG95)</f>
        <v>1</v>
      </c>
      <c r="AH96" s="39">
        <f>SUM(AH84:AH95)</f>
        <v>21</v>
      </c>
      <c r="AI96" s="47"/>
      <c r="AJ96" s="46">
        <f>SUM(AJ84:AJ95)</f>
        <v>0</v>
      </c>
      <c r="AK96" s="39">
        <f>SUM(AK84:AK95)</f>
        <v>0</v>
      </c>
      <c r="AL96" s="47"/>
      <c r="AM96" s="46">
        <f>SUM(AM84:AM95)</f>
        <v>0</v>
      </c>
      <c r="AN96" s="39">
        <f>SUM(AN84:AN95)</f>
        <v>0</v>
      </c>
      <c r="AO96" s="47"/>
      <c r="AP96" s="46">
        <f t="shared" ref="AP96:AQ96" si="59">SUM(AP84:AP95)</f>
        <v>0</v>
      </c>
      <c r="AQ96" s="39">
        <f t="shared" si="59"/>
        <v>0</v>
      </c>
      <c r="AR96" s="47"/>
      <c r="AS96" s="46">
        <f>SUM(AS84:AS95)</f>
        <v>453</v>
      </c>
      <c r="AT96" s="39">
        <f>SUM(AT84:AT95)</f>
        <v>3550</v>
      </c>
      <c r="AU96" s="47"/>
      <c r="AV96" s="46">
        <f>SUM(AV84:AV95)</f>
        <v>0</v>
      </c>
      <c r="AW96" s="39">
        <f>SUM(AW84:AW95)</f>
        <v>0</v>
      </c>
      <c r="AX96" s="47"/>
      <c r="AY96" s="46">
        <f>SUM(AY84:AY95)</f>
        <v>14</v>
      </c>
      <c r="AZ96" s="39">
        <f>SUM(AZ84:AZ95)</f>
        <v>152</v>
      </c>
      <c r="BA96" s="47"/>
      <c r="BB96" s="46">
        <f>SUM(BB84:BB95)</f>
        <v>0</v>
      </c>
      <c r="BC96" s="39">
        <f>SUM(BC84:BC95)</f>
        <v>0</v>
      </c>
      <c r="BD96" s="47"/>
      <c r="BE96" s="46">
        <f t="shared" ref="BE96:BF96" si="60">SUM(BE84:BE95)</f>
        <v>0</v>
      </c>
      <c r="BF96" s="39">
        <f t="shared" si="60"/>
        <v>0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1</v>
      </c>
      <c r="BL96" s="39">
        <f>SUM(BL84:BL95)</f>
        <v>22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0</v>
      </c>
      <c r="CJ96" s="39">
        <f>SUM(CJ84:CJ95)</f>
        <v>0</v>
      </c>
      <c r="CK96" s="47"/>
      <c r="CL96" s="46">
        <f>SUM(CL84:CL95)</f>
        <v>0</v>
      </c>
      <c r="CM96" s="39">
        <f>SUM(CM84:CM95)</f>
        <v>0</v>
      </c>
      <c r="CN96" s="47"/>
      <c r="CO96" s="46">
        <f>SUM(CO84:CO95)</f>
        <v>-158</v>
      </c>
      <c r="CP96" s="39">
        <f>SUM(CP84:CP95)</f>
        <v>-1203</v>
      </c>
      <c r="CQ96" s="47"/>
      <c r="CR96" s="46">
        <f>SUM(CR84:CR95)</f>
        <v>42</v>
      </c>
      <c r="CS96" s="39">
        <f>SUM(CS84:CS95)</f>
        <v>147</v>
      </c>
      <c r="CT96" s="47"/>
      <c r="CU96" s="46">
        <f>SUM(CU84:CU95)</f>
        <v>0</v>
      </c>
      <c r="CV96" s="39">
        <f>SUM(CV84:CV95)</f>
        <v>0</v>
      </c>
      <c r="CW96" s="47"/>
      <c r="CX96" s="46">
        <f>SUM(CX84:CX95)</f>
        <v>0</v>
      </c>
      <c r="CY96" s="39">
        <f>SUM(CY84:CY95)</f>
        <v>0</v>
      </c>
      <c r="CZ96" s="47"/>
      <c r="DA96" s="40">
        <f t="shared" si="43"/>
        <v>359</v>
      </c>
      <c r="DB96" s="41">
        <f t="shared" si="44"/>
        <v>2801</v>
      </c>
      <c r="DC96" s="5"/>
      <c r="DD96" s="6"/>
      <c r="DE96" s="5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</row>
    <row r="97" spans="1:198" x14ac:dyDescent="0.3">
      <c r="A97" s="4">
        <v>2011</v>
      </c>
      <c r="B97" s="49" t="s">
        <v>5</v>
      </c>
      <c r="C97" s="43">
        <v>0</v>
      </c>
      <c r="D97" s="14">
        <v>0</v>
      </c>
      <c r="E97" s="44">
        <f t="shared" ref="E97:E108" si="61">IF(C97=0,0,D97/C97*1000)</f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v>0</v>
      </c>
      <c r="AP97" s="43">
        <v>0</v>
      </c>
      <c r="AQ97" s="14">
        <v>0</v>
      </c>
      <c r="AR97" s="44">
        <f t="shared" ref="AR97:AR108" si="62">IF(AP97=0,0,AQ97/AP97*1000)</f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43">
        <v>0</v>
      </c>
      <c r="BF97" s="14">
        <v>0</v>
      </c>
      <c r="BG97" s="44">
        <f t="shared" ref="BG97:BG108" si="63">IF(BE97=0,0,BF97/BE97*1000)</f>
        <v>0</v>
      </c>
      <c r="BH97" s="43">
        <v>0</v>
      </c>
      <c r="BI97" s="14">
        <v>0</v>
      </c>
      <c r="BJ97" s="44">
        <v>0</v>
      </c>
      <c r="BK97" s="57">
        <v>1</v>
      </c>
      <c r="BL97" s="15">
        <v>24</v>
      </c>
      <c r="BM97" s="44">
        <f>BL97/BK97*1000</f>
        <v>24000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43">
        <v>0</v>
      </c>
      <c r="CV97" s="14">
        <v>0</v>
      </c>
      <c r="CW97" s="44">
        <v>0</v>
      </c>
      <c r="CX97" s="43">
        <v>0</v>
      </c>
      <c r="CY97" s="14">
        <v>0</v>
      </c>
      <c r="CZ97" s="44">
        <v>0</v>
      </c>
      <c r="DA97" s="8">
        <f t="shared" si="43"/>
        <v>1</v>
      </c>
      <c r="DB97" s="16">
        <f t="shared" si="44"/>
        <v>24</v>
      </c>
      <c r="DC97" s="5"/>
      <c r="DD97" s="6"/>
      <c r="DE97" s="5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</row>
    <row r="98" spans="1:198" x14ac:dyDescent="0.3">
      <c r="A98" s="4">
        <v>2011</v>
      </c>
      <c r="B98" s="49" t="s">
        <v>6</v>
      </c>
      <c r="C98" s="43">
        <v>0</v>
      </c>
      <c r="D98" s="14">
        <v>0</v>
      </c>
      <c r="E98" s="44">
        <f t="shared" si="61"/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43">
        <v>0</v>
      </c>
      <c r="AN98" s="14">
        <v>0</v>
      </c>
      <c r="AO98" s="44">
        <v>0</v>
      </c>
      <c r="AP98" s="57">
        <v>0</v>
      </c>
      <c r="AQ98" s="15">
        <v>0</v>
      </c>
      <c r="AR98" s="44">
        <f t="shared" si="62"/>
        <v>0</v>
      </c>
      <c r="AS98" s="57">
        <v>80</v>
      </c>
      <c r="AT98" s="15">
        <v>591</v>
      </c>
      <c r="AU98" s="44">
        <f>AT98/AS98*1000</f>
        <v>7387.5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f t="shared" si="63"/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43">
        <v>0</v>
      </c>
      <c r="CV98" s="14">
        <v>0</v>
      </c>
      <c r="CW98" s="44">
        <v>0</v>
      </c>
      <c r="CX98" s="43">
        <v>0</v>
      </c>
      <c r="CY98" s="14">
        <v>0</v>
      </c>
      <c r="CZ98" s="44">
        <v>0</v>
      </c>
      <c r="DA98" s="8">
        <f t="shared" si="43"/>
        <v>80</v>
      </c>
      <c r="DB98" s="16">
        <f t="shared" si="44"/>
        <v>591</v>
      </c>
      <c r="DC98" s="5"/>
      <c r="DD98" s="6"/>
      <c r="DE98" s="5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</row>
    <row r="99" spans="1:198" x14ac:dyDescent="0.3">
      <c r="A99" s="4">
        <v>2011</v>
      </c>
      <c r="B99" s="49" t="s">
        <v>7</v>
      </c>
      <c r="C99" s="43">
        <v>0</v>
      </c>
      <c r="D99" s="14">
        <v>0</v>
      </c>
      <c r="E99" s="44">
        <f t="shared" si="61"/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v>0</v>
      </c>
      <c r="AP99" s="43">
        <v>0</v>
      </c>
      <c r="AQ99" s="14">
        <v>0</v>
      </c>
      <c r="AR99" s="44">
        <f t="shared" si="62"/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f t="shared" si="63"/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43">
        <v>0</v>
      </c>
      <c r="CV99" s="14">
        <v>0</v>
      </c>
      <c r="CW99" s="44">
        <v>0</v>
      </c>
      <c r="CX99" s="43">
        <v>0</v>
      </c>
      <c r="CY99" s="14">
        <v>0</v>
      </c>
      <c r="CZ99" s="44">
        <v>0</v>
      </c>
      <c r="DA99" s="8">
        <f t="shared" si="43"/>
        <v>0</v>
      </c>
      <c r="DB99" s="16">
        <f t="shared" si="44"/>
        <v>0</v>
      </c>
      <c r="DC99" s="5"/>
      <c r="DD99" s="6"/>
      <c r="DE99" s="5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</row>
    <row r="100" spans="1:198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f t="shared" si="61"/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43">
        <v>0</v>
      </c>
      <c r="AN100" s="14">
        <v>0</v>
      </c>
      <c r="AO100" s="44">
        <v>0</v>
      </c>
      <c r="AP100" s="57">
        <v>0</v>
      </c>
      <c r="AQ100" s="15">
        <v>0</v>
      </c>
      <c r="AR100" s="44">
        <f t="shared" si="62"/>
        <v>0</v>
      </c>
      <c r="AS100" s="57">
        <v>40</v>
      </c>
      <c r="AT100" s="15">
        <v>337</v>
      </c>
      <c r="AU100" s="44">
        <f>AT100/AS100*1000</f>
        <v>8425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f t="shared" si="63"/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f t="shared" ref="CN100:CN108" si="64">IF(CL100=0,0,CM100/CL100*1000)</f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43">
        <v>0</v>
      </c>
      <c r="CV100" s="14">
        <v>0</v>
      </c>
      <c r="CW100" s="44">
        <v>0</v>
      </c>
      <c r="CX100" s="43">
        <v>0</v>
      </c>
      <c r="CY100" s="14">
        <v>0</v>
      </c>
      <c r="CZ100" s="44">
        <v>0</v>
      </c>
      <c r="DA100" s="8">
        <f t="shared" si="43"/>
        <v>40</v>
      </c>
      <c r="DB100" s="16">
        <f t="shared" si="44"/>
        <v>337</v>
      </c>
      <c r="DC100" s="5"/>
      <c r="DD100" s="6"/>
      <c r="DE100" s="5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</row>
    <row r="101" spans="1:198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f t="shared" si="61"/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v>0</v>
      </c>
      <c r="AP101" s="43">
        <v>0</v>
      </c>
      <c r="AQ101" s="14">
        <v>0</v>
      </c>
      <c r="AR101" s="44">
        <f t="shared" si="62"/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f t="shared" si="63"/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43">
        <v>0</v>
      </c>
      <c r="CD101" s="14">
        <v>0</v>
      </c>
      <c r="CE101" s="44">
        <v>0</v>
      </c>
      <c r="CF101" s="43">
        <v>0</v>
      </c>
      <c r="CG101" s="14">
        <v>0</v>
      </c>
      <c r="CH101" s="44">
        <v>0</v>
      </c>
      <c r="CI101" s="57">
        <v>1</v>
      </c>
      <c r="CJ101" s="15">
        <v>4</v>
      </c>
      <c r="CK101" s="44">
        <f>CJ101/CI101*1000</f>
        <v>4000</v>
      </c>
      <c r="CL101" s="43">
        <v>0</v>
      </c>
      <c r="CM101" s="14">
        <v>0</v>
      </c>
      <c r="CN101" s="44">
        <f t="shared" si="64"/>
        <v>0</v>
      </c>
      <c r="CO101" s="57">
        <v>1</v>
      </c>
      <c r="CP101" s="15">
        <v>34</v>
      </c>
      <c r="CQ101" s="44">
        <f>CP101/CO101*1000</f>
        <v>34000</v>
      </c>
      <c r="CR101" s="43">
        <v>0</v>
      </c>
      <c r="CS101" s="14">
        <v>0</v>
      </c>
      <c r="CT101" s="44">
        <v>0</v>
      </c>
      <c r="CU101" s="43">
        <v>0</v>
      </c>
      <c r="CV101" s="14">
        <v>0</v>
      </c>
      <c r="CW101" s="44">
        <v>0</v>
      </c>
      <c r="CX101" s="43">
        <v>0</v>
      </c>
      <c r="CY101" s="14">
        <v>0</v>
      </c>
      <c r="CZ101" s="44">
        <v>0</v>
      </c>
      <c r="DA101" s="8">
        <f t="shared" si="43"/>
        <v>2</v>
      </c>
      <c r="DB101" s="16">
        <f t="shared" si="44"/>
        <v>38</v>
      </c>
      <c r="DC101" s="5"/>
      <c r="DD101" s="6"/>
      <c r="DE101" s="5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</row>
    <row r="102" spans="1:198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f t="shared" si="61"/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43">
        <v>0</v>
      </c>
      <c r="P102" s="14">
        <v>0</v>
      </c>
      <c r="Q102" s="44">
        <v>0</v>
      </c>
      <c r="R102" s="57">
        <v>5</v>
      </c>
      <c r="S102" s="15">
        <v>38</v>
      </c>
      <c r="T102" s="44">
        <f t="shared" ref="T102:T107" si="65">S102/R102*1000</f>
        <v>7600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v>0</v>
      </c>
      <c r="AP102" s="43">
        <v>0</v>
      </c>
      <c r="AQ102" s="14">
        <v>0</v>
      </c>
      <c r="AR102" s="44">
        <f t="shared" si="62"/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f t="shared" si="63"/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0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1</v>
      </c>
      <c r="CH102" s="44">
        <v>0</v>
      </c>
      <c r="CI102" s="43">
        <v>0</v>
      </c>
      <c r="CJ102" s="14">
        <v>0</v>
      </c>
      <c r="CK102" s="44">
        <v>0</v>
      </c>
      <c r="CL102" s="43">
        <v>0</v>
      </c>
      <c r="CM102" s="14">
        <v>0</v>
      </c>
      <c r="CN102" s="44">
        <f t="shared" si="64"/>
        <v>0</v>
      </c>
      <c r="CO102" s="43">
        <v>1</v>
      </c>
      <c r="CP102" s="14">
        <v>52</v>
      </c>
      <c r="CQ102" s="44">
        <f>CP102/CO102*1000</f>
        <v>52000</v>
      </c>
      <c r="CR102" s="43">
        <v>0</v>
      </c>
      <c r="CS102" s="14">
        <v>0</v>
      </c>
      <c r="CT102" s="44">
        <v>0</v>
      </c>
      <c r="CU102" s="43">
        <v>0</v>
      </c>
      <c r="CV102" s="14">
        <v>0</v>
      </c>
      <c r="CW102" s="44">
        <v>0</v>
      </c>
      <c r="CX102" s="43">
        <v>0</v>
      </c>
      <c r="CY102" s="14">
        <v>0</v>
      </c>
      <c r="CZ102" s="44">
        <v>0</v>
      </c>
      <c r="DA102" s="8">
        <f t="shared" ref="DA102:DA110" si="66">SUM(CR102,CO102,CI102,CF102,BT102,BQ102,BK102,AY102,AS102,AM102,AG102,AD102,R102,F102)</f>
        <v>6</v>
      </c>
      <c r="DB102" s="16">
        <f t="shared" ref="DB102:DB110" si="67">SUM(CS102,CP102,CJ102,CG102,BU102,BR102,BL102,AZ102,AT102,AN102,AH102,AE102,S102,G102)</f>
        <v>91</v>
      </c>
      <c r="DC102" s="5"/>
      <c r="DD102" s="6"/>
      <c r="DE102" s="5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</row>
    <row r="103" spans="1:198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f t="shared" si="61"/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v>0</v>
      </c>
      <c r="AP103" s="43">
        <v>0</v>
      </c>
      <c r="AQ103" s="14">
        <v>0</v>
      </c>
      <c r="AR103" s="44">
        <f t="shared" si="62"/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f t="shared" si="63"/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f t="shared" si="64"/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43">
        <v>0</v>
      </c>
      <c r="CV103" s="14">
        <v>0</v>
      </c>
      <c r="CW103" s="44">
        <v>0</v>
      </c>
      <c r="CX103" s="43">
        <v>0</v>
      </c>
      <c r="CY103" s="14">
        <v>0</v>
      </c>
      <c r="CZ103" s="44">
        <v>0</v>
      </c>
      <c r="DA103" s="8">
        <f t="shared" si="66"/>
        <v>0</v>
      </c>
      <c r="DB103" s="16">
        <f t="shared" si="67"/>
        <v>0</v>
      </c>
      <c r="DC103" s="5"/>
      <c r="DD103" s="6"/>
      <c r="DE103" s="5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</row>
    <row r="104" spans="1:198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f t="shared" si="61"/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v>0</v>
      </c>
      <c r="AP104" s="43">
        <v>0</v>
      </c>
      <c r="AQ104" s="14">
        <v>0</v>
      </c>
      <c r="AR104" s="44">
        <f t="shared" si="62"/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f t="shared" si="63"/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f t="shared" si="64"/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43">
        <v>0</v>
      </c>
      <c r="CV104" s="14">
        <v>0</v>
      </c>
      <c r="CW104" s="44">
        <v>0</v>
      </c>
      <c r="CX104" s="43">
        <v>0</v>
      </c>
      <c r="CY104" s="14">
        <v>0</v>
      </c>
      <c r="CZ104" s="44">
        <v>0</v>
      </c>
      <c r="DA104" s="8">
        <f t="shared" si="66"/>
        <v>0</v>
      </c>
      <c r="DB104" s="16">
        <f t="shared" si="67"/>
        <v>0</v>
      </c>
      <c r="DC104" s="5"/>
      <c r="DD104" s="6"/>
      <c r="DE104" s="5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</row>
    <row r="105" spans="1:198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f t="shared" si="61"/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43">
        <v>0</v>
      </c>
      <c r="P105" s="14">
        <v>0</v>
      </c>
      <c r="Q105" s="44">
        <v>0</v>
      </c>
      <c r="R105" s="57">
        <v>26</v>
      </c>
      <c r="S105" s="15">
        <v>167</v>
      </c>
      <c r="T105" s="44">
        <f t="shared" si="65"/>
        <v>6423.0769230769238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v>0</v>
      </c>
      <c r="AP105" s="43">
        <v>0</v>
      </c>
      <c r="AQ105" s="14">
        <v>0</v>
      </c>
      <c r="AR105" s="44">
        <f t="shared" si="62"/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f t="shared" si="63"/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f t="shared" si="64"/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43">
        <v>0</v>
      </c>
      <c r="CV105" s="14">
        <v>0</v>
      </c>
      <c r="CW105" s="44">
        <v>0</v>
      </c>
      <c r="CX105" s="43">
        <v>0</v>
      </c>
      <c r="CY105" s="14">
        <v>0</v>
      </c>
      <c r="CZ105" s="44">
        <v>0</v>
      </c>
      <c r="DA105" s="8">
        <f t="shared" si="66"/>
        <v>26</v>
      </c>
      <c r="DB105" s="16">
        <f t="shared" si="67"/>
        <v>167</v>
      </c>
      <c r="DC105" s="5"/>
      <c r="DD105" s="6"/>
      <c r="DE105" s="5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</row>
    <row r="106" spans="1:198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f t="shared" si="61"/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43">
        <v>0</v>
      </c>
      <c r="P106" s="14">
        <v>0</v>
      </c>
      <c r="Q106" s="44">
        <v>0</v>
      </c>
      <c r="R106" s="57">
        <v>10</v>
      </c>
      <c r="S106" s="15">
        <v>82</v>
      </c>
      <c r="T106" s="44">
        <f t="shared" si="65"/>
        <v>8200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0</v>
      </c>
      <c r="AF106" s="44">
        <v>0</v>
      </c>
      <c r="AG106" s="43">
        <v>0</v>
      </c>
      <c r="AH106" s="14">
        <v>7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v>0</v>
      </c>
      <c r="AP106" s="43">
        <v>0</v>
      </c>
      <c r="AQ106" s="14">
        <v>0</v>
      </c>
      <c r="AR106" s="44">
        <f t="shared" si="62"/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f t="shared" si="63"/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v>0</v>
      </c>
      <c r="CI106" s="43">
        <v>0</v>
      </c>
      <c r="CJ106" s="14">
        <v>0</v>
      </c>
      <c r="CK106" s="44">
        <v>0</v>
      </c>
      <c r="CL106" s="43">
        <v>0</v>
      </c>
      <c r="CM106" s="14">
        <v>0</v>
      </c>
      <c r="CN106" s="44">
        <f t="shared" si="64"/>
        <v>0</v>
      </c>
      <c r="CO106" s="57">
        <v>2</v>
      </c>
      <c r="CP106" s="15">
        <v>83</v>
      </c>
      <c r="CQ106" s="44">
        <f>CP106/CO106*1000</f>
        <v>41500</v>
      </c>
      <c r="CR106" s="43">
        <v>0</v>
      </c>
      <c r="CS106" s="14">
        <v>0</v>
      </c>
      <c r="CT106" s="44">
        <v>0</v>
      </c>
      <c r="CU106" s="43">
        <v>0</v>
      </c>
      <c r="CV106" s="14">
        <v>0</v>
      </c>
      <c r="CW106" s="44">
        <v>0</v>
      </c>
      <c r="CX106" s="43">
        <v>0</v>
      </c>
      <c r="CY106" s="14">
        <v>0</v>
      </c>
      <c r="CZ106" s="44">
        <v>0</v>
      </c>
      <c r="DA106" s="8">
        <f t="shared" si="66"/>
        <v>12</v>
      </c>
      <c r="DB106" s="16">
        <f t="shared" si="67"/>
        <v>172</v>
      </c>
      <c r="DC106" s="5"/>
      <c r="DD106" s="6"/>
      <c r="DE106" s="5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</row>
    <row r="107" spans="1:198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f t="shared" si="61"/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43">
        <v>0</v>
      </c>
      <c r="P107" s="14">
        <v>0</v>
      </c>
      <c r="Q107" s="44">
        <v>0</v>
      </c>
      <c r="R107" s="57">
        <v>57</v>
      </c>
      <c r="S107" s="15">
        <v>418</v>
      </c>
      <c r="T107" s="44">
        <f t="shared" si="65"/>
        <v>7333.333333333333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43">
        <v>0</v>
      </c>
      <c r="AB107" s="14">
        <v>0</v>
      </c>
      <c r="AC107" s="44">
        <v>0</v>
      </c>
      <c r="AD107" s="57">
        <v>3</v>
      </c>
      <c r="AE107" s="15">
        <v>102</v>
      </c>
      <c r="AF107" s="44">
        <f>AE107/AD107*1000</f>
        <v>34000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v>0</v>
      </c>
      <c r="AP107" s="43">
        <v>0</v>
      </c>
      <c r="AQ107" s="14">
        <v>0</v>
      </c>
      <c r="AR107" s="44">
        <f t="shared" si="62"/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f t="shared" si="63"/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f t="shared" si="64"/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43">
        <v>0</v>
      </c>
      <c r="CV107" s="14">
        <v>0</v>
      </c>
      <c r="CW107" s="44">
        <v>0</v>
      </c>
      <c r="CX107" s="43">
        <v>0</v>
      </c>
      <c r="CY107" s="14">
        <v>0</v>
      </c>
      <c r="CZ107" s="44">
        <v>0</v>
      </c>
      <c r="DA107" s="8">
        <f t="shared" si="66"/>
        <v>60</v>
      </c>
      <c r="DB107" s="16">
        <f t="shared" si="67"/>
        <v>520</v>
      </c>
      <c r="DC107" s="5"/>
      <c r="DD107" s="6"/>
      <c r="DE107" s="5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</row>
    <row r="108" spans="1:198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f t="shared" si="61"/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0</v>
      </c>
      <c r="P108" s="14">
        <v>0</v>
      </c>
      <c r="Q108" s="44">
        <v>0</v>
      </c>
      <c r="R108" s="43">
        <v>56</v>
      </c>
      <c r="S108" s="14">
        <v>501</v>
      </c>
      <c r="T108" s="44">
        <f>S108/R108*1000</f>
        <v>8946.4285714285706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v>0</v>
      </c>
      <c r="AP108" s="43">
        <v>0</v>
      </c>
      <c r="AQ108" s="14">
        <v>0</v>
      </c>
      <c r="AR108" s="44">
        <f t="shared" si="62"/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43">
        <v>0</v>
      </c>
      <c r="BF108" s="14">
        <v>0</v>
      </c>
      <c r="BG108" s="44">
        <f t="shared" si="63"/>
        <v>0</v>
      </c>
      <c r="BH108" s="43">
        <v>0</v>
      </c>
      <c r="BI108" s="14">
        <v>0</v>
      </c>
      <c r="BJ108" s="44">
        <v>0</v>
      </c>
      <c r="BK108" s="57">
        <v>-56</v>
      </c>
      <c r="BL108" s="15">
        <v>-550</v>
      </c>
      <c r="BM108" s="44">
        <f>BL108/BK108*-1000</f>
        <v>-9821.4285714285706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f t="shared" si="64"/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43">
        <v>0</v>
      </c>
      <c r="CV108" s="14">
        <v>0</v>
      </c>
      <c r="CW108" s="44">
        <v>0</v>
      </c>
      <c r="CX108" s="43">
        <v>0</v>
      </c>
      <c r="CY108" s="14">
        <v>0</v>
      </c>
      <c r="CZ108" s="44">
        <v>0</v>
      </c>
      <c r="DA108" s="8">
        <f t="shared" si="66"/>
        <v>0</v>
      </c>
      <c r="DB108" s="16">
        <f t="shared" si="67"/>
        <v>-49</v>
      </c>
      <c r="DC108" s="5"/>
      <c r="DD108" s="6"/>
      <c r="DE108" s="5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</row>
    <row r="109" spans="1:198" ht="15" thickBot="1" x14ac:dyDescent="0.35">
      <c r="A109" s="38"/>
      <c r="B109" s="50" t="s">
        <v>17</v>
      </c>
      <c r="C109" s="46">
        <f t="shared" ref="C109:D109" si="68">SUM(C97:C108)</f>
        <v>0</v>
      </c>
      <c r="D109" s="39">
        <f t="shared" si="68"/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0</v>
      </c>
      <c r="P109" s="39">
        <f>SUM(P97:P108)</f>
        <v>0</v>
      </c>
      <c r="Q109" s="47"/>
      <c r="R109" s="46">
        <f>SUM(R97:R108)</f>
        <v>154</v>
      </c>
      <c r="S109" s="39">
        <f>SUM(S97:S108)</f>
        <v>1206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0</v>
      </c>
      <c r="AB109" s="39">
        <f>SUM(AB97:AB108)</f>
        <v>0</v>
      </c>
      <c r="AC109" s="47"/>
      <c r="AD109" s="46">
        <f>SUM(AD97:AD108)</f>
        <v>3</v>
      </c>
      <c r="AE109" s="39">
        <f>SUM(AE97:AE108)</f>
        <v>102</v>
      </c>
      <c r="AF109" s="47"/>
      <c r="AG109" s="46">
        <f>SUM(AG97:AG108)</f>
        <v>0</v>
      </c>
      <c r="AH109" s="39">
        <f>SUM(AH97:AH108)</f>
        <v>7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>SUM(AM97:AM108)</f>
        <v>0</v>
      </c>
      <c r="AN109" s="39">
        <f>SUM(AN97:AN108)</f>
        <v>0</v>
      </c>
      <c r="AO109" s="47"/>
      <c r="AP109" s="46">
        <f t="shared" ref="AP109:AQ109" si="69">SUM(AP97:AP108)</f>
        <v>0</v>
      </c>
      <c r="AQ109" s="39">
        <f t="shared" si="69"/>
        <v>0</v>
      </c>
      <c r="AR109" s="47"/>
      <c r="AS109" s="46">
        <f>SUM(AS97:AS108)</f>
        <v>120</v>
      </c>
      <c r="AT109" s="39">
        <f>SUM(AT97:AT108)</f>
        <v>928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 t="shared" ref="BE109:BF109" si="70">SUM(BE97:BE108)</f>
        <v>0</v>
      </c>
      <c r="BF109" s="39">
        <f t="shared" si="70"/>
        <v>0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-55</v>
      </c>
      <c r="BL109" s="39">
        <f>SUM(BL97:BL108)</f>
        <v>-526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0</v>
      </c>
      <c r="CB109" s="47"/>
      <c r="CC109" s="46">
        <f>SUM(CC97:CC108)</f>
        <v>0</v>
      </c>
      <c r="CD109" s="39">
        <f>SUM(CD97:CD108)</f>
        <v>0</v>
      </c>
      <c r="CE109" s="47"/>
      <c r="CF109" s="46">
        <f>SUM(CF97:CF108)</f>
        <v>0</v>
      </c>
      <c r="CG109" s="39">
        <f>SUM(CG97:CG108)</f>
        <v>1</v>
      </c>
      <c r="CH109" s="47"/>
      <c r="CI109" s="46">
        <f>SUM(CI97:CI108)</f>
        <v>1</v>
      </c>
      <c r="CJ109" s="39">
        <f>SUM(CJ97:CJ108)</f>
        <v>4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4</v>
      </c>
      <c r="CP109" s="39">
        <f>SUM(CP97:CP108)</f>
        <v>169</v>
      </c>
      <c r="CQ109" s="47"/>
      <c r="CR109" s="46">
        <f>SUM(CR97:CR108)</f>
        <v>0</v>
      </c>
      <c r="CS109" s="39">
        <f>SUM(CS97:CS108)</f>
        <v>0</v>
      </c>
      <c r="CT109" s="47"/>
      <c r="CU109" s="46">
        <f>SUM(CU97:CU108)</f>
        <v>0</v>
      </c>
      <c r="CV109" s="39">
        <f>SUM(CV97:CV108)</f>
        <v>0</v>
      </c>
      <c r="CW109" s="47"/>
      <c r="CX109" s="46">
        <f>SUM(CX97:CX108)</f>
        <v>0</v>
      </c>
      <c r="CY109" s="39">
        <f>SUM(CY97:CY108)</f>
        <v>0</v>
      </c>
      <c r="CZ109" s="47"/>
      <c r="DA109" s="40">
        <f t="shared" si="66"/>
        <v>227</v>
      </c>
      <c r="DB109" s="41">
        <f t="shared" si="67"/>
        <v>1891</v>
      </c>
      <c r="DC109" s="5"/>
      <c r="DD109" s="6"/>
      <c r="DE109" s="5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</row>
    <row r="110" spans="1:198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f t="shared" ref="E110:E121" si="71">IF(C110=0,0,D110/C110*1000)</f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v>0</v>
      </c>
      <c r="AP110" s="43">
        <v>0</v>
      </c>
      <c r="AQ110" s="14">
        <v>0</v>
      </c>
      <c r="AR110" s="44">
        <f t="shared" ref="AR110:AR121" si="72">IF(AP110=0,0,AQ110/AP110*1000)</f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f t="shared" ref="BG110:BG121" si="73">IF(BE110=0,0,BF110/BE110*1000)</f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43">
        <v>0</v>
      </c>
      <c r="CV110" s="14">
        <v>0</v>
      </c>
      <c r="CW110" s="44">
        <v>0</v>
      </c>
      <c r="CX110" s="43">
        <v>0</v>
      </c>
      <c r="CY110" s="14">
        <v>0</v>
      </c>
      <c r="CZ110" s="44">
        <v>0</v>
      </c>
      <c r="DA110" s="8">
        <f t="shared" si="66"/>
        <v>0</v>
      </c>
      <c r="DB110" s="16">
        <f t="shared" si="67"/>
        <v>0</v>
      </c>
      <c r="DC110" s="5"/>
      <c r="DD110" s="6"/>
      <c r="DE110" s="5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</row>
    <row r="111" spans="1:198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f t="shared" si="71"/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0</v>
      </c>
      <c r="T111" s="44">
        <v>0</v>
      </c>
      <c r="U111" s="43">
        <v>0</v>
      </c>
      <c r="V111" s="14">
        <v>10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v>0</v>
      </c>
      <c r="AP111" s="43">
        <v>0</v>
      </c>
      <c r="AQ111" s="14">
        <v>0</v>
      </c>
      <c r="AR111" s="44">
        <f t="shared" si="72"/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f t="shared" si="73"/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43">
        <v>0</v>
      </c>
      <c r="CJ111" s="14">
        <v>0</v>
      </c>
      <c r="CK111" s="44">
        <v>0</v>
      </c>
      <c r="CL111" s="43">
        <v>0</v>
      </c>
      <c r="CM111" s="14">
        <v>0</v>
      </c>
      <c r="CN111" s="44">
        <v>0</v>
      </c>
      <c r="CO111" s="57">
        <v>1</v>
      </c>
      <c r="CP111" s="15">
        <v>26</v>
      </c>
      <c r="CQ111" s="44">
        <f t="shared" ref="CQ111:CQ120" si="74">CP111/CO111*1000</f>
        <v>26000</v>
      </c>
      <c r="CR111" s="43">
        <v>0</v>
      </c>
      <c r="CS111" s="14">
        <v>0</v>
      </c>
      <c r="CT111" s="44">
        <v>0</v>
      </c>
      <c r="CU111" s="43">
        <v>0</v>
      </c>
      <c r="CV111" s="14">
        <v>0</v>
      </c>
      <c r="CW111" s="44">
        <v>0</v>
      </c>
      <c r="CX111" s="43">
        <v>0</v>
      </c>
      <c r="CY111" s="14">
        <v>0</v>
      </c>
      <c r="CZ111" s="44">
        <v>0</v>
      </c>
      <c r="DA111" s="8">
        <f>SUM(CR111,CO111,CI111,CF111,BT111,BQ111,BK111,AY111,AS111,AM111,AG111,AD111,R111,F111)</f>
        <v>1</v>
      </c>
      <c r="DB111" s="16">
        <f>SUM(CS111,CP111,CJ111,CG111,BU111,BR111,BL111,AZ111,AT111,V111,W111,AN111,AH111,AE111,S111,G111)</f>
        <v>36</v>
      </c>
      <c r="DC111" s="5"/>
      <c r="DD111" s="6"/>
      <c r="DE111" s="5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</row>
    <row r="112" spans="1:198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f t="shared" si="71"/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43">
        <v>0</v>
      </c>
      <c r="P112" s="14">
        <v>0</v>
      </c>
      <c r="Q112" s="44">
        <v>0</v>
      </c>
      <c r="R112" s="57">
        <v>20</v>
      </c>
      <c r="S112" s="15">
        <v>178</v>
      </c>
      <c r="T112" s="44">
        <f t="shared" ref="T112" si="75">S112/R112*1000</f>
        <v>8900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v>0</v>
      </c>
      <c r="AP112" s="43">
        <v>0</v>
      </c>
      <c r="AQ112" s="14">
        <v>0</v>
      </c>
      <c r="AR112" s="44">
        <f t="shared" si="72"/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f t="shared" si="73"/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43">
        <v>0</v>
      </c>
      <c r="CV112" s="14">
        <v>0</v>
      </c>
      <c r="CW112" s="44">
        <v>0</v>
      </c>
      <c r="CX112" s="43">
        <v>0</v>
      </c>
      <c r="CY112" s="14">
        <v>0</v>
      </c>
      <c r="CZ112" s="44">
        <v>0</v>
      </c>
      <c r="DA112" s="8">
        <f t="shared" ref="DA112:DB117" si="76">SUM(CR112,CO112,CI112,CF112,BT112,BQ112,BK112,AY112,AS112,V112,AM112,AG112,AD112,R112,F112)</f>
        <v>20</v>
      </c>
      <c r="DB112" s="16">
        <f t="shared" si="76"/>
        <v>178</v>
      </c>
      <c r="DC112" s="5"/>
      <c r="DD112" s="6"/>
      <c r="DE112" s="5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</row>
    <row r="113" spans="1:198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f t="shared" si="71"/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v>0</v>
      </c>
      <c r="AP113" s="43">
        <v>0</v>
      </c>
      <c r="AQ113" s="14">
        <v>0</v>
      </c>
      <c r="AR113" s="44">
        <f t="shared" si="72"/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f t="shared" si="73"/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f t="shared" ref="CN113:CN121" si="77">IF(CL113=0,0,CM113/CL113*1000)</f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43">
        <v>0</v>
      </c>
      <c r="CV113" s="14">
        <v>0</v>
      </c>
      <c r="CW113" s="44">
        <v>0</v>
      </c>
      <c r="CX113" s="43">
        <v>0</v>
      </c>
      <c r="CY113" s="14">
        <v>0</v>
      </c>
      <c r="CZ113" s="44">
        <v>0</v>
      </c>
      <c r="DA113" s="8">
        <f t="shared" si="76"/>
        <v>0</v>
      </c>
      <c r="DB113" s="16">
        <f t="shared" si="76"/>
        <v>0</v>
      </c>
      <c r="DC113" s="5"/>
      <c r="DD113" s="6"/>
      <c r="DE113" s="5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</row>
    <row r="114" spans="1:198" x14ac:dyDescent="0.3">
      <c r="A114" s="4">
        <v>2012</v>
      </c>
      <c r="B114" s="49" t="s">
        <v>9</v>
      </c>
      <c r="C114" s="57">
        <v>0</v>
      </c>
      <c r="D114" s="15">
        <v>0</v>
      </c>
      <c r="E114" s="44">
        <f t="shared" si="71"/>
        <v>0</v>
      </c>
      <c r="F114" s="43">
        <v>0</v>
      </c>
      <c r="G114" s="14">
        <v>0</v>
      </c>
      <c r="H114" s="44">
        <v>0</v>
      </c>
      <c r="I114" s="57">
        <v>1</v>
      </c>
      <c r="J114" s="15">
        <v>18</v>
      </c>
      <c r="K114" s="44">
        <f t="shared" ref="K114" si="78">J114/I114*1000</f>
        <v>18000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v>0</v>
      </c>
      <c r="AP114" s="43">
        <v>0</v>
      </c>
      <c r="AQ114" s="14">
        <v>0</v>
      </c>
      <c r="AR114" s="44">
        <f t="shared" si="72"/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f t="shared" si="73"/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f t="shared" si="77"/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43">
        <v>0</v>
      </c>
      <c r="CV114" s="14">
        <v>0</v>
      </c>
      <c r="CW114" s="44">
        <v>0</v>
      </c>
      <c r="CX114" s="43">
        <v>0</v>
      </c>
      <c r="CY114" s="14">
        <v>0</v>
      </c>
      <c r="CZ114" s="44">
        <v>0</v>
      </c>
      <c r="DA114" s="8">
        <f t="shared" si="76"/>
        <v>0</v>
      </c>
      <c r="DB114" s="16">
        <f t="shared" si="76"/>
        <v>0</v>
      </c>
      <c r="DC114" s="5"/>
      <c r="DD114" s="6"/>
      <c r="DE114" s="5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</row>
    <row r="115" spans="1:198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f t="shared" si="71"/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v>0</v>
      </c>
      <c r="AP115" s="43">
        <v>0</v>
      </c>
      <c r="AQ115" s="14">
        <v>0</v>
      </c>
      <c r="AR115" s="44">
        <f t="shared" si="72"/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f t="shared" si="73"/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f t="shared" si="77"/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43">
        <v>0</v>
      </c>
      <c r="CV115" s="14">
        <v>0</v>
      </c>
      <c r="CW115" s="44">
        <v>0</v>
      </c>
      <c r="CX115" s="43">
        <v>0</v>
      </c>
      <c r="CY115" s="14">
        <v>0</v>
      </c>
      <c r="CZ115" s="44">
        <v>0</v>
      </c>
      <c r="DA115" s="8">
        <f t="shared" si="76"/>
        <v>0</v>
      </c>
      <c r="DB115" s="16">
        <f t="shared" si="76"/>
        <v>0</v>
      </c>
      <c r="DC115" s="5"/>
      <c r="DD115" s="6"/>
      <c r="DE115" s="5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</row>
    <row r="116" spans="1:198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f t="shared" si="71"/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v>0</v>
      </c>
      <c r="AP116" s="43">
        <v>0</v>
      </c>
      <c r="AQ116" s="14">
        <v>0</v>
      </c>
      <c r="AR116" s="44">
        <f t="shared" si="72"/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f t="shared" si="73"/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f t="shared" si="77"/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43">
        <v>0</v>
      </c>
      <c r="CV116" s="14">
        <v>0</v>
      </c>
      <c r="CW116" s="44">
        <v>0</v>
      </c>
      <c r="CX116" s="43">
        <v>0</v>
      </c>
      <c r="CY116" s="14">
        <v>0</v>
      </c>
      <c r="CZ116" s="44">
        <v>0</v>
      </c>
      <c r="DA116" s="8">
        <f t="shared" si="76"/>
        <v>0</v>
      </c>
      <c r="DB116" s="16">
        <f t="shared" si="76"/>
        <v>0</v>
      </c>
      <c r="DC116" s="5"/>
      <c r="DD116" s="6"/>
      <c r="DE116" s="5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</row>
    <row r="117" spans="1:198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f t="shared" si="71"/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v>0</v>
      </c>
      <c r="AP117" s="43">
        <v>0</v>
      </c>
      <c r="AQ117" s="14">
        <v>0</v>
      </c>
      <c r="AR117" s="44">
        <f t="shared" si="72"/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f t="shared" si="73"/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f t="shared" si="77"/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43">
        <v>0</v>
      </c>
      <c r="CV117" s="14">
        <v>0</v>
      </c>
      <c r="CW117" s="44">
        <v>0</v>
      </c>
      <c r="CX117" s="43">
        <v>0</v>
      </c>
      <c r="CY117" s="14">
        <v>0</v>
      </c>
      <c r="CZ117" s="44">
        <v>0</v>
      </c>
      <c r="DA117" s="8">
        <f t="shared" si="76"/>
        <v>0</v>
      </c>
      <c r="DB117" s="16">
        <f t="shared" si="76"/>
        <v>0</v>
      </c>
      <c r="DC117" s="5"/>
      <c r="DD117" s="6"/>
      <c r="DE117" s="5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</row>
    <row r="118" spans="1:198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f t="shared" si="71"/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0</v>
      </c>
      <c r="AH118" s="14">
        <v>0</v>
      </c>
      <c r="AI118" s="44">
        <v>0</v>
      </c>
      <c r="AJ118" s="43">
        <v>1</v>
      </c>
      <c r="AK118" s="14">
        <v>26</v>
      </c>
      <c r="AL118" s="44">
        <f>AK118/AJ118*1000</f>
        <v>26000</v>
      </c>
      <c r="AM118" s="43">
        <v>0</v>
      </c>
      <c r="AN118" s="14">
        <v>0</v>
      </c>
      <c r="AO118" s="44">
        <v>0</v>
      </c>
      <c r="AP118" s="43">
        <v>0</v>
      </c>
      <c r="AQ118" s="14">
        <v>0</v>
      </c>
      <c r="AR118" s="44">
        <f t="shared" si="72"/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f t="shared" si="73"/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f t="shared" si="77"/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43">
        <v>0</v>
      </c>
      <c r="CV118" s="14">
        <v>0</v>
      </c>
      <c r="CW118" s="44">
        <v>0</v>
      </c>
      <c r="CX118" s="43">
        <v>0</v>
      </c>
      <c r="CY118" s="14">
        <v>0</v>
      </c>
      <c r="CZ118" s="44">
        <v>0</v>
      </c>
      <c r="DA118" s="8">
        <f t="shared" ref="DA118:DB121" si="79">SUM(CR118,CO118,CI118,CF118,BT118,BQ118,BK118,AY118,AS118,V118,AJ118,AM118,AG118,AD118,R118,F118)</f>
        <v>1</v>
      </c>
      <c r="DB118" s="16">
        <f t="shared" si="79"/>
        <v>26</v>
      </c>
      <c r="DC118" s="5"/>
      <c r="DD118" s="6"/>
      <c r="DE118" s="5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</row>
    <row r="119" spans="1:198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f t="shared" si="71"/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v>0</v>
      </c>
      <c r="AP119" s="43">
        <v>0</v>
      </c>
      <c r="AQ119" s="14">
        <v>0</v>
      </c>
      <c r="AR119" s="44">
        <f t="shared" si="72"/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f t="shared" si="73"/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f t="shared" si="77"/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43">
        <v>0</v>
      </c>
      <c r="CV119" s="14">
        <v>0</v>
      </c>
      <c r="CW119" s="44">
        <v>0</v>
      </c>
      <c r="CX119" s="43">
        <v>0</v>
      </c>
      <c r="CY119" s="14">
        <v>0</v>
      </c>
      <c r="CZ119" s="44">
        <v>0</v>
      </c>
      <c r="DA119" s="8">
        <f t="shared" si="79"/>
        <v>0</v>
      </c>
      <c r="DB119" s="16">
        <f t="shared" si="79"/>
        <v>0</v>
      </c>
      <c r="DC119" s="5"/>
      <c r="DD119" s="6"/>
      <c r="DE119" s="5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</row>
    <row r="120" spans="1:198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f t="shared" si="71"/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v>0</v>
      </c>
      <c r="AP120" s="43">
        <v>0</v>
      </c>
      <c r="AQ120" s="14">
        <v>0</v>
      </c>
      <c r="AR120" s="44">
        <f t="shared" si="72"/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f t="shared" si="73"/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v>0</v>
      </c>
      <c r="CI120" s="43">
        <v>0</v>
      </c>
      <c r="CJ120" s="14">
        <v>0</v>
      </c>
      <c r="CK120" s="44">
        <v>0</v>
      </c>
      <c r="CL120" s="43">
        <v>0</v>
      </c>
      <c r="CM120" s="14">
        <v>0</v>
      </c>
      <c r="CN120" s="44">
        <f t="shared" si="77"/>
        <v>0</v>
      </c>
      <c r="CO120" s="43">
        <v>1</v>
      </c>
      <c r="CP120" s="14">
        <v>68</v>
      </c>
      <c r="CQ120" s="44">
        <f t="shared" si="74"/>
        <v>68000</v>
      </c>
      <c r="CR120" s="43">
        <v>0</v>
      </c>
      <c r="CS120" s="14">
        <v>0</v>
      </c>
      <c r="CT120" s="44">
        <v>0</v>
      </c>
      <c r="CU120" s="43">
        <v>0</v>
      </c>
      <c r="CV120" s="14">
        <v>0</v>
      </c>
      <c r="CW120" s="44">
        <v>0</v>
      </c>
      <c r="CX120" s="43">
        <v>0</v>
      </c>
      <c r="CY120" s="14">
        <v>0</v>
      </c>
      <c r="CZ120" s="44">
        <v>0</v>
      </c>
      <c r="DA120" s="8">
        <f t="shared" si="79"/>
        <v>1</v>
      </c>
      <c r="DB120" s="16">
        <f t="shared" si="79"/>
        <v>68</v>
      </c>
      <c r="DC120" s="5"/>
      <c r="DD120" s="6"/>
      <c r="DE120" s="5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</row>
    <row r="121" spans="1:198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f t="shared" si="71"/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0</v>
      </c>
      <c r="AC121" s="44">
        <v>0</v>
      </c>
      <c r="AD121" s="43">
        <v>0</v>
      </c>
      <c r="AE121" s="14">
        <v>1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v>0</v>
      </c>
      <c r="AP121" s="43">
        <v>0</v>
      </c>
      <c r="AQ121" s="14">
        <v>0</v>
      </c>
      <c r="AR121" s="44">
        <f t="shared" si="72"/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0</v>
      </c>
      <c r="BF121" s="14">
        <v>0</v>
      </c>
      <c r="BG121" s="44">
        <f t="shared" si="73"/>
        <v>0</v>
      </c>
      <c r="BH121" s="43">
        <v>0</v>
      </c>
      <c r="BI121" s="14">
        <v>0</v>
      </c>
      <c r="BJ121" s="44">
        <v>0</v>
      </c>
      <c r="BK121" s="43">
        <v>1</v>
      </c>
      <c r="BL121" s="14">
        <v>31</v>
      </c>
      <c r="BM121" s="44">
        <f t="shared" ref="BM121" si="80">BL121/BK121*1000</f>
        <v>31000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f t="shared" si="77"/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43">
        <v>0</v>
      </c>
      <c r="CV121" s="14">
        <v>0</v>
      </c>
      <c r="CW121" s="44">
        <v>0</v>
      </c>
      <c r="CX121" s="43">
        <v>0</v>
      </c>
      <c r="CY121" s="14">
        <v>0</v>
      </c>
      <c r="CZ121" s="44">
        <v>0</v>
      </c>
      <c r="DA121" s="8">
        <f t="shared" si="79"/>
        <v>1</v>
      </c>
      <c r="DB121" s="16">
        <f t="shared" si="79"/>
        <v>32</v>
      </c>
      <c r="DC121" s="5"/>
      <c r="DD121" s="6"/>
      <c r="DE121" s="5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</row>
    <row r="122" spans="1:198" ht="15" thickBot="1" x14ac:dyDescent="0.35">
      <c r="A122" s="38"/>
      <c r="B122" s="50" t="s">
        <v>17</v>
      </c>
      <c r="C122" s="46">
        <f t="shared" ref="C122:D122" si="81">SUM(C110:C121)</f>
        <v>0</v>
      </c>
      <c r="D122" s="39">
        <f t="shared" si="81"/>
        <v>0</v>
      </c>
      <c r="E122" s="47"/>
      <c r="F122" s="46">
        <f>SUM(F110:F121)</f>
        <v>0</v>
      </c>
      <c r="G122" s="39">
        <f>SUM(G110:G121)</f>
        <v>0</v>
      </c>
      <c r="H122" s="47"/>
      <c r="I122" s="46">
        <f>SUM(I110:I121)</f>
        <v>1</v>
      </c>
      <c r="J122" s="39">
        <f>SUM(J110:J121)</f>
        <v>18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0</v>
      </c>
      <c r="P122" s="39">
        <f>SUM(P110:P121)</f>
        <v>0</v>
      </c>
      <c r="Q122" s="47"/>
      <c r="R122" s="46">
        <f>SUM(R110:R121)</f>
        <v>20</v>
      </c>
      <c r="S122" s="39">
        <f>SUM(S110:S121)</f>
        <v>178</v>
      </c>
      <c r="T122" s="47"/>
      <c r="U122" s="46">
        <f>SUM(U110:U121)</f>
        <v>0</v>
      </c>
      <c r="V122" s="39">
        <f>SUM(V110:V121)</f>
        <v>10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0</v>
      </c>
      <c r="AC122" s="47"/>
      <c r="AD122" s="46">
        <f>SUM(AD110:AD121)</f>
        <v>0</v>
      </c>
      <c r="AE122" s="39">
        <f>SUM(AE110:AE121)</f>
        <v>1</v>
      </c>
      <c r="AF122" s="47"/>
      <c r="AG122" s="46">
        <f>SUM(AG110:AG121)</f>
        <v>0</v>
      </c>
      <c r="AH122" s="39">
        <f>SUM(AH110:AH121)</f>
        <v>0</v>
      </c>
      <c r="AI122" s="47"/>
      <c r="AJ122" s="46">
        <f>SUM(AJ110:AJ121)</f>
        <v>1</v>
      </c>
      <c r="AK122" s="39">
        <f>SUM(AK110:AK121)</f>
        <v>26</v>
      </c>
      <c r="AL122" s="47"/>
      <c r="AM122" s="46">
        <f>SUM(AM110:AM121)</f>
        <v>0</v>
      </c>
      <c r="AN122" s="39">
        <f>SUM(AN110:AN121)</f>
        <v>0</v>
      </c>
      <c r="AO122" s="47"/>
      <c r="AP122" s="46">
        <f t="shared" ref="AP122:AQ122" si="82">SUM(AP110:AP121)</f>
        <v>0</v>
      </c>
      <c r="AQ122" s="39">
        <f t="shared" si="82"/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 t="shared" ref="BE122:BF122" si="83">SUM(BE110:BE121)</f>
        <v>0</v>
      </c>
      <c r="BF122" s="39">
        <f t="shared" si="83"/>
        <v>0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1</v>
      </c>
      <c r="BL122" s="39">
        <f>SUM(BL110:BL121)</f>
        <v>31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0</v>
      </c>
      <c r="CJ122" s="39">
        <f>SUM(CJ110:CJ121)</f>
        <v>0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2</v>
      </c>
      <c r="CP122" s="39">
        <f>SUM(CP110:CP121)</f>
        <v>94</v>
      </c>
      <c r="CQ122" s="47"/>
      <c r="CR122" s="46">
        <f>SUM(CR110:CR121)</f>
        <v>0</v>
      </c>
      <c r="CS122" s="39">
        <f>SUM(CS110:CS121)</f>
        <v>0</v>
      </c>
      <c r="CT122" s="47"/>
      <c r="CU122" s="46">
        <f>SUM(CU110:CU121)</f>
        <v>0</v>
      </c>
      <c r="CV122" s="39">
        <f>SUM(CV110:CV121)</f>
        <v>0</v>
      </c>
      <c r="CW122" s="47"/>
      <c r="CX122" s="46">
        <f>SUM(CX110:CX121)</f>
        <v>0</v>
      </c>
      <c r="CY122" s="39">
        <f>SUM(CY110:CY121)</f>
        <v>0</v>
      </c>
      <c r="CZ122" s="47"/>
      <c r="DA122" s="40">
        <f>SUM(CR122,CO122,CI122,CF122,BT122,BQ122,BK122,AY122,AS122,U122,AJ122,AM122,AG122,AD122,R122,F122)</f>
        <v>24</v>
      </c>
      <c r="DB122" s="41">
        <f>SUM(CS122,CP122,CJ122,CG122,BU122,BR122,BL122,AZ122,AT122,V122,AK122,AN122,AH122,AE122,S122,G122)</f>
        <v>340</v>
      </c>
      <c r="DC122" s="5"/>
      <c r="DD122" s="6"/>
      <c r="DE122" s="5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</row>
    <row r="123" spans="1:198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f t="shared" ref="E123:E134" si="84">IF(C123=0,0,D123/C123*1000)</f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0</v>
      </c>
      <c r="P123" s="14">
        <v>0</v>
      </c>
      <c r="Q123" s="44">
        <v>0</v>
      </c>
      <c r="R123" s="43">
        <v>26</v>
      </c>
      <c r="S123" s="14">
        <v>248</v>
      </c>
      <c r="T123" s="44">
        <f>S123/R123*1000</f>
        <v>9538.461538461539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v>0</v>
      </c>
      <c r="AP123" s="43">
        <v>0</v>
      </c>
      <c r="AQ123" s="14">
        <v>0</v>
      </c>
      <c r="AR123" s="44">
        <f t="shared" ref="AR123:AR134" si="85">IF(AP123=0,0,AQ123/AP123*1000)</f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f t="shared" ref="BG123:BG134" si="86">IF(BE123=0,0,BF123/BE123*1000)</f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43">
        <v>0</v>
      </c>
      <c r="CV123" s="14">
        <v>0</v>
      </c>
      <c r="CW123" s="44">
        <v>0</v>
      </c>
      <c r="CX123" s="43">
        <v>0</v>
      </c>
      <c r="CY123" s="14">
        <v>0</v>
      </c>
      <c r="CZ123" s="44">
        <v>0</v>
      </c>
      <c r="DA123" s="8">
        <f t="shared" ref="DA123:DA135" si="87">SUM(CR123,CO123,CI123,CF123,BT123,BQ123,BK123,AY123,AS123,AM123,AG123,AD123,R123,F123,U123,X123,AJ123+L123+I123)</f>
        <v>26</v>
      </c>
      <c r="DB123" s="17">
        <f t="shared" ref="DB123:DB135" si="88">SUM(CS123,CP123,CJ123,CG123,BU123,BR123,BL123,AZ123,AT123,AN123,AH123,AE123,S123,G123,V123,Y123,AK123+M123+J123)</f>
        <v>248</v>
      </c>
      <c r="DC123" s="5"/>
      <c r="DD123" s="6"/>
      <c r="DE123" s="5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</row>
    <row r="124" spans="1:198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f t="shared" si="84"/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v>0</v>
      </c>
      <c r="AP124" s="43">
        <v>0</v>
      </c>
      <c r="AQ124" s="14">
        <v>0</v>
      </c>
      <c r="AR124" s="44">
        <f t="shared" si="85"/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f t="shared" si="86"/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0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1</v>
      </c>
      <c r="CT124" s="44">
        <v>0</v>
      </c>
      <c r="CU124" s="43">
        <v>0</v>
      </c>
      <c r="CV124" s="14">
        <v>0</v>
      </c>
      <c r="CW124" s="44">
        <v>0</v>
      </c>
      <c r="CX124" s="43">
        <v>0</v>
      </c>
      <c r="CY124" s="14">
        <v>0</v>
      </c>
      <c r="CZ124" s="44">
        <v>0</v>
      </c>
      <c r="DA124" s="8">
        <f t="shared" si="87"/>
        <v>0</v>
      </c>
      <c r="DB124" s="17">
        <f t="shared" si="88"/>
        <v>1</v>
      </c>
      <c r="DC124" s="5"/>
      <c r="DD124" s="6"/>
      <c r="DE124" s="5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</row>
    <row r="125" spans="1:198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f t="shared" si="84"/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v>0</v>
      </c>
      <c r="AP125" s="43">
        <v>0</v>
      </c>
      <c r="AQ125" s="14">
        <v>0</v>
      </c>
      <c r="AR125" s="44">
        <f t="shared" si="85"/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f t="shared" si="86"/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43">
        <v>0</v>
      </c>
      <c r="CV125" s="14">
        <v>0</v>
      </c>
      <c r="CW125" s="44">
        <v>0</v>
      </c>
      <c r="CX125" s="43">
        <v>0</v>
      </c>
      <c r="CY125" s="14">
        <v>0</v>
      </c>
      <c r="CZ125" s="44">
        <v>0</v>
      </c>
      <c r="DA125" s="8">
        <f t="shared" si="87"/>
        <v>0</v>
      </c>
      <c r="DB125" s="17">
        <f t="shared" si="88"/>
        <v>0</v>
      </c>
      <c r="DC125" s="5"/>
      <c r="DD125" s="6"/>
      <c r="DE125" s="5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</row>
    <row r="126" spans="1:198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f t="shared" si="84"/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v>0</v>
      </c>
      <c r="AP126" s="43">
        <v>0</v>
      </c>
      <c r="AQ126" s="14">
        <v>0</v>
      </c>
      <c r="AR126" s="44">
        <f t="shared" si="85"/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f t="shared" si="86"/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f t="shared" ref="CN126:CN134" si="89">IF(CL126=0,0,CM126/CL126*1000)</f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43">
        <v>0</v>
      </c>
      <c r="CV126" s="14">
        <v>0</v>
      </c>
      <c r="CW126" s="44">
        <v>0</v>
      </c>
      <c r="CX126" s="43">
        <v>0</v>
      </c>
      <c r="CY126" s="14">
        <v>0</v>
      </c>
      <c r="CZ126" s="44">
        <v>0</v>
      </c>
      <c r="DA126" s="8">
        <f t="shared" si="87"/>
        <v>0</v>
      </c>
      <c r="DB126" s="17">
        <f t="shared" si="88"/>
        <v>0</v>
      </c>
      <c r="DC126" s="5"/>
      <c r="DD126" s="6"/>
      <c r="DE126" s="5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</row>
    <row r="127" spans="1:198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f t="shared" si="84"/>
        <v>0</v>
      </c>
      <c r="F127" s="43">
        <v>0</v>
      </c>
      <c r="G127" s="14">
        <v>0</v>
      </c>
      <c r="H127" s="44">
        <v>0</v>
      </c>
      <c r="I127" s="43">
        <v>2</v>
      </c>
      <c r="J127" s="14">
        <v>41</v>
      </c>
      <c r="K127" s="44">
        <f>J127/I127*1000</f>
        <v>20500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v>0</v>
      </c>
      <c r="AP127" s="43">
        <v>0</v>
      </c>
      <c r="AQ127" s="14">
        <v>0</v>
      </c>
      <c r="AR127" s="44">
        <f t="shared" si="85"/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f t="shared" si="86"/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0</v>
      </c>
      <c r="CN127" s="44">
        <f t="shared" si="89"/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-39</v>
      </c>
      <c r="CT127" s="44">
        <v>0</v>
      </c>
      <c r="CU127" s="43">
        <v>0</v>
      </c>
      <c r="CV127" s="14">
        <v>0</v>
      </c>
      <c r="CW127" s="44">
        <v>0</v>
      </c>
      <c r="CX127" s="43">
        <v>0</v>
      </c>
      <c r="CY127" s="14">
        <v>0</v>
      </c>
      <c r="CZ127" s="44">
        <v>0</v>
      </c>
      <c r="DA127" s="8">
        <f t="shared" si="87"/>
        <v>2</v>
      </c>
      <c r="DB127" s="17">
        <f t="shared" si="88"/>
        <v>2</v>
      </c>
      <c r="DC127" s="5"/>
      <c r="DD127" s="6"/>
      <c r="DE127" s="5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</row>
    <row r="128" spans="1:198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f t="shared" si="84"/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v>0</v>
      </c>
      <c r="AP128" s="43">
        <v>0</v>
      </c>
      <c r="AQ128" s="14">
        <v>0</v>
      </c>
      <c r="AR128" s="44">
        <f t="shared" si="85"/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f t="shared" si="86"/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0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1</v>
      </c>
      <c r="CH128" s="44"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f t="shared" si="89"/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43">
        <v>0</v>
      </c>
      <c r="CV128" s="14">
        <v>0</v>
      </c>
      <c r="CW128" s="44">
        <v>0</v>
      </c>
      <c r="CX128" s="43">
        <v>0</v>
      </c>
      <c r="CY128" s="14">
        <v>0</v>
      </c>
      <c r="CZ128" s="44">
        <v>0</v>
      </c>
      <c r="DA128" s="8">
        <f t="shared" si="87"/>
        <v>0</v>
      </c>
      <c r="DB128" s="17">
        <f t="shared" si="88"/>
        <v>1</v>
      </c>
      <c r="DC128" s="5"/>
      <c r="DD128" s="6"/>
      <c r="DE128" s="5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</row>
    <row r="129" spans="1:198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f t="shared" si="84"/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0</v>
      </c>
      <c r="V129" s="14">
        <v>0</v>
      </c>
      <c r="W129" s="44">
        <v>0</v>
      </c>
      <c r="X129" s="43">
        <v>25</v>
      </c>
      <c r="Y129" s="14">
        <v>147.762</v>
      </c>
      <c r="Z129" s="44">
        <f t="shared" ref="Z129" si="90">Y129/X129*1000</f>
        <v>5910.48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v>0</v>
      </c>
      <c r="AP129" s="43">
        <v>0</v>
      </c>
      <c r="AQ129" s="14">
        <v>0</v>
      </c>
      <c r="AR129" s="44">
        <f t="shared" si="85"/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f t="shared" si="86"/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v>0</v>
      </c>
      <c r="CI129" s="43">
        <v>0</v>
      </c>
      <c r="CJ129" s="14">
        <v>0</v>
      </c>
      <c r="CK129" s="44">
        <v>0</v>
      </c>
      <c r="CL129" s="43">
        <v>0</v>
      </c>
      <c r="CM129" s="14">
        <v>0</v>
      </c>
      <c r="CN129" s="44">
        <f t="shared" si="89"/>
        <v>0</v>
      </c>
      <c r="CO129" s="43">
        <v>0.48</v>
      </c>
      <c r="CP129" s="14">
        <v>60.256999999999998</v>
      </c>
      <c r="CQ129" s="44">
        <f t="shared" ref="CQ129" si="91">CP129/CO129*1000</f>
        <v>125535.41666666666</v>
      </c>
      <c r="CR129" s="43">
        <v>0</v>
      </c>
      <c r="CS129" s="14">
        <v>0</v>
      </c>
      <c r="CT129" s="44">
        <v>0</v>
      </c>
      <c r="CU129" s="43">
        <v>0</v>
      </c>
      <c r="CV129" s="14">
        <v>0</v>
      </c>
      <c r="CW129" s="44">
        <v>0</v>
      </c>
      <c r="CX129" s="43">
        <v>0</v>
      </c>
      <c r="CY129" s="14">
        <v>0</v>
      </c>
      <c r="CZ129" s="44">
        <v>0</v>
      </c>
      <c r="DA129" s="8">
        <f t="shared" si="87"/>
        <v>25.48</v>
      </c>
      <c r="DB129" s="17">
        <f t="shared" si="88"/>
        <v>208.01900000000001</v>
      </c>
      <c r="DC129" s="5"/>
      <c r="DD129" s="6"/>
      <c r="DE129" s="5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</row>
    <row r="130" spans="1:198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f t="shared" si="84"/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v>0</v>
      </c>
      <c r="AP130" s="43">
        <v>0</v>
      </c>
      <c r="AQ130" s="14">
        <v>0</v>
      </c>
      <c r="AR130" s="44">
        <f t="shared" si="85"/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f t="shared" si="86"/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0</v>
      </c>
      <c r="CA130" s="14">
        <v>0</v>
      </c>
      <c r="CB130" s="44">
        <v>0</v>
      </c>
      <c r="CC130" s="43">
        <v>0</v>
      </c>
      <c r="CD130" s="14">
        <v>0</v>
      </c>
      <c r="CE130" s="44">
        <v>0</v>
      </c>
      <c r="CF130" s="43">
        <v>1.25</v>
      </c>
      <c r="CG130" s="14">
        <v>10.843</v>
      </c>
      <c r="CH130" s="44">
        <f t="shared" ref="CH130:CH132" si="92">CG130/CF130*1000</f>
        <v>8674.4</v>
      </c>
      <c r="CI130" s="43">
        <v>0</v>
      </c>
      <c r="CJ130" s="14">
        <v>0</v>
      </c>
      <c r="CK130" s="44">
        <v>0</v>
      </c>
      <c r="CL130" s="43">
        <v>0</v>
      </c>
      <c r="CM130" s="14">
        <v>0</v>
      </c>
      <c r="CN130" s="44">
        <f t="shared" si="89"/>
        <v>0</v>
      </c>
      <c r="CO130" s="43">
        <v>0</v>
      </c>
      <c r="CP130" s="14">
        <v>0</v>
      </c>
      <c r="CQ130" s="44">
        <v>0</v>
      </c>
      <c r="CR130" s="43">
        <v>1E-3</v>
      </c>
      <c r="CS130" s="14">
        <v>0.217</v>
      </c>
      <c r="CT130" s="44">
        <f t="shared" ref="CT130" si="93">CS130/CR130*1000</f>
        <v>217000</v>
      </c>
      <c r="CU130" s="43">
        <v>0</v>
      </c>
      <c r="CV130" s="14">
        <v>0</v>
      </c>
      <c r="CW130" s="44">
        <v>0</v>
      </c>
      <c r="CX130" s="43">
        <v>0</v>
      </c>
      <c r="CY130" s="14">
        <v>0</v>
      </c>
      <c r="CZ130" s="44">
        <v>0</v>
      </c>
      <c r="DA130" s="8">
        <f t="shared" si="87"/>
        <v>1.2509999999999999</v>
      </c>
      <c r="DB130" s="17">
        <f t="shared" si="88"/>
        <v>11.06</v>
      </c>
      <c r="DC130" s="5"/>
      <c r="DD130" s="6"/>
      <c r="DE130" s="5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</row>
    <row r="131" spans="1:198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f t="shared" si="84"/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v>0</v>
      </c>
      <c r="AP131" s="43">
        <v>0</v>
      </c>
      <c r="AQ131" s="14">
        <v>0</v>
      </c>
      <c r="AR131" s="44">
        <f t="shared" si="85"/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f t="shared" si="86"/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f t="shared" si="89"/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43">
        <v>0</v>
      </c>
      <c r="CV131" s="14">
        <v>0</v>
      </c>
      <c r="CW131" s="44">
        <v>0</v>
      </c>
      <c r="CX131" s="43">
        <v>0</v>
      </c>
      <c r="CY131" s="14">
        <v>0</v>
      </c>
      <c r="CZ131" s="44">
        <v>0</v>
      </c>
      <c r="DA131" s="8">
        <f t="shared" si="87"/>
        <v>0</v>
      </c>
      <c r="DB131" s="17">
        <f t="shared" si="88"/>
        <v>0</v>
      </c>
      <c r="DC131" s="5"/>
      <c r="DD131" s="6"/>
      <c r="DE131" s="5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</row>
    <row r="132" spans="1:198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f t="shared" si="84"/>
        <v>0</v>
      </c>
      <c r="F132" s="43">
        <v>0</v>
      </c>
      <c r="G132" s="14">
        <v>0</v>
      </c>
      <c r="H132" s="44">
        <v>0</v>
      </c>
      <c r="I132" s="43">
        <v>0</v>
      </c>
      <c r="J132" s="14">
        <v>0</v>
      </c>
      <c r="K132" s="44">
        <v>0</v>
      </c>
      <c r="L132" s="43">
        <v>0.06</v>
      </c>
      <c r="M132" s="14">
        <v>4.5620000000000003</v>
      </c>
      <c r="N132" s="44">
        <f t="shared" ref="N132:N133" si="94">M132/L132*1000</f>
        <v>76033.333333333343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0</v>
      </c>
      <c r="AB132" s="14">
        <v>0</v>
      </c>
      <c r="AC132" s="44">
        <v>0</v>
      </c>
      <c r="AD132" s="43">
        <v>6</v>
      </c>
      <c r="AE132" s="14">
        <v>279.3</v>
      </c>
      <c r="AF132" s="44">
        <f t="shared" ref="AF132" si="95">AE132/AD132*1000</f>
        <v>46550.000000000007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v>0</v>
      </c>
      <c r="AP132" s="43">
        <v>0</v>
      </c>
      <c r="AQ132" s="14">
        <v>0</v>
      </c>
      <c r="AR132" s="44">
        <f t="shared" si="85"/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f t="shared" si="86"/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</v>
      </c>
      <c r="CA132" s="14">
        <v>0</v>
      </c>
      <c r="CB132" s="44">
        <v>0</v>
      </c>
      <c r="CC132" s="43">
        <v>0</v>
      </c>
      <c r="CD132" s="14">
        <v>0</v>
      </c>
      <c r="CE132" s="44">
        <v>0</v>
      </c>
      <c r="CF132" s="43">
        <v>0.7</v>
      </c>
      <c r="CG132" s="14">
        <v>2.9390000000000001</v>
      </c>
      <c r="CH132" s="44">
        <f t="shared" si="92"/>
        <v>4198.5714285714294</v>
      </c>
      <c r="CI132" s="43">
        <v>0</v>
      </c>
      <c r="CJ132" s="14">
        <v>0</v>
      </c>
      <c r="CK132" s="44">
        <v>0</v>
      </c>
      <c r="CL132" s="43">
        <v>0</v>
      </c>
      <c r="CM132" s="14">
        <v>0</v>
      </c>
      <c r="CN132" s="44">
        <f t="shared" si="89"/>
        <v>0</v>
      </c>
      <c r="CO132" s="43">
        <v>0</v>
      </c>
      <c r="CP132" s="14">
        <v>0</v>
      </c>
      <c r="CQ132" s="44">
        <v>0</v>
      </c>
      <c r="CR132" s="43">
        <v>2E-3</v>
      </c>
      <c r="CS132" s="14">
        <v>0.753</v>
      </c>
      <c r="CT132" s="44">
        <f t="shared" ref="CT132" si="96">CS132/CR132*1000</f>
        <v>376500</v>
      </c>
      <c r="CU132" s="43">
        <v>0</v>
      </c>
      <c r="CV132" s="14">
        <v>0</v>
      </c>
      <c r="CW132" s="44">
        <v>0</v>
      </c>
      <c r="CX132" s="43">
        <v>0</v>
      </c>
      <c r="CY132" s="14">
        <v>0</v>
      </c>
      <c r="CZ132" s="44">
        <v>0</v>
      </c>
      <c r="DA132" s="8">
        <f t="shared" si="87"/>
        <v>6.7619999999999996</v>
      </c>
      <c r="DB132" s="17">
        <f t="shared" si="88"/>
        <v>287.55400000000003</v>
      </c>
      <c r="DC132" s="5"/>
      <c r="DD132" s="6"/>
      <c r="DE132" s="5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</row>
    <row r="133" spans="1:198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f t="shared" si="84"/>
        <v>0</v>
      </c>
      <c r="F133" s="43">
        <v>0</v>
      </c>
      <c r="G133" s="14">
        <v>0</v>
      </c>
      <c r="H133" s="44">
        <v>0</v>
      </c>
      <c r="I133" s="43">
        <v>0</v>
      </c>
      <c r="J133" s="14">
        <v>0</v>
      </c>
      <c r="K133" s="44">
        <v>0</v>
      </c>
      <c r="L133" s="43">
        <v>0.27500000000000002</v>
      </c>
      <c r="M133" s="14">
        <v>2.52</v>
      </c>
      <c r="N133" s="44">
        <f t="shared" si="94"/>
        <v>9163.6363636363621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0</v>
      </c>
      <c r="AE133" s="14">
        <v>0</v>
      </c>
      <c r="AF133" s="44">
        <v>0</v>
      </c>
      <c r="AG133" s="43">
        <v>2E-3</v>
      </c>
      <c r="AH133" s="14">
        <v>0.22</v>
      </c>
      <c r="AI133" s="44">
        <f t="shared" ref="AI133" si="97">AH133/AG133*1000</f>
        <v>110000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v>0</v>
      </c>
      <c r="AP133" s="43">
        <v>0</v>
      </c>
      <c r="AQ133" s="14">
        <v>0</v>
      </c>
      <c r="AR133" s="44">
        <f t="shared" si="85"/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f t="shared" si="86"/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f t="shared" si="89"/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43">
        <v>0</v>
      </c>
      <c r="CV133" s="14">
        <v>0</v>
      </c>
      <c r="CW133" s="44">
        <v>0</v>
      </c>
      <c r="CX133" s="43">
        <v>0</v>
      </c>
      <c r="CY133" s="14">
        <v>0</v>
      </c>
      <c r="CZ133" s="44">
        <v>0</v>
      </c>
      <c r="DA133" s="8">
        <f t="shared" si="87"/>
        <v>0.27700000000000002</v>
      </c>
      <c r="DB133" s="17">
        <f t="shared" si="88"/>
        <v>2.74</v>
      </c>
      <c r="DC133" s="5"/>
      <c r="DD133" s="6"/>
      <c r="DE133" s="5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</row>
    <row r="134" spans="1:198" x14ac:dyDescent="0.3">
      <c r="A134" s="4">
        <v>2013</v>
      </c>
      <c r="B134" s="49" t="s">
        <v>16</v>
      </c>
      <c r="C134" s="43">
        <v>0</v>
      </c>
      <c r="D134" s="14">
        <v>0</v>
      </c>
      <c r="E134" s="44">
        <f t="shared" si="84"/>
        <v>0</v>
      </c>
      <c r="F134" s="43">
        <v>1.0999999999999999E-2</v>
      </c>
      <c r="G134" s="14">
        <v>0.13</v>
      </c>
      <c r="H134" s="44">
        <f t="shared" ref="H134" si="98">G134/F134*1000</f>
        <v>11818.18181818182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v>0</v>
      </c>
      <c r="AP134" s="43">
        <v>0</v>
      </c>
      <c r="AQ134" s="14">
        <v>0</v>
      </c>
      <c r="AR134" s="44">
        <f t="shared" si="85"/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f t="shared" si="86"/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f t="shared" si="89"/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43">
        <v>0</v>
      </c>
      <c r="CV134" s="14">
        <v>0</v>
      </c>
      <c r="CW134" s="44">
        <v>0</v>
      </c>
      <c r="CX134" s="43">
        <v>0</v>
      </c>
      <c r="CY134" s="14">
        <v>0</v>
      </c>
      <c r="CZ134" s="44">
        <v>0</v>
      </c>
      <c r="DA134" s="8">
        <f t="shared" si="87"/>
        <v>1.0999999999999999E-2</v>
      </c>
      <c r="DB134" s="17">
        <f t="shared" si="88"/>
        <v>0.13</v>
      </c>
      <c r="DC134" s="5"/>
      <c r="DD134" s="6"/>
      <c r="DE134" s="5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</row>
    <row r="135" spans="1:198" ht="15" thickBot="1" x14ac:dyDescent="0.35">
      <c r="A135" s="38"/>
      <c r="B135" s="50" t="s">
        <v>17</v>
      </c>
      <c r="C135" s="46">
        <f t="shared" ref="C135:D135" si="99">SUM(C123:C134)</f>
        <v>0</v>
      </c>
      <c r="D135" s="39">
        <f t="shared" si="99"/>
        <v>0</v>
      </c>
      <c r="E135" s="47"/>
      <c r="F135" s="46">
        <f>SUM(F123:F134)</f>
        <v>1.0999999999999999E-2</v>
      </c>
      <c r="G135" s="39">
        <f>SUM(G123:G134)</f>
        <v>0.13</v>
      </c>
      <c r="H135" s="47"/>
      <c r="I135" s="46">
        <f>SUM(I123:I134)</f>
        <v>2</v>
      </c>
      <c r="J135" s="39">
        <f>SUM(J123:J134)</f>
        <v>41</v>
      </c>
      <c r="K135" s="47"/>
      <c r="L135" s="46">
        <f t="shared" ref="L135:M135" si="100">SUM(L123:L134)</f>
        <v>0.33500000000000002</v>
      </c>
      <c r="M135" s="39">
        <f t="shared" si="100"/>
        <v>7.0820000000000007</v>
      </c>
      <c r="N135" s="47"/>
      <c r="O135" s="46">
        <f t="shared" ref="O135:P135" si="101">SUM(O123:O134)</f>
        <v>0</v>
      </c>
      <c r="P135" s="39">
        <f t="shared" si="101"/>
        <v>0</v>
      </c>
      <c r="Q135" s="47"/>
      <c r="R135" s="46">
        <f t="shared" ref="R135:S135" si="102">SUM(R123:R134)</f>
        <v>26</v>
      </c>
      <c r="S135" s="39">
        <f t="shared" si="102"/>
        <v>248</v>
      </c>
      <c r="T135" s="47"/>
      <c r="U135" s="46">
        <f t="shared" ref="U135:V135" si="103">SUM(U123:U134)</f>
        <v>0</v>
      </c>
      <c r="V135" s="39">
        <f t="shared" si="103"/>
        <v>0</v>
      </c>
      <c r="W135" s="47"/>
      <c r="X135" s="46">
        <f t="shared" ref="X135:Y135" si="104">SUM(X123:X134)</f>
        <v>25</v>
      </c>
      <c r="Y135" s="39">
        <f t="shared" si="104"/>
        <v>147.762</v>
      </c>
      <c r="Z135" s="47"/>
      <c r="AA135" s="46">
        <f t="shared" ref="AA135:AB135" si="105">SUM(AA123:AA134)</f>
        <v>0</v>
      </c>
      <c r="AB135" s="39">
        <f t="shared" si="105"/>
        <v>0</v>
      </c>
      <c r="AC135" s="47"/>
      <c r="AD135" s="46">
        <f t="shared" ref="AD135:AE135" si="106">SUM(AD123:AD134)</f>
        <v>6</v>
      </c>
      <c r="AE135" s="39">
        <f t="shared" si="106"/>
        <v>279.3</v>
      </c>
      <c r="AF135" s="47"/>
      <c r="AG135" s="46">
        <f t="shared" ref="AG135:AH135" si="107">SUM(AG123:AG134)</f>
        <v>2E-3</v>
      </c>
      <c r="AH135" s="39">
        <f t="shared" si="107"/>
        <v>0.22</v>
      </c>
      <c r="AI135" s="47"/>
      <c r="AJ135" s="46">
        <f t="shared" ref="AJ135:AK135" si="108">SUM(AJ123:AJ134)</f>
        <v>0</v>
      </c>
      <c r="AK135" s="39">
        <f t="shared" si="108"/>
        <v>0</v>
      </c>
      <c r="AL135" s="47"/>
      <c r="AM135" s="46">
        <f t="shared" ref="AM135:AN135" si="109">SUM(AM123:AM134)</f>
        <v>0</v>
      </c>
      <c r="AN135" s="39">
        <f t="shared" si="109"/>
        <v>0</v>
      </c>
      <c r="AO135" s="47"/>
      <c r="AP135" s="46">
        <f t="shared" ref="AP135:AQ135" si="110">SUM(AP123:AP134)</f>
        <v>0</v>
      </c>
      <c r="AQ135" s="39">
        <f t="shared" si="110"/>
        <v>0</v>
      </c>
      <c r="AR135" s="47"/>
      <c r="AS135" s="46">
        <f t="shared" ref="AS135:AT135" si="111">SUM(AS123:AS134)</f>
        <v>0</v>
      </c>
      <c r="AT135" s="39">
        <f t="shared" si="111"/>
        <v>0</v>
      </c>
      <c r="AU135" s="47"/>
      <c r="AV135" s="46">
        <f t="shared" ref="AV135:AW135" si="112">SUM(AV123:AV134)</f>
        <v>0</v>
      </c>
      <c r="AW135" s="39">
        <f t="shared" si="112"/>
        <v>0</v>
      </c>
      <c r="AX135" s="47"/>
      <c r="AY135" s="46">
        <f t="shared" ref="AY135:AZ135" si="113">SUM(AY123:AY134)</f>
        <v>0</v>
      </c>
      <c r="AZ135" s="39">
        <f t="shared" si="113"/>
        <v>0</v>
      </c>
      <c r="BA135" s="47"/>
      <c r="BB135" s="46">
        <f t="shared" ref="BB135:BC135" si="114">SUM(BB123:BB134)</f>
        <v>0</v>
      </c>
      <c r="BC135" s="39">
        <f t="shared" si="114"/>
        <v>0</v>
      </c>
      <c r="BD135" s="47"/>
      <c r="BE135" s="46">
        <f t="shared" ref="BE135:BF135" si="115">SUM(BE123:BE134)</f>
        <v>0</v>
      </c>
      <c r="BF135" s="39">
        <f t="shared" si="115"/>
        <v>0</v>
      </c>
      <c r="BG135" s="47"/>
      <c r="BH135" s="46">
        <f t="shared" ref="BH135:BI135" si="116">SUM(BH123:BH134)</f>
        <v>0</v>
      </c>
      <c r="BI135" s="39">
        <f t="shared" si="116"/>
        <v>0</v>
      </c>
      <c r="BJ135" s="47"/>
      <c r="BK135" s="46">
        <f t="shared" ref="BK135:BL135" si="117">SUM(BK123:BK134)</f>
        <v>0</v>
      </c>
      <c r="BL135" s="39">
        <f t="shared" si="117"/>
        <v>0</v>
      </c>
      <c r="BM135" s="47"/>
      <c r="BN135" s="46">
        <f t="shared" ref="BN135:BO135" si="118">SUM(BN123:BN134)</f>
        <v>0</v>
      </c>
      <c r="BO135" s="39">
        <f t="shared" si="118"/>
        <v>0</v>
      </c>
      <c r="BP135" s="47"/>
      <c r="BQ135" s="46">
        <f t="shared" ref="BQ135:BR135" si="119">SUM(BQ123:BQ134)</f>
        <v>0</v>
      </c>
      <c r="BR135" s="39">
        <f t="shared" si="119"/>
        <v>0</v>
      </c>
      <c r="BS135" s="47"/>
      <c r="BT135" s="46">
        <f t="shared" ref="BT135:BU135" si="120">SUM(BT123:BT134)</f>
        <v>0</v>
      </c>
      <c r="BU135" s="39">
        <f t="shared" si="120"/>
        <v>0</v>
      </c>
      <c r="BV135" s="47"/>
      <c r="BW135" s="46">
        <f t="shared" ref="BW135:BX135" si="121">SUM(BW123:BW134)</f>
        <v>0</v>
      </c>
      <c r="BX135" s="39">
        <f t="shared" si="121"/>
        <v>0</v>
      </c>
      <c r="BY135" s="47"/>
      <c r="BZ135" s="46">
        <f t="shared" ref="BZ135:CA135" si="122">SUM(BZ123:BZ134)</f>
        <v>0</v>
      </c>
      <c r="CA135" s="39">
        <f t="shared" si="122"/>
        <v>0</v>
      </c>
      <c r="CB135" s="47"/>
      <c r="CC135" s="46">
        <f t="shared" ref="CC135:CD135" si="123">SUM(CC123:CC134)</f>
        <v>0</v>
      </c>
      <c r="CD135" s="39">
        <f t="shared" si="123"/>
        <v>0</v>
      </c>
      <c r="CE135" s="47"/>
      <c r="CF135" s="46">
        <f t="shared" ref="CF135:CG135" si="124">SUM(CF123:CF134)</f>
        <v>1.95</v>
      </c>
      <c r="CG135" s="39">
        <f t="shared" si="124"/>
        <v>14.782</v>
      </c>
      <c r="CH135" s="47"/>
      <c r="CI135" s="46">
        <f t="shared" ref="CI135:CJ135" si="125">SUM(CI123:CI134)</f>
        <v>0</v>
      </c>
      <c r="CJ135" s="39">
        <f t="shared" si="125"/>
        <v>0</v>
      </c>
      <c r="CK135" s="47"/>
      <c r="CL135" s="46">
        <f t="shared" ref="CL135:CM135" si="126">SUM(CL123:CL134)</f>
        <v>0</v>
      </c>
      <c r="CM135" s="39">
        <f t="shared" si="126"/>
        <v>0</v>
      </c>
      <c r="CN135" s="47"/>
      <c r="CO135" s="46">
        <f t="shared" ref="CO135:CP135" si="127">SUM(CO123:CO134)</f>
        <v>0.48</v>
      </c>
      <c r="CP135" s="39">
        <f t="shared" si="127"/>
        <v>60.256999999999998</v>
      </c>
      <c r="CQ135" s="47"/>
      <c r="CR135" s="46">
        <f t="shared" ref="CR135:CS135" si="128">SUM(CR123:CR134)</f>
        <v>3.0000000000000001E-3</v>
      </c>
      <c r="CS135" s="39">
        <f t="shared" si="128"/>
        <v>-37.03</v>
      </c>
      <c r="CT135" s="47"/>
      <c r="CU135" s="46">
        <f t="shared" ref="CU135:CV135" si="129">SUM(CU123:CU134)</f>
        <v>0</v>
      </c>
      <c r="CV135" s="39">
        <f t="shared" si="129"/>
        <v>0</v>
      </c>
      <c r="CW135" s="47"/>
      <c r="CX135" s="46">
        <f t="shared" ref="CX135:CY135" si="130">SUM(CX123:CX134)</f>
        <v>0</v>
      </c>
      <c r="CY135" s="39">
        <f t="shared" si="130"/>
        <v>0</v>
      </c>
      <c r="CZ135" s="47"/>
      <c r="DA135" s="40">
        <f t="shared" si="87"/>
        <v>61.781000000000006</v>
      </c>
      <c r="DB135" s="41">
        <f t="shared" si="88"/>
        <v>761.50300000000004</v>
      </c>
      <c r="DC135" s="5"/>
      <c r="DD135" s="6"/>
      <c r="DE135" s="5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</row>
    <row r="136" spans="1:198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f t="shared" ref="E136:E147" si="131">IF(C136=0,0,D136/C136*1000)</f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v>0</v>
      </c>
      <c r="AP136" s="43">
        <v>0</v>
      </c>
      <c r="AQ136" s="14">
        <v>0</v>
      </c>
      <c r="AR136" s="44">
        <f t="shared" ref="AR136:AR147" si="132">IF(AP136=0,0,AQ136/AP136*1000)</f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f t="shared" ref="BG136:BG147" si="133">IF(BE136=0,0,BF136/BE136*1000)</f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0</v>
      </c>
      <c r="CA136" s="14">
        <v>0</v>
      </c>
      <c r="CB136" s="44">
        <v>0</v>
      </c>
      <c r="CC136" s="43">
        <v>0</v>
      </c>
      <c r="CD136" s="14">
        <v>0</v>
      </c>
      <c r="CE136" s="44">
        <v>0</v>
      </c>
      <c r="CF136" s="43">
        <v>1.325</v>
      </c>
      <c r="CG136" s="14">
        <v>12.13</v>
      </c>
      <c r="CH136" s="44">
        <f t="shared" ref="CH136:CH147" si="134">CG136/CF136*1000</f>
        <v>9154.7169811320764</v>
      </c>
      <c r="CI136" s="43">
        <v>0</v>
      </c>
      <c r="CJ136" s="14">
        <v>0</v>
      </c>
      <c r="CK136" s="44">
        <v>0</v>
      </c>
      <c r="CL136" s="43">
        <v>0</v>
      </c>
      <c r="CM136" s="14">
        <v>0</v>
      </c>
      <c r="CN136" s="44">
        <v>0</v>
      </c>
      <c r="CO136" s="43">
        <v>0.65100000000000002</v>
      </c>
      <c r="CP136" s="14">
        <v>84.69</v>
      </c>
      <c r="CQ136" s="44">
        <f t="shared" ref="CQ136:CQ141" si="135">CP136/CO136*1000</f>
        <v>130092.1658986175</v>
      </c>
      <c r="CR136" s="43">
        <v>0</v>
      </c>
      <c r="CS136" s="14">
        <v>0</v>
      </c>
      <c r="CT136" s="44">
        <v>0</v>
      </c>
      <c r="CU136" s="43">
        <v>0</v>
      </c>
      <c r="CV136" s="14">
        <v>0</v>
      </c>
      <c r="CW136" s="44">
        <v>0</v>
      </c>
      <c r="CX136" s="43">
        <v>0</v>
      </c>
      <c r="CY136" s="14">
        <v>0</v>
      </c>
      <c r="CZ136" s="44">
        <v>0</v>
      </c>
      <c r="DA136" s="8">
        <f t="shared" ref="DA136:DA148" si="136">SUM(CR136,CO136,CI136,CF136,BT136,BQ136,BK136,AY136,AS136,AM136,AG136,AD136,R136,F136,U136,X136,AJ136+L136+I136+AV136)</f>
        <v>1.976</v>
      </c>
      <c r="DB136" s="17">
        <f t="shared" ref="DB136:DB148" si="137">SUM(CS136,CP136,CJ136,CG136,BU136,BR136,BL136,AZ136,AT136,AN136,AH136,AE136,S136,G136,V136,Y136,AK136+M136+J136+AW136)</f>
        <v>96.82</v>
      </c>
    </row>
    <row r="137" spans="1:198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f t="shared" si="131"/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0</v>
      </c>
      <c r="P137" s="14">
        <v>0</v>
      </c>
      <c r="Q137" s="44">
        <v>0</v>
      </c>
      <c r="R137" s="43">
        <v>1.2</v>
      </c>
      <c r="S137" s="14">
        <v>1.66</v>
      </c>
      <c r="T137" s="44">
        <f t="shared" ref="T137" si="138">S137/R137*1000</f>
        <v>1383.3333333333333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v>0</v>
      </c>
      <c r="AP137" s="43">
        <v>0</v>
      </c>
      <c r="AQ137" s="14">
        <v>0</v>
      </c>
      <c r="AR137" s="44">
        <f t="shared" si="132"/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f t="shared" si="133"/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</v>
      </c>
      <c r="CJ137" s="14">
        <v>0</v>
      </c>
      <c r="CK137" s="44">
        <v>0</v>
      </c>
      <c r="CL137" s="43">
        <v>0</v>
      </c>
      <c r="CM137" s="14">
        <v>0</v>
      </c>
      <c r="CN137" s="44">
        <v>0</v>
      </c>
      <c r="CO137" s="43">
        <v>0.6</v>
      </c>
      <c r="CP137" s="14">
        <v>81.78</v>
      </c>
      <c r="CQ137" s="44">
        <f t="shared" si="135"/>
        <v>136300</v>
      </c>
      <c r="CR137" s="43">
        <v>0</v>
      </c>
      <c r="CS137" s="14">
        <v>0</v>
      </c>
      <c r="CT137" s="44">
        <v>0</v>
      </c>
      <c r="CU137" s="43">
        <v>0</v>
      </c>
      <c r="CV137" s="14">
        <v>0</v>
      </c>
      <c r="CW137" s="44">
        <v>0</v>
      </c>
      <c r="CX137" s="43">
        <v>0</v>
      </c>
      <c r="CY137" s="14">
        <v>0</v>
      </c>
      <c r="CZ137" s="44">
        <v>0</v>
      </c>
      <c r="DA137" s="8">
        <f t="shared" si="136"/>
        <v>1.7999999999999998</v>
      </c>
      <c r="DB137" s="17">
        <f t="shared" si="137"/>
        <v>83.44</v>
      </c>
    </row>
    <row r="138" spans="1:198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f t="shared" si="131"/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v>0</v>
      </c>
      <c r="AP138" s="43">
        <v>0</v>
      </c>
      <c r="AQ138" s="14">
        <v>0</v>
      </c>
      <c r="AR138" s="44">
        <f t="shared" si="132"/>
        <v>0</v>
      </c>
      <c r="AS138" s="43">
        <v>0</v>
      </c>
      <c r="AT138" s="14">
        <v>0</v>
      </c>
      <c r="AU138" s="44">
        <v>0</v>
      </c>
      <c r="AV138" s="43">
        <v>42.113</v>
      </c>
      <c r="AW138" s="14">
        <v>243.51</v>
      </c>
      <c r="AX138" s="44">
        <f t="shared" ref="AX138" si="139">AW138/AV138*1000</f>
        <v>5782.3000023745635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f t="shared" si="133"/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</v>
      </c>
      <c r="CA138" s="14">
        <v>0</v>
      </c>
      <c r="CB138" s="44">
        <v>0</v>
      </c>
      <c r="CC138" s="43">
        <v>0</v>
      </c>
      <c r="CD138" s="14">
        <v>0</v>
      </c>
      <c r="CE138" s="44">
        <v>0</v>
      </c>
      <c r="CF138" s="43">
        <v>0.20799999999999999</v>
      </c>
      <c r="CG138" s="14">
        <v>2.2400000000000002</v>
      </c>
      <c r="CH138" s="44">
        <f t="shared" si="134"/>
        <v>10769.23076923077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43">
        <v>0</v>
      </c>
      <c r="CV138" s="14">
        <v>0</v>
      </c>
      <c r="CW138" s="44">
        <v>0</v>
      </c>
      <c r="CX138" s="43">
        <v>0</v>
      </c>
      <c r="CY138" s="14">
        <v>0</v>
      </c>
      <c r="CZ138" s="44">
        <v>0</v>
      </c>
      <c r="DA138" s="8">
        <f t="shared" si="136"/>
        <v>42.320999999999998</v>
      </c>
      <c r="DB138" s="17">
        <f t="shared" si="137"/>
        <v>245.75</v>
      </c>
    </row>
    <row r="139" spans="1:198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f t="shared" si="131"/>
        <v>0</v>
      </c>
      <c r="F139" s="43">
        <v>0</v>
      </c>
      <c r="G139" s="14">
        <v>0</v>
      </c>
      <c r="H139" s="44">
        <v>0</v>
      </c>
      <c r="I139" s="43">
        <v>5.2160000000000002</v>
      </c>
      <c r="J139" s="14">
        <v>107.61</v>
      </c>
      <c r="K139" s="44">
        <f t="shared" ref="K139" si="140">J139/I139*1000</f>
        <v>20630.751533742332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v>0</v>
      </c>
      <c r="AP139" s="43">
        <v>0</v>
      </c>
      <c r="AQ139" s="14">
        <v>0</v>
      </c>
      <c r="AR139" s="44">
        <f t="shared" si="132"/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f t="shared" si="133"/>
        <v>0</v>
      </c>
      <c r="BH139" s="43">
        <v>0</v>
      </c>
      <c r="BI139" s="14">
        <v>0</v>
      </c>
      <c r="BJ139" s="44"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f t="shared" ref="BP139:BP147" si="141">IF(BN139=0,0,BO139/BN139*1000)</f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v>0</v>
      </c>
      <c r="CI139" s="43">
        <v>0</v>
      </c>
      <c r="CJ139" s="14">
        <v>0</v>
      </c>
      <c r="CK139" s="44">
        <v>0</v>
      </c>
      <c r="CL139" s="43">
        <v>0</v>
      </c>
      <c r="CM139" s="14">
        <v>0</v>
      </c>
      <c r="CN139" s="44">
        <f t="shared" ref="CN139:CN147" si="142">IF(CL139=0,0,CM139/CL139*1000)</f>
        <v>0</v>
      </c>
      <c r="CO139" s="43">
        <v>0</v>
      </c>
      <c r="CP139" s="14">
        <v>0</v>
      </c>
      <c r="CQ139" s="44">
        <v>0</v>
      </c>
      <c r="CR139" s="43">
        <v>2E-3</v>
      </c>
      <c r="CS139" s="14">
        <v>6.4</v>
      </c>
      <c r="CT139" s="44">
        <f t="shared" ref="CT139:CT144" si="143">CS139/CR139*1000</f>
        <v>3200000</v>
      </c>
      <c r="CU139" s="43">
        <v>0</v>
      </c>
      <c r="CV139" s="14">
        <v>0</v>
      </c>
      <c r="CW139" s="44">
        <v>0</v>
      </c>
      <c r="CX139" s="43">
        <v>0</v>
      </c>
      <c r="CY139" s="14">
        <v>0</v>
      </c>
      <c r="CZ139" s="44">
        <v>0</v>
      </c>
      <c r="DA139" s="8">
        <f t="shared" si="136"/>
        <v>5.218</v>
      </c>
      <c r="DB139" s="17">
        <f t="shared" si="137"/>
        <v>114.01</v>
      </c>
    </row>
    <row r="140" spans="1:198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f t="shared" si="131"/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v>0</v>
      </c>
      <c r="AP140" s="43">
        <v>0</v>
      </c>
      <c r="AQ140" s="14">
        <v>0</v>
      </c>
      <c r="AR140" s="44">
        <f t="shared" si="132"/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f t="shared" si="133"/>
        <v>0</v>
      </c>
      <c r="BH140" s="43">
        <v>0</v>
      </c>
      <c r="BI140" s="14">
        <v>0</v>
      </c>
      <c r="BJ140" s="44"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f t="shared" si="141"/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</v>
      </c>
      <c r="CA140" s="14">
        <v>0</v>
      </c>
      <c r="CB140" s="44">
        <v>0</v>
      </c>
      <c r="CC140" s="43">
        <v>0</v>
      </c>
      <c r="CD140" s="14">
        <v>0</v>
      </c>
      <c r="CE140" s="44">
        <v>0</v>
      </c>
      <c r="CF140" s="43">
        <v>0.04</v>
      </c>
      <c r="CG140" s="14">
        <v>5.71</v>
      </c>
      <c r="CH140" s="44">
        <f t="shared" si="134"/>
        <v>142750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f t="shared" si="142"/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43">
        <v>0</v>
      </c>
      <c r="CV140" s="14">
        <v>0</v>
      </c>
      <c r="CW140" s="44">
        <v>0</v>
      </c>
      <c r="CX140" s="43">
        <v>0</v>
      </c>
      <c r="CY140" s="14">
        <v>0</v>
      </c>
      <c r="CZ140" s="44">
        <v>0</v>
      </c>
      <c r="DA140" s="8">
        <f t="shared" si="136"/>
        <v>0.04</v>
      </c>
      <c r="DB140" s="17">
        <f t="shared" si="137"/>
        <v>5.71</v>
      </c>
    </row>
    <row r="141" spans="1:198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f t="shared" si="131"/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0</v>
      </c>
      <c r="AB141" s="14">
        <v>0</v>
      </c>
      <c r="AC141" s="44">
        <v>0</v>
      </c>
      <c r="AD141" s="43">
        <v>10</v>
      </c>
      <c r="AE141" s="14">
        <v>459.13</v>
      </c>
      <c r="AF141" s="44">
        <f t="shared" ref="AF141:AF146" si="144">AE141/AD141*1000</f>
        <v>45913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v>0</v>
      </c>
      <c r="AP141" s="43">
        <v>0</v>
      </c>
      <c r="AQ141" s="14">
        <v>0</v>
      </c>
      <c r="AR141" s="44">
        <f t="shared" si="132"/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f t="shared" si="133"/>
        <v>0</v>
      </c>
      <c r="BH141" s="43">
        <v>0</v>
      </c>
      <c r="BI141" s="14">
        <v>0</v>
      </c>
      <c r="BJ141" s="44"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f t="shared" si="141"/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v>0</v>
      </c>
      <c r="CI141" s="43">
        <v>0</v>
      </c>
      <c r="CJ141" s="14">
        <v>0</v>
      </c>
      <c r="CK141" s="44">
        <v>0</v>
      </c>
      <c r="CL141" s="43">
        <v>0</v>
      </c>
      <c r="CM141" s="14">
        <v>0</v>
      </c>
      <c r="CN141" s="44">
        <f t="shared" si="142"/>
        <v>0</v>
      </c>
      <c r="CO141" s="43">
        <v>0.76</v>
      </c>
      <c r="CP141" s="14">
        <v>65.510000000000005</v>
      </c>
      <c r="CQ141" s="44">
        <f t="shared" si="135"/>
        <v>86197.368421052641</v>
      </c>
      <c r="CR141" s="43">
        <v>0</v>
      </c>
      <c r="CS141" s="14">
        <v>0</v>
      </c>
      <c r="CT141" s="44">
        <v>0</v>
      </c>
      <c r="CU141" s="43">
        <v>0</v>
      </c>
      <c r="CV141" s="14">
        <v>0</v>
      </c>
      <c r="CW141" s="44">
        <v>0</v>
      </c>
      <c r="CX141" s="43">
        <v>0</v>
      </c>
      <c r="CY141" s="14">
        <v>0</v>
      </c>
      <c r="CZ141" s="44">
        <v>0</v>
      </c>
      <c r="DA141" s="8">
        <f t="shared" si="136"/>
        <v>10.76</v>
      </c>
      <c r="DB141" s="17">
        <f t="shared" si="137"/>
        <v>524.64</v>
      </c>
    </row>
    <row r="142" spans="1:198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f t="shared" si="131"/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v>0</v>
      </c>
      <c r="AP142" s="43">
        <v>0</v>
      </c>
      <c r="AQ142" s="14">
        <v>0</v>
      </c>
      <c r="AR142" s="44">
        <f t="shared" si="132"/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f t="shared" si="133"/>
        <v>0</v>
      </c>
      <c r="BH142" s="43">
        <v>0</v>
      </c>
      <c r="BI142" s="14">
        <v>0</v>
      </c>
      <c r="BJ142" s="44">
        <v>0</v>
      </c>
      <c r="BK142" s="43">
        <v>0</v>
      </c>
      <c r="BL142" s="14">
        <v>0</v>
      </c>
      <c r="BM142" s="44">
        <v>0</v>
      </c>
      <c r="BN142" s="43">
        <v>0</v>
      </c>
      <c r="BO142" s="14">
        <v>0</v>
      </c>
      <c r="BP142" s="44">
        <f t="shared" si="141"/>
        <v>0</v>
      </c>
      <c r="BQ142" s="43">
        <v>1.38</v>
      </c>
      <c r="BR142" s="14">
        <v>65.19</v>
      </c>
      <c r="BS142" s="44">
        <f t="shared" ref="BS142" si="145">BR142/BQ142*1000</f>
        <v>47239.130434782608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v>0</v>
      </c>
      <c r="CI142" s="43">
        <v>0</v>
      </c>
      <c r="CJ142" s="14">
        <v>0</v>
      </c>
      <c r="CK142" s="44">
        <v>0</v>
      </c>
      <c r="CL142" s="43">
        <v>0</v>
      </c>
      <c r="CM142" s="14">
        <v>0</v>
      </c>
      <c r="CN142" s="44">
        <f t="shared" si="142"/>
        <v>0</v>
      </c>
      <c r="CO142" s="43">
        <v>0</v>
      </c>
      <c r="CP142" s="14">
        <v>0</v>
      </c>
      <c r="CQ142" s="44">
        <v>0</v>
      </c>
      <c r="CR142" s="43">
        <v>2.7E-2</v>
      </c>
      <c r="CS142" s="14">
        <v>0.8</v>
      </c>
      <c r="CT142" s="44">
        <f t="shared" si="143"/>
        <v>29629.629629629635</v>
      </c>
      <c r="CU142" s="43">
        <v>0</v>
      </c>
      <c r="CV142" s="14">
        <v>0</v>
      </c>
      <c r="CW142" s="44">
        <v>0</v>
      </c>
      <c r="CX142" s="43">
        <v>0</v>
      </c>
      <c r="CY142" s="14">
        <v>0</v>
      </c>
      <c r="CZ142" s="44">
        <v>0</v>
      </c>
      <c r="DA142" s="8">
        <f t="shared" si="136"/>
        <v>1.4069999999999998</v>
      </c>
      <c r="DB142" s="17">
        <f t="shared" si="137"/>
        <v>65.989999999999995</v>
      </c>
    </row>
    <row r="143" spans="1:198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f t="shared" si="131"/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v>0</v>
      </c>
      <c r="AP143" s="43">
        <v>0</v>
      </c>
      <c r="AQ143" s="14">
        <v>0</v>
      </c>
      <c r="AR143" s="44">
        <f t="shared" si="132"/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f t="shared" si="133"/>
        <v>0</v>
      </c>
      <c r="BH143" s="43">
        <v>0</v>
      </c>
      <c r="BI143" s="14">
        <v>0</v>
      </c>
      <c r="BJ143" s="44"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f t="shared" si="141"/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f t="shared" si="142"/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43">
        <v>0</v>
      </c>
      <c r="CV143" s="14">
        <v>0</v>
      </c>
      <c r="CW143" s="44">
        <v>0</v>
      </c>
      <c r="CX143" s="43">
        <v>0</v>
      </c>
      <c r="CY143" s="14">
        <v>0</v>
      </c>
      <c r="CZ143" s="44">
        <v>0</v>
      </c>
      <c r="DA143" s="8">
        <f t="shared" si="136"/>
        <v>0</v>
      </c>
      <c r="DB143" s="17">
        <f t="shared" si="137"/>
        <v>0</v>
      </c>
    </row>
    <row r="144" spans="1:198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f t="shared" si="131"/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</v>
      </c>
      <c r="AH144" s="14">
        <v>0</v>
      </c>
      <c r="AI144" s="44">
        <v>0</v>
      </c>
      <c r="AJ144" s="43">
        <v>0.15</v>
      </c>
      <c r="AK144" s="14">
        <v>0.99</v>
      </c>
      <c r="AL144" s="44">
        <f t="shared" ref="AL144:AL146" si="146">AK144/AJ144*1000</f>
        <v>6600.0000000000009</v>
      </c>
      <c r="AM144" s="43">
        <v>0</v>
      </c>
      <c r="AN144" s="14">
        <v>0</v>
      </c>
      <c r="AO144" s="44">
        <v>0</v>
      </c>
      <c r="AP144" s="43">
        <v>0</v>
      </c>
      <c r="AQ144" s="14">
        <v>0</v>
      </c>
      <c r="AR144" s="44">
        <f t="shared" si="132"/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f t="shared" si="133"/>
        <v>0</v>
      </c>
      <c r="BH144" s="43">
        <v>0</v>
      </c>
      <c r="BI144" s="14">
        <v>0</v>
      </c>
      <c r="BJ144" s="44"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f t="shared" si="141"/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0</v>
      </c>
      <c r="CA144" s="14">
        <v>0</v>
      </c>
      <c r="CB144" s="44">
        <v>0</v>
      </c>
      <c r="CC144" s="43">
        <v>0</v>
      </c>
      <c r="CD144" s="14">
        <v>0</v>
      </c>
      <c r="CE144" s="44">
        <v>0</v>
      </c>
      <c r="CF144" s="43">
        <v>1.02</v>
      </c>
      <c r="CG144" s="14">
        <v>35.68</v>
      </c>
      <c r="CH144" s="44">
        <f t="shared" si="134"/>
        <v>34980.392156862741</v>
      </c>
      <c r="CI144" s="43">
        <v>0</v>
      </c>
      <c r="CJ144" s="14">
        <v>0</v>
      </c>
      <c r="CK144" s="44">
        <v>0</v>
      </c>
      <c r="CL144" s="43">
        <v>0</v>
      </c>
      <c r="CM144" s="14">
        <v>0</v>
      </c>
      <c r="CN144" s="44">
        <f t="shared" si="142"/>
        <v>0</v>
      </c>
      <c r="CO144" s="43">
        <v>0</v>
      </c>
      <c r="CP144" s="14">
        <v>0</v>
      </c>
      <c r="CQ144" s="44">
        <v>0</v>
      </c>
      <c r="CR144" s="43">
        <v>42.088999999999999</v>
      </c>
      <c r="CS144" s="14">
        <v>196.47</v>
      </c>
      <c r="CT144" s="44">
        <f t="shared" si="143"/>
        <v>4667.9655016750221</v>
      </c>
      <c r="CU144" s="43">
        <v>0</v>
      </c>
      <c r="CV144" s="14">
        <v>0</v>
      </c>
      <c r="CW144" s="44">
        <v>0</v>
      </c>
      <c r="CX144" s="43">
        <v>0</v>
      </c>
      <c r="CY144" s="14">
        <v>0</v>
      </c>
      <c r="CZ144" s="44">
        <v>0</v>
      </c>
      <c r="DA144" s="8">
        <f t="shared" si="136"/>
        <v>43.259</v>
      </c>
      <c r="DB144" s="17">
        <f t="shared" si="137"/>
        <v>233.14000000000001</v>
      </c>
    </row>
    <row r="145" spans="1:106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f t="shared" si="131"/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v>0</v>
      </c>
      <c r="AP145" s="43">
        <v>0</v>
      </c>
      <c r="AQ145" s="14">
        <v>0</v>
      </c>
      <c r="AR145" s="44">
        <f t="shared" si="132"/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f t="shared" si="133"/>
        <v>0</v>
      </c>
      <c r="BH145" s="43">
        <v>0</v>
      </c>
      <c r="BI145" s="14">
        <v>0</v>
      </c>
      <c r="BJ145" s="44"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f t="shared" si="141"/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0</v>
      </c>
      <c r="CA145" s="14">
        <v>0</v>
      </c>
      <c r="CB145" s="44">
        <v>0</v>
      </c>
      <c r="CC145" s="43">
        <v>0</v>
      </c>
      <c r="CD145" s="14">
        <v>0</v>
      </c>
      <c r="CE145" s="44">
        <v>0</v>
      </c>
      <c r="CF145" s="43">
        <v>2.4249999999999998</v>
      </c>
      <c r="CG145" s="14">
        <v>54.65</v>
      </c>
      <c r="CH145" s="44">
        <f t="shared" si="134"/>
        <v>22536.082474226805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f t="shared" si="142"/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43">
        <v>0</v>
      </c>
      <c r="CV145" s="14">
        <v>0</v>
      </c>
      <c r="CW145" s="44">
        <v>0</v>
      </c>
      <c r="CX145" s="43">
        <v>0</v>
      </c>
      <c r="CY145" s="14">
        <v>0</v>
      </c>
      <c r="CZ145" s="44">
        <v>0</v>
      </c>
      <c r="DA145" s="8">
        <f t="shared" si="136"/>
        <v>2.4249999999999998</v>
      </c>
      <c r="DB145" s="17">
        <f t="shared" si="137"/>
        <v>54.65</v>
      </c>
    </row>
    <row r="146" spans="1:106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f t="shared" si="131"/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0</v>
      </c>
      <c r="AB146" s="14">
        <v>0</v>
      </c>
      <c r="AC146" s="44">
        <v>0</v>
      </c>
      <c r="AD146" s="43">
        <v>1.1299999999999999</v>
      </c>
      <c r="AE146" s="14">
        <v>47.8</v>
      </c>
      <c r="AF146" s="44">
        <f t="shared" si="144"/>
        <v>42300.884955752219</v>
      </c>
      <c r="AG146" s="43">
        <v>0</v>
      </c>
      <c r="AH146" s="14">
        <v>0</v>
      </c>
      <c r="AI146" s="44">
        <v>0</v>
      </c>
      <c r="AJ146" s="43">
        <v>0.05</v>
      </c>
      <c r="AK146" s="14">
        <v>0.85</v>
      </c>
      <c r="AL146" s="44">
        <f t="shared" si="146"/>
        <v>17000</v>
      </c>
      <c r="AM146" s="43">
        <v>0</v>
      </c>
      <c r="AN146" s="14">
        <v>0</v>
      </c>
      <c r="AO146" s="44">
        <v>0</v>
      </c>
      <c r="AP146" s="43">
        <v>0</v>
      </c>
      <c r="AQ146" s="14">
        <v>0</v>
      </c>
      <c r="AR146" s="44">
        <f t="shared" si="132"/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f t="shared" si="133"/>
        <v>0</v>
      </c>
      <c r="BH146" s="43">
        <v>0</v>
      </c>
      <c r="BI146" s="14">
        <v>0</v>
      </c>
      <c r="BJ146" s="44"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f t="shared" si="141"/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f t="shared" si="142"/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43">
        <v>0</v>
      </c>
      <c r="CV146" s="14">
        <v>0</v>
      </c>
      <c r="CW146" s="44">
        <v>0</v>
      </c>
      <c r="CX146" s="43">
        <v>0</v>
      </c>
      <c r="CY146" s="14">
        <v>0</v>
      </c>
      <c r="CZ146" s="44">
        <v>0</v>
      </c>
      <c r="DA146" s="8">
        <f t="shared" si="136"/>
        <v>1.18</v>
      </c>
      <c r="DB146" s="17">
        <f t="shared" si="137"/>
        <v>48.65</v>
      </c>
    </row>
    <row r="147" spans="1:106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f t="shared" si="131"/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v>0</v>
      </c>
      <c r="AP147" s="43">
        <v>0</v>
      </c>
      <c r="AQ147" s="14">
        <v>0</v>
      </c>
      <c r="AR147" s="44">
        <f t="shared" si="132"/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f t="shared" si="133"/>
        <v>0</v>
      </c>
      <c r="BH147" s="43">
        <v>0</v>
      </c>
      <c r="BI147" s="14">
        <v>0</v>
      </c>
      <c r="BJ147" s="44"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f t="shared" si="141"/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</v>
      </c>
      <c r="CA147" s="14">
        <v>0</v>
      </c>
      <c r="CB147" s="44">
        <v>0</v>
      </c>
      <c r="CC147" s="43">
        <v>0</v>
      </c>
      <c r="CD147" s="14">
        <v>0</v>
      </c>
      <c r="CE147" s="44">
        <v>0</v>
      </c>
      <c r="CF147" s="43">
        <v>0.8</v>
      </c>
      <c r="CG147" s="14">
        <v>3.86</v>
      </c>
      <c r="CH147" s="44">
        <f t="shared" si="134"/>
        <v>4824.9999999999991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f t="shared" si="142"/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43">
        <v>0</v>
      </c>
      <c r="CV147" s="14">
        <v>0</v>
      </c>
      <c r="CW147" s="44">
        <v>0</v>
      </c>
      <c r="CX147" s="43">
        <v>0</v>
      </c>
      <c r="CY147" s="14">
        <v>0</v>
      </c>
      <c r="CZ147" s="44">
        <v>0</v>
      </c>
      <c r="DA147" s="8">
        <f t="shared" si="136"/>
        <v>0.8</v>
      </c>
      <c r="DB147" s="17">
        <f t="shared" si="137"/>
        <v>3.86</v>
      </c>
    </row>
    <row r="148" spans="1:106" ht="15" thickBot="1" x14ac:dyDescent="0.35">
      <c r="A148" s="38"/>
      <c r="B148" s="50" t="s">
        <v>17</v>
      </c>
      <c r="C148" s="46">
        <f t="shared" ref="C148:D148" si="147">SUM(C136:C147)</f>
        <v>0</v>
      </c>
      <c r="D148" s="39">
        <f t="shared" si="147"/>
        <v>0</v>
      </c>
      <c r="E148" s="47"/>
      <c r="F148" s="46">
        <f>SUM(F136:F147)</f>
        <v>0</v>
      </c>
      <c r="G148" s="39">
        <f>SUM(G136:G147)</f>
        <v>0</v>
      </c>
      <c r="H148" s="47"/>
      <c r="I148" s="46">
        <f>SUM(I136:I147)</f>
        <v>5.2160000000000002</v>
      </c>
      <c r="J148" s="39">
        <f>SUM(J136:J147)</f>
        <v>107.61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0</v>
      </c>
      <c r="P148" s="39">
        <f>SUM(P136:P147)</f>
        <v>0</v>
      </c>
      <c r="Q148" s="47"/>
      <c r="R148" s="46">
        <f>SUM(R136:R147)</f>
        <v>1.2</v>
      </c>
      <c r="S148" s="39">
        <f>SUM(S136:S147)</f>
        <v>1.66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0</v>
      </c>
      <c r="AB148" s="39">
        <f>SUM(AB136:AB147)</f>
        <v>0</v>
      </c>
      <c r="AC148" s="47"/>
      <c r="AD148" s="46">
        <f>SUM(AD136:AD147)</f>
        <v>11.129999999999999</v>
      </c>
      <c r="AE148" s="39">
        <f>SUM(AE136:AE147)</f>
        <v>506.93</v>
      </c>
      <c r="AF148" s="47"/>
      <c r="AG148" s="46">
        <f>SUM(AG136:AG147)</f>
        <v>0</v>
      </c>
      <c r="AH148" s="39">
        <f>SUM(AH136:AH147)</f>
        <v>0</v>
      </c>
      <c r="AI148" s="47"/>
      <c r="AJ148" s="46">
        <f>SUM(AJ136:AJ147)</f>
        <v>0.2</v>
      </c>
      <c r="AK148" s="39">
        <f>SUM(AK136:AK147)</f>
        <v>1.8399999999999999</v>
      </c>
      <c r="AL148" s="47"/>
      <c r="AM148" s="46">
        <f>SUM(AM136:AM147)</f>
        <v>0</v>
      </c>
      <c r="AN148" s="39">
        <f>SUM(AN136:AN147)</f>
        <v>0</v>
      </c>
      <c r="AO148" s="47"/>
      <c r="AP148" s="46">
        <f t="shared" ref="AP148:AQ148" si="148">SUM(AP136:AP147)</f>
        <v>0</v>
      </c>
      <c r="AQ148" s="39">
        <f t="shared" si="148"/>
        <v>0</v>
      </c>
      <c r="AR148" s="47"/>
      <c r="AS148" s="46">
        <f>SUM(AS136:AS147)</f>
        <v>0</v>
      </c>
      <c r="AT148" s="39">
        <f>SUM(AT136:AT147)</f>
        <v>0</v>
      </c>
      <c r="AU148" s="47"/>
      <c r="AV148" s="46">
        <f>SUM(AV136:AV147)</f>
        <v>42.113</v>
      </c>
      <c r="AW148" s="39">
        <f>SUM(AW136:AW147)</f>
        <v>243.51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 t="shared" ref="BE148:BF148" si="149">SUM(BE136:BE147)</f>
        <v>0</v>
      </c>
      <c r="BF148" s="39">
        <f t="shared" si="149"/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0</v>
      </c>
      <c r="BL148" s="39">
        <f>SUM(BL136:BL147)</f>
        <v>0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1.38</v>
      </c>
      <c r="BR148" s="39">
        <f>SUM(BR136:BR147)</f>
        <v>65.19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0</v>
      </c>
      <c r="CA148" s="39">
        <f>SUM(CA136:CA147)</f>
        <v>0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5.8179999999999996</v>
      </c>
      <c r="CG148" s="39">
        <f>SUM(CG136:CG147)</f>
        <v>114.27</v>
      </c>
      <c r="CH148" s="47"/>
      <c r="CI148" s="46">
        <f>SUM(CI136:CI147)</f>
        <v>0</v>
      </c>
      <c r="CJ148" s="39">
        <f>SUM(CJ136:CJ147)</f>
        <v>0</v>
      </c>
      <c r="CK148" s="47"/>
      <c r="CL148" s="46">
        <f>SUM(CL136:CL147)</f>
        <v>0</v>
      </c>
      <c r="CM148" s="39">
        <f>SUM(CM136:CM147)</f>
        <v>0</v>
      </c>
      <c r="CN148" s="47"/>
      <c r="CO148" s="46">
        <f>SUM(CO136:CO147)</f>
        <v>2.0110000000000001</v>
      </c>
      <c r="CP148" s="39">
        <f>SUM(CP136:CP147)</f>
        <v>231.98000000000002</v>
      </c>
      <c r="CQ148" s="47"/>
      <c r="CR148" s="46">
        <f>SUM(CR136:CR147)</f>
        <v>42.118000000000002</v>
      </c>
      <c r="CS148" s="39">
        <f>SUM(CS136:CS147)</f>
        <v>203.67</v>
      </c>
      <c r="CT148" s="47"/>
      <c r="CU148" s="46">
        <f>SUM(CU136:CU147)</f>
        <v>0</v>
      </c>
      <c r="CV148" s="39">
        <f>SUM(CV136:CV147)</f>
        <v>0</v>
      </c>
      <c r="CW148" s="47"/>
      <c r="CX148" s="46">
        <f>SUM(CX136:CX147)</f>
        <v>0</v>
      </c>
      <c r="CY148" s="39">
        <f>SUM(CY136:CY147)</f>
        <v>0</v>
      </c>
      <c r="CZ148" s="47"/>
      <c r="DA148" s="40">
        <f t="shared" si="136"/>
        <v>111.18600000000001</v>
      </c>
      <c r="DB148" s="41">
        <f t="shared" si="137"/>
        <v>1476.66</v>
      </c>
    </row>
    <row r="149" spans="1:106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f t="shared" ref="E149:E160" si="150">IF(C149=0,0,D149/C149*1000)</f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0</v>
      </c>
      <c r="AB149" s="14">
        <v>0</v>
      </c>
      <c r="AC149" s="44">
        <v>0</v>
      </c>
      <c r="AD149" s="43">
        <v>10</v>
      </c>
      <c r="AE149" s="14">
        <v>427.35</v>
      </c>
      <c r="AF149" s="44">
        <f t="shared" ref="AF149:AF159" si="151">AE149/AD149*1000</f>
        <v>42735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v>0</v>
      </c>
      <c r="AP149" s="43">
        <v>0</v>
      </c>
      <c r="AQ149" s="14">
        <v>0</v>
      </c>
      <c r="AR149" s="44">
        <f t="shared" ref="AR149:AR160" si="152">IF(AP149=0,0,AQ149/AP149*1000)</f>
        <v>0</v>
      </c>
      <c r="AS149" s="43">
        <v>0</v>
      </c>
      <c r="AT149" s="14">
        <v>0</v>
      </c>
      <c r="AU149" s="44">
        <v>0</v>
      </c>
      <c r="AV149" s="43">
        <v>2.5999999999999999E-2</v>
      </c>
      <c r="AW149" s="14">
        <v>3.64</v>
      </c>
      <c r="AX149" s="44">
        <f t="shared" ref="AX149" si="153">AW149/AV149*1000</f>
        <v>140000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f t="shared" ref="BG149:BG160" si="154">IF(BE149=0,0,BF149/BE149*1000)</f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0</v>
      </c>
      <c r="CA149" s="14">
        <v>0</v>
      </c>
      <c r="CB149" s="44">
        <v>0</v>
      </c>
      <c r="CC149" s="43">
        <v>0</v>
      </c>
      <c r="CD149" s="14">
        <v>0</v>
      </c>
      <c r="CE149" s="44">
        <v>0</v>
      </c>
      <c r="CF149" s="43">
        <v>1.6E-2</v>
      </c>
      <c r="CG149" s="14">
        <v>0.08</v>
      </c>
      <c r="CH149" s="44">
        <f t="shared" ref="CH149:CH156" si="155">CG149/CF149*1000</f>
        <v>5000</v>
      </c>
      <c r="CI149" s="43">
        <v>0</v>
      </c>
      <c r="CJ149" s="14">
        <v>0</v>
      </c>
      <c r="CK149" s="44">
        <v>0</v>
      </c>
      <c r="CL149" s="43">
        <v>0</v>
      </c>
      <c r="CM149" s="14">
        <v>0</v>
      </c>
      <c r="CN149" s="44">
        <v>0</v>
      </c>
      <c r="CO149" s="43">
        <v>0.3</v>
      </c>
      <c r="CP149" s="14">
        <v>43.52</v>
      </c>
      <c r="CQ149" s="44">
        <f t="shared" ref="CQ149" si="156">CP149/CO149*1000</f>
        <v>145066.66666666669</v>
      </c>
      <c r="CR149" s="43">
        <v>0</v>
      </c>
      <c r="CS149" s="14">
        <v>0</v>
      </c>
      <c r="CT149" s="44">
        <v>0</v>
      </c>
      <c r="CU149" s="43">
        <v>0</v>
      </c>
      <c r="CV149" s="14">
        <v>0</v>
      </c>
      <c r="CW149" s="44">
        <v>0</v>
      </c>
      <c r="CX149" s="43">
        <v>0</v>
      </c>
      <c r="CY149" s="14">
        <v>0</v>
      </c>
      <c r="CZ149" s="44">
        <v>0</v>
      </c>
      <c r="DA149" s="8">
        <f t="shared" ref="DA149:DA161" si="157">SUM(CR149,CO149,CI149,CF149,BT149,BQ149,BK149,AY149,AS149,AM149,AG149,AD149,R149,F149,U149,X149,AJ149+L149+I149+AV149+BH149)</f>
        <v>10.342000000000001</v>
      </c>
      <c r="DB149" s="17">
        <f t="shared" ref="DB149:DB161" si="158">SUM(CS149,CP149,CJ149,CG149,BU149,BR149,BL149,AZ149,AT149,AN149,AH149,AE149,S149,G149,V149,Y149,AK149+M149+J149+AW149+BI149)</f>
        <v>474.59000000000003</v>
      </c>
    </row>
    <row r="150" spans="1:106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f t="shared" si="150"/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</v>
      </c>
      <c r="P150" s="14">
        <v>0</v>
      </c>
      <c r="Q150" s="44">
        <v>0</v>
      </c>
      <c r="R150" s="43">
        <v>0.03</v>
      </c>
      <c r="S150" s="14">
        <v>0.62</v>
      </c>
      <c r="T150" s="44">
        <f t="shared" ref="T150:T154" si="159">S150/R150*1000</f>
        <v>20666.666666666668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v>0</v>
      </c>
      <c r="AP150" s="43">
        <v>0</v>
      </c>
      <c r="AQ150" s="14">
        <v>0</v>
      </c>
      <c r="AR150" s="44">
        <f t="shared" si="152"/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f t="shared" si="154"/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43">
        <v>0</v>
      </c>
      <c r="CV150" s="14">
        <v>0</v>
      </c>
      <c r="CW150" s="44">
        <v>0</v>
      </c>
      <c r="CX150" s="43">
        <v>0</v>
      </c>
      <c r="CY150" s="14">
        <v>0</v>
      </c>
      <c r="CZ150" s="44">
        <v>0</v>
      </c>
      <c r="DA150" s="8">
        <f t="shared" si="157"/>
        <v>0.03</v>
      </c>
      <c r="DB150" s="17">
        <f t="shared" si="158"/>
        <v>0.62</v>
      </c>
    </row>
    <row r="151" spans="1:106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f t="shared" si="150"/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v>0</v>
      </c>
      <c r="AP151" s="43">
        <v>0</v>
      </c>
      <c r="AQ151" s="14">
        <v>0</v>
      </c>
      <c r="AR151" s="44">
        <f t="shared" si="152"/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f t="shared" si="154"/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0</v>
      </c>
      <c r="CA151" s="14">
        <v>0</v>
      </c>
      <c r="CB151" s="44">
        <v>0</v>
      </c>
      <c r="CC151" s="43">
        <v>0</v>
      </c>
      <c r="CD151" s="14">
        <v>0</v>
      </c>
      <c r="CE151" s="44">
        <v>0</v>
      </c>
      <c r="CF151" s="43">
        <v>1.35</v>
      </c>
      <c r="CG151" s="14">
        <v>6.85</v>
      </c>
      <c r="CH151" s="44">
        <f t="shared" si="155"/>
        <v>5074.0740740740739</v>
      </c>
      <c r="CI151" s="43">
        <v>6.5</v>
      </c>
      <c r="CJ151" s="14">
        <v>140.47999999999999</v>
      </c>
      <c r="CK151" s="44">
        <f t="shared" ref="CK151" si="160">CJ151/CI151*1000</f>
        <v>21612.307692307691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43">
        <v>0</v>
      </c>
      <c r="CV151" s="14">
        <v>0</v>
      </c>
      <c r="CW151" s="44">
        <v>0</v>
      </c>
      <c r="CX151" s="43">
        <v>0</v>
      </c>
      <c r="CY151" s="14">
        <v>0</v>
      </c>
      <c r="CZ151" s="44">
        <v>0</v>
      </c>
      <c r="DA151" s="8">
        <f t="shared" si="157"/>
        <v>7.85</v>
      </c>
      <c r="DB151" s="17">
        <f t="shared" si="158"/>
        <v>147.32999999999998</v>
      </c>
    </row>
    <row r="152" spans="1:106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f t="shared" si="150"/>
        <v>0</v>
      </c>
      <c r="F152" s="43">
        <v>0</v>
      </c>
      <c r="G152" s="14">
        <v>0</v>
      </c>
      <c r="H152" s="44">
        <v>0</v>
      </c>
      <c r="I152" s="43">
        <v>0</v>
      </c>
      <c r="J152" s="14">
        <v>0</v>
      </c>
      <c r="K152" s="44">
        <v>0</v>
      </c>
      <c r="L152" s="43">
        <v>1.3759999999999999</v>
      </c>
      <c r="M152" s="14">
        <v>24.27</v>
      </c>
      <c r="N152" s="44">
        <f t="shared" ref="N152" si="161">M152/L152*1000</f>
        <v>17638.08139534884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v>0</v>
      </c>
      <c r="AP152" s="43">
        <v>0</v>
      </c>
      <c r="AQ152" s="14">
        <v>0</v>
      </c>
      <c r="AR152" s="44">
        <f t="shared" si="152"/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f t="shared" si="154"/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f t="shared" ref="CN152:CN160" si="162">IF(CL152=0,0,CM152/CL152*1000)</f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43">
        <v>0</v>
      </c>
      <c r="CV152" s="14">
        <v>0</v>
      </c>
      <c r="CW152" s="44">
        <v>0</v>
      </c>
      <c r="CX152" s="43">
        <v>0</v>
      </c>
      <c r="CY152" s="14">
        <v>0</v>
      </c>
      <c r="CZ152" s="44">
        <v>0</v>
      </c>
      <c r="DA152" s="8">
        <f t="shared" si="157"/>
        <v>1.3759999999999999</v>
      </c>
      <c r="DB152" s="17">
        <f t="shared" si="158"/>
        <v>24.27</v>
      </c>
    </row>
    <row r="153" spans="1:106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f t="shared" si="150"/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v>0</v>
      </c>
      <c r="AP153" s="43">
        <v>0</v>
      </c>
      <c r="AQ153" s="14">
        <v>0</v>
      </c>
      <c r="AR153" s="44">
        <f t="shared" si="152"/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f t="shared" si="154"/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f t="shared" si="162"/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43">
        <v>0</v>
      </c>
      <c r="CV153" s="14">
        <v>0</v>
      </c>
      <c r="CW153" s="44">
        <v>0</v>
      </c>
      <c r="CX153" s="43">
        <v>0</v>
      </c>
      <c r="CY153" s="14">
        <v>0</v>
      </c>
      <c r="CZ153" s="44">
        <v>0</v>
      </c>
      <c r="DA153" s="8">
        <f t="shared" si="157"/>
        <v>0</v>
      </c>
      <c r="DB153" s="17">
        <f t="shared" si="158"/>
        <v>0</v>
      </c>
    </row>
    <row r="154" spans="1:106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f t="shared" si="150"/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</v>
      </c>
      <c r="P154" s="14">
        <v>0</v>
      </c>
      <c r="Q154" s="44">
        <v>0</v>
      </c>
      <c r="R154" s="43">
        <v>0.36</v>
      </c>
      <c r="S154" s="14">
        <v>8.69</v>
      </c>
      <c r="T154" s="44">
        <f t="shared" si="159"/>
        <v>24138.888888888891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v>0</v>
      </c>
      <c r="AP154" s="43">
        <v>0</v>
      </c>
      <c r="AQ154" s="14">
        <v>0</v>
      </c>
      <c r="AR154" s="44">
        <f t="shared" si="152"/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</v>
      </c>
      <c r="BF154" s="14">
        <v>0</v>
      </c>
      <c r="BG154" s="44">
        <f t="shared" si="154"/>
        <v>0</v>
      </c>
      <c r="BH154" s="43">
        <v>0</v>
      </c>
      <c r="BI154" s="14">
        <v>0</v>
      </c>
      <c r="BJ154" s="44">
        <v>0</v>
      </c>
      <c r="BK154" s="43">
        <v>0.37</v>
      </c>
      <c r="BL154" s="14">
        <v>32.97</v>
      </c>
      <c r="BM154" s="44">
        <f t="shared" ref="BM154:BM157" si="163">BL154/BK154*1000</f>
        <v>89108.108108108107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f t="shared" si="162"/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43">
        <v>0</v>
      </c>
      <c r="CV154" s="14">
        <v>0</v>
      </c>
      <c r="CW154" s="44">
        <v>0</v>
      </c>
      <c r="CX154" s="43">
        <v>0</v>
      </c>
      <c r="CY154" s="14">
        <v>0</v>
      </c>
      <c r="CZ154" s="44">
        <v>0</v>
      </c>
      <c r="DA154" s="8">
        <f t="shared" si="157"/>
        <v>0.73</v>
      </c>
      <c r="DB154" s="17">
        <f t="shared" si="158"/>
        <v>41.66</v>
      </c>
    </row>
    <row r="155" spans="1:106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f t="shared" si="150"/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0</v>
      </c>
      <c r="AB155" s="14">
        <v>0</v>
      </c>
      <c r="AC155" s="44">
        <v>0</v>
      </c>
      <c r="AD155" s="43">
        <v>10</v>
      </c>
      <c r="AE155" s="14">
        <v>406.54</v>
      </c>
      <c r="AF155" s="44">
        <f t="shared" si="151"/>
        <v>40654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v>0</v>
      </c>
      <c r="AP155" s="43">
        <v>0</v>
      </c>
      <c r="AQ155" s="14">
        <v>0</v>
      </c>
      <c r="AR155" s="44">
        <f t="shared" si="152"/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f t="shared" si="154"/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v>0</v>
      </c>
      <c r="CI155" s="43">
        <v>0</v>
      </c>
      <c r="CJ155" s="14">
        <v>0</v>
      </c>
      <c r="CK155" s="44">
        <v>0</v>
      </c>
      <c r="CL155" s="43">
        <v>0</v>
      </c>
      <c r="CM155" s="14">
        <v>0</v>
      </c>
      <c r="CN155" s="44">
        <f t="shared" si="162"/>
        <v>0</v>
      </c>
      <c r="CO155" s="43">
        <v>0</v>
      </c>
      <c r="CP155" s="14">
        <v>0</v>
      </c>
      <c r="CQ155" s="44">
        <v>0</v>
      </c>
      <c r="CR155" s="43">
        <v>0.01</v>
      </c>
      <c r="CS155" s="14">
        <v>12.6</v>
      </c>
      <c r="CT155" s="44">
        <f t="shared" ref="CT155:CT156" si="164">CS155/CR155*1000</f>
        <v>1260000</v>
      </c>
      <c r="CU155" s="43">
        <v>0</v>
      </c>
      <c r="CV155" s="14">
        <v>0</v>
      </c>
      <c r="CW155" s="44">
        <v>0</v>
      </c>
      <c r="CX155" s="43">
        <v>0</v>
      </c>
      <c r="CY155" s="14">
        <v>0</v>
      </c>
      <c r="CZ155" s="44">
        <v>0</v>
      </c>
      <c r="DA155" s="8">
        <f t="shared" si="157"/>
        <v>10.01</v>
      </c>
      <c r="DB155" s="17">
        <f t="shared" si="158"/>
        <v>419.14000000000004</v>
      </c>
    </row>
    <row r="156" spans="1:106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f t="shared" si="150"/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v>0</v>
      </c>
      <c r="AP156" s="43">
        <v>0</v>
      </c>
      <c r="AQ156" s="14">
        <v>0</v>
      </c>
      <c r="AR156" s="44">
        <f t="shared" si="152"/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f t="shared" si="154"/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0</v>
      </c>
      <c r="CA156" s="14">
        <v>0</v>
      </c>
      <c r="CB156" s="44">
        <v>0</v>
      </c>
      <c r="CC156" s="43">
        <v>0</v>
      </c>
      <c r="CD156" s="14">
        <v>0</v>
      </c>
      <c r="CE156" s="44">
        <v>0</v>
      </c>
      <c r="CF156" s="43">
        <v>3.0249999999999999</v>
      </c>
      <c r="CG156" s="14">
        <v>32.82</v>
      </c>
      <c r="CH156" s="44">
        <f t="shared" si="155"/>
        <v>10849.586776859505</v>
      </c>
      <c r="CI156" s="43">
        <v>0</v>
      </c>
      <c r="CJ156" s="14">
        <v>0</v>
      </c>
      <c r="CK156" s="44">
        <v>0</v>
      </c>
      <c r="CL156" s="43">
        <v>0</v>
      </c>
      <c r="CM156" s="14">
        <v>0</v>
      </c>
      <c r="CN156" s="44">
        <f t="shared" si="162"/>
        <v>0</v>
      </c>
      <c r="CO156" s="43">
        <v>0</v>
      </c>
      <c r="CP156" s="14">
        <v>0</v>
      </c>
      <c r="CQ156" s="44">
        <v>0</v>
      </c>
      <c r="CR156" s="43">
        <v>0.05</v>
      </c>
      <c r="CS156" s="14">
        <v>0.38</v>
      </c>
      <c r="CT156" s="44">
        <f t="shared" si="164"/>
        <v>7600</v>
      </c>
      <c r="CU156" s="43">
        <v>0</v>
      </c>
      <c r="CV156" s="14">
        <v>0</v>
      </c>
      <c r="CW156" s="44">
        <v>0</v>
      </c>
      <c r="CX156" s="43">
        <v>0</v>
      </c>
      <c r="CY156" s="14">
        <v>0</v>
      </c>
      <c r="CZ156" s="44">
        <v>0</v>
      </c>
      <c r="DA156" s="8">
        <f t="shared" si="157"/>
        <v>3.0749999999999997</v>
      </c>
      <c r="DB156" s="17">
        <f t="shared" si="158"/>
        <v>33.200000000000003</v>
      </c>
    </row>
    <row r="157" spans="1:106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f t="shared" si="150"/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v>0</v>
      </c>
      <c r="AP157" s="43">
        <v>0</v>
      </c>
      <c r="AQ157" s="14">
        <v>0</v>
      </c>
      <c r="AR157" s="44">
        <f t="shared" si="152"/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</v>
      </c>
      <c r="BF157" s="14">
        <v>0</v>
      </c>
      <c r="BG157" s="44">
        <f t="shared" si="154"/>
        <v>0</v>
      </c>
      <c r="BH157" s="43">
        <v>0</v>
      </c>
      <c r="BI157" s="14">
        <v>0</v>
      </c>
      <c r="BJ157" s="44">
        <v>0</v>
      </c>
      <c r="BK157" s="43">
        <v>0.37</v>
      </c>
      <c r="BL157" s="14">
        <v>52.98</v>
      </c>
      <c r="BM157" s="44">
        <f t="shared" si="163"/>
        <v>143189.1891891892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f t="shared" si="162"/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43">
        <v>0</v>
      </c>
      <c r="CV157" s="14">
        <v>0</v>
      </c>
      <c r="CW157" s="44">
        <v>0</v>
      </c>
      <c r="CX157" s="43">
        <v>0</v>
      </c>
      <c r="CY157" s="14">
        <v>0</v>
      </c>
      <c r="CZ157" s="44">
        <v>0</v>
      </c>
      <c r="DA157" s="8">
        <f t="shared" si="157"/>
        <v>0.37</v>
      </c>
      <c r="DB157" s="17">
        <f t="shared" si="158"/>
        <v>52.98</v>
      </c>
    </row>
    <row r="158" spans="1:106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f t="shared" si="150"/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v>0</v>
      </c>
      <c r="AP158" s="43">
        <v>0</v>
      </c>
      <c r="AQ158" s="14">
        <v>0</v>
      </c>
      <c r="AR158" s="44">
        <f t="shared" si="152"/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f t="shared" si="154"/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f t="shared" si="162"/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43">
        <v>0</v>
      </c>
      <c r="CV158" s="14">
        <v>0</v>
      </c>
      <c r="CW158" s="44">
        <v>0</v>
      </c>
      <c r="CX158" s="43">
        <v>0</v>
      </c>
      <c r="CY158" s="14">
        <v>0</v>
      </c>
      <c r="CZ158" s="44">
        <v>0</v>
      </c>
      <c r="DA158" s="8">
        <f t="shared" si="157"/>
        <v>0</v>
      </c>
      <c r="DB158" s="17">
        <f t="shared" si="158"/>
        <v>0</v>
      </c>
    </row>
    <row r="159" spans="1:106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f t="shared" si="150"/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0</v>
      </c>
      <c r="AB159" s="14">
        <v>0</v>
      </c>
      <c r="AC159" s="44">
        <v>0</v>
      </c>
      <c r="AD159" s="43">
        <v>9.3000000000000007</v>
      </c>
      <c r="AE159" s="14">
        <v>413.35</v>
      </c>
      <c r="AF159" s="44">
        <f t="shared" si="151"/>
        <v>44446.236559139783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v>0</v>
      </c>
      <c r="AP159" s="43">
        <v>0</v>
      </c>
      <c r="AQ159" s="14">
        <v>0</v>
      </c>
      <c r="AR159" s="44">
        <f t="shared" si="152"/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f t="shared" si="154"/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f t="shared" si="162"/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43">
        <v>0</v>
      </c>
      <c r="CV159" s="14">
        <v>0</v>
      </c>
      <c r="CW159" s="44">
        <v>0</v>
      </c>
      <c r="CX159" s="43">
        <v>0</v>
      </c>
      <c r="CY159" s="14">
        <v>0</v>
      </c>
      <c r="CZ159" s="44">
        <v>0</v>
      </c>
      <c r="DA159" s="8">
        <f t="shared" si="157"/>
        <v>9.3000000000000007</v>
      </c>
      <c r="DB159" s="17">
        <f t="shared" si="158"/>
        <v>413.35</v>
      </c>
    </row>
    <row r="160" spans="1:106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f t="shared" si="150"/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v>0</v>
      </c>
      <c r="AP160" s="43">
        <v>0</v>
      </c>
      <c r="AQ160" s="14">
        <v>0</v>
      </c>
      <c r="AR160" s="44">
        <f t="shared" si="152"/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0</v>
      </c>
      <c r="BC160" s="14">
        <v>0</v>
      </c>
      <c r="BD160" s="44">
        <v>0</v>
      </c>
      <c r="BE160" s="43">
        <v>0</v>
      </c>
      <c r="BF160" s="14">
        <v>0</v>
      </c>
      <c r="BG160" s="44">
        <f t="shared" si="154"/>
        <v>0</v>
      </c>
      <c r="BH160" s="43">
        <v>8.2000000000000003E-2</v>
      </c>
      <c r="BI160" s="14">
        <v>2.19</v>
      </c>
      <c r="BJ160" s="44">
        <f t="shared" ref="BJ160" si="165">BI160/BH160*1000</f>
        <v>26707.317073170732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f t="shared" si="162"/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43">
        <v>0</v>
      </c>
      <c r="CV160" s="14">
        <v>0</v>
      </c>
      <c r="CW160" s="44">
        <v>0</v>
      </c>
      <c r="CX160" s="43">
        <v>0</v>
      </c>
      <c r="CY160" s="14">
        <v>0</v>
      </c>
      <c r="CZ160" s="44">
        <v>0</v>
      </c>
      <c r="DA160" s="8">
        <f t="shared" si="157"/>
        <v>8.2000000000000003E-2</v>
      </c>
      <c r="DB160" s="17">
        <f t="shared" si="158"/>
        <v>2.19</v>
      </c>
    </row>
    <row r="161" spans="1:106" ht="15" thickBot="1" x14ac:dyDescent="0.35">
      <c r="A161" s="38"/>
      <c r="B161" s="50" t="s">
        <v>17</v>
      </c>
      <c r="C161" s="46">
        <f t="shared" ref="C161:D161" si="166">SUM(C149:C160)</f>
        <v>0</v>
      </c>
      <c r="D161" s="39">
        <f t="shared" si="166"/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0</v>
      </c>
      <c r="J161" s="39">
        <f>SUM(J149:J160)</f>
        <v>0</v>
      </c>
      <c r="K161" s="47"/>
      <c r="L161" s="46">
        <f>SUM(L149:L160)</f>
        <v>1.3759999999999999</v>
      </c>
      <c r="M161" s="39">
        <f>SUM(M149:M160)</f>
        <v>24.27</v>
      </c>
      <c r="N161" s="47"/>
      <c r="O161" s="46">
        <f>SUM(O149:O160)</f>
        <v>0</v>
      </c>
      <c r="P161" s="39">
        <f>SUM(P149:P160)</f>
        <v>0</v>
      </c>
      <c r="Q161" s="47"/>
      <c r="R161" s="46">
        <f>SUM(R149:R160)</f>
        <v>0.39</v>
      </c>
      <c r="S161" s="39">
        <f>SUM(S149:S160)</f>
        <v>9.3099999999999987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0</v>
      </c>
      <c r="AB161" s="39">
        <f>SUM(AB149:AB160)</f>
        <v>0</v>
      </c>
      <c r="AC161" s="47"/>
      <c r="AD161" s="46">
        <f>SUM(AD149:AD160)</f>
        <v>29.3</v>
      </c>
      <c r="AE161" s="39">
        <f>SUM(AE149:AE160)</f>
        <v>1247.2400000000002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>SUM(AM149:AM160)</f>
        <v>0</v>
      </c>
      <c r="AN161" s="39">
        <f>SUM(AN149:AN160)</f>
        <v>0</v>
      </c>
      <c r="AO161" s="47"/>
      <c r="AP161" s="46">
        <f t="shared" ref="AP161:AQ161" si="167">SUM(AP149:AP160)</f>
        <v>0</v>
      </c>
      <c r="AQ161" s="39">
        <f t="shared" si="167"/>
        <v>0</v>
      </c>
      <c r="AR161" s="47"/>
      <c r="AS161" s="46">
        <f>SUM(AS149:AS160)</f>
        <v>0</v>
      </c>
      <c r="AT161" s="39">
        <f>SUM(AT149:AT160)</f>
        <v>0</v>
      </c>
      <c r="AU161" s="47"/>
      <c r="AV161" s="46">
        <f>SUM(AV149:AV160)</f>
        <v>2.5999999999999999E-2</v>
      </c>
      <c r="AW161" s="39">
        <f>SUM(AW149:AW160)</f>
        <v>3.64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0</v>
      </c>
      <c r="BC161" s="39">
        <f>SUM(BC149:BC160)</f>
        <v>0</v>
      </c>
      <c r="BD161" s="47"/>
      <c r="BE161" s="46">
        <f t="shared" ref="BE161:BF161" si="168">SUM(BE149:BE160)</f>
        <v>0</v>
      </c>
      <c r="BF161" s="39">
        <f t="shared" si="168"/>
        <v>0</v>
      </c>
      <c r="BG161" s="47"/>
      <c r="BH161" s="46">
        <f>SUM(BH149:BH160)</f>
        <v>8.2000000000000003E-2</v>
      </c>
      <c r="BI161" s="39">
        <f>SUM(BI149:BI160)</f>
        <v>2.19</v>
      </c>
      <c r="BJ161" s="47"/>
      <c r="BK161" s="46">
        <f>SUM(BK149:BK160)</f>
        <v>0.74</v>
      </c>
      <c r="BL161" s="39">
        <f>SUM(BL149:BL160)</f>
        <v>85.949999999999989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0</v>
      </c>
      <c r="CA161" s="39">
        <f>SUM(CA149:CA160)</f>
        <v>0</v>
      </c>
      <c r="CB161" s="47"/>
      <c r="CC161" s="46">
        <f>SUM(CC149:CC160)</f>
        <v>0</v>
      </c>
      <c r="CD161" s="39">
        <f>SUM(CD149:CD160)</f>
        <v>0</v>
      </c>
      <c r="CE161" s="47"/>
      <c r="CF161" s="46">
        <f>SUM(CF149:CF160)</f>
        <v>4.391</v>
      </c>
      <c r="CG161" s="39">
        <f>SUM(CG149:CG160)</f>
        <v>39.75</v>
      </c>
      <c r="CH161" s="47"/>
      <c r="CI161" s="46">
        <f>SUM(CI149:CI160)</f>
        <v>6.5</v>
      </c>
      <c r="CJ161" s="39">
        <f>SUM(CJ149:CJ160)</f>
        <v>140.47999999999999</v>
      </c>
      <c r="CK161" s="47"/>
      <c r="CL161" s="46">
        <f>SUM(CL149:CL160)</f>
        <v>0</v>
      </c>
      <c r="CM161" s="39">
        <f>SUM(CM149:CM160)</f>
        <v>0</v>
      </c>
      <c r="CN161" s="47"/>
      <c r="CO161" s="46">
        <f>SUM(CO149:CO160)</f>
        <v>0.3</v>
      </c>
      <c r="CP161" s="39">
        <f>SUM(CP149:CP160)</f>
        <v>43.52</v>
      </c>
      <c r="CQ161" s="47"/>
      <c r="CR161" s="46">
        <f>SUM(CR149:CR160)</f>
        <v>6.0000000000000005E-2</v>
      </c>
      <c r="CS161" s="39">
        <f>SUM(CS149:CS160)</f>
        <v>12.98</v>
      </c>
      <c r="CT161" s="47"/>
      <c r="CU161" s="46">
        <f>SUM(CU149:CU160)</f>
        <v>0</v>
      </c>
      <c r="CV161" s="39">
        <f>SUM(CV149:CV160)</f>
        <v>0</v>
      </c>
      <c r="CW161" s="47"/>
      <c r="CX161" s="46">
        <f>SUM(CX149:CX160)</f>
        <v>0</v>
      </c>
      <c r="CY161" s="39">
        <f>SUM(CY149:CY160)</f>
        <v>0</v>
      </c>
      <c r="CZ161" s="47"/>
      <c r="DA161" s="40">
        <f t="shared" si="157"/>
        <v>43.165000000000006</v>
      </c>
      <c r="DB161" s="41">
        <f t="shared" si="158"/>
        <v>1609.33</v>
      </c>
    </row>
    <row r="162" spans="1:106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f t="shared" ref="E162:E173" si="169">IF(C162=0,0,D162/C162*1000)</f>
        <v>0</v>
      </c>
      <c r="F162" s="43">
        <v>0</v>
      </c>
      <c r="G162" s="14">
        <v>0</v>
      </c>
      <c r="H162" s="44">
        <v>0</v>
      </c>
      <c r="I162" s="43">
        <v>0</v>
      </c>
      <c r="J162" s="14">
        <v>0</v>
      </c>
      <c r="K162" s="44">
        <v>0</v>
      </c>
      <c r="L162" s="43">
        <v>0.1</v>
      </c>
      <c r="M162" s="14">
        <v>1.3</v>
      </c>
      <c r="N162" s="44">
        <f t="shared" ref="N162" si="170">M162/L162*1000</f>
        <v>13000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v>0</v>
      </c>
      <c r="AP162" s="43">
        <v>0</v>
      </c>
      <c r="AQ162" s="14">
        <v>0</v>
      </c>
      <c r="AR162" s="44">
        <f t="shared" ref="AR162:AR173" si="171">IF(AP162=0,0,AQ162/AP162*1000)</f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f t="shared" ref="BG162:BG173" si="172">IF(BE162=0,0,BF162/BE162*1000)</f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0</v>
      </c>
      <c r="CD162" s="14">
        <v>0</v>
      </c>
      <c r="CE162" s="44">
        <v>0</v>
      </c>
      <c r="CF162" s="43">
        <v>0</v>
      </c>
      <c r="CG162" s="14">
        <v>0</v>
      </c>
      <c r="CH162" s="44">
        <v>0</v>
      </c>
      <c r="CI162" s="43">
        <v>1.2729999999999999</v>
      </c>
      <c r="CJ162" s="14">
        <v>35.69</v>
      </c>
      <c r="CK162" s="44">
        <f t="shared" ref="CK162" si="173">CJ162/CI162*1000</f>
        <v>28036.135113904162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43">
        <v>0</v>
      </c>
      <c r="CV162" s="14">
        <v>0</v>
      </c>
      <c r="CW162" s="44">
        <v>0</v>
      </c>
      <c r="CX162" s="43">
        <v>0</v>
      </c>
      <c r="CY162" s="14">
        <v>0</v>
      </c>
      <c r="CZ162" s="44">
        <v>0</v>
      </c>
      <c r="DA162" s="8">
        <f t="shared" ref="DA162:DA174" si="174">SUM(CR162,CO162,CI162,CF162,BT162,BQ162,BK162,AY162,AS162,AM162,AG162,AD162,R162,F162,U162,X162,AJ162+L162+I162+AV162+BH162+BB162+CU162)</f>
        <v>1.373</v>
      </c>
      <c r="DB162" s="17">
        <f t="shared" ref="DB162:DB174" si="175">SUM(CS162,CP162,CJ162,CG162,BU162,BR162,BL162,AZ162,AT162,AN162,AH162,AE162,S162,G162,V162,Y162,AK162+M162+J162+AW162+BI162+BC162+CV162)</f>
        <v>36.989999999999995</v>
      </c>
    </row>
    <row r="163" spans="1:106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f t="shared" si="169"/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v>0</v>
      </c>
      <c r="AP163" s="43">
        <v>0</v>
      </c>
      <c r="AQ163" s="14">
        <v>0</v>
      </c>
      <c r="AR163" s="44">
        <f t="shared" si="171"/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f t="shared" si="172"/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43">
        <v>0</v>
      </c>
      <c r="CV163" s="14">
        <v>0</v>
      </c>
      <c r="CW163" s="44">
        <v>0</v>
      </c>
      <c r="CX163" s="43">
        <v>0</v>
      </c>
      <c r="CY163" s="14">
        <v>0</v>
      </c>
      <c r="CZ163" s="44">
        <v>0</v>
      </c>
      <c r="DA163" s="8">
        <f t="shared" si="174"/>
        <v>0</v>
      </c>
      <c r="DB163" s="17">
        <f t="shared" si="175"/>
        <v>0</v>
      </c>
    </row>
    <row r="164" spans="1:106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f t="shared" si="169"/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v>0</v>
      </c>
      <c r="AP164" s="43">
        <v>0</v>
      </c>
      <c r="AQ164" s="14">
        <v>0</v>
      </c>
      <c r="AR164" s="44">
        <f t="shared" si="171"/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</v>
      </c>
      <c r="BF164" s="14">
        <v>0</v>
      </c>
      <c r="BG164" s="44">
        <f t="shared" si="172"/>
        <v>0</v>
      </c>
      <c r="BH164" s="43">
        <v>0</v>
      </c>
      <c r="BI164" s="14">
        <v>0</v>
      </c>
      <c r="BJ164" s="44">
        <v>0</v>
      </c>
      <c r="BK164" s="43">
        <v>0.37</v>
      </c>
      <c r="BL164" s="14">
        <v>91.05</v>
      </c>
      <c r="BM164" s="44">
        <f t="shared" ref="BM164:BM167" si="176">BL164/BK164*1000</f>
        <v>246081.08108108107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43">
        <v>0</v>
      </c>
      <c r="CV164" s="14">
        <v>0</v>
      </c>
      <c r="CW164" s="44">
        <v>0</v>
      </c>
      <c r="CX164" s="43">
        <v>0</v>
      </c>
      <c r="CY164" s="14">
        <v>0</v>
      </c>
      <c r="CZ164" s="44">
        <v>0</v>
      </c>
      <c r="DA164" s="8">
        <f t="shared" si="174"/>
        <v>0.37</v>
      </c>
      <c r="DB164" s="17">
        <f t="shared" si="175"/>
        <v>91.05</v>
      </c>
    </row>
    <row r="165" spans="1:106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f t="shared" si="169"/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v>0</v>
      </c>
      <c r="AP165" s="43">
        <v>0</v>
      </c>
      <c r="AQ165" s="14">
        <v>0</v>
      </c>
      <c r="AR165" s="44">
        <f t="shared" si="171"/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f t="shared" si="172"/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f t="shared" ref="CN165:CN173" si="177">IF(CL165=0,0,CM165/CL165*1000)</f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43">
        <v>0</v>
      </c>
      <c r="CV165" s="14">
        <v>0</v>
      </c>
      <c r="CW165" s="44">
        <v>0</v>
      </c>
      <c r="CX165" s="43">
        <v>0</v>
      </c>
      <c r="CY165" s="14">
        <v>0</v>
      </c>
      <c r="CZ165" s="44">
        <v>0</v>
      </c>
      <c r="DA165" s="8">
        <f t="shared" si="174"/>
        <v>0</v>
      </c>
      <c r="DB165" s="17">
        <f t="shared" si="175"/>
        <v>0</v>
      </c>
    </row>
    <row r="166" spans="1:106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f t="shared" si="169"/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v>0</v>
      </c>
      <c r="AP166" s="43">
        <v>0</v>
      </c>
      <c r="AQ166" s="14">
        <v>0</v>
      </c>
      <c r="AR166" s="44">
        <f t="shared" si="171"/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f t="shared" si="172"/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</v>
      </c>
      <c r="CA166" s="14">
        <v>0</v>
      </c>
      <c r="CB166" s="44">
        <v>0</v>
      </c>
      <c r="CC166" s="43">
        <v>0</v>
      </c>
      <c r="CD166" s="14">
        <v>0</v>
      </c>
      <c r="CE166" s="44">
        <v>0</v>
      </c>
      <c r="CF166" s="43">
        <v>0.55000000000000004</v>
      </c>
      <c r="CG166" s="14">
        <v>6.95</v>
      </c>
      <c r="CH166" s="44">
        <f t="shared" ref="CH166:CH172" si="178">CG166/CF166*1000</f>
        <v>12636.363636363634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f t="shared" si="177"/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43">
        <v>0</v>
      </c>
      <c r="CV166" s="14">
        <v>0</v>
      </c>
      <c r="CW166" s="44">
        <v>0</v>
      </c>
      <c r="CX166" s="43">
        <v>0</v>
      </c>
      <c r="CY166" s="14">
        <v>0</v>
      </c>
      <c r="CZ166" s="44">
        <v>0</v>
      </c>
      <c r="DA166" s="8">
        <f t="shared" si="174"/>
        <v>0.55000000000000004</v>
      </c>
      <c r="DB166" s="17">
        <f t="shared" si="175"/>
        <v>6.95</v>
      </c>
    </row>
    <row r="167" spans="1:106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f t="shared" si="169"/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v>0</v>
      </c>
      <c r="AP167" s="43">
        <v>0</v>
      </c>
      <c r="AQ167" s="14">
        <v>0</v>
      </c>
      <c r="AR167" s="44">
        <f t="shared" si="171"/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0</v>
      </c>
      <c r="AZ167" s="14">
        <v>0</v>
      </c>
      <c r="BA167" s="44">
        <v>0</v>
      </c>
      <c r="BB167" s="43">
        <v>1.7999999999999999E-2</v>
      </c>
      <c r="BC167" s="14">
        <v>1.68</v>
      </c>
      <c r="BD167" s="44">
        <f t="shared" ref="BD167:BD172" si="179">BC167/BB167*1000</f>
        <v>93333.333333333343</v>
      </c>
      <c r="BE167" s="43">
        <v>0</v>
      </c>
      <c r="BF167" s="14">
        <v>0</v>
      </c>
      <c r="BG167" s="44">
        <f t="shared" si="172"/>
        <v>0</v>
      </c>
      <c r="BH167" s="43">
        <v>0</v>
      </c>
      <c r="BI167" s="14">
        <v>0</v>
      </c>
      <c r="BJ167" s="44">
        <v>0</v>
      </c>
      <c r="BK167" s="43">
        <v>0.54</v>
      </c>
      <c r="BL167" s="14">
        <v>56.19</v>
      </c>
      <c r="BM167" s="44">
        <f t="shared" si="176"/>
        <v>104055.55555555555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</v>
      </c>
      <c r="CA167" s="14">
        <v>0</v>
      </c>
      <c r="CB167" s="44">
        <v>0</v>
      </c>
      <c r="CC167" s="43">
        <v>0</v>
      </c>
      <c r="CD167" s="14">
        <v>0</v>
      </c>
      <c r="CE167" s="44">
        <v>0</v>
      </c>
      <c r="CF167" s="43">
        <v>0.19800000000000001</v>
      </c>
      <c r="CG167" s="14">
        <v>0.71</v>
      </c>
      <c r="CH167" s="44">
        <f t="shared" si="178"/>
        <v>3585.8585858585857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f t="shared" si="177"/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43">
        <v>0</v>
      </c>
      <c r="CV167" s="14">
        <v>0</v>
      </c>
      <c r="CW167" s="44">
        <v>0</v>
      </c>
      <c r="CX167" s="43">
        <v>0</v>
      </c>
      <c r="CY167" s="14">
        <v>0</v>
      </c>
      <c r="CZ167" s="44">
        <v>0</v>
      </c>
      <c r="DA167" s="8">
        <f t="shared" si="174"/>
        <v>0.75600000000000001</v>
      </c>
      <c r="DB167" s="17">
        <f t="shared" si="175"/>
        <v>58.58</v>
      </c>
    </row>
    <row r="168" spans="1:106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f t="shared" si="169"/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v>0</v>
      </c>
      <c r="AP168" s="43">
        <v>0</v>
      </c>
      <c r="AQ168" s="14">
        <v>0</v>
      </c>
      <c r="AR168" s="44">
        <f t="shared" si="171"/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f t="shared" si="172"/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0</v>
      </c>
      <c r="CA168" s="14">
        <v>0</v>
      </c>
      <c r="CB168" s="44">
        <v>0</v>
      </c>
      <c r="CC168" s="43">
        <v>0</v>
      </c>
      <c r="CD168" s="14">
        <v>0</v>
      </c>
      <c r="CE168" s="44">
        <v>0</v>
      </c>
      <c r="CF168" s="43">
        <v>26.928000000000001</v>
      </c>
      <c r="CG168" s="14">
        <v>881.74</v>
      </c>
      <c r="CH168" s="44">
        <f t="shared" si="178"/>
        <v>32744.355317884732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f t="shared" si="177"/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43">
        <v>0</v>
      </c>
      <c r="CV168" s="14">
        <v>0</v>
      </c>
      <c r="CW168" s="44">
        <v>0</v>
      </c>
      <c r="CX168" s="43">
        <v>0</v>
      </c>
      <c r="CY168" s="14">
        <v>0</v>
      </c>
      <c r="CZ168" s="44">
        <v>0</v>
      </c>
      <c r="DA168" s="8">
        <f t="shared" si="174"/>
        <v>26.928000000000001</v>
      </c>
      <c r="DB168" s="17">
        <f t="shared" si="175"/>
        <v>881.74</v>
      </c>
    </row>
    <row r="169" spans="1:106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f t="shared" si="169"/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0</v>
      </c>
      <c r="AB169" s="14">
        <v>0</v>
      </c>
      <c r="AC169" s="44">
        <v>0</v>
      </c>
      <c r="AD169" s="43">
        <v>6</v>
      </c>
      <c r="AE169" s="14">
        <v>280.58999999999997</v>
      </c>
      <c r="AF169" s="44">
        <f t="shared" ref="AF169:AF171" si="180">AE169/AD169*1000</f>
        <v>46764.999999999993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v>0</v>
      </c>
      <c r="AP169" s="43">
        <v>0</v>
      </c>
      <c r="AQ169" s="14">
        <v>0</v>
      </c>
      <c r="AR169" s="44">
        <f t="shared" si="171"/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</v>
      </c>
      <c r="AZ169" s="14">
        <v>0</v>
      </c>
      <c r="BA169" s="44">
        <v>0</v>
      </c>
      <c r="BB169" s="43">
        <v>0.05</v>
      </c>
      <c r="BC169" s="14">
        <v>2.63</v>
      </c>
      <c r="BD169" s="44">
        <f t="shared" si="179"/>
        <v>52599.999999999993</v>
      </c>
      <c r="BE169" s="43">
        <v>0</v>
      </c>
      <c r="BF169" s="14">
        <v>0</v>
      </c>
      <c r="BG169" s="44">
        <f t="shared" si="172"/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v>0</v>
      </c>
      <c r="CI169" s="43">
        <v>0</v>
      </c>
      <c r="CJ169" s="14">
        <v>0</v>
      </c>
      <c r="CK169" s="44">
        <v>0</v>
      </c>
      <c r="CL169" s="43">
        <v>0</v>
      </c>
      <c r="CM169" s="14">
        <v>0</v>
      </c>
      <c r="CN169" s="44">
        <f t="shared" si="177"/>
        <v>0</v>
      </c>
      <c r="CO169" s="43">
        <v>0.51</v>
      </c>
      <c r="CP169" s="14">
        <v>49.71</v>
      </c>
      <c r="CQ169" s="44">
        <f t="shared" ref="CQ169:CQ171" si="181">CP169/CO169*1000</f>
        <v>97470.588235294112</v>
      </c>
      <c r="CR169" s="43">
        <v>0</v>
      </c>
      <c r="CS169" s="14">
        <v>0</v>
      </c>
      <c r="CT169" s="44">
        <v>0</v>
      </c>
      <c r="CU169" s="43">
        <v>0</v>
      </c>
      <c r="CV169" s="14">
        <v>0</v>
      </c>
      <c r="CW169" s="44">
        <v>0</v>
      </c>
      <c r="CX169" s="43">
        <v>0</v>
      </c>
      <c r="CY169" s="14">
        <v>0</v>
      </c>
      <c r="CZ169" s="44">
        <v>0</v>
      </c>
      <c r="DA169" s="8">
        <f t="shared" si="174"/>
        <v>6.56</v>
      </c>
      <c r="DB169" s="17">
        <f t="shared" si="175"/>
        <v>332.92999999999995</v>
      </c>
    </row>
    <row r="170" spans="1:106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f t="shared" si="169"/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v>0</v>
      </c>
      <c r="AP170" s="43">
        <v>0</v>
      </c>
      <c r="AQ170" s="14">
        <v>0</v>
      </c>
      <c r="AR170" s="44">
        <f t="shared" si="171"/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f t="shared" si="172"/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f t="shared" si="177"/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43">
        <v>0</v>
      </c>
      <c r="CV170" s="14">
        <v>0</v>
      </c>
      <c r="CW170" s="44">
        <v>0</v>
      </c>
      <c r="CX170" s="43">
        <v>0</v>
      </c>
      <c r="CY170" s="14">
        <v>0</v>
      </c>
      <c r="CZ170" s="44">
        <v>0</v>
      </c>
      <c r="DA170" s="8">
        <f t="shared" si="174"/>
        <v>0</v>
      </c>
      <c r="DB170" s="17">
        <f t="shared" si="175"/>
        <v>0</v>
      </c>
    </row>
    <row r="171" spans="1:106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f t="shared" si="169"/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0</v>
      </c>
      <c r="AB171" s="14">
        <v>0</v>
      </c>
      <c r="AC171" s="44">
        <v>0</v>
      </c>
      <c r="AD171" s="43">
        <v>8</v>
      </c>
      <c r="AE171" s="14">
        <v>383.83</v>
      </c>
      <c r="AF171" s="44">
        <f t="shared" si="180"/>
        <v>47978.75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v>0</v>
      </c>
      <c r="AP171" s="43">
        <v>0</v>
      </c>
      <c r="AQ171" s="14">
        <v>0</v>
      </c>
      <c r="AR171" s="44">
        <f t="shared" si="171"/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f t="shared" si="172"/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0</v>
      </c>
      <c r="CA171" s="14">
        <v>0</v>
      </c>
      <c r="CB171" s="44">
        <v>0</v>
      </c>
      <c r="CC171" s="43">
        <v>0</v>
      </c>
      <c r="CD171" s="14">
        <v>0</v>
      </c>
      <c r="CE171" s="44">
        <v>0</v>
      </c>
      <c r="CF171" s="43">
        <v>1</v>
      </c>
      <c r="CG171" s="14">
        <v>12.38</v>
      </c>
      <c r="CH171" s="44">
        <f t="shared" si="178"/>
        <v>12380</v>
      </c>
      <c r="CI171" s="43">
        <v>0</v>
      </c>
      <c r="CJ171" s="14">
        <v>0</v>
      </c>
      <c r="CK171" s="44">
        <v>0</v>
      </c>
      <c r="CL171" s="43">
        <v>0</v>
      </c>
      <c r="CM171" s="14">
        <v>0</v>
      </c>
      <c r="CN171" s="44">
        <f t="shared" si="177"/>
        <v>0</v>
      </c>
      <c r="CO171" s="43">
        <v>0.5</v>
      </c>
      <c r="CP171" s="14">
        <v>59.13</v>
      </c>
      <c r="CQ171" s="44">
        <f t="shared" si="181"/>
        <v>118260</v>
      </c>
      <c r="CR171" s="43">
        <v>0</v>
      </c>
      <c r="CS171" s="14">
        <v>0</v>
      </c>
      <c r="CT171" s="44">
        <v>0</v>
      </c>
      <c r="CU171" s="43">
        <v>0</v>
      </c>
      <c r="CV171" s="14">
        <v>0</v>
      </c>
      <c r="CW171" s="44">
        <v>0</v>
      </c>
      <c r="CX171" s="43">
        <v>0</v>
      </c>
      <c r="CY171" s="14">
        <v>0</v>
      </c>
      <c r="CZ171" s="44">
        <v>0</v>
      </c>
      <c r="DA171" s="8">
        <f t="shared" si="174"/>
        <v>9.5</v>
      </c>
      <c r="DB171" s="17">
        <f t="shared" si="175"/>
        <v>455.34</v>
      </c>
    </row>
    <row r="172" spans="1:106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f t="shared" si="169"/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v>0</v>
      </c>
      <c r="AP172" s="43">
        <v>0</v>
      </c>
      <c r="AQ172" s="14">
        <v>0</v>
      </c>
      <c r="AR172" s="44">
        <f t="shared" si="171"/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0</v>
      </c>
      <c r="AZ172" s="14">
        <v>0</v>
      </c>
      <c r="BA172" s="44">
        <v>0</v>
      </c>
      <c r="BB172" s="43">
        <v>5.5E-2</v>
      </c>
      <c r="BC172" s="14">
        <v>1.1000000000000001</v>
      </c>
      <c r="BD172" s="44">
        <f t="shared" si="179"/>
        <v>20000</v>
      </c>
      <c r="BE172" s="43">
        <v>0</v>
      </c>
      <c r="BF172" s="14">
        <v>0</v>
      </c>
      <c r="BG172" s="44">
        <f t="shared" si="172"/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</v>
      </c>
      <c r="CA172" s="14">
        <v>0</v>
      </c>
      <c r="CB172" s="44">
        <v>0</v>
      </c>
      <c r="CC172" s="43">
        <v>0</v>
      </c>
      <c r="CD172" s="14">
        <v>0</v>
      </c>
      <c r="CE172" s="44">
        <v>0</v>
      </c>
      <c r="CF172" s="43">
        <v>0.125</v>
      </c>
      <c r="CG172" s="14">
        <v>1.5</v>
      </c>
      <c r="CH172" s="44">
        <f t="shared" si="178"/>
        <v>12000</v>
      </c>
      <c r="CI172" s="43">
        <v>0</v>
      </c>
      <c r="CJ172" s="14">
        <v>0</v>
      </c>
      <c r="CK172" s="44">
        <v>0</v>
      </c>
      <c r="CL172" s="43">
        <v>0</v>
      </c>
      <c r="CM172" s="14">
        <v>0</v>
      </c>
      <c r="CN172" s="44">
        <f t="shared" si="177"/>
        <v>0</v>
      </c>
      <c r="CO172" s="43">
        <v>0</v>
      </c>
      <c r="CP172" s="14">
        <v>0</v>
      </c>
      <c r="CQ172" s="44">
        <v>0</v>
      </c>
      <c r="CR172" s="43">
        <v>21.042000000000002</v>
      </c>
      <c r="CS172" s="14">
        <v>148.96</v>
      </c>
      <c r="CT172" s="44">
        <f t="shared" ref="CT172:CT173" si="182">CS172/CR172*1000</f>
        <v>7079.1749833665999</v>
      </c>
      <c r="CU172" s="43">
        <v>0</v>
      </c>
      <c r="CV172" s="14">
        <v>0</v>
      </c>
      <c r="CW172" s="44">
        <v>0</v>
      </c>
      <c r="CX172" s="43">
        <v>0</v>
      </c>
      <c r="CY172" s="14">
        <v>0</v>
      </c>
      <c r="CZ172" s="44">
        <v>0</v>
      </c>
      <c r="DA172" s="8">
        <f t="shared" si="174"/>
        <v>21.222000000000001</v>
      </c>
      <c r="DB172" s="17">
        <f t="shared" si="175"/>
        <v>151.56</v>
      </c>
    </row>
    <row r="173" spans="1:106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f t="shared" si="169"/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v>0</v>
      </c>
      <c r="AP173" s="43">
        <v>0</v>
      </c>
      <c r="AQ173" s="14">
        <v>0</v>
      </c>
      <c r="AR173" s="44">
        <f t="shared" si="171"/>
        <v>0</v>
      </c>
      <c r="AS173" s="43">
        <v>0</v>
      </c>
      <c r="AT173" s="14">
        <v>0</v>
      </c>
      <c r="AU173" s="44">
        <v>0</v>
      </c>
      <c r="AV173" s="43">
        <v>2.1000000000000001E-2</v>
      </c>
      <c r="AW173" s="14">
        <v>4.26</v>
      </c>
      <c r="AX173" s="44">
        <f t="shared" ref="AX173" si="183">AW173/AV173*1000</f>
        <v>202857.14285714284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f t="shared" si="172"/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v>0</v>
      </c>
      <c r="CI173" s="43">
        <v>0</v>
      </c>
      <c r="CJ173" s="14">
        <v>0</v>
      </c>
      <c r="CK173" s="44">
        <v>0</v>
      </c>
      <c r="CL173" s="43">
        <v>0</v>
      </c>
      <c r="CM173" s="14">
        <v>0</v>
      </c>
      <c r="CN173" s="44">
        <f t="shared" si="177"/>
        <v>0</v>
      </c>
      <c r="CO173" s="43">
        <v>0</v>
      </c>
      <c r="CP173" s="14">
        <v>0</v>
      </c>
      <c r="CQ173" s="44">
        <v>0</v>
      </c>
      <c r="CR173" s="43">
        <v>21.042000000000002</v>
      </c>
      <c r="CS173" s="14">
        <v>148.19999999999999</v>
      </c>
      <c r="CT173" s="44">
        <f t="shared" si="182"/>
        <v>7043.0567436555448</v>
      </c>
      <c r="CU173" s="43">
        <v>4.8000000000000001E-2</v>
      </c>
      <c r="CV173" s="14">
        <v>2.21</v>
      </c>
      <c r="CW173" s="44">
        <f t="shared" ref="CW173" si="184">CV173/CU173*1000</f>
        <v>46041.666666666664</v>
      </c>
      <c r="CX173" s="43">
        <v>0</v>
      </c>
      <c r="CY173" s="14">
        <v>0</v>
      </c>
      <c r="CZ173" s="44">
        <v>0</v>
      </c>
      <c r="DA173" s="8">
        <f t="shared" si="174"/>
        <v>21.111000000000001</v>
      </c>
      <c r="DB173" s="17">
        <f t="shared" si="175"/>
        <v>154.66999999999999</v>
      </c>
    </row>
    <row r="174" spans="1:106" ht="15" thickBot="1" x14ac:dyDescent="0.35">
      <c r="A174" s="38"/>
      <c r="B174" s="50" t="s">
        <v>17</v>
      </c>
      <c r="C174" s="46">
        <f t="shared" ref="C174:D174" si="185">SUM(C162:C173)</f>
        <v>0</v>
      </c>
      <c r="D174" s="39">
        <f t="shared" si="185"/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</v>
      </c>
      <c r="J174" s="39">
        <f>SUM(J162:J173)</f>
        <v>0</v>
      </c>
      <c r="K174" s="47"/>
      <c r="L174" s="46">
        <f>SUM(L162:L173)</f>
        <v>0.1</v>
      </c>
      <c r="M174" s="39">
        <f>SUM(M162:M173)</f>
        <v>1.3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0</v>
      </c>
      <c r="AB174" s="39">
        <f>SUM(AB162:AB173)</f>
        <v>0</v>
      </c>
      <c r="AC174" s="47"/>
      <c r="AD174" s="46">
        <f>SUM(AD162:AD173)</f>
        <v>14</v>
      </c>
      <c r="AE174" s="39">
        <f>SUM(AE162:AE173)</f>
        <v>664.42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>SUM(AM162:AM173)</f>
        <v>0</v>
      </c>
      <c r="AN174" s="39">
        <f>SUM(AN162:AN173)</f>
        <v>0</v>
      </c>
      <c r="AO174" s="47"/>
      <c r="AP174" s="46">
        <f t="shared" ref="AP174:AQ174" si="186">SUM(AP162:AP173)</f>
        <v>0</v>
      </c>
      <c r="AQ174" s="39">
        <f t="shared" si="186"/>
        <v>0</v>
      </c>
      <c r="AR174" s="47"/>
      <c r="AS174" s="46">
        <f>SUM(AS162:AS173)</f>
        <v>0</v>
      </c>
      <c r="AT174" s="39">
        <f>SUM(AT162:AT173)</f>
        <v>0</v>
      </c>
      <c r="AU174" s="47"/>
      <c r="AV174" s="46">
        <f>SUM(AV162:AV173)</f>
        <v>2.1000000000000001E-2</v>
      </c>
      <c r="AW174" s="39">
        <f>SUM(AW162:AW173)</f>
        <v>4.26</v>
      </c>
      <c r="AX174" s="47"/>
      <c r="AY174" s="46">
        <f>SUM(AY162:AY173)</f>
        <v>0</v>
      </c>
      <c r="AZ174" s="39">
        <f>SUM(AZ162:AZ173)</f>
        <v>0</v>
      </c>
      <c r="BA174" s="47"/>
      <c r="BB174" s="46">
        <f>SUM(BB162:BB173)</f>
        <v>0.123</v>
      </c>
      <c r="BC174" s="39">
        <f>SUM(BC162:BC173)</f>
        <v>5.41</v>
      </c>
      <c r="BD174" s="47"/>
      <c r="BE174" s="46">
        <f t="shared" ref="BE174:BF174" si="187">SUM(BE162:BE173)</f>
        <v>0</v>
      </c>
      <c r="BF174" s="39">
        <f t="shared" si="187"/>
        <v>0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0.91</v>
      </c>
      <c r="BL174" s="39">
        <f>SUM(BL162:BL173)</f>
        <v>147.24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0</v>
      </c>
      <c r="CA174" s="39">
        <f>SUM(CA162:CA173)</f>
        <v>0</v>
      </c>
      <c r="CB174" s="47"/>
      <c r="CC174" s="46">
        <f>SUM(CC162:CC173)</f>
        <v>0</v>
      </c>
      <c r="CD174" s="39">
        <f>SUM(CD162:CD173)</f>
        <v>0</v>
      </c>
      <c r="CE174" s="47"/>
      <c r="CF174" s="46">
        <f>SUM(CF162:CF173)</f>
        <v>28.801000000000002</v>
      </c>
      <c r="CG174" s="39">
        <f>SUM(CG162:CG173)</f>
        <v>903.28</v>
      </c>
      <c r="CH174" s="47"/>
      <c r="CI174" s="46">
        <f>SUM(CI162:CI173)</f>
        <v>1.2729999999999999</v>
      </c>
      <c r="CJ174" s="39">
        <f>SUM(CJ162:CJ173)</f>
        <v>35.69</v>
      </c>
      <c r="CK174" s="47"/>
      <c r="CL174" s="46">
        <f>SUM(CL162:CL173)</f>
        <v>0</v>
      </c>
      <c r="CM174" s="39">
        <f>SUM(CM162:CM173)</f>
        <v>0</v>
      </c>
      <c r="CN174" s="47"/>
      <c r="CO174" s="46">
        <f>SUM(CO162:CO173)</f>
        <v>1.01</v>
      </c>
      <c r="CP174" s="39">
        <f>SUM(CP162:CP173)</f>
        <v>108.84</v>
      </c>
      <c r="CQ174" s="47"/>
      <c r="CR174" s="46">
        <f>SUM(CR162:CR173)</f>
        <v>42.084000000000003</v>
      </c>
      <c r="CS174" s="39">
        <f>SUM(CS162:CS173)</f>
        <v>297.15999999999997</v>
      </c>
      <c r="CT174" s="47"/>
      <c r="CU174" s="46">
        <f>SUM(CU162:CU173)</f>
        <v>4.8000000000000001E-2</v>
      </c>
      <c r="CV174" s="39">
        <f>SUM(CV162:CV173)</f>
        <v>2.21</v>
      </c>
      <c r="CW174" s="47"/>
      <c r="CX174" s="46">
        <f>SUM(CX162:CX173)</f>
        <v>0</v>
      </c>
      <c r="CY174" s="39">
        <f>SUM(CY162:CY173)</f>
        <v>0</v>
      </c>
      <c r="CZ174" s="47"/>
      <c r="DA174" s="40">
        <f t="shared" si="174"/>
        <v>88.37</v>
      </c>
      <c r="DB174" s="41">
        <f t="shared" si="175"/>
        <v>2169.81</v>
      </c>
    </row>
    <row r="175" spans="1:106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f t="shared" ref="E175:E186" si="188">IF(C175=0,0,D175/C175*1000)</f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v>0</v>
      </c>
      <c r="AP175" s="43">
        <v>0</v>
      </c>
      <c r="AQ175" s="14">
        <v>0</v>
      </c>
      <c r="AR175" s="44">
        <f t="shared" ref="AR175:AR186" si="189">IF(AP175=0,0,AQ175/AP175*1000)</f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0</v>
      </c>
      <c r="AZ175" s="14">
        <v>0</v>
      </c>
      <c r="BA175" s="44">
        <v>0</v>
      </c>
      <c r="BB175" s="43">
        <v>2.7E-2</v>
      </c>
      <c r="BC175" s="14">
        <v>0.37</v>
      </c>
      <c r="BD175" s="44">
        <f t="shared" ref="BD175" si="190">BC175/BB175*1000</f>
        <v>13703.703703703704</v>
      </c>
      <c r="BE175" s="43">
        <v>0</v>
      </c>
      <c r="BF175" s="14">
        <v>0</v>
      </c>
      <c r="BG175" s="44">
        <f t="shared" ref="BG175:BG186" si="191">IF(BE175=0,0,BF175/BE175*1000)</f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0</v>
      </c>
      <c r="CM175" s="14">
        <v>0</v>
      </c>
      <c r="CN175" s="44">
        <v>0</v>
      </c>
      <c r="CO175" s="43">
        <v>0</v>
      </c>
      <c r="CP175" s="14">
        <v>0</v>
      </c>
      <c r="CQ175" s="44">
        <v>0</v>
      </c>
      <c r="CR175" s="43">
        <v>8.9999999999999993E-3</v>
      </c>
      <c r="CS175" s="14">
        <v>2.0299999999999998</v>
      </c>
      <c r="CT175" s="44">
        <f t="shared" ref="CT175:CT182" si="192">CS175/CR175*1000</f>
        <v>225555.55555555553</v>
      </c>
      <c r="CU175" s="43">
        <v>0</v>
      </c>
      <c r="CV175" s="14">
        <v>0</v>
      </c>
      <c r="CW175" s="44">
        <v>0</v>
      </c>
      <c r="CX175" s="43">
        <v>0</v>
      </c>
      <c r="CY175" s="14">
        <v>0</v>
      </c>
      <c r="CZ175" s="44">
        <v>0</v>
      </c>
      <c r="DA175" s="8">
        <f t="shared" ref="DA175:DA187" si="193">SUM(CR175,CO175,CI175,CF175,BT175,BQ175,BK175,AY175,AS175,AM175,AG175,AD175,R175,F175,U175,X175,AJ175+L175+I175+AV175+BH175+BB175+CU175+CC175)+BW175</f>
        <v>3.5999999999999997E-2</v>
      </c>
      <c r="DB175" s="17">
        <f t="shared" ref="DB175:DB187" si="194">SUM(CS175,CP175,CJ175,CG175,BU175,BR175,BL175,AZ175,AT175,AN175,AH175,AE175,S175,G175,V175,Y175,AK175+M175+J175+AW175+BI175+BC175+CV175+CD175)+BX175</f>
        <v>2.4</v>
      </c>
    </row>
    <row r="176" spans="1:106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f t="shared" si="188"/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0</v>
      </c>
      <c r="AB176" s="14">
        <v>0</v>
      </c>
      <c r="AC176" s="44">
        <v>0</v>
      </c>
      <c r="AD176" s="43">
        <v>8</v>
      </c>
      <c r="AE176" s="14">
        <v>346.19</v>
      </c>
      <c r="AF176" s="44">
        <f t="shared" ref="AF176:AF185" si="195">AE176/AD176*1000</f>
        <v>43273.75</v>
      </c>
      <c r="AG176" s="43">
        <v>9.1</v>
      </c>
      <c r="AH176" s="14">
        <v>81</v>
      </c>
      <c r="AI176" s="44">
        <f t="shared" ref="AI176:AI186" si="196">AH176/AG176*1000</f>
        <v>8901.0989010989015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v>0</v>
      </c>
      <c r="AP176" s="43">
        <v>0</v>
      </c>
      <c r="AQ176" s="14">
        <v>0</v>
      </c>
      <c r="AR176" s="44">
        <f t="shared" si="189"/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f t="shared" si="191"/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0</v>
      </c>
      <c r="CJ176" s="14">
        <v>0</v>
      </c>
      <c r="CK176" s="44">
        <v>0</v>
      </c>
      <c r="CL176" s="43">
        <v>0</v>
      </c>
      <c r="CM176" s="14">
        <v>0</v>
      </c>
      <c r="CN176" s="44">
        <v>0</v>
      </c>
      <c r="CO176" s="43">
        <v>2E-3</v>
      </c>
      <c r="CP176" s="14">
        <v>0.28999999999999998</v>
      </c>
      <c r="CQ176" s="44">
        <f t="shared" ref="CQ176:CQ185" si="197">CP176/CO176*1000</f>
        <v>145000</v>
      </c>
      <c r="CR176" s="43">
        <v>21.04</v>
      </c>
      <c r="CS176" s="14">
        <v>136.65</v>
      </c>
      <c r="CT176" s="44">
        <f t="shared" si="192"/>
        <v>6494.7718631178714</v>
      </c>
      <c r="CU176" s="43">
        <v>0</v>
      </c>
      <c r="CV176" s="14">
        <v>0</v>
      </c>
      <c r="CW176" s="44">
        <v>0</v>
      </c>
      <c r="CX176" s="43">
        <v>0</v>
      </c>
      <c r="CY176" s="14">
        <v>0</v>
      </c>
      <c r="CZ176" s="44">
        <v>0</v>
      </c>
      <c r="DA176" s="8">
        <f t="shared" si="193"/>
        <v>38.141999999999996</v>
      </c>
      <c r="DB176" s="17">
        <f t="shared" si="194"/>
        <v>564.13</v>
      </c>
    </row>
    <row r="177" spans="1:106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f t="shared" si="188"/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</v>
      </c>
      <c r="P177" s="14">
        <v>0</v>
      </c>
      <c r="Q177" s="44">
        <v>0</v>
      </c>
      <c r="R177" s="43">
        <v>0.20799999999999999</v>
      </c>
      <c r="S177" s="14">
        <v>9.44</v>
      </c>
      <c r="T177" s="44">
        <f t="shared" ref="T177:T179" si="198">S177/R177*1000</f>
        <v>45384.61538461539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v>0</v>
      </c>
      <c r="AP177" s="43">
        <v>0</v>
      </c>
      <c r="AQ177" s="14">
        <v>0</v>
      </c>
      <c r="AR177" s="44">
        <f t="shared" si="189"/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f t="shared" si="191"/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43">
        <v>0</v>
      </c>
      <c r="CV177" s="14">
        <v>0</v>
      </c>
      <c r="CW177" s="44">
        <v>0</v>
      </c>
      <c r="CX177" s="43">
        <v>0</v>
      </c>
      <c r="CY177" s="14">
        <v>0</v>
      </c>
      <c r="CZ177" s="44">
        <v>0</v>
      </c>
      <c r="DA177" s="8">
        <f t="shared" si="193"/>
        <v>0.20799999999999999</v>
      </c>
      <c r="DB177" s="17">
        <f t="shared" si="194"/>
        <v>9.44</v>
      </c>
    </row>
    <row r="178" spans="1:106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f t="shared" si="188"/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</v>
      </c>
      <c r="P178" s="14">
        <v>0</v>
      </c>
      <c r="Q178" s="44">
        <v>0</v>
      </c>
      <c r="R178" s="43">
        <v>0.4</v>
      </c>
      <c r="S178" s="14">
        <v>0.8</v>
      </c>
      <c r="T178" s="44">
        <f t="shared" si="198"/>
        <v>2000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0</v>
      </c>
      <c r="AB178" s="14">
        <v>0</v>
      </c>
      <c r="AC178" s="44">
        <v>0</v>
      </c>
      <c r="AD178" s="43">
        <v>8</v>
      </c>
      <c r="AE178" s="14">
        <v>347.95</v>
      </c>
      <c r="AF178" s="44">
        <f t="shared" si="195"/>
        <v>43493.75</v>
      </c>
      <c r="AG178" s="43">
        <v>14.544</v>
      </c>
      <c r="AH178" s="14">
        <v>155.56</v>
      </c>
      <c r="AI178" s="44">
        <f t="shared" si="196"/>
        <v>10695.819581958196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v>0</v>
      </c>
      <c r="AP178" s="43">
        <v>0</v>
      </c>
      <c r="AQ178" s="14">
        <v>0</v>
      </c>
      <c r="AR178" s="44">
        <f t="shared" si="189"/>
        <v>0</v>
      </c>
      <c r="AS178" s="43">
        <v>0</v>
      </c>
      <c r="AT178" s="14">
        <v>0</v>
      </c>
      <c r="AU178" s="44">
        <v>0</v>
      </c>
      <c r="AV178" s="43">
        <v>0.2</v>
      </c>
      <c r="AW178" s="14">
        <v>12.92</v>
      </c>
      <c r="AX178" s="44">
        <f t="shared" ref="AX178:AX186" si="199">AW178/AV178*1000</f>
        <v>64599.999999999993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f t="shared" si="191"/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</v>
      </c>
      <c r="BX178" s="14">
        <v>0</v>
      </c>
      <c r="BY178" s="44">
        <v>0</v>
      </c>
      <c r="BZ178" s="43">
        <v>0</v>
      </c>
      <c r="CA178" s="14">
        <v>0</v>
      </c>
      <c r="CB178" s="44">
        <v>0</v>
      </c>
      <c r="CC178" s="43">
        <v>0.184</v>
      </c>
      <c r="CD178" s="14">
        <v>11.31</v>
      </c>
      <c r="CE178" s="44">
        <f t="shared" ref="CE178" si="200">CD178/CC178*1000</f>
        <v>61467.391304347831</v>
      </c>
      <c r="CF178" s="43">
        <v>6.8</v>
      </c>
      <c r="CG178" s="14">
        <v>205.75</v>
      </c>
      <c r="CH178" s="44">
        <f t="shared" ref="CH178:CH184" si="201">CG178/CF178*1000</f>
        <v>30257.352941176472</v>
      </c>
      <c r="CI178" s="43">
        <v>94.6</v>
      </c>
      <c r="CJ178" s="14">
        <v>547.39</v>
      </c>
      <c r="CK178" s="44">
        <f t="shared" ref="CK178:CK185" si="202">CJ178/CI178*1000</f>
        <v>5786.363636363636</v>
      </c>
      <c r="CL178" s="43">
        <v>0</v>
      </c>
      <c r="CM178" s="14">
        <v>0</v>
      </c>
      <c r="CN178" s="44">
        <f t="shared" ref="CN178:CN186" si="203">IF(CL178=0,0,CM178/CL178*1000)</f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43">
        <v>0</v>
      </c>
      <c r="CV178" s="14">
        <v>0</v>
      </c>
      <c r="CW178" s="44">
        <v>0</v>
      </c>
      <c r="CX178" s="43">
        <v>0</v>
      </c>
      <c r="CY178" s="14">
        <v>0</v>
      </c>
      <c r="CZ178" s="44">
        <v>0</v>
      </c>
      <c r="DA178" s="8">
        <f t="shared" si="193"/>
        <v>124.72799999999999</v>
      </c>
      <c r="DB178" s="17">
        <f t="shared" si="194"/>
        <v>1281.68</v>
      </c>
    </row>
    <row r="179" spans="1:106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f t="shared" si="188"/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</v>
      </c>
      <c r="P179" s="14">
        <v>0</v>
      </c>
      <c r="Q179" s="44">
        <v>0</v>
      </c>
      <c r="R179" s="43">
        <v>0.18</v>
      </c>
      <c r="S179" s="14">
        <v>5.0599999999999996</v>
      </c>
      <c r="T179" s="44">
        <f t="shared" si="198"/>
        <v>28111.111111111109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v>0</v>
      </c>
      <c r="AP179" s="43">
        <v>0</v>
      </c>
      <c r="AQ179" s="14">
        <v>0</v>
      </c>
      <c r="AR179" s="44">
        <f t="shared" si="189"/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f t="shared" si="191"/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</v>
      </c>
      <c r="CA179" s="14">
        <v>0</v>
      </c>
      <c r="CB179" s="44">
        <v>0</v>
      </c>
      <c r="CC179" s="43">
        <v>0</v>
      </c>
      <c r="CD179" s="14">
        <v>0</v>
      </c>
      <c r="CE179" s="44">
        <v>0</v>
      </c>
      <c r="CF179" s="43">
        <v>0.25</v>
      </c>
      <c r="CG179" s="14">
        <v>2.92</v>
      </c>
      <c r="CH179" s="44">
        <f t="shared" si="201"/>
        <v>11680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f t="shared" si="203"/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43">
        <v>0</v>
      </c>
      <c r="CV179" s="14">
        <v>0</v>
      </c>
      <c r="CW179" s="44">
        <v>0</v>
      </c>
      <c r="CX179" s="43">
        <v>0</v>
      </c>
      <c r="CY179" s="14">
        <v>0</v>
      </c>
      <c r="CZ179" s="44">
        <v>0</v>
      </c>
      <c r="DA179" s="8">
        <f t="shared" si="193"/>
        <v>0.43</v>
      </c>
      <c r="DB179" s="17">
        <f t="shared" si="194"/>
        <v>7.9799999999999995</v>
      </c>
    </row>
    <row r="180" spans="1:106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f t="shared" si="188"/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0</v>
      </c>
      <c r="V180" s="14">
        <v>0</v>
      </c>
      <c r="W180" s="44">
        <v>0</v>
      </c>
      <c r="X180" s="43">
        <v>12.62</v>
      </c>
      <c r="Y180" s="14">
        <v>91.47</v>
      </c>
      <c r="Z180" s="44">
        <f t="shared" ref="Z180" si="204">Y180/X180*1000</f>
        <v>7248.0190174326463</v>
      </c>
      <c r="AA180" s="43">
        <v>0</v>
      </c>
      <c r="AB180" s="14">
        <v>0</v>
      </c>
      <c r="AC180" s="44">
        <v>0</v>
      </c>
      <c r="AD180" s="43">
        <v>0</v>
      </c>
      <c r="AE180" s="14">
        <v>0</v>
      </c>
      <c r="AF180" s="44">
        <v>0</v>
      </c>
      <c r="AG180" s="43">
        <v>28.6</v>
      </c>
      <c r="AH180" s="14">
        <v>285.44</v>
      </c>
      <c r="AI180" s="44">
        <f t="shared" si="196"/>
        <v>9980.4195804195806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v>0</v>
      </c>
      <c r="AP180" s="43">
        <v>0</v>
      </c>
      <c r="AQ180" s="14">
        <v>0</v>
      </c>
      <c r="AR180" s="44">
        <f t="shared" si="189"/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f t="shared" si="191"/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0</v>
      </c>
      <c r="CA180" s="14">
        <v>0</v>
      </c>
      <c r="CB180" s="44">
        <v>0</v>
      </c>
      <c r="CC180" s="43">
        <v>0</v>
      </c>
      <c r="CD180" s="14">
        <v>0</v>
      </c>
      <c r="CE180" s="44">
        <v>0</v>
      </c>
      <c r="CF180" s="43">
        <v>3.2000000000000001E-2</v>
      </c>
      <c r="CG180" s="14">
        <v>0.26</v>
      </c>
      <c r="CH180" s="44">
        <f t="shared" si="201"/>
        <v>8125</v>
      </c>
      <c r="CI180" s="43">
        <v>0</v>
      </c>
      <c r="CJ180" s="14">
        <v>0</v>
      </c>
      <c r="CK180" s="44">
        <v>0</v>
      </c>
      <c r="CL180" s="43">
        <v>0</v>
      </c>
      <c r="CM180" s="14">
        <v>0</v>
      </c>
      <c r="CN180" s="44">
        <f t="shared" si="203"/>
        <v>0</v>
      </c>
      <c r="CO180" s="43">
        <v>0</v>
      </c>
      <c r="CP180" s="14">
        <v>0</v>
      </c>
      <c r="CQ180" s="44">
        <v>0</v>
      </c>
      <c r="CR180" s="43">
        <v>1E-3</v>
      </c>
      <c r="CS180" s="14">
        <v>0.18</v>
      </c>
      <c r="CT180" s="44">
        <f t="shared" si="192"/>
        <v>180000</v>
      </c>
      <c r="CU180" s="43">
        <v>0</v>
      </c>
      <c r="CV180" s="14">
        <v>0</v>
      </c>
      <c r="CW180" s="44">
        <v>0</v>
      </c>
      <c r="CX180" s="43">
        <v>0</v>
      </c>
      <c r="CY180" s="14">
        <v>0</v>
      </c>
      <c r="CZ180" s="44">
        <v>0</v>
      </c>
      <c r="DA180" s="8">
        <f t="shared" si="193"/>
        <v>41.253</v>
      </c>
      <c r="DB180" s="17">
        <f t="shared" si="194"/>
        <v>377.35</v>
      </c>
    </row>
    <row r="181" spans="1:106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f t="shared" si="188"/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0</v>
      </c>
      <c r="AB181" s="14">
        <v>0</v>
      </c>
      <c r="AC181" s="44">
        <v>0</v>
      </c>
      <c r="AD181" s="43">
        <v>8</v>
      </c>
      <c r="AE181" s="14">
        <v>371.28</v>
      </c>
      <c r="AF181" s="44">
        <f t="shared" si="195"/>
        <v>46410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v>0</v>
      </c>
      <c r="AP181" s="43">
        <v>0</v>
      </c>
      <c r="AQ181" s="14">
        <v>0</v>
      </c>
      <c r="AR181" s="44">
        <f t="shared" si="189"/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f t="shared" si="191"/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0</v>
      </c>
      <c r="BR181" s="14">
        <v>0</v>
      </c>
      <c r="BS181" s="44">
        <v>0</v>
      </c>
      <c r="BT181" s="43">
        <v>0</v>
      </c>
      <c r="BU181" s="14">
        <v>0</v>
      </c>
      <c r="BV181" s="44">
        <v>0</v>
      </c>
      <c r="BW181" s="43">
        <v>1.3</v>
      </c>
      <c r="BX181" s="14">
        <v>16.579999999999998</v>
      </c>
      <c r="BY181" s="44">
        <f t="shared" ref="BY181:BY183" si="205">BX181/BW181*1000</f>
        <v>12753.846153846152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f t="shared" si="203"/>
        <v>0</v>
      </c>
      <c r="CO181" s="43">
        <v>0</v>
      </c>
      <c r="CP181" s="14">
        <v>0</v>
      </c>
      <c r="CQ181" s="44">
        <v>0</v>
      </c>
      <c r="CR181" s="43">
        <v>0</v>
      </c>
      <c r="CS181" s="14">
        <v>0</v>
      </c>
      <c r="CT181" s="44">
        <v>0</v>
      </c>
      <c r="CU181" s="43">
        <v>1.2E-2</v>
      </c>
      <c r="CV181" s="14">
        <v>0.84</v>
      </c>
      <c r="CW181" s="44">
        <f t="shared" ref="CW181" si="206">CV181/CU181*1000</f>
        <v>70000</v>
      </c>
      <c r="CX181" s="43">
        <v>0</v>
      </c>
      <c r="CY181" s="14">
        <v>0</v>
      </c>
      <c r="CZ181" s="44">
        <v>0</v>
      </c>
      <c r="DA181" s="8">
        <f t="shared" si="193"/>
        <v>9.3120000000000012</v>
      </c>
      <c r="DB181" s="17">
        <f t="shared" si="194"/>
        <v>388.69999999999993</v>
      </c>
    </row>
    <row r="182" spans="1:106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f t="shared" si="188"/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0</v>
      </c>
      <c r="AE182" s="14">
        <v>0</v>
      </c>
      <c r="AF182" s="44">
        <v>0</v>
      </c>
      <c r="AG182" s="43">
        <v>13.021000000000001</v>
      </c>
      <c r="AH182" s="14">
        <v>126.55</v>
      </c>
      <c r="AI182" s="44">
        <f t="shared" si="196"/>
        <v>9718.9155978803465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v>0</v>
      </c>
      <c r="AP182" s="43">
        <v>0</v>
      </c>
      <c r="AQ182" s="14">
        <v>0</v>
      </c>
      <c r="AR182" s="44">
        <f t="shared" si="189"/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f t="shared" si="191"/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v>0</v>
      </c>
      <c r="CI182" s="43">
        <v>0</v>
      </c>
      <c r="CJ182" s="14">
        <v>0</v>
      </c>
      <c r="CK182" s="44">
        <v>0</v>
      </c>
      <c r="CL182" s="43">
        <v>0</v>
      </c>
      <c r="CM182" s="14">
        <v>0</v>
      </c>
      <c r="CN182" s="44">
        <f t="shared" si="203"/>
        <v>0</v>
      </c>
      <c r="CO182" s="43">
        <v>0</v>
      </c>
      <c r="CP182" s="14">
        <v>0</v>
      </c>
      <c r="CQ182" s="44">
        <v>0</v>
      </c>
      <c r="CR182" s="43">
        <v>1E-3</v>
      </c>
      <c r="CS182" s="14">
        <v>0.36</v>
      </c>
      <c r="CT182" s="44">
        <f t="shared" si="192"/>
        <v>360000</v>
      </c>
      <c r="CU182" s="43">
        <v>0</v>
      </c>
      <c r="CV182" s="14">
        <v>0</v>
      </c>
      <c r="CW182" s="44">
        <v>0</v>
      </c>
      <c r="CX182" s="43">
        <v>0</v>
      </c>
      <c r="CY182" s="14">
        <v>0</v>
      </c>
      <c r="CZ182" s="44">
        <v>0</v>
      </c>
      <c r="DA182" s="8">
        <f t="shared" si="193"/>
        <v>13.022</v>
      </c>
      <c r="DB182" s="17">
        <f t="shared" si="194"/>
        <v>126.91</v>
      </c>
    </row>
    <row r="183" spans="1:106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f t="shared" si="188"/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0</v>
      </c>
      <c r="AE183" s="14">
        <v>0</v>
      </c>
      <c r="AF183" s="44">
        <v>0</v>
      </c>
      <c r="AG183" s="43">
        <v>1.3</v>
      </c>
      <c r="AH183" s="14">
        <v>15.72</v>
      </c>
      <c r="AI183" s="44">
        <f t="shared" si="196"/>
        <v>12092.307692307691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v>0</v>
      </c>
      <c r="AP183" s="43">
        <v>0</v>
      </c>
      <c r="AQ183" s="14">
        <v>0</v>
      </c>
      <c r="AR183" s="44">
        <f t="shared" si="189"/>
        <v>0</v>
      </c>
      <c r="AS183" s="43">
        <v>0</v>
      </c>
      <c r="AT183" s="14">
        <v>0</v>
      </c>
      <c r="AU183" s="44">
        <v>0</v>
      </c>
      <c r="AV183" s="43">
        <v>1.9E-2</v>
      </c>
      <c r="AW183" s="14">
        <v>2.5499999999999998</v>
      </c>
      <c r="AX183" s="44">
        <f t="shared" si="199"/>
        <v>134210.52631578947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f t="shared" si="191"/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0</v>
      </c>
      <c r="BR183" s="14">
        <v>0</v>
      </c>
      <c r="BS183" s="44">
        <v>0</v>
      </c>
      <c r="BT183" s="43">
        <v>0</v>
      </c>
      <c r="BU183" s="14">
        <v>0</v>
      </c>
      <c r="BV183" s="44">
        <v>0</v>
      </c>
      <c r="BW183" s="43">
        <v>28.6</v>
      </c>
      <c r="BX183" s="14">
        <v>242.2</v>
      </c>
      <c r="BY183" s="44">
        <f t="shared" si="205"/>
        <v>8468.5314685314679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v>0</v>
      </c>
      <c r="CI183" s="43">
        <v>0</v>
      </c>
      <c r="CJ183" s="14">
        <v>0</v>
      </c>
      <c r="CK183" s="44">
        <v>0</v>
      </c>
      <c r="CL183" s="43">
        <v>0</v>
      </c>
      <c r="CM183" s="14">
        <v>0</v>
      </c>
      <c r="CN183" s="44">
        <f t="shared" si="203"/>
        <v>0</v>
      </c>
      <c r="CO183" s="43">
        <v>0.20599999999999999</v>
      </c>
      <c r="CP183" s="14">
        <v>14.11</v>
      </c>
      <c r="CQ183" s="44">
        <f t="shared" si="197"/>
        <v>68495.14563106795</v>
      </c>
      <c r="CR183" s="43">
        <v>0</v>
      </c>
      <c r="CS183" s="14">
        <v>0</v>
      </c>
      <c r="CT183" s="44">
        <v>0</v>
      </c>
      <c r="CU183" s="43">
        <v>0</v>
      </c>
      <c r="CV183" s="14">
        <v>0</v>
      </c>
      <c r="CW183" s="44">
        <v>0</v>
      </c>
      <c r="CX183" s="43">
        <v>0</v>
      </c>
      <c r="CY183" s="14">
        <v>0</v>
      </c>
      <c r="CZ183" s="44">
        <v>0</v>
      </c>
      <c r="DA183" s="8">
        <f t="shared" si="193"/>
        <v>30.125</v>
      </c>
      <c r="DB183" s="17">
        <f t="shared" si="194"/>
        <v>274.58</v>
      </c>
    </row>
    <row r="184" spans="1:106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f t="shared" si="188"/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0</v>
      </c>
      <c r="AB184" s="14">
        <v>0</v>
      </c>
      <c r="AC184" s="44">
        <v>0</v>
      </c>
      <c r="AD184" s="43">
        <v>8</v>
      </c>
      <c r="AE184" s="14">
        <v>366.72</v>
      </c>
      <c r="AF184" s="44">
        <f t="shared" si="195"/>
        <v>45840</v>
      </c>
      <c r="AG184" s="43">
        <v>26</v>
      </c>
      <c r="AH184" s="14">
        <v>233.89</v>
      </c>
      <c r="AI184" s="44">
        <f t="shared" si="196"/>
        <v>8995.7692307692305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v>0</v>
      </c>
      <c r="AP184" s="43">
        <v>0</v>
      </c>
      <c r="AQ184" s="14">
        <v>0</v>
      </c>
      <c r="AR184" s="44">
        <f t="shared" si="189"/>
        <v>0</v>
      </c>
      <c r="AS184" s="43">
        <v>0.10299999999999999</v>
      </c>
      <c r="AT184" s="14">
        <v>7.47</v>
      </c>
      <c r="AU184" s="44">
        <f t="shared" ref="AU184" si="207">AT184/AS184*1000</f>
        <v>72524.271844660194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f t="shared" si="191"/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</v>
      </c>
      <c r="CA184" s="14">
        <v>0</v>
      </c>
      <c r="CB184" s="44">
        <v>0</v>
      </c>
      <c r="CC184" s="43">
        <v>0</v>
      </c>
      <c r="CD184" s="14">
        <v>0</v>
      </c>
      <c r="CE184" s="44">
        <v>0</v>
      </c>
      <c r="CF184" s="43">
        <v>0.55000000000000004</v>
      </c>
      <c r="CG184" s="14">
        <v>6.35</v>
      </c>
      <c r="CH184" s="44">
        <f t="shared" si="201"/>
        <v>11545.454545454542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f t="shared" si="203"/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43">
        <v>0</v>
      </c>
      <c r="CV184" s="14">
        <v>0</v>
      </c>
      <c r="CW184" s="44">
        <v>0</v>
      </c>
      <c r="CX184" s="43">
        <v>0</v>
      </c>
      <c r="CY184" s="14">
        <v>0</v>
      </c>
      <c r="CZ184" s="44">
        <v>0</v>
      </c>
      <c r="DA184" s="8">
        <f t="shared" si="193"/>
        <v>34.652999999999999</v>
      </c>
      <c r="DB184" s="17">
        <f t="shared" si="194"/>
        <v>614.43000000000006</v>
      </c>
    </row>
    <row r="185" spans="1:106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f t="shared" si="188"/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0</v>
      </c>
      <c r="AB185" s="14">
        <v>0</v>
      </c>
      <c r="AC185" s="44">
        <v>0</v>
      </c>
      <c r="AD185" s="43">
        <v>8</v>
      </c>
      <c r="AE185" s="14">
        <v>389.96</v>
      </c>
      <c r="AF185" s="44">
        <f t="shared" si="195"/>
        <v>48745</v>
      </c>
      <c r="AG185" s="43">
        <v>28.6</v>
      </c>
      <c r="AH185" s="14">
        <v>273.04000000000002</v>
      </c>
      <c r="AI185" s="44">
        <f t="shared" si="196"/>
        <v>9546.8531468531473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v>0</v>
      </c>
      <c r="AP185" s="43">
        <v>0</v>
      </c>
      <c r="AQ185" s="14">
        <v>0</v>
      </c>
      <c r="AR185" s="44">
        <f t="shared" si="189"/>
        <v>0</v>
      </c>
      <c r="AS185" s="43">
        <v>0</v>
      </c>
      <c r="AT185" s="14">
        <v>0</v>
      </c>
      <c r="AU185" s="44">
        <v>0</v>
      </c>
      <c r="AV185" s="43">
        <v>0.05</v>
      </c>
      <c r="AW185" s="14">
        <v>11.48</v>
      </c>
      <c r="AX185" s="44">
        <f t="shared" si="199"/>
        <v>229600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f t="shared" si="191"/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0</v>
      </c>
      <c r="CD185" s="14">
        <v>0</v>
      </c>
      <c r="CE185" s="44">
        <v>0</v>
      </c>
      <c r="CF185" s="43">
        <v>0</v>
      </c>
      <c r="CG185" s="14">
        <v>0</v>
      </c>
      <c r="CH185" s="44">
        <v>0</v>
      </c>
      <c r="CI185" s="43">
        <v>40</v>
      </c>
      <c r="CJ185" s="14">
        <v>261.16000000000003</v>
      </c>
      <c r="CK185" s="44">
        <f t="shared" si="202"/>
        <v>6529.0000000000009</v>
      </c>
      <c r="CL185" s="43">
        <v>0</v>
      </c>
      <c r="CM185" s="14">
        <v>0</v>
      </c>
      <c r="CN185" s="44">
        <f t="shared" si="203"/>
        <v>0</v>
      </c>
      <c r="CO185" s="43">
        <v>5.5E-2</v>
      </c>
      <c r="CP185" s="14">
        <v>4.21</v>
      </c>
      <c r="CQ185" s="44">
        <f t="shared" si="197"/>
        <v>76545.454545454544</v>
      </c>
      <c r="CR185" s="43">
        <v>0</v>
      </c>
      <c r="CS185" s="14">
        <v>0</v>
      </c>
      <c r="CT185" s="44">
        <v>0</v>
      </c>
      <c r="CU185" s="43">
        <v>0</v>
      </c>
      <c r="CV185" s="14">
        <v>0</v>
      </c>
      <c r="CW185" s="44">
        <v>0</v>
      </c>
      <c r="CX185" s="43">
        <v>0</v>
      </c>
      <c r="CY185" s="14">
        <v>0</v>
      </c>
      <c r="CZ185" s="44">
        <v>0</v>
      </c>
      <c r="DA185" s="8">
        <f t="shared" si="193"/>
        <v>76.704999999999998</v>
      </c>
      <c r="DB185" s="17">
        <f t="shared" si="194"/>
        <v>939.85000000000014</v>
      </c>
    </row>
    <row r="186" spans="1:106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f t="shared" si="188"/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0</v>
      </c>
      <c r="AE186" s="14">
        <v>0</v>
      </c>
      <c r="AF186" s="44">
        <v>0</v>
      </c>
      <c r="AG186" s="43">
        <v>1.3</v>
      </c>
      <c r="AH186" s="14">
        <v>16.03</v>
      </c>
      <c r="AI186" s="44">
        <f t="shared" si="196"/>
        <v>12330.76923076923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v>0</v>
      </c>
      <c r="AP186" s="43">
        <v>0</v>
      </c>
      <c r="AQ186" s="14">
        <v>0</v>
      </c>
      <c r="AR186" s="44">
        <f t="shared" si="189"/>
        <v>0</v>
      </c>
      <c r="AS186" s="43">
        <v>0</v>
      </c>
      <c r="AT186" s="14">
        <v>0</v>
      </c>
      <c r="AU186" s="44">
        <v>0</v>
      </c>
      <c r="AV186" s="43">
        <v>0.312</v>
      </c>
      <c r="AW186" s="14">
        <v>44.55</v>
      </c>
      <c r="AX186" s="44">
        <f t="shared" si="199"/>
        <v>142788.46153846153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f t="shared" si="191"/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f t="shared" si="203"/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43">
        <v>0</v>
      </c>
      <c r="CV186" s="14">
        <v>0</v>
      </c>
      <c r="CW186" s="44">
        <v>0</v>
      </c>
      <c r="CX186" s="43">
        <v>0</v>
      </c>
      <c r="CY186" s="14">
        <v>0</v>
      </c>
      <c r="CZ186" s="44">
        <v>0</v>
      </c>
      <c r="DA186" s="8">
        <f t="shared" si="193"/>
        <v>1.6120000000000001</v>
      </c>
      <c r="DB186" s="17">
        <f t="shared" si="194"/>
        <v>60.58</v>
      </c>
    </row>
    <row r="187" spans="1:106" ht="15" thickBot="1" x14ac:dyDescent="0.35">
      <c r="A187" s="38"/>
      <c r="B187" s="50" t="s">
        <v>17</v>
      </c>
      <c r="C187" s="46">
        <f t="shared" ref="C187:D187" si="208">SUM(C175:C186)</f>
        <v>0</v>
      </c>
      <c r="D187" s="39">
        <f t="shared" si="208"/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</v>
      </c>
      <c r="P187" s="39">
        <f>SUM(P175:P186)</f>
        <v>0</v>
      </c>
      <c r="Q187" s="47"/>
      <c r="R187" s="46">
        <f>SUM(R175:R186)</f>
        <v>0.78800000000000003</v>
      </c>
      <c r="S187" s="39">
        <f>SUM(S175:S186)</f>
        <v>15.3</v>
      </c>
      <c r="T187" s="47"/>
      <c r="U187" s="46">
        <f>SUM(U175:U186)</f>
        <v>0</v>
      </c>
      <c r="V187" s="39">
        <f>SUM(V175:V186)</f>
        <v>0</v>
      </c>
      <c r="W187" s="47"/>
      <c r="X187" s="46">
        <f>SUM(X175:X186)</f>
        <v>12.62</v>
      </c>
      <c r="Y187" s="39">
        <f>SUM(Y175:Y186)</f>
        <v>91.47</v>
      </c>
      <c r="Z187" s="47"/>
      <c r="AA187" s="46">
        <f>SUM(AA175:AA186)</f>
        <v>0</v>
      </c>
      <c r="AB187" s="39">
        <f>SUM(AB175:AB186)</f>
        <v>0</v>
      </c>
      <c r="AC187" s="47"/>
      <c r="AD187" s="46">
        <f>SUM(AD175:AD186)</f>
        <v>40</v>
      </c>
      <c r="AE187" s="39">
        <f>SUM(AE175:AE186)</f>
        <v>1822.1000000000001</v>
      </c>
      <c r="AF187" s="47"/>
      <c r="AG187" s="46">
        <f>SUM(AG175:AG186)</f>
        <v>122.46499999999999</v>
      </c>
      <c r="AH187" s="39">
        <f>SUM(AH175:AH186)</f>
        <v>1187.23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>SUM(AM175:AM186)</f>
        <v>0</v>
      </c>
      <c r="AN187" s="39">
        <f>SUM(AN175:AN186)</f>
        <v>0</v>
      </c>
      <c r="AO187" s="47"/>
      <c r="AP187" s="46">
        <f t="shared" ref="AP187:AQ187" si="209">SUM(AP175:AP186)</f>
        <v>0</v>
      </c>
      <c r="AQ187" s="39">
        <f t="shared" si="209"/>
        <v>0</v>
      </c>
      <c r="AR187" s="47"/>
      <c r="AS187" s="46">
        <f>SUM(AS175:AS186)</f>
        <v>0.10299999999999999</v>
      </c>
      <c r="AT187" s="39">
        <f>SUM(AT175:AT186)</f>
        <v>7.47</v>
      </c>
      <c r="AU187" s="47"/>
      <c r="AV187" s="46">
        <f>SUM(AV175:AV186)</f>
        <v>0.58099999999999996</v>
      </c>
      <c r="AW187" s="39">
        <f>SUM(AW175:AW186)</f>
        <v>71.5</v>
      </c>
      <c r="AX187" s="47"/>
      <c r="AY187" s="46">
        <f>SUM(AY175:AY186)</f>
        <v>0</v>
      </c>
      <c r="AZ187" s="39">
        <f>SUM(AZ175:AZ186)</f>
        <v>0</v>
      </c>
      <c r="BA187" s="47"/>
      <c r="BB187" s="46">
        <f>SUM(BB175:BB186)</f>
        <v>2.7E-2</v>
      </c>
      <c r="BC187" s="39">
        <f>SUM(BC175:BC186)</f>
        <v>0.37</v>
      </c>
      <c r="BD187" s="47"/>
      <c r="BE187" s="46">
        <f t="shared" ref="BE187:BF187" si="210">SUM(BE175:BE186)</f>
        <v>0</v>
      </c>
      <c r="BF187" s="39">
        <f t="shared" si="210"/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0</v>
      </c>
      <c r="BR187" s="39">
        <f>SUM(BR175:BR186)</f>
        <v>0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29.900000000000002</v>
      </c>
      <c r="BX187" s="39">
        <f>SUM(BX175:BX186)</f>
        <v>258.77999999999997</v>
      </c>
      <c r="BY187" s="47"/>
      <c r="BZ187" s="46">
        <f>SUM(BZ175:BZ186)</f>
        <v>0</v>
      </c>
      <c r="CA187" s="39">
        <f>SUM(CA175:CA186)</f>
        <v>0</v>
      </c>
      <c r="CB187" s="47"/>
      <c r="CC187" s="46">
        <f>SUM(CC175:CC186)</f>
        <v>0.184</v>
      </c>
      <c r="CD187" s="39">
        <f>SUM(CD175:CD186)</f>
        <v>11.31</v>
      </c>
      <c r="CE187" s="47"/>
      <c r="CF187" s="46">
        <f>SUM(CF175:CF186)</f>
        <v>7.6319999999999997</v>
      </c>
      <c r="CG187" s="39">
        <f>SUM(CG175:CG186)</f>
        <v>215.27999999999997</v>
      </c>
      <c r="CH187" s="47"/>
      <c r="CI187" s="46">
        <f>SUM(CI175:CI186)</f>
        <v>134.6</v>
      </c>
      <c r="CJ187" s="39">
        <f>SUM(CJ175:CJ186)</f>
        <v>808.55</v>
      </c>
      <c r="CK187" s="47"/>
      <c r="CL187" s="46">
        <f>SUM(CL175:CL186)</f>
        <v>0</v>
      </c>
      <c r="CM187" s="39">
        <f>SUM(CM175:CM186)</f>
        <v>0</v>
      </c>
      <c r="CN187" s="47"/>
      <c r="CO187" s="46">
        <f>SUM(CO175:CO186)</f>
        <v>0.26300000000000001</v>
      </c>
      <c r="CP187" s="39">
        <f>SUM(CP175:CP186)</f>
        <v>18.61</v>
      </c>
      <c r="CQ187" s="47"/>
      <c r="CR187" s="46">
        <f>SUM(CR175:CR186)</f>
        <v>21.051000000000002</v>
      </c>
      <c r="CS187" s="39">
        <f>SUM(CS175:CS186)</f>
        <v>139.22000000000003</v>
      </c>
      <c r="CT187" s="47"/>
      <c r="CU187" s="46">
        <f>SUM(CU175:CU186)</f>
        <v>1.2E-2</v>
      </c>
      <c r="CV187" s="39">
        <f>SUM(CV175:CV186)</f>
        <v>0.84</v>
      </c>
      <c r="CW187" s="47"/>
      <c r="CX187" s="46">
        <f>SUM(CX175:CX186)</f>
        <v>0</v>
      </c>
      <c r="CY187" s="39">
        <f>SUM(CY175:CY186)</f>
        <v>0</v>
      </c>
      <c r="CZ187" s="47"/>
      <c r="DA187" s="40">
        <f t="shared" si="193"/>
        <v>370.22599999999994</v>
      </c>
      <c r="DB187" s="41">
        <f t="shared" si="194"/>
        <v>4648.0300000000007</v>
      </c>
    </row>
    <row r="188" spans="1:106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f t="shared" ref="E188:E199" si="211">IF(C188=0,0,D188/C188*1000)</f>
        <v>0</v>
      </c>
      <c r="F188" s="43">
        <v>0</v>
      </c>
      <c r="G188" s="14">
        <v>0</v>
      </c>
      <c r="H188" s="44">
        <v>0</v>
      </c>
      <c r="I188" s="43">
        <v>10</v>
      </c>
      <c r="J188" s="14">
        <v>517.72</v>
      </c>
      <c r="K188" s="44">
        <f t="shared" ref="K188" si="212">J188/I188*1000</f>
        <v>51772.000000000007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0</v>
      </c>
      <c r="AE188" s="14">
        <v>0</v>
      </c>
      <c r="AF188" s="44">
        <v>0</v>
      </c>
      <c r="AG188" s="43">
        <v>8.4000000000000005E-2</v>
      </c>
      <c r="AH188" s="14">
        <v>11.89</v>
      </c>
      <c r="AI188" s="44">
        <f t="shared" ref="AI188:AI198" si="213">AH188/AG188*1000</f>
        <v>141547.61904761902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v>0</v>
      </c>
      <c r="AP188" s="43">
        <v>0</v>
      </c>
      <c r="AQ188" s="14">
        <v>0</v>
      </c>
      <c r="AR188" s="44">
        <f t="shared" ref="AR188:AR199" si="214">IF(AP188=0,0,AQ188/AP188*1000)</f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f t="shared" ref="BG188:BG199" si="215">IF(BE188=0,0,BF188/BE188*1000)</f>
        <v>0</v>
      </c>
      <c r="BH188" s="43">
        <v>0</v>
      </c>
      <c r="BI188" s="14">
        <v>0</v>
      </c>
      <c r="BJ188" s="44">
        <v>0</v>
      </c>
      <c r="BK188" s="43">
        <v>0</v>
      </c>
      <c r="BL188" s="14">
        <v>0</v>
      </c>
      <c r="BM188" s="44">
        <v>0</v>
      </c>
      <c r="BN188" s="43">
        <v>0</v>
      </c>
      <c r="BO188" s="14">
        <v>0</v>
      </c>
      <c r="BP188" s="44">
        <v>0</v>
      </c>
      <c r="BQ188" s="43">
        <v>20</v>
      </c>
      <c r="BR188" s="14">
        <v>115.41</v>
      </c>
      <c r="BS188" s="44">
        <f t="shared" ref="BS188:BS191" si="216">BR188/BQ188*1000</f>
        <v>5770.5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43">
        <v>0</v>
      </c>
      <c r="CV188" s="14">
        <v>0</v>
      </c>
      <c r="CW188" s="44">
        <v>0</v>
      </c>
      <c r="CX188" s="43">
        <v>0</v>
      </c>
      <c r="CY188" s="14">
        <v>0</v>
      </c>
      <c r="CZ188" s="44">
        <v>0</v>
      </c>
      <c r="DA188" s="8">
        <f t="shared" ref="DA188:DA195" si="217">SUM(CR188,CO188,CI188,CF188,BT188,BQ188,BK188,AY188,AS188,AM188,AG188,AD188,R188,F188,U188,X188,AJ188+L188+I188+AV188+BH188+BB188+CU188+CC188)+BW188+BZ188</f>
        <v>30.084</v>
      </c>
      <c r="DB188" s="17">
        <f t="shared" ref="DB188:DB195" si="218">SUM(CS188,CP188,CJ188,CG188,BU188,BR188,BL188,AZ188,AT188,AN188,AH188,AE188,S188,G188,V188,Y188,AK188+M188+J188+AW188+BI188+BC188+CV188+CD188)+BX188+CA188</f>
        <v>645.02</v>
      </c>
    </row>
    <row r="189" spans="1:106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f t="shared" si="211"/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0</v>
      </c>
      <c r="P189" s="14">
        <v>0</v>
      </c>
      <c r="Q189" s="44">
        <v>0</v>
      </c>
      <c r="R189" s="43">
        <v>138</v>
      </c>
      <c r="S189" s="14">
        <v>667.66</v>
      </c>
      <c r="T189" s="44">
        <f t="shared" ref="T189" si="219">S189/R189*1000</f>
        <v>4838.115942028986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0</v>
      </c>
      <c r="AB189" s="14">
        <v>0</v>
      </c>
      <c r="AC189" s="44">
        <v>0</v>
      </c>
      <c r="AD189" s="43">
        <v>10</v>
      </c>
      <c r="AE189" s="14">
        <v>444.56</v>
      </c>
      <c r="AF189" s="44">
        <f t="shared" ref="AF189:AF198" si="220">AE189/AD189*1000</f>
        <v>44456</v>
      </c>
      <c r="AG189" s="43">
        <v>0.157</v>
      </c>
      <c r="AH189" s="14">
        <v>31.71</v>
      </c>
      <c r="AI189" s="44">
        <f t="shared" si="213"/>
        <v>201974.52229299364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v>0</v>
      </c>
      <c r="AP189" s="43">
        <v>0</v>
      </c>
      <c r="AQ189" s="14">
        <v>0</v>
      </c>
      <c r="AR189" s="44">
        <f t="shared" si="214"/>
        <v>0</v>
      </c>
      <c r="AS189" s="43">
        <v>0</v>
      </c>
      <c r="AT189" s="14">
        <v>0</v>
      </c>
      <c r="AU189" s="44">
        <v>0</v>
      </c>
      <c r="AV189" s="43">
        <v>0.34899999999999998</v>
      </c>
      <c r="AW189" s="14">
        <v>31.04</v>
      </c>
      <c r="AX189" s="44">
        <f t="shared" ref="AX189" si="221">AW189/AV189*1000</f>
        <v>88939.828080229228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f t="shared" si="215"/>
        <v>0</v>
      </c>
      <c r="BH189" s="43">
        <v>0</v>
      </c>
      <c r="BI189" s="14">
        <v>0</v>
      </c>
      <c r="BJ189" s="44">
        <v>0</v>
      </c>
      <c r="BK189" s="43">
        <v>0</v>
      </c>
      <c r="BL189" s="14">
        <v>0</v>
      </c>
      <c r="BM189" s="44">
        <v>0</v>
      </c>
      <c r="BN189" s="43">
        <v>0</v>
      </c>
      <c r="BO189" s="14">
        <v>0</v>
      </c>
      <c r="BP189" s="44">
        <v>0</v>
      </c>
      <c r="BQ189" s="43">
        <v>60</v>
      </c>
      <c r="BR189" s="14">
        <v>368.48</v>
      </c>
      <c r="BS189" s="44">
        <f t="shared" si="216"/>
        <v>6141.3333333333339</v>
      </c>
      <c r="BT189" s="43">
        <v>2E-3</v>
      </c>
      <c r="BU189" s="14">
        <v>0.03</v>
      </c>
      <c r="BV189" s="44">
        <f t="shared" ref="BV189" si="222">BU189/BT189*1000</f>
        <v>15000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43">
        <v>0</v>
      </c>
      <c r="CV189" s="14">
        <v>0</v>
      </c>
      <c r="CW189" s="44">
        <v>0</v>
      </c>
      <c r="CX189" s="43">
        <v>0</v>
      </c>
      <c r="CY189" s="14">
        <v>0</v>
      </c>
      <c r="CZ189" s="44">
        <v>0</v>
      </c>
      <c r="DA189" s="8">
        <f t="shared" si="217"/>
        <v>208.50799999999998</v>
      </c>
      <c r="DB189" s="17">
        <f t="shared" si="218"/>
        <v>1543.48</v>
      </c>
    </row>
    <row r="190" spans="1:106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f t="shared" si="211"/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0</v>
      </c>
      <c r="AE190" s="14">
        <v>0</v>
      </c>
      <c r="AF190" s="44">
        <v>0</v>
      </c>
      <c r="AG190" s="43">
        <v>26.33</v>
      </c>
      <c r="AH190" s="14">
        <v>241.67</v>
      </c>
      <c r="AI190" s="44">
        <f t="shared" si="213"/>
        <v>9178.5036080516529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v>0</v>
      </c>
      <c r="AP190" s="43">
        <v>0</v>
      </c>
      <c r="AQ190" s="14">
        <v>0</v>
      </c>
      <c r="AR190" s="44">
        <f t="shared" si="214"/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f t="shared" si="215"/>
        <v>0</v>
      </c>
      <c r="BH190" s="43">
        <v>0</v>
      </c>
      <c r="BI190" s="14">
        <v>0</v>
      </c>
      <c r="BJ190" s="44">
        <v>0</v>
      </c>
      <c r="BK190" s="43">
        <v>0</v>
      </c>
      <c r="BL190" s="14">
        <v>0</v>
      </c>
      <c r="BM190" s="44">
        <v>0</v>
      </c>
      <c r="BN190" s="43">
        <v>0</v>
      </c>
      <c r="BO190" s="14">
        <v>0</v>
      </c>
      <c r="BP190" s="44">
        <v>0</v>
      </c>
      <c r="BQ190" s="43">
        <v>26</v>
      </c>
      <c r="BR190" s="14">
        <v>211.69</v>
      </c>
      <c r="BS190" s="44">
        <f t="shared" si="216"/>
        <v>8141.9230769230762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43">
        <v>0</v>
      </c>
      <c r="CV190" s="14">
        <v>0</v>
      </c>
      <c r="CW190" s="44">
        <v>0</v>
      </c>
      <c r="CX190" s="43">
        <v>0</v>
      </c>
      <c r="CY190" s="14">
        <v>0</v>
      </c>
      <c r="CZ190" s="44">
        <v>0</v>
      </c>
      <c r="DA190" s="8">
        <f t="shared" si="217"/>
        <v>52.33</v>
      </c>
      <c r="DB190" s="17">
        <f t="shared" si="218"/>
        <v>453.36</v>
      </c>
    </row>
    <row r="191" spans="1:106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f t="shared" si="211"/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</v>
      </c>
      <c r="AE191" s="14">
        <v>0</v>
      </c>
      <c r="AF191" s="44">
        <v>0</v>
      </c>
      <c r="AG191" s="43">
        <v>0.02</v>
      </c>
      <c r="AH191" s="14">
        <v>3.34</v>
      </c>
      <c r="AI191" s="44">
        <f t="shared" si="213"/>
        <v>167000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v>0</v>
      </c>
      <c r="AP191" s="43">
        <v>0</v>
      </c>
      <c r="AQ191" s="14">
        <v>0</v>
      </c>
      <c r="AR191" s="44">
        <f t="shared" si="214"/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f t="shared" si="215"/>
        <v>0</v>
      </c>
      <c r="BH191" s="43">
        <v>0</v>
      </c>
      <c r="BI191" s="14">
        <v>0</v>
      </c>
      <c r="BJ191" s="44">
        <v>0</v>
      </c>
      <c r="BK191" s="43">
        <v>0</v>
      </c>
      <c r="BL191" s="14">
        <v>0</v>
      </c>
      <c r="BM191" s="44">
        <v>0</v>
      </c>
      <c r="BN191" s="43">
        <v>0</v>
      </c>
      <c r="BO191" s="14">
        <v>0</v>
      </c>
      <c r="BP191" s="44">
        <f t="shared" ref="BP191:BP199" si="223">IF(BN191=0,0,BO191/BN191*1000)</f>
        <v>0</v>
      </c>
      <c r="BQ191" s="43">
        <v>20</v>
      </c>
      <c r="BR191" s="14">
        <v>120.38</v>
      </c>
      <c r="BS191" s="44">
        <f t="shared" si="216"/>
        <v>6019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43">
        <v>0</v>
      </c>
      <c r="CV191" s="14">
        <v>0</v>
      </c>
      <c r="CW191" s="44">
        <v>0</v>
      </c>
      <c r="CX191" s="43">
        <v>0</v>
      </c>
      <c r="CY191" s="14">
        <v>0</v>
      </c>
      <c r="CZ191" s="44">
        <v>0</v>
      </c>
      <c r="DA191" s="8">
        <f t="shared" si="217"/>
        <v>20.02</v>
      </c>
      <c r="DB191" s="17">
        <f t="shared" si="218"/>
        <v>123.72</v>
      </c>
    </row>
    <row r="192" spans="1:106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f t="shared" si="211"/>
        <v>0</v>
      </c>
      <c r="F192" s="43">
        <v>0</v>
      </c>
      <c r="G192" s="14">
        <v>0</v>
      </c>
      <c r="H192" s="44">
        <v>0</v>
      </c>
      <c r="I192" s="43">
        <v>0</v>
      </c>
      <c r="J192" s="14">
        <v>0</v>
      </c>
      <c r="K192" s="44">
        <v>0</v>
      </c>
      <c r="L192" s="43">
        <v>0.18</v>
      </c>
      <c r="M192" s="14">
        <v>4.74</v>
      </c>
      <c r="N192" s="44">
        <f t="shared" ref="N192:N198" si="224">M192/L192*1000</f>
        <v>26333.333333333336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v>0</v>
      </c>
      <c r="AP192" s="43">
        <v>0</v>
      </c>
      <c r="AQ192" s="14">
        <v>0</v>
      </c>
      <c r="AR192" s="44">
        <f t="shared" si="214"/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f t="shared" si="215"/>
        <v>0</v>
      </c>
      <c r="BH192" s="43">
        <v>0</v>
      </c>
      <c r="BI192" s="14">
        <v>0</v>
      </c>
      <c r="BJ192" s="44"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f t="shared" si="223"/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43">
        <v>0</v>
      </c>
      <c r="CV192" s="14">
        <v>0</v>
      </c>
      <c r="CW192" s="44">
        <v>0</v>
      </c>
      <c r="CX192" s="43">
        <v>0</v>
      </c>
      <c r="CY192" s="14">
        <v>0</v>
      </c>
      <c r="CZ192" s="44">
        <v>0</v>
      </c>
      <c r="DA192" s="8">
        <f t="shared" si="217"/>
        <v>0.18</v>
      </c>
      <c r="DB192" s="17">
        <f t="shared" si="218"/>
        <v>4.74</v>
      </c>
    </row>
    <row r="193" spans="1:106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f t="shared" si="211"/>
        <v>0</v>
      </c>
      <c r="F193" s="43">
        <v>0</v>
      </c>
      <c r="G193" s="14">
        <v>0</v>
      </c>
      <c r="H193" s="44">
        <v>0</v>
      </c>
      <c r="I193" s="43">
        <v>0</v>
      </c>
      <c r="J193" s="14">
        <v>0</v>
      </c>
      <c r="K193" s="44">
        <v>0</v>
      </c>
      <c r="L193" s="43">
        <v>5.0000000000000001E-3</v>
      </c>
      <c r="M193" s="14">
        <v>0.379</v>
      </c>
      <c r="N193" s="44">
        <f t="shared" si="224"/>
        <v>75800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0</v>
      </c>
      <c r="AE193" s="14">
        <v>0</v>
      </c>
      <c r="AF193" s="44">
        <v>0</v>
      </c>
      <c r="AG193" s="43">
        <v>1.5300000000000001E-2</v>
      </c>
      <c r="AH193" s="14">
        <v>2.129</v>
      </c>
      <c r="AI193" s="44">
        <f t="shared" si="213"/>
        <v>139150.32679738561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v>0</v>
      </c>
      <c r="AP193" s="43">
        <v>0</v>
      </c>
      <c r="AQ193" s="14">
        <v>0</v>
      </c>
      <c r="AR193" s="44">
        <f t="shared" si="214"/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f t="shared" si="215"/>
        <v>0</v>
      </c>
      <c r="BH193" s="43">
        <v>0</v>
      </c>
      <c r="BI193" s="14">
        <v>0</v>
      </c>
      <c r="BJ193" s="44"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f t="shared" si="223"/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43">
        <v>0</v>
      </c>
      <c r="CV193" s="14">
        <v>0</v>
      </c>
      <c r="CW193" s="44">
        <v>0</v>
      </c>
      <c r="CX193" s="43">
        <v>0</v>
      </c>
      <c r="CY193" s="14">
        <v>0</v>
      </c>
      <c r="CZ193" s="44">
        <v>0</v>
      </c>
      <c r="DA193" s="8">
        <f t="shared" si="217"/>
        <v>2.0300000000000002E-2</v>
      </c>
      <c r="DB193" s="17">
        <f t="shared" si="218"/>
        <v>2.508</v>
      </c>
    </row>
    <row r="194" spans="1:106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f t="shared" si="211"/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0</v>
      </c>
      <c r="AB194" s="14">
        <v>0</v>
      </c>
      <c r="AC194" s="44">
        <v>0</v>
      </c>
      <c r="AD194" s="43">
        <v>10</v>
      </c>
      <c r="AE194" s="14">
        <v>491.15899999999999</v>
      </c>
      <c r="AF194" s="44">
        <f t="shared" si="220"/>
        <v>49115.899999999994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v>0</v>
      </c>
      <c r="AP194" s="43">
        <v>0</v>
      </c>
      <c r="AQ194" s="14">
        <v>0</v>
      </c>
      <c r="AR194" s="44">
        <f t="shared" si="214"/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0</v>
      </c>
      <c r="BF194" s="14">
        <v>0</v>
      </c>
      <c r="BG194" s="44">
        <f t="shared" si="215"/>
        <v>0</v>
      </c>
      <c r="BH194" s="43">
        <v>0</v>
      </c>
      <c r="BI194" s="14">
        <v>0</v>
      </c>
      <c r="BJ194" s="44">
        <v>0</v>
      </c>
      <c r="BK194" s="43">
        <v>1.34E-3</v>
      </c>
      <c r="BL194" s="14">
        <v>6.0000000000000001E-3</v>
      </c>
      <c r="BM194" s="44">
        <f t="shared" ref="BM194" si="225">BL194/BK194*1000</f>
        <v>4477.6119402985069</v>
      </c>
      <c r="BN194" s="43">
        <v>0</v>
      </c>
      <c r="BO194" s="14">
        <v>0</v>
      </c>
      <c r="BP194" s="44">
        <f t="shared" si="223"/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0</v>
      </c>
      <c r="CD194" s="14">
        <v>0</v>
      </c>
      <c r="CE194" s="44">
        <v>0</v>
      </c>
      <c r="CF194" s="43">
        <v>0</v>
      </c>
      <c r="CG194" s="14">
        <v>0</v>
      </c>
      <c r="CH194" s="44">
        <v>0</v>
      </c>
      <c r="CI194" s="43">
        <v>20</v>
      </c>
      <c r="CJ194" s="14">
        <v>180.23599999999999</v>
      </c>
      <c r="CK194" s="44">
        <f t="shared" ref="CK194:CK199" si="226">CJ194/CI194*1000</f>
        <v>9011.7999999999993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43">
        <v>0</v>
      </c>
      <c r="CV194" s="14">
        <v>0</v>
      </c>
      <c r="CW194" s="44">
        <v>0</v>
      </c>
      <c r="CX194" s="43">
        <v>0</v>
      </c>
      <c r="CY194" s="14">
        <v>0</v>
      </c>
      <c r="CZ194" s="44">
        <v>0</v>
      </c>
      <c r="DA194" s="8">
        <f t="shared" si="217"/>
        <v>30.001339999999999</v>
      </c>
      <c r="DB194" s="17">
        <f t="shared" si="218"/>
        <v>671.40099999999995</v>
      </c>
    </row>
    <row r="195" spans="1:106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f t="shared" si="211"/>
        <v>0</v>
      </c>
      <c r="F195" s="43">
        <v>0</v>
      </c>
      <c r="G195" s="14">
        <v>0</v>
      </c>
      <c r="H195" s="44">
        <v>0</v>
      </c>
      <c r="I195" s="43">
        <v>0</v>
      </c>
      <c r="J195" s="14">
        <v>0</v>
      </c>
      <c r="K195" s="44">
        <v>0</v>
      </c>
      <c r="L195" s="43">
        <v>8.5000000000000006E-2</v>
      </c>
      <c r="M195" s="14">
        <v>1.02</v>
      </c>
      <c r="N195" s="44">
        <f t="shared" si="224"/>
        <v>12000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</v>
      </c>
      <c r="AE195" s="14">
        <v>0</v>
      </c>
      <c r="AF195" s="44">
        <v>0</v>
      </c>
      <c r="AG195" s="43">
        <v>0.18919</v>
      </c>
      <c r="AH195" s="14">
        <v>12.343999999999999</v>
      </c>
      <c r="AI195" s="44">
        <f t="shared" si="213"/>
        <v>65246.577514667792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v>0</v>
      </c>
      <c r="AP195" s="43">
        <v>0</v>
      </c>
      <c r="AQ195" s="14">
        <v>0</v>
      </c>
      <c r="AR195" s="44">
        <f t="shared" si="214"/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f t="shared" si="215"/>
        <v>0</v>
      </c>
      <c r="BH195" s="43">
        <v>0</v>
      </c>
      <c r="BI195" s="14">
        <v>0</v>
      </c>
      <c r="BJ195" s="44"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f t="shared" si="223"/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0</v>
      </c>
      <c r="CD195" s="14">
        <v>0</v>
      </c>
      <c r="CE195" s="44">
        <v>0</v>
      </c>
      <c r="CF195" s="43">
        <v>0</v>
      </c>
      <c r="CG195" s="14">
        <v>0</v>
      </c>
      <c r="CH195" s="44">
        <v>0</v>
      </c>
      <c r="CI195" s="43">
        <v>40</v>
      </c>
      <c r="CJ195" s="14">
        <v>352.43</v>
      </c>
      <c r="CK195" s="44">
        <f t="shared" si="226"/>
        <v>8810.75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43">
        <v>0</v>
      </c>
      <c r="CV195" s="14">
        <v>0</v>
      </c>
      <c r="CW195" s="44">
        <v>0</v>
      </c>
      <c r="CX195" s="43">
        <v>0</v>
      </c>
      <c r="CY195" s="14">
        <v>0</v>
      </c>
      <c r="CZ195" s="44">
        <v>0</v>
      </c>
      <c r="DA195" s="8">
        <f t="shared" si="217"/>
        <v>40.274190000000004</v>
      </c>
      <c r="DB195" s="17">
        <f t="shared" si="218"/>
        <v>365.79399999999998</v>
      </c>
    </row>
    <row r="196" spans="1:106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f t="shared" si="211"/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0</v>
      </c>
      <c r="AB196" s="14">
        <v>0</v>
      </c>
      <c r="AC196" s="44">
        <v>0</v>
      </c>
      <c r="AD196" s="43">
        <v>20</v>
      </c>
      <c r="AE196" s="14">
        <v>984.48800000000006</v>
      </c>
      <c r="AF196" s="44">
        <f t="shared" ref="AF196" si="227">AE196/AD196*1000</f>
        <v>49224.4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v>0</v>
      </c>
      <c r="AP196" s="43">
        <v>0</v>
      </c>
      <c r="AQ196" s="14">
        <v>0</v>
      </c>
      <c r="AR196" s="44">
        <f t="shared" si="214"/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</v>
      </c>
      <c r="BC196" s="14">
        <v>0</v>
      </c>
      <c r="BD196" s="44">
        <v>0</v>
      </c>
      <c r="BE196" s="43">
        <v>0</v>
      </c>
      <c r="BF196" s="14">
        <v>0</v>
      </c>
      <c r="BG196" s="44">
        <f t="shared" si="215"/>
        <v>0</v>
      </c>
      <c r="BH196" s="43">
        <v>0.108</v>
      </c>
      <c r="BI196" s="14">
        <v>0.93400000000000005</v>
      </c>
      <c r="BJ196" s="44">
        <f t="shared" ref="BJ196" si="228">BI196/BH196*1000</f>
        <v>8648.1481481481496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f t="shared" si="223"/>
        <v>0</v>
      </c>
      <c r="BQ196" s="43">
        <v>0</v>
      </c>
      <c r="BR196" s="14">
        <v>0</v>
      </c>
      <c r="BS196" s="44">
        <v>0</v>
      </c>
      <c r="BT196" s="43">
        <v>0</v>
      </c>
      <c r="BU196" s="14">
        <v>0</v>
      </c>
      <c r="BV196" s="44">
        <v>0</v>
      </c>
      <c r="BW196" s="43">
        <v>0</v>
      </c>
      <c r="BX196" s="14">
        <v>0</v>
      </c>
      <c r="BY196" s="44">
        <v>0</v>
      </c>
      <c r="BZ196" s="43">
        <v>2.844E-2</v>
      </c>
      <c r="CA196" s="14">
        <v>3.89</v>
      </c>
      <c r="CB196" s="44">
        <f t="shared" ref="CB196" si="229">CA196/BZ196*1000</f>
        <v>136779.18424753868</v>
      </c>
      <c r="CC196" s="43">
        <v>0</v>
      </c>
      <c r="CD196" s="14">
        <v>0</v>
      </c>
      <c r="CE196" s="44">
        <v>0</v>
      </c>
      <c r="CF196" s="43">
        <v>0</v>
      </c>
      <c r="CG196" s="14">
        <v>0</v>
      </c>
      <c r="CH196" s="44">
        <v>0</v>
      </c>
      <c r="CI196" s="43">
        <v>40</v>
      </c>
      <c r="CJ196" s="14">
        <v>378.97</v>
      </c>
      <c r="CK196" s="44">
        <f t="shared" si="226"/>
        <v>9474.2500000000018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43">
        <v>0</v>
      </c>
      <c r="CV196" s="14">
        <v>0</v>
      </c>
      <c r="CW196" s="44">
        <v>0</v>
      </c>
      <c r="CX196" s="43">
        <v>0</v>
      </c>
      <c r="CY196" s="14">
        <v>0</v>
      </c>
      <c r="CZ196" s="44">
        <v>0</v>
      </c>
      <c r="DA196" s="8">
        <f>SUM(CR196,CO196,CI196,CF196,BT196,BQ196,BK196,AY196,AS196,AM196,AG196,AD196,R196,F196,U196,X196,AJ196+L196+I196+AV196+BH196+BB196+CU196+CC196)+BW196+BZ196</f>
        <v>60.13644</v>
      </c>
      <c r="DB196" s="17">
        <f>SUM(CS196,CP196,CJ196,CG196,BU196,BR196,BL196,AZ196,AT196,AN196,AH196,AE196,S196,G196,V196,Y196,AK196+M196+J196+AW196+BI196+BC196+CV196+CD196)+BX196+CA196</f>
        <v>1368.2820000000002</v>
      </c>
    </row>
    <row r="197" spans="1:106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f t="shared" si="211"/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v>0</v>
      </c>
      <c r="AP197" s="43">
        <v>0</v>
      </c>
      <c r="AQ197" s="14">
        <v>0</v>
      </c>
      <c r="AR197" s="44">
        <f t="shared" si="214"/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f t="shared" si="215"/>
        <v>0</v>
      </c>
      <c r="BH197" s="43">
        <v>0</v>
      </c>
      <c r="BI197" s="14">
        <v>0</v>
      </c>
      <c r="BJ197" s="44"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f t="shared" si="223"/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0</v>
      </c>
      <c r="CD197" s="14">
        <v>0</v>
      </c>
      <c r="CE197" s="44">
        <v>0</v>
      </c>
      <c r="CF197" s="43">
        <v>0</v>
      </c>
      <c r="CG197" s="14">
        <v>0</v>
      </c>
      <c r="CH197" s="44">
        <v>0</v>
      </c>
      <c r="CI197" s="43">
        <v>40</v>
      </c>
      <c r="CJ197" s="14">
        <v>387.41399999999999</v>
      </c>
      <c r="CK197" s="44">
        <f t="shared" si="226"/>
        <v>9685.35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43">
        <v>0</v>
      </c>
      <c r="CV197" s="14">
        <v>0</v>
      </c>
      <c r="CW197" s="44">
        <v>0</v>
      </c>
      <c r="CX197" s="43">
        <v>0</v>
      </c>
      <c r="CY197" s="14">
        <v>0</v>
      </c>
      <c r="CZ197" s="44">
        <v>0</v>
      </c>
      <c r="DA197" s="8">
        <f t="shared" ref="DA197:DA200" si="230">SUM(CR197,CO197,CI197,CF197,BT197,BQ197,BK197,AY197,AS197,AM197,AG197,AD197,R197,F197,U197,X197,AJ197+L197+I197+AV197+BH197+BB197+CU197+CC197)+BW197+BZ197</f>
        <v>40</v>
      </c>
      <c r="DB197" s="17">
        <f t="shared" ref="DB197:DB200" si="231">SUM(CS197,CP197,CJ197,CG197,BU197,BR197,BL197,AZ197,AT197,AN197,AH197,AE197,S197,G197,V197,Y197,AK197+M197+J197+AW197+BI197+BC197+CV197+CD197)+BX197+CA197</f>
        <v>387.41399999999999</v>
      </c>
    </row>
    <row r="198" spans="1:106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f t="shared" si="211"/>
        <v>0</v>
      </c>
      <c r="F198" s="43">
        <v>0</v>
      </c>
      <c r="G198" s="14">
        <v>0</v>
      </c>
      <c r="H198" s="44">
        <v>0</v>
      </c>
      <c r="I198" s="43">
        <v>0</v>
      </c>
      <c r="J198" s="14">
        <v>0</v>
      </c>
      <c r="K198" s="44">
        <v>0</v>
      </c>
      <c r="L198" s="43">
        <v>6.5000000000000002E-2</v>
      </c>
      <c r="M198" s="14">
        <v>3.359</v>
      </c>
      <c r="N198" s="44">
        <f t="shared" si="224"/>
        <v>51676.923076923078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0</v>
      </c>
      <c r="AB198" s="14">
        <v>0</v>
      </c>
      <c r="AC198" s="44">
        <v>0</v>
      </c>
      <c r="AD198" s="43">
        <v>20</v>
      </c>
      <c r="AE198" s="14">
        <v>1008.17</v>
      </c>
      <c r="AF198" s="44">
        <f t="shared" si="220"/>
        <v>50408.5</v>
      </c>
      <c r="AG198" s="43">
        <v>14.3</v>
      </c>
      <c r="AH198" s="14">
        <v>111.22</v>
      </c>
      <c r="AI198" s="44">
        <f t="shared" si="213"/>
        <v>7777.6223776223769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v>0</v>
      </c>
      <c r="AP198" s="43">
        <v>0</v>
      </c>
      <c r="AQ198" s="14">
        <v>0</v>
      </c>
      <c r="AR198" s="44">
        <f t="shared" si="214"/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f t="shared" si="215"/>
        <v>0</v>
      </c>
      <c r="BH198" s="43">
        <v>0</v>
      </c>
      <c r="BI198" s="14">
        <v>0</v>
      </c>
      <c r="BJ198" s="44"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f t="shared" si="223"/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0</v>
      </c>
      <c r="CD198" s="14">
        <v>0</v>
      </c>
      <c r="CE198" s="44">
        <v>0</v>
      </c>
      <c r="CF198" s="43">
        <v>0</v>
      </c>
      <c r="CG198" s="14">
        <v>0</v>
      </c>
      <c r="CH198" s="44">
        <v>0</v>
      </c>
      <c r="CI198" s="43">
        <v>20</v>
      </c>
      <c r="CJ198" s="14">
        <v>184.98099999999999</v>
      </c>
      <c r="CK198" s="44">
        <f t="shared" si="226"/>
        <v>9249.0500000000011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43">
        <v>0</v>
      </c>
      <c r="CV198" s="14">
        <v>0</v>
      </c>
      <c r="CW198" s="44">
        <v>0</v>
      </c>
      <c r="CX198" s="43">
        <v>0</v>
      </c>
      <c r="CY198" s="14">
        <v>0</v>
      </c>
      <c r="CZ198" s="44">
        <v>0</v>
      </c>
      <c r="DA198" s="8">
        <f t="shared" si="230"/>
        <v>54.364999999999995</v>
      </c>
      <c r="DB198" s="17">
        <f t="shared" si="231"/>
        <v>1307.73</v>
      </c>
    </row>
    <row r="199" spans="1:106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f t="shared" si="211"/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v>0</v>
      </c>
      <c r="AP199" s="43">
        <v>0</v>
      </c>
      <c r="AQ199" s="14">
        <v>0</v>
      </c>
      <c r="AR199" s="44">
        <f t="shared" si="214"/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f t="shared" si="215"/>
        <v>0</v>
      </c>
      <c r="BH199" s="43">
        <v>0</v>
      </c>
      <c r="BI199" s="14">
        <v>0</v>
      </c>
      <c r="BJ199" s="44"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f t="shared" si="223"/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0</v>
      </c>
      <c r="CD199" s="14">
        <v>0</v>
      </c>
      <c r="CE199" s="44">
        <v>0</v>
      </c>
      <c r="CF199" s="43">
        <v>0</v>
      </c>
      <c r="CG199" s="14">
        <v>0</v>
      </c>
      <c r="CH199" s="44">
        <v>0</v>
      </c>
      <c r="CI199" s="43">
        <v>80</v>
      </c>
      <c r="CJ199" s="14">
        <v>708.16499999999996</v>
      </c>
      <c r="CK199" s="44">
        <f t="shared" si="226"/>
        <v>8852.0624999999982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43">
        <v>0</v>
      </c>
      <c r="CV199" s="14">
        <v>0</v>
      </c>
      <c r="CW199" s="44">
        <v>0</v>
      </c>
      <c r="CX199" s="43">
        <v>0</v>
      </c>
      <c r="CY199" s="14">
        <v>0</v>
      </c>
      <c r="CZ199" s="44">
        <v>0</v>
      </c>
      <c r="DA199" s="8">
        <f t="shared" si="230"/>
        <v>80</v>
      </c>
      <c r="DB199" s="17">
        <f t="shared" si="231"/>
        <v>708.16499999999996</v>
      </c>
    </row>
    <row r="200" spans="1:106" ht="15" thickBot="1" x14ac:dyDescent="0.35">
      <c r="A200" s="38"/>
      <c r="B200" s="50" t="s">
        <v>17</v>
      </c>
      <c r="C200" s="46">
        <f t="shared" ref="C200:D200" si="232">SUM(C188:C199)</f>
        <v>0</v>
      </c>
      <c r="D200" s="39">
        <f t="shared" si="232"/>
        <v>0</v>
      </c>
      <c r="E200" s="47"/>
      <c r="F200" s="46">
        <f>SUM(F188:F199)</f>
        <v>0</v>
      </c>
      <c r="G200" s="39">
        <f>SUM(G188:G199)</f>
        <v>0</v>
      </c>
      <c r="H200" s="47"/>
      <c r="I200" s="46">
        <f>SUM(I188:I199)</f>
        <v>10</v>
      </c>
      <c r="J200" s="39">
        <f>SUM(J188:J199)</f>
        <v>517.72</v>
      </c>
      <c r="K200" s="47"/>
      <c r="L200" s="46">
        <f>SUM(L188:L199)</f>
        <v>0.33500000000000002</v>
      </c>
      <c r="M200" s="39">
        <f>SUM(M188:M199)</f>
        <v>9.4979999999999993</v>
      </c>
      <c r="N200" s="47"/>
      <c r="O200" s="46">
        <f>SUM(O188:O199)</f>
        <v>0</v>
      </c>
      <c r="P200" s="39">
        <f>SUM(P188:P199)</f>
        <v>0</v>
      </c>
      <c r="Q200" s="47"/>
      <c r="R200" s="46">
        <f>SUM(R188:R199)</f>
        <v>138</v>
      </c>
      <c r="S200" s="39">
        <f>SUM(S188:S199)</f>
        <v>667.66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0</v>
      </c>
      <c r="AB200" s="39">
        <f>SUM(AB188:AB199)</f>
        <v>0</v>
      </c>
      <c r="AC200" s="47"/>
      <c r="AD200" s="46">
        <f>SUM(AD188:AD199)</f>
        <v>60</v>
      </c>
      <c r="AE200" s="39">
        <f>SUM(AE188:AE199)</f>
        <v>2928.377</v>
      </c>
      <c r="AF200" s="47"/>
      <c r="AG200" s="46">
        <f>SUM(AG188:AG199)</f>
        <v>41.095489999999998</v>
      </c>
      <c r="AH200" s="39">
        <f>SUM(AH188:AH199)</f>
        <v>414.303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>SUM(AM188:AM199)</f>
        <v>0</v>
      </c>
      <c r="AN200" s="39">
        <f>SUM(AN188:AN199)</f>
        <v>0</v>
      </c>
      <c r="AO200" s="47"/>
      <c r="AP200" s="46">
        <f t="shared" ref="AP200:AQ200" si="233">SUM(AP188:AP199)</f>
        <v>0</v>
      </c>
      <c r="AQ200" s="39">
        <f t="shared" si="233"/>
        <v>0</v>
      </c>
      <c r="AR200" s="47"/>
      <c r="AS200" s="46">
        <f>SUM(AS188:AS199)</f>
        <v>0</v>
      </c>
      <c r="AT200" s="39">
        <f>SUM(AT188:AT199)</f>
        <v>0</v>
      </c>
      <c r="AU200" s="47"/>
      <c r="AV200" s="46">
        <f>SUM(AV188:AV199)</f>
        <v>0.34899999999999998</v>
      </c>
      <c r="AW200" s="39">
        <f>SUM(AW188:AW199)</f>
        <v>31.04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</v>
      </c>
      <c r="BC200" s="39">
        <f>SUM(BC188:BC199)</f>
        <v>0</v>
      </c>
      <c r="BD200" s="47"/>
      <c r="BE200" s="46">
        <f t="shared" ref="BE200:BF200" si="234">SUM(BE188:BE199)</f>
        <v>0</v>
      </c>
      <c r="BF200" s="39">
        <f t="shared" si="234"/>
        <v>0</v>
      </c>
      <c r="BG200" s="47"/>
      <c r="BH200" s="46">
        <f>SUM(BH188:BH199)</f>
        <v>0.108</v>
      </c>
      <c r="BI200" s="39">
        <f>SUM(BI188:BI199)</f>
        <v>0.93400000000000005</v>
      </c>
      <c r="BJ200" s="47"/>
      <c r="BK200" s="46">
        <f>SUM(BK188:BK199)</f>
        <v>1.34E-3</v>
      </c>
      <c r="BL200" s="39">
        <f>SUM(BL188:BL199)</f>
        <v>6.0000000000000001E-3</v>
      </c>
      <c r="BM200" s="47"/>
      <c r="BN200" s="46">
        <f>SUM(BN188:BN199)</f>
        <v>0</v>
      </c>
      <c r="BO200" s="39">
        <f>SUM(BO188:BO199)</f>
        <v>0</v>
      </c>
      <c r="BP200" s="47"/>
      <c r="BQ200" s="46">
        <f>SUM(BQ188:BQ199)</f>
        <v>126</v>
      </c>
      <c r="BR200" s="39">
        <f>SUM(BR188:BR199)</f>
        <v>815.95999999999992</v>
      </c>
      <c r="BS200" s="47"/>
      <c r="BT200" s="46">
        <f>SUM(BT188:BT199)</f>
        <v>2E-3</v>
      </c>
      <c r="BU200" s="39">
        <f>SUM(BU188:BU199)</f>
        <v>0.03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2.844E-2</v>
      </c>
      <c r="CA200" s="39">
        <f>SUM(CA188:CA199)</f>
        <v>3.89</v>
      </c>
      <c r="CB200" s="47"/>
      <c r="CC200" s="46">
        <f>SUM(CC188:CC199)</f>
        <v>0</v>
      </c>
      <c r="CD200" s="39">
        <f>SUM(CD188:CD199)</f>
        <v>0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240</v>
      </c>
      <c r="CJ200" s="39">
        <f>SUM(CJ188:CJ199)</f>
        <v>2192.1959999999999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6">
        <f>SUM(CU188:CU199)</f>
        <v>0</v>
      </c>
      <c r="CV200" s="39">
        <f>SUM(CV188:CV199)</f>
        <v>0</v>
      </c>
      <c r="CW200" s="47"/>
      <c r="CX200" s="46">
        <f>SUM(CX188:CX199)</f>
        <v>0</v>
      </c>
      <c r="CY200" s="39">
        <f>SUM(CY188:CY199)</f>
        <v>0</v>
      </c>
      <c r="CZ200" s="47"/>
      <c r="DA200" s="40">
        <f t="shared" si="230"/>
        <v>615.9192700000001</v>
      </c>
      <c r="DB200" s="41">
        <f t="shared" si="231"/>
        <v>7581.6139999999996</v>
      </c>
    </row>
    <row r="201" spans="1:106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f t="shared" ref="E201:E212" si="235">IF(C201=0,0,D201/C201*1000)</f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</v>
      </c>
      <c r="AE201" s="14">
        <v>0</v>
      </c>
      <c r="AF201" s="44">
        <v>0</v>
      </c>
      <c r="AG201" s="43">
        <v>0.19778999999999999</v>
      </c>
      <c r="AH201" s="14">
        <v>13.368</v>
      </c>
      <c r="AI201" s="44">
        <f t="shared" ref="AI201:AI208" si="236">AH201/AG201*1000</f>
        <v>67586.834521462166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v>0</v>
      </c>
      <c r="AP201" s="43">
        <v>0</v>
      </c>
      <c r="AQ201" s="14">
        <v>0</v>
      </c>
      <c r="AR201" s="44">
        <f t="shared" ref="AR201:AR212" si="237">IF(AP201=0,0,AQ201/AP201*1000)</f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</v>
      </c>
      <c r="BF201" s="14">
        <v>0</v>
      </c>
      <c r="BG201" s="44">
        <f t="shared" ref="BG201:BG212" si="238">IF(BE201=0,0,BF201/BE201*1000)</f>
        <v>0</v>
      </c>
      <c r="BH201" s="43">
        <v>0</v>
      </c>
      <c r="BI201" s="14">
        <v>0</v>
      </c>
      <c r="BJ201" s="44">
        <v>0</v>
      </c>
      <c r="BK201" s="43">
        <v>0.64019999999999999</v>
      </c>
      <c r="BL201" s="14">
        <v>30.640999999999998</v>
      </c>
      <c r="BM201" s="44">
        <f t="shared" ref="BM201:BM212" si="239">BL201/BK201*1000</f>
        <v>47861.605748203685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0</v>
      </c>
      <c r="CM201" s="14">
        <v>0</v>
      </c>
      <c r="CN201" s="44">
        <v>0</v>
      </c>
      <c r="CO201" s="43">
        <v>0</v>
      </c>
      <c r="CP201" s="14">
        <v>0</v>
      </c>
      <c r="CQ201" s="44">
        <v>0</v>
      </c>
      <c r="CR201" s="43">
        <v>4.0999999999999995E-3</v>
      </c>
      <c r="CS201" s="14">
        <v>0.65500000000000003</v>
      </c>
      <c r="CT201" s="44">
        <f t="shared" ref="CT201:CT212" si="240">CS201/CR201*1000</f>
        <v>159756.09756097564</v>
      </c>
      <c r="CU201" s="43">
        <v>0</v>
      </c>
      <c r="CV201" s="14">
        <v>0</v>
      </c>
      <c r="CW201" s="44">
        <v>0</v>
      </c>
      <c r="CX201" s="43">
        <v>0</v>
      </c>
      <c r="CY201" s="14">
        <v>0</v>
      </c>
      <c r="CZ201" s="44">
        <v>0</v>
      </c>
      <c r="DA201" s="8">
        <f t="shared" ref="DA201:DA211" si="241">SUM(CR201,CO201,CI201,CF201,BT201,BQ201,BK201,AY201,AS201,AM201,AG201,AD201,R201,F201,U201,X201,AJ201+L201+I201+AV201+BH201+BB201+CU201+CC201)+BW201+BZ201+O201+AA201+CX201</f>
        <v>0.84209000000000001</v>
      </c>
      <c r="DB201" s="17">
        <f t="shared" ref="DB201:DB211" si="242">SUM(CS201,CP201,CJ201,CG201,BU201,BR201,BL201,AZ201,AT201,AN201,AH201,AE201,S201,G201,V201,Y201,AK201+M201+J201+AW201+BI201+BC201+CV201+CD201)+BX201+CA201+P201+AB201+CY201</f>
        <v>44.664000000000001</v>
      </c>
    </row>
    <row r="202" spans="1:106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f t="shared" si="235"/>
        <v>0</v>
      </c>
      <c r="F202" s="43">
        <v>0</v>
      </c>
      <c r="G202" s="14">
        <v>0</v>
      </c>
      <c r="H202" s="44">
        <v>0</v>
      </c>
      <c r="I202" s="43">
        <v>0</v>
      </c>
      <c r="J202" s="14">
        <v>0</v>
      </c>
      <c r="K202" s="44">
        <v>0</v>
      </c>
      <c r="L202" s="43">
        <v>5.0999999999999997E-2</v>
      </c>
      <c r="M202" s="14">
        <v>6.9589999999999996</v>
      </c>
      <c r="N202" s="44">
        <f t="shared" ref="N202:N209" si="243">M202/L202*1000</f>
        <v>136450.98039215684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v>0</v>
      </c>
      <c r="AP202" s="43">
        <v>0</v>
      </c>
      <c r="AQ202" s="14">
        <v>0</v>
      </c>
      <c r="AR202" s="44">
        <f t="shared" si="237"/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f t="shared" si="238"/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</v>
      </c>
      <c r="CA202" s="14">
        <v>0</v>
      </c>
      <c r="CB202" s="44">
        <v>0</v>
      </c>
      <c r="CC202" s="43">
        <v>0</v>
      </c>
      <c r="CD202" s="14">
        <v>0</v>
      </c>
      <c r="CE202" s="44">
        <v>0</v>
      </c>
      <c r="CF202" s="43">
        <v>0.6</v>
      </c>
      <c r="CG202" s="14">
        <v>10.17</v>
      </c>
      <c r="CH202" s="44">
        <f t="shared" ref="CH202" si="244">CG202/CF202*1000</f>
        <v>16950</v>
      </c>
      <c r="CI202" s="43">
        <v>0</v>
      </c>
      <c r="CJ202" s="14">
        <v>0</v>
      </c>
      <c r="CK202" s="44">
        <v>0</v>
      </c>
      <c r="CL202" s="43">
        <v>0</v>
      </c>
      <c r="CM202" s="14">
        <v>0</v>
      </c>
      <c r="CN202" s="44">
        <v>0</v>
      </c>
      <c r="CO202" s="43">
        <v>0</v>
      </c>
      <c r="CP202" s="14">
        <v>0</v>
      </c>
      <c r="CQ202" s="44">
        <v>0</v>
      </c>
      <c r="CR202" s="43">
        <v>1E-4</v>
      </c>
      <c r="CS202" s="14">
        <v>0.14799999999999999</v>
      </c>
      <c r="CT202" s="44">
        <f t="shared" si="240"/>
        <v>1479999.9999999998</v>
      </c>
      <c r="CU202" s="43">
        <v>0</v>
      </c>
      <c r="CV202" s="14">
        <v>0</v>
      </c>
      <c r="CW202" s="44">
        <v>0</v>
      </c>
      <c r="CX202" s="43">
        <v>0</v>
      </c>
      <c r="CY202" s="14">
        <v>0</v>
      </c>
      <c r="CZ202" s="44">
        <v>0</v>
      </c>
      <c r="DA202" s="8">
        <f t="shared" si="241"/>
        <v>0.65110000000000001</v>
      </c>
      <c r="DB202" s="17">
        <f t="shared" si="242"/>
        <v>17.277000000000001</v>
      </c>
    </row>
    <row r="203" spans="1:106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f t="shared" si="235"/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v>0</v>
      </c>
      <c r="AP203" s="43">
        <v>0</v>
      </c>
      <c r="AQ203" s="14">
        <v>0</v>
      </c>
      <c r="AR203" s="44">
        <f t="shared" si="237"/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f t="shared" si="238"/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43">
        <v>0</v>
      </c>
      <c r="CV203" s="14">
        <v>0</v>
      </c>
      <c r="CW203" s="44">
        <v>0</v>
      </c>
      <c r="CX203" s="43">
        <v>0</v>
      </c>
      <c r="CY203" s="14">
        <v>0</v>
      </c>
      <c r="CZ203" s="44">
        <v>0</v>
      </c>
      <c r="DA203" s="8">
        <f t="shared" si="241"/>
        <v>0</v>
      </c>
      <c r="DB203" s="17">
        <f t="shared" si="242"/>
        <v>0</v>
      </c>
    </row>
    <row r="204" spans="1:106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f t="shared" si="235"/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</v>
      </c>
      <c r="AE204" s="14">
        <v>0</v>
      </c>
      <c r="AF204" s="44">
        <v>0</v>
      </c>
      <c r="AG204" s="43">
        <v>0.26413999999999999</v>
      </c>
      <c r="AH204" s="14">
        <v>20.76</v>
      </c>
      <c r="AI204" s="44">
        <f t="shared" si="236"/>
        <v>78594.684636934966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v>0</v>
      </c>
      <c r="AP204" s="43">
        <v>0</v>
      </c>
      <c r="AQ204" s="14">
        <v>0</v>
      </c>
      <c r="AR204" s="44">
        <f t="shared" si="237"/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</v>
      </c>
      <c r="BF204" s="14">
        <v>0</v>
      </c>
      <c r="BG204" s="44">
        <f t="shared" si="238"/>
        <v>0</v>
      </c>
      <c r="BH204" s="43">
        <v>0</v>
      </c>
      <c r="BI204" s="14">
        <v>0</v>
      </c>
      <c r="BJ204" s="44">
        <v>0</v>
      </c>
      <c r="BK204" s="43">
        <v>0.32500000000000001</v>
      </c>
      <c r="BL204" s="14">
        <v>19.222000000000001</v>
      </c>
      <c r="BM204" s="44">
        <f t="shared" si="239"/>
        <v>59144.615384615383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0</v>
      </c>
      <c r="CD204" s="14">
        <v>0</v>
      </c>
      <c r="CE204" s="44">
        <v>0</v>
      </c>
      <c r="CF204" s="43">
        <v>0</v>
      </c>
      <c r="CG204" s="14">
        <v>0</v>
      </c>
      <c r="CH204" s="44">
        <v>0</v>
      </c>
      <c r="CI204" s="43">
        <v>80</v>
      </c>
      <c r="CJ204" s="14">
        <v>844.96</v>
      </c>
      <c r="CK204" s="44">
        <f t="shared" ref="CK204:CK212" si="245">CJ204/CI204*1000</f>
        <v>10562.000000000002</v>
      </c>
      <c r="CL204" s="43">
        <v>0</v>
      </c>
      <c r="CM204" s="14">
        <v>0</v>
      </c>
      <c r="CN204" s="44">
        <f t="shared" ref="CN204:CN212" si="246">IF(CL204=0,0,CM204/CL204*1000)</f>
        <v>0</v>
      </c>
      <c r="CO204" s="43">
        <v>0</v>
      </c>
      <c r="CP204" s="14">
        <v>0</v>
      </c>
      <c r="CQ204" s="44">
        <v>0</v>
      </c>
      <c r="CR204" s="43">
        <v>2E-3</v>
      </c>
      <c r="CS204" s="14">
        <v>0.32600000000000001</v>
      </c>
      <c r="CT204" s="44">
        <f t="shared" si="240"/>
        <v>163000</v>
      </c>
      <c r="CU204" s="43">
        <v>0</v>
      </c>
      <c r="CV204" s="14">
        <v>0</v>
      </c>
      <c r="CW204" s="44">
        <v>0</v>
      </c>
      <c r="CX204" s="43">
        <v>0</v>
      </c>
      <c r="CY204" s="14">
        <v>0</v>
      </c>
      <c r="CZ204" s="44">
        <v>0</v>
      </c>
      <c r="DA204" s="8">
        <f t="shared" si="241"/>
        <v>80.591139999999996</v>
      </c>
      <c r="DB204" s="17">
        <f t="shared" si="242"/>
        <v>885.26800000000003</v>
      </c>
    </row>
    <row r="205" spans="1:106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f t="shared" si="235"/>
        <v>0</v>
      </c>
      <c r="F205" s="43">
        <v>0</v>
      </c>
      <c r="G205" s="14">
        <v>0</v>
      </c>
      <c r="H205" s="44">
        <v>0</v>
      </c>
      <c r="I205" s="43">
        <v>0</v>
      </c>
      <c r="J205" s="14">
        <v>0</v>
      </c>
      <c r="K205" s="44">
        <v>0</v>
      </c>
      <c r="L205" s="43">
        <v>8.0000000000000002E-3</v>
      </c>
      <c r="M205" s="14">
        <v>0.42</v>
      </c>
      <c r="N205" s="44">
        <f t="shared" si="243"/>
        <v>52500</v>
      </c>
      <c r="O205" s="43">
        <v>2E-3</v>
      </c>
      <c r="P205" s="14">
        <v>3.3000000000000002E-2</v>
      </c>
      <c r="Q205" s="44">
        <f t="shared" ref="Q205" si="247">P205/O205*1000</f>
        <v>16500</v>
      </c>
      <c r="R205" s="43">
        <v>7.4999999999999997E-2</v>
      </c>
      <c r="S205" s="14">
        <v>0.21199999999999999</v>
      </c>
      <c r="T205" s="44">
        <f t="shared" ref="T205:T211" si="248">S205/R205*1000</f>
        <v>2826.6666666666665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v>0</v>
      </c>
      <c r="AP205" s="43">
        <v>0</v>
      </c>
      <c r="AQ205" s="14">
        <v>0</v>
      </c>
      <c r="AR205" s="44">
        <f t="shared" si="237"/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0</v>
      </c>
      <c r="BF205" s="14">
        <v>0</v>
      </c>
      <c r="BG205" s="44">
        <f t="shared" si="238"/>
        <v>0</v>
      </c>
      <c r="BH205" s="43">
        <v>0</v>
      </c>
      <c r="BI205" s="14">
        <v>0</v>
      </c>
      <c r="BJ205" s="44">
        <v>0</v>
      </c>
      <c r="BK205" s="43">
        <v>2E-3</v>
      </c>
      <c r="BL205" s="14">
        <v>4.2999999999999997E-2</v>
      </c>
      <c r="BM205" s="44">
        <f t="shared" si="239"/>
        <v>21499.999999999996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0</v>
      </c>
      <c r="CD205" s="14">
        <v>0</v>
      </c>
      <c r="CE205" s="44">
        <v>0</v>
      </c>
      <c r="CF205" s="43">
        <v>0</v>
      </c>
      <c r="CG205" s="14">
        <v>0</v>
      </c>
      <c r="CH205" s="44">
        <v>0</v>
      </c>
      <c r="CI205" s="43">
        <v>60</v>
      </c>
      <c r="CJ205" s="14">
        <v>619.46699999999998</v>
      </c>
      <c r="CK205" s="44">
        <f t="shared" si="245"/>
        <v>10324.450000000001</v>
      </c>
      <c r="CL205" s="43">
        <v>0</v>
      </c>
      <c r="CM205" s="14">
        <v>0</v>
      </c>
      <c r="CN205" s="44">
        <f t="shared" si="246"/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43">
        <v>0</v>
      </c>
      <c r="CV205" s="14">
        <v>0</v>
      </c>
      <c r="CW205" s="44">
        <v>0</v>
      </c>
      <c r="CX205" s="43">
        <v>0</v>
      </c>
      <c r="CY205" s="14">
        <v>0</v>
      </c>
      <c r="CZ205" s="44">
        <v>0</v>
      </c>
      <c r="DA205" s="8">
        <f t="shared" si="241"/>
        <v>60.08700000000001</v>
      </c>
      <c r="DB205" s="17">
        <f t="shared" si="242"/>
        <v>620.17499999999995</v>
      </c>
    </row>
    <row r="206" spans="1:106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f t="shared" si="235"/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v>0</v>
      </c>
      <c r="AP206" s="43">
        <v>0</v>
      </c>
      <c r="AQ206" s="14">
        <v>0</v>
      </c>
      <c r="AR206" s="44">
        <f t="shared" si="237"/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0</v>
      </c>
      <c r="BF206" s="14">
        <v>0</v>
      </c>
      <c r="BG206" s="44">
        <f t="shared" si="238"/>
        <v>0</v>
      </c>
      <c r="BH206" s="43">
        <v>0</v>
      </c>
      <c r="BI206" s="14">
        <v>0</v>
      </c>
      <c r="BJ206" s="44">
        <v>0</v>
      </c>
      <c r="BK206" s="43">
        <v>1.25</v>
      </c>
      <c r="BL206" s="14">
        <v>77.695999999999998</v>
      </c>
      <c r="BM206" s="44">
        <f t="shared" si="239"/>
        <v>62156.799999999996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0</v>
      </c>
      <c r="CD206" s="14">
        <v>0</v>
      </c>
      <c r="CE206" s="44">
        <v>0</v>
      </c>
      <c r="CF206" s="43">
        <v>0</v>
      </c>
      <c r="CG206" s="14">
        <v>0</v>
      </c>
      <c r="CH206" s="44">
        <v>0</v>
      </c>
      <c r="CI206" s="43">
        <v>40</v>
      </c>
      <c r="CJ206" s="14">
        <v>423.42399999999998</v>
      </c>
      <c r="CK206" s="44">
        <f t="shared" si="245"/>
        <v>10585.599999999999</v>
      </c>
      <c r="CL206" s="43">
        <v>0</v>
      </c>
      <c r="CM206" s="14">
        <v>0</v>
      </c>
      <c r="CN206" s="44">
        <f t="shared" si="246"/>
        <v>0</v>
      </c>
      <c r="CO206" s="43">
        <v>0</v>
      </c>
      <c r="CP206" s="14">
        <v>0</v>
      </c>
      <c r="CQ206" s="44">
        <v>0</v>
      </c>
      <c r="CR206" s="43">
        <v>0.02</v>
      </c>
      <c r="CS206" s="14">
        <v>6.2229999999999999</v>
      </c>
      <c r="CT206" s="44">
        <f t="shared" si="240"/>
        <v>311150</v>
      </c>
      <c r="CU206" s="43">
        <v>0</v>
      </c>
      <c r="CV206" s="14">
        <v>0</v>
      </c>
      <c r="CW206" s="44">
        <v>0</v>
      </c>
      <c r="CX206" s="43">
        <v>0</v>
      </c>
      <c r="CY206" s="14">
        <v>0</v>
      </c>
      <c r="CZ206" s="44">
        <v>0</v>
      </c>
      <c r="DA206" s="8">
        <f t="shared" si="241"/>
        <v>41.27</v>
      </c>
      <c r="DB206" s="17">
        <f t="shared" si="242"/>
        <v>507.34299999999996</v>
      </c>
    </row>
    <row r="207" spans="1:106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f t="shared" si="235"/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0</v>
      </c>
      <c r="P207" s="14">
        <v>0</v>
      </c>
      <c r="Q207" s="44">
        <v>0</v>
      </c>
      <c r="R207" s="43">
        <v>8</v>
      </c>
      <c r="S207" s="14">
        <v>97.382000000000005</v>
      </c>
      <c r="T207" s="44">
        <f t="shared" si="248"/>
        <v>12172.75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0</v>
      </c>
      <c r="AB207" s="14">
        <v>0</v>
      </c>
      <c r="AC207" s="44">
        <v>0</v>
      </c>
      <c r="AD207" s="43">
        <v>10</v>
      </c>
      <c r="AE207" s="14">
        <v>491.48599999999999</v>
      </c>
      <c r="AF207" s="44">
        <f t="shared" ref="AF207:AF212" si="249">AE207/AD207*1000</f>
        <v>49148.6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v>0</v>
      </c>
      <c r="AP207" s="43">
        <v>0</v>
      </c>
      <c r="AQ207" s="14">
        <v>0</v>
      </c>
      <c r="AR207" s="44">
        <f t="shared" si="237"/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</v>
      </c>
      <c r="BF207" s="14">
        <v>0</v>
      </c>
      <c r="BG207" s="44">
        <f t="shared" si="238"/>
        <v>0</v>
      </c>
      <c r="BH207" s="43">
        <v>0</v>
      </c>
      <c r="BI207" s="14">
        <v>0</v>
      </c>
      <c r="BJ207" s="44">
        <v>0</v>
      </c>
      <c r="BK207" s="43">
        <v>0.625</v>
      </c>
      <c r="BL207" s="14">
        <v>40.61</v>
      </c>
      <c r="BM207" s="44">
        <f t="shared" si="239"/>
        <v>64976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v>0</v>
      </c>
      <c r="CI207" s="43">
        <v>0</v>
      </c>
      <c r="CJ207" s="14">
        <v>0</v>
      </c>
      <c r="CK207" s="44">
        <v>0</v>
      </c>
      <c r="CL207" s="43">
        <v>0</v>
      </c>
      <c r="CM207" s="14">
        <v>0</v>
      </c>
      <c r="CN207" s="44">
        <f t="shared" si="246"/>
        <v>0</v>
      </c>
      <c r="CO207" s="43">
        <v>0.22437000000000001</v>
      </c>
      <c r="CP207" s="14">
        <v>17.009</v>
      </c>
      <c r="CQ207" s="44">
        <f t="shared" ref="CQ207:CQ210" si="250">CP207/CO207*1000</f>
        <v>75807.817444399872</v>
      </c>
      <c r="CR207" s="43">
        <v>0</v>
      </c>
      <c r="CS207" s="14">
        <v>0</v>
      </c>
      <c r="CT207" s="44">
        <v>0</v>
      </c>
      <c r="CU207" s="43">
        <v>0</v>
      </c>
      <c r="CV207" s="14">
        <v>0</v>
      </c>
      <c r="CW207" s="44">
        <v>0</v>
      </c>
      <c r="CX207" s="43">
        <v>0</v>
      </c>
      <c r="CY207" s="14">
        <v>0</v>
      </c>
      <c r="CZ207" s="44">
        <v>0</v>
      </c>
      <c r="DA207" s="8">
        <f t="shared" si="241"/>
        <v>18.84937</v>
      </c>
      <c r="DB207" s="17">
        <f t="shared" si="242"/>
        <v>646.48700000000008</v>
      </c>
    </row>
    <row r="208" spans="1:106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f t="shared" si="235"/>
        <v>0</v>
      </c>
      <c r="F208" s="43">
        <v>0</v>
      </c>
      <c r="G208" s="14">
        <v>0</v>
      </c>
      <c r="H208" s="44">
        <v>0</v>
      </c>
      <c r="I208" s="43">
        <v>0</v>
      </c>
      <c r="J208" s="14">
        <v>0</v>
      </c>
      <c r="K208" s="44">
        <v>0</v>
      </c>
      <c r="L208" s="43">
        <v>5.0000000000000001E-3</v>
      </c>
      <c r="M208" s="14">
        <v>5.7000000000000002E-2</v>
      </c>
      <c r="N208" s="44">
        <f t="shared" si="243"/>
        <v>11400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0</v>
      </c>
      <c r="Y208" s="14">
        <v>0</v>
      </c>
      <c r="Z208" s="44">
        <v>0</v>
      </c>
      <c r="AA208" s="43">
        <v>34</v>
      </c>
      <c r="AB208" s="14">
        <v>341.36</v>
      </c>
      <c r="AC208" s="44">
        <f t="shared" ref="AC208:AC211" si="251">AB208/AA208*1000</f>
        <v>10040.000000000002</v>
      </c>
      <c r="AD208" s="43">
        <v>0</v>
      </c>
      <c r="AE208" s="14">
        <v>0</v>
      </c>
      <c r="AF208" s="44">
        <v>0</v>
      </c>
      <c r="AG208" s="43">
        <v>1.1300000000000001E-2</v>
      </c>
      <c r="AH208" s="14">
        <v>0.17299999999999999</v>
      </c>
      <c r="AI208" s="44">
        <f t="shared" si="236"/>
        <v>15309.734513274334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v>0</v>
      </c>
      <c r="AP208" s="43">
        <v>0</v>
      </c>
      <c r="AQ208" s="14">
        <v>0</v>
      </c>
      <c r="AR208" s="44">
        <f t="shared" si="237"/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f t="shared" si="238"/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f t="shared" si="246"/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43">
        <v>0</v>
      </c>
      <c r="CV208" s="14">
        <v>0</v>
      </c>
      <c r="CW208" s="44">
        <v>0</v>
      </c>
      <c r="CX208" s="43">
        <v>0</v>
      </c>
      <c r="CY208" s="14">
        <v>0</v>
      </c>
      <c r="CZ208" s="44">
        <v>0</v>
      </c>
      <c r="DA208" s="8">
        <f t="shared" si="241"/>
        <v>34.016300000000001</v>
      </c>
      <c r="DB208" s="17">
        <f t="shared" si="242"/>
        <v>341.59000000000003</v>
      </c>
    </row>
    <row r="209" spans="1:106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f t="shared" si="235"/>
        <v>0</v>
      </c>
      <c r="F209" s="43">
        <v>0</v>
      </c>
      <c r="G209" s="14">
        <v>0</v>
      </c>
      <c r="H209" s="44">
        <v>0</v>
      </c>
      <c r="I209" s="43">
        <v>0</v>
      </c>
      <c r="J209" s="14">
        <v>0</v>
      </c>
      <c r="K209" s="44">
        <v>0</v>
      </c>
      <c r="L209" s="43">
        <v>0.02</v>
      </c>
      <c r="M209" s="14">
        <v>0.1</v>
      </c>
      <c r="N209" s="44">
        <f t="shared" si="243"/>
        <v>5000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v>0</v>
      </c>
      <c r="AP209" s="43">
        <v>0</v>
      </c>
      <c r="AQ209" s="14">
        <v>0</v>
      </c>
      <c r="AR209" s="44">
        <f t="shared" si="237"/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</v>
      </c>
      <c r="BF209" s="14">
        <v>0</v>
      </c>
      <c r="BG209" s="44">
        <f t="shared" si="238"/>
        <v>0</v>
      </c>
      <c r="BH209" s="43">
        <v>0</v>
      </c>
      <c r="BI209" s="14">
        <v>0</v>
      </c>
      <c r="BJ209" s="44">
        <v>0</v>
      </c>
      <c r="BK209" s="43">
        <v>0.45</v>
      </c>
      <c r="BL209" s="14">
        <v>30.283999999999999</v>
      </c>
      <c r="BM209" s="44">
        <f t="shared" si="239"/>
        <v>67297.777777777766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v>0</v>
      </c>
      <c r="CI209" s="43">
        <v>0</v>
      </c>
      <c r="CJ209" s="14">
        <v>0</v>
      </c>
      <c r="CK209" s="44">
        <v>0</v>
      </c>
      <c r="CL209" s="43">
        <v>0</v>
      </c>
      <c r="CM209" s="14">
        <v>0</v>
      </c>
      <c r="CN209" s="44">
        <f t="shared" si="246"/>
        <v>0</v>
      </c>
      <c r="CO209" s="43">
        <v>2.66E-3</v>
      </c>
      <c r="CP209" s="14">
        <v>8.9999999999999993E-3</v>
      </c>
      <c r="CQ209" s="44">
        <f t="shared" si="250"/>
        <v>3383.458646616541</v>
      </c>
      <c r="CR209" s="43">
        <v>0</v>
      </c>
      <c r="CS209" s="14">
        <v>0</v>
      </c>
      <c r="CT209" s="44">
        <v>0</v>
      </c>
      <c r="CU209" s="43">
        <v>0</v>
      </c>
      <c r="CV209" s="14">
        <v>0</v>
      </c>
      <c r="CW209" s="44">
        <v>0</v>
      </c>
      <c r="CX209" s="43">
        <v>0</v>
      </c>
      <c r="CY209" s="14">
        <v>0</v>
      </c>
      <c r="CZ209" s="44">
        <v>0</v>
      </c>
      <c r="DA209" s="8">
        <f t="shared" si="241"/>
        <v>0.47266000000000002</v>
      </c>
      <c r="DB209" s="17">
        <f t="shared" si="242"/>
        <v>30.393000000000001</v>
      </c>
    </row>
    <row r="210" spans="1:106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f t="shared" si="235"/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v>0</v>
      </c>
      <c r="AP210" s="43">
        <v>0</v>
      </c>
      <c r="AQ210" s="14">
        <v>0</v>
      </c>
      <c r="AR210" s="44">
        <f t="shared" si="237"/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</v>
      </c>
      <c r="BF210" s="14">
        <v>0</v>
      </c>
      <c r="BG210" s="44">
        <f t="shared" si="238"/>
        <v>0</v>
      </c>
      <c r="BH210" s="43">
        <v>0</v>
      </c>
      <c r="BI210" s="14">
        <v>0</v>
      </c>
      <c r="BJ210" s="44">
        <v>0</v>
      </c>
      <c r="BK210" s="43">
        <v>0.4</v>
      </c>
      <c r="BL210" s="14">
        <v>26.143999999999998</v>
      </c>
      <c r="BM210" s="44">
        <f t="shared" si="239"/>
        <v>65359.999999999985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0</v>
      </c>
      <c r="CD210" s="14">
        <v>0</v>
      </c>
      <c r="CE210" s="44">
        <v>0</v>
      </c>
      <c r="CF210" s="43">
        <v>0</v>
      </c>
      <c r="CG210" s="14">
        <v>0</v>
      </c>
      <c r="CH210" s="44">
        <v>0</v>
      </c>
      <c r="CI210" s="43">
        <v>80</v>
      </c>
      <c r="CJ210" s="14">
        <v>830.51199999999994</v>
      </c>
      <c r="CK210" s="44">
        <f t="shared" si="245"/>
        <v>10381.4</v>
      </c>
      <c r="CL210" s="43">
        <v>0</v>
      </c>
      <c r="CM210" s="14">
        <v>0</v>
      </c>
      <c r="CN210" s="44">
        <f t="shared" si="246"/>
        <v>0</v>
      </c>
      <c r="CO210" s="43">
        <v>0.4647</v>
      </c>
      <c r="CP210" s="14">
        <v>27.079000000000001</v>
      </c>
      <c r="CQ210" s="44">
        <f t="shared" si="250"/>
        <v>58272.003443081558</v>
      </c>
      <c r="CR210" s="43">
        <v>1.5E-3</v>
      </c>
      <c r="CS210" s="14">
        <v>1.1140000000000001</v>
      </c>
      <c r="CT210" s="44">
        <f t="shared" si="240"/>
        <v>742666.66666666674</v>
      </c>
      <c r="CU210" s="43">
        <v>0</v>
      </c>
      <c r="CV210" s="14">
        <v>0</v>
      </c>
      <c r="CW210" s="44">
        <v>0</v>
      </c>
      <c r="CX210" s="43">
        <v>0</v>
      </c>
      <c r="CY210" s="14">
        <v>0</v>
      </c>
      <c r="CZ210" s="44">
        <v>0</v>
      </c>
      <c r="DA210" s="8">
        <f t="shared" si="241"/>
        <v>80.866200000000006</v>
      </c>
      <c r="DB210" s="17">
        <f t="shared" si="242"/>
        <v>884.84899999999993</v>
      </c>
    </row>
    <row r="211" spans="1:106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f t="shared" si="235"/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0</v>
      </c>
      <c r="P211" s="14">
        <v>0</v>
      </c>
      <c r="Q211" s="44">
        <v>0</v>
      </c>
      <c r="R211" s="43">
        <v>25</v>
      </c>
      <c r="S211" s="14">
        <v>338.48</v>
      </c>
      <c r="T211" s="44">
        <f t="shared" si="248"/>
        <v>13539.2</v>
      </c>
      <c r="U211" s="43">
        <v>0</v>
      </c>
      <c r="V211" s="14">
        <v>0</v>
      </c>
      <c r="W211" s="44">
        <v>0</v>
      </c>
      <c r="X211" s="43">
        <v>0</v>
      </c>
      <c r="Y211" s="14">
        <v>0</v>
      </c>
      <c r="Z211" s="44">
        <v>0</v>
      </c>
      <c r="AA211" s="43">
        <v>2E-3</v>
      </c>
      <c r="AB211" s="14">
        <v>0.03</v>
      </c>
      <c r="AC211" s="44">
        <f t="shared" si="251"/>
        <v>15000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v>0</v>
      </c>
      <c r="AP211" s="43">
        <v>0</v>
      </c>
      <c r="AQ211" s="14">
        <v>0</v>
      </c>
      <c r="AR211" s="44">
        <f t="shared" si="237"/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f t="shared" si="238"/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0</v>
      </c>
      <c r="CD211" s="14">
        <v>0</v>
      </c>
      <c r="CE211" s="44">
        <v>0</v>
      </c>
      <c r="CF211" s="43">
        <v>0</v>
      </c>
      <c r="CG211" s="14">
        <v>0</v>
      </c>
      <c r="CH211" s="44">
        <v>0</v>
      </c>
      <c r="CI211" s="43">
        <v>20</v>
      </c>
      <c r="CJ211" s="14">
        <v>211.208</v>
      </c>
      <c r="CK211" s="44">
        <f t="shared" si="245"/>
        <v>10560.4</v>
      </c>
      <c r="CL211" s="43">
        <v>0</v>
      </c>
      <c r="CM211" s="14">
        <v>0</v>
      </c>
      <c r="CN211" s="44">
        <f t="shared" si="246"/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43">
        <v>0</v>
      </c>
      <c r="CV211" s="14">
        <v>0</v>
      </c>
      <c r="CW211" s="44">
        <v>0</v>
      </c>
      <c r="CX211" s="43">
        <v>0</v>
      </c>
      <c r="CY211" s="14">
        <v>0</v>
      </c>
      <c r="CZ211" s="44">
        <v>0</v>
      </c>
      <c r="DA211" s="8">
        <f t="shared" si="241"/>
        <v>45.002000000000002</v>
      </c>
      <c r="DB211" s="17">
        <f t="shared" si="242"/>
        <v>549.71799999999996</v>
      </c>
    </row>
    <row r="212" spans="1:106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f t="shared" si="235"/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0</v>
      </c>
      <c r="AB212" s="14">
        <v>0</v>
      </c>
      <c r="AC212" s="44">
        <v>0</v>
      </c>
      <c r="AD212" s="43">
        <v>20</v>
      </c>
      <c r="AE212" s="14">
        <v>1016.51</v>
      </c>
      <c r="AF212" s="44">
        <f t="shared" si="249"/>
        <v>50825.5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v>0</v>
      </c>
      <c r="AP212" s="43">
        <v>0</v>
      </c>
      <c r="AQ212" s="14">
        <v>0</v>
      </c>
      <c r="AR212" s="44">
        <f t="shared" si="237"/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</v>
      </c>
      <c r="BF212" s="14">
        <v>0</v>
      </c>
      <c r="BG212" s="44">
        <f t="shared" si="238"/>
        <v>0</v>
      </c>
      <c r="BH212" s="43">
        <v>0</v>
      </c>
      <c r="BI212" s="14">
        <v>0</v>
      </c>
      <c r="BJ212" s="44">
        <v>0</v>
      </c>
      <c r="BK212" s="43">
        <v>0.33639999999999998</v>
      </c>
      <c r="BL212" s="14">
        <v>23.521999999999998</v>
      </c>
      <c r="BM212" s="44">
        <f t="shared" si="239"/>
        <v>69922.711058263973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0</v>
      </c>
      <c r="CD212" s="14">
        <v>0</v>
      </c>
      <c r="CE212" s="44">
        <v>0</v>
      </c>
      <c r="CF212" s="43">
        <v>0</v>
      </c>
      <c r="CG212" s="14">
        <v>0</v>
      </c>
      <c r="CH212" s="44">
        <v>0</v>
      </c>
      <c r="CI212" s="43">
        <v>20.012</v>
      </c>
      <c r="CJ212" s="14">
        <v>211.45400000000001</v>
      </c>
      <c r="CK212" s="44">
        <f t="shared" si="245"/>
        <v>10566.360183889667</v>
      </c>
      <c r="CL212" s="43">
        <v>0</v>
      </c>
      <c r="CM212" s="14">
        <v>0</v>
      </c>
      <c r="CN212" s="44">
        <f t="shared" si="246"/>
        <v>0</v>
      </c>
      <c r="CO212" s="43">
        <v>0</v>
      </c>
      <c r="CP212" s="14">
        <v>0</v>
      </c>
      <c r="CQ212" s="44">
        <v>0</v>
      </c>
      <c r="CR212" s="43">
        <v>5.5000000000000003E-4</v>
      </c>
      <c r="CS212" s="14">
        <v>0.308</v>
      </c>
      <c r="CT212" s="44">
        <f t="shared" si="240"/>
        <v>560000</v>
      </c>
      <c r="CU212" s="43">
        <v>0</v>
      </c>
      <c r="CV212" s="14">
        <v>0</v>
      </c>
      <c r="CW212" s="44">
        <v>0</v>
      </c>
      <c r="CX212" s="43">
        <v>1E-3</v>
      </c>
      <c r="CY212" s="14">
        <v>0.14399999999999999</v>
      </c>
      <c r="CZ212" s="44">
        <f t="shared" ref="CZ212" si="252">CY212/CX212*1000</f>
        <v>144000</v>
      </c>
      <c r="DA212" s="8">
        <f>SUM(CR212,CO212,CI212,CF212,BT212,BQ212,BK212,AY212,AS212,AM212,AG212,AD212,R212,F212,U212,X212,AJ212+L212+I212+AV212+BH212+BB212+CU212+CC212)+BW212+BZ212+O212+AA212+CX212</f>
        <v>40.34995</v>
      </c>
      <c r="DB212" s="17">
        <f>SUM(CS212,CP212,CJ212,CG212,BU212,BR212,BL212,AZ212,AT212,AN212,AH212,AE212,S212,G212,V212,Y212,AK212+M212+J212+AW212+BI212+BC212+CV212+CD212)+BX212+CA212+P212+AB212+CY212</f>
        <v>1251.9379999999999</v>
      </c>
    </row>
    <row r="213" spans="1:106" ht="15" thickBot="1" x14ac:dyDescent="0.35">
      <c r="A213" s="38"/>
      <c r="B213" s="50" t="s">
        <v>17</v>
      </c>
      <c r="C213" s="46">
        <f t="shared" ref="C213:D213" si="253">SUM(C201:C212)</f>
        <v>0</v>
      </c>
      <c r="D213" s="39">
        <f t="shared" si="253"/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0</v>
      </c>
      <c r="J213" s="39">
        <f>SUM(J201:J212)</f>
        <v>0</v>
      </c>
      <c r="K213" s="47"/>
      <c r="L213" s="46">
        <f>SUM(L201:L212)</f>
        <v>8.4000000000000005E-2</v>
      </c>
      <c r="M213" s="39">
        <f>SUM(M201:M212)</f>
        <v>7.5359999999999996</v>
      </c>
      <c r="N213" s="47"/>
      <c r="O213" s="46">
        <f>SUM(O201:O212)</f>
        <v>2E-3</v>
      </c>
      <c r="P213" s="39">
        <f>SUM(P201:P212)</f>
        <v>3.3000000000000002E-2</v>
      </c>
      <c r="Q213" s="47"/>
      <c r="R213" s="46">
        <f>SUM(R201:R212)</f>
        <v>33.075000000000003</v>
      </c>
      <c r="S213" s="39">
        <f>SUM(S201:S212)</f>
        <v>436.07400000000001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0</v>
      </c>
      <c r="Y213" s="39">
        <f>SUM(Y201:Y212)</f>
        <v>0</v>
      </c>
      <c r="Z213" s="47"/>
      <c r="AA213" s="46">
        <f>SUM(AA201:AA212)</f>
        <v>34.002000000000002</v>
      </c>
      <c r="AB213" s="39">
        <f>SUM(AB201:AB212)</f>
        <v>341.39</v>
      </c>
      <c r="AC213" s="47"/>
      <c r="AD213" s="46">
        <f>SUM(AD201:AD212)</f>
        <v>30</v>
      </c>
      <c r="AE213" s="39">
        <f>SUM(AE201:AE212)</f>
        <v>1507.9960000000001</v>
      </c>
      <c r="AF213" s="47"/>
      <c r="AG213" s="46">
        <f>SUM(AG201:AG212)</f>
        <v>0.47322999999999993</v>
      </c>
      <c r="AH213" s="39">
        <f>SUM(AH201:AH212)</f>
        <v>34.301000000000002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>SUM(AM201:AM212)</f>
        <v>0</v>
      </c>
      <c r="AN213" s="39">
        <f>SUM(AN201:AN212)</f>
        <v>0</v>
      </c>
      <c r="AO213" s="47"/>
      <c r="AP213" s="46">
        <f t="shared" ref="AP213:AQ213" si="254">SUM(AP201:AP212)</f>
        <v>0</v>
      </c>
      <c r="AQ213" s="39">
        <f t="shared" si="254"/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 t="shared" ref="BE213:BF213" si="255">SUM(BE201:BE212)</f>
        <v>0</v>
      </c>
      <c r="BF213" s="39">
        <f t="shared" si="255"/>
        <v>0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4.0286</v>
      </c>
      <c r="BL213" s="39">
        <f>SUM(BL201:BL212)</f>
        <v>248.16199999999998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</v>
      </c>
      <c r="CA213" s="39">
        <f>SUM(CA201:CA212)</f>
        <v>0</v>
      </c>
      <c r="CB213" s="47"/>
      <c r="CC213" s="46">
        <f>SUM(CC201:CC212)</f>
        <v>0</v>
      </c>
      <c r="CD213" s="39">
        <f>SUM(CD201:CD212)</f>
        <v>0</v>
      </c>
      <c r="CE213" s="47"/>
      <c r="CF213" s="46">
        <f>SUM(CF201:CF212)</f>
        <v>0.6</v>
      </c>
      <c r="CG213" s="39">
        <f>SUM(CG201:CG212)</f>
        <v>10.17</v>
      </c>
      <c r="CH213" s="47"/>
      <c r="CI213" s="46">
        <f>SUM(CI201:CI212)</f>
        <v>300.012</v>
      </c>
      <c r="CJ213" s="39">
        <f>SUM(CJ201:CJ212)</f>
        <v>3141.0250000000005</v>
      </c>
      <c r="CK213" s="47"/>
      <c r="CL213" s="46">
        <f>SUM(CL201:CL212)</f>
        <v>0</v>
      </c>
      <c r="CM213" s="39">
        <f>SUM(CM201:CM212)</f>
        <v>0</v>
      </c>
      <c r="CN213" s="47"/>
      <c r="CO213" s="46">
        <f>SUM(CO201:CO212)</f>
        <v>0.69172999999999996</v>
      </c>
      <c r="CP213" s="39">
        <f>SUM(CP201:CP212)</f>
        <v>44.097000000000001</v>
      </c>
      <c r="CQ213" s="47"/>
      <c r="CR213" s="46">
        <f>SUM(CR201:CR212)</f>
        <v>2.8250000000000001E-2</v>
      </c>
      <c r="CS213" s="39">
        <f>SUM(CS201:CS212)</f>
        <v>8.7740000000000009</v>
      </c>
      <c r="CT213" s="47"/>
      <c r="CU213" s="46">
        <f>SUM(CU201:CU212)</f>
        <v>0</v>
      </c>
      <c r="CV213" s="39">
        <f>SUM(CV201:CV212)</f>
        <v>0</v>
      </c>
      <c r="CW213" s="47"/>
      <c r="CX213" s="46">
        <f>SUM(CX201:CX212)</f>
        <v>1E-3</v>
      </c>
      <c r="CY213" s="39">
        <f>SUM(CY201:CY212)</f>
        <v>0.14399999999999999</v>
      </c>
      <c r="CZ213" s="47"/>
      <c r="DA213" s="40">
        <f>SUM(CR213,CO213,CI213,CF213,BT213,BQ213,BK213,AY213,AS213,AM213,AG213,AD213,R213,F213,U213,X213,AJ213+L213+I213+AV213+BH213+BB213+CU213+CC213)+BW213+BZ213+O213+AA213+CX213</f>
        <v>402.99781000000002</v>
      </c>
      <c r="DB213" s="41">
        <f>SUM(CS213,CP213,CJ213,CG213,BU213,BR213,BL213,AZ213,AT213,AN213,AH213,AE213,S213,G213,V213,Y213,AK213+M213+J213+AW213+BI213+BC213+CV213+CD213)+BX213+CA213+P213+AB213+CY213</f>
        <v>5779.7020000000011</v>
      </c>
    </row>
    <row r="214" spans="1:106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f t="shared" ref="E214:E225" si="256">IF(C214=0,0,D214/C214*1000)</f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0</v>
      </c>
      <c r="M214" s="14">
        <v>0</v>
      </c>
      <c r="N214" s="44">
        <v>0</v>
      </c>
      <c r="O214" s="43">
        <v>3.0000000000000001E-3</v>
      </c>
      <c r="P214" s="14">
        <v>5.6000000000000001E-2</v>
      </c>
      <c r="Q214" s="44">
        <f t="shared" ref="Q214" si="257">P214/O214*1000</f>
        <v>18666.666666666668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</v>
      </c>
      <c r="AE214" s="14">
        <v>0</v>
      </c>
      <c r="AF214" s="44">
        <v>0</v>
      </c>
      <c r="AG214" s="43">
        <v>0.42766000000000004</v>
      </c>
      <c r="AH214" s="14">
        <v>34.82</v>
      </c>
      <c r="AI214" s="44">
        <f t="shared" ref="AI214" si="258">AH214/AG214*1000</f>
        <v>81419.819482766688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v>0</v>
      </c>
      <c r="AP214" s="43">
        <v>0</v>
      </c>
      <c r="AQ214" s="14">
        <v>0</v>
      </c>
      <c r="AR214" s="44">
        <f t="shared" ref="AR214:AR225" si="259">IF(AP214=0,0,AQ214/AP214*1000)</f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</v>
      </c>
      <c r="BC214" s="14">
        <v>0</v>
      </c>
      <c r="BD214" s="44">
        <v>0</v>
      </c>
      <c r="BE214" s="43">
        <v>0</v>
      </c>
      <c r="BF214" s="14">
        <v>0</v>
      </c>
      <c r="BG214" s="44">
        <f t="shared" ref="BG214:BG225" si="260">IF(BE214=0,0,BF214/BE214*1000)</f>
        <v>0</v>
      </c>
      <c r="BH214" s="43">
        <v>0.14399999999999999</v>
      </c>
      <c r="BI214" s="14">
        <v>1.867</v>
      </c>
      <c r="BJ214" s="44">
        <f t="shared" ref="BJ214" si="261">BI214/BH214*1000</f>
        <v>12965.277777777779</v>
      </c>
      <c r="BK214" s="43">
        <v>0.72499999999999998</v>
      </c>
      <c r="BL214" s="14">
        <v>44.825000000000003</v>
      </c>
      <c r="BM214" s="44">
        <f t="shared" ref="BM214:BM215" si="262">BL214/BK214*1000</f>
        <v>61827.586206896558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43">
        <v>0</v>
      </c>
      <c r="CV214" s="14">
        <v>0</v>
      </c>
      <c r="CW214" s="44">
        <v>0</v>
      </c>
      <c r="CX214" s="43">
        <v>0</v>
      </c>
      <c r="CY214" s="14">
        <v>0</v>
      </c>
      <c r="CZ214" s="44">
        <v>0</v>
      </c>
      <c r="DA214" s="8">
        <f t="shared" ref="DA214:DA224" si="263">SUM(CR214,CO214,CI214,CF214,BT214,BQ214,BK214,AY214,AS214,AM214,AG214,AD214,R214,F214,U214,X214,AJ214+L214+I214+AV214+BH214+BB214+CU214+CC214)+BW214+BZ214+O214+AA214+CX214+CL214+BN214</f>
        <v>1.2996599999999998</v>
      </c>
      <c r="DB214" s="17">
        <f t="shared" ref="DB214:DB224" si="264">SUM(CS214,CP214,CJ214,CG214,BU214,BR214,BL214,AZ214,AT214,AN214,AH214,AE214,S214,G214,V214,Y214,AK214+M214+J214+AW214+BI214+BC214+CV214+CD214)+BX214+CA214+P214+AB214+CY214+CM214+BO214</f>
        <v>81.568000000000012</v>
      </c>
    </row>
    <row r="215" spans="1:106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f t="shared" si="256"/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0</v>
      </c>
      <c r="P215" s="14">
        <v>0</v>
      </c>
      <c r="Q215" s="44">
        <v>0</v>
      </c>
      <c r="R215" s="43">
        <v>2.5</v>
      </c>
      <c r="S215" s="14">
        <v>7.665</v>
      </c>
      <c r="T215" s="44">
        <f t="shared" ref="T215" si="265">S215/R215*1000</f>
        <v>3066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0</v>
      </c>
      <c r="AB215" s="14">
        <v>0</v>
      </c>
      <c r="AC215" s="44">
        <v>0</v>
      </c>
      <c r="AD215" s="43">
        <v>10</v>
      </c>
      <c r="AE215" s="14">
        <v>498.108</v>
      </c>
      <c r="AF215" s="44">
        <f t="shared" ref="AF215" si="266">AE215/AD215*1000</f>
        <v>49810.8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v>0</v>
      </c>
      <c r="AP215" s="43">
        <v>0</v>
      </c>
      <c r="AQ215" s="14">
        <v>0</v>
      </c>
      <c r="AR215" s="44">
        <f t="shared" si="259"/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</v>
      </c>
      <c r="BF215" s="14">
        <v>0</v>
      </c>
      <c r="BG215" s="44">
        <f t="shared" si="260"/>
        <v>0</v>
      </c>
      <c r="BH215" s="43">
        <v>0</v>
      </c>
      <c r="BI215" s="14">
        <v>0</v>
      </c>
      <c r="BJ215" s="44">
        <v>0</v>
      </c>
      <c r="BK215" s="43">
        <v>0.1114</v>
      </c>
      <c r="BL215" s="14">
        <v>16.004999999999999</v>
      </c>
      <c r="BM215" s="44">
        <f t="shared" si="262"/>
        <v>143671.45421903054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0</v>
      </c>
      <c r="CD215" s="14">
        <v>0</v>
      </c>
      <c r="CE215" s="44">
        <v>0</v>
      </c>
      <c r="CF215" s="43">
        <v>0</v>
      </c>
      <c r="CG215" s="14">
        <v>0</v>
      </c>
      <c r="CH215" s="44">
        <v>0</v>
      </c>
      <c r="CI215" s="43">
        <v>300</v>
      </c>
      <c r="CJ215" s="14">
        <v>2788.5740000000001</v>
      </c>
      <c r="CK215" s="44">
        <f t="shared" ref="CK215:CK216" si="267">CJ215/CI215*1000</f>
        <v>9295.2466666666678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43">
        <v>0</v>
      </c>
      <c r="CV215" s="14">
        <v>0</v>
      </c>
      <c r="CW215" s="44">
        <v>0</v>
      </c>
      <c r="CX215" s="43">
        <v>0</v>
      </c>
      <c r="CY215" s="14">
        <v>0</v>
      </c>
      <c r="CZ215" s="44">
        <v>0</v>
      </c>
      <c r="DA215" s="8">
        <f t="shared" si="263"/>
        <v>312.6114</v>
      </c>
      <c r="DB215" s="17">
        <f t="shared" si="264"/>
        <v>3310.3520000000003</v>
      </c>
    </row>
    <row r="216" spans="1:106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f t="shared" si="256"/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v>0</v>
      </c>
      <c r="AP216" s="43">
        <v>0</v>
      </c>
      <c r="AQ216" s="14">
        <v>0</v>
      </c>
      <c r="AR216" s="44">
        <f t="shared" si="259"/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f t="shared" si="260"/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0</v>
      </c>
      <c r="CD216" s="14">
        <v>0</v>
      </c>
      <c r="CE216" s="44">
        <v>0</v>
      </c>
      <c r="CF216" s="43">
        <v>0</v>
      </c>
      <c r="CG216" s="14">
        <v>0</v>
      </c>
      <c r="CH216" s="44">
        <v>0</v>
      </c>
      <c r="CI216" s="43">
        <v>100</v>
      </c>
      <c r="CJ216" s="14">
        <v>1044.194</v>
      </c>
      <c r="CK216" s="44">
        <f t="shared" si="267"/>
        <v>10441.939999999999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43">
        <v>0</v>
      </c>
      <c r="CV216" s="14">
        <v>0</v>
      </c>
      <c r="CW216" s="44">
        <v>0</v>
      </c>
      <c r="CX216" s="43">
        <v>0</v>
      </c>
      <c r="CY216" s="14">
        <v>0</v>
      </c>
      <c r="CZ216" s="44">
        <v>0</v>
      </c>
      <c r="DA216" s="8">
        <f t="shared" si="263"/>
        <v>100</v>
      </c>
      <c r="DB216" s="17">
        <f t="shared" si="264"/>
        <v>1044.194</v>
      </c>
    </row>
    <row r="217" spans="1:106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 t="shared" si="256"/>
        <v>0</v>
      </c>
      <c r="F217" s="43">
        <v>0</v>
      </c>
      <c r="G217" s="14">
        <v>0</v>
      </c>
      <c r="H217" s="44">
        <f>IF(F217=0,0,G217/F217*1000)</f>
        <v>0</v>
      </c>
      <c r="I217" s="43">
        <v>0</v>
      </c>
      <c r="J217" s="14">
        <v>0</v>
      </c>
      <c r="K217" s="44">
        <f t="shared" ref="K217:K225" si="268">IF(I217=0,0,J217/I217*1000)</f>
        <v>0</v>
      </c>
      <c r="L217" s="43">
        <v>0</v>
      </c>
      <c r="M217" s="14">
        <v>0</v>
      </c>
      <c r="N217" s="44">
        <f t="shared" ref="N217:N225" si="269">IF(L217=0,0,M217/L217*1000)</f>
        <v>0</v>
      </c>
      <c r="O217" s="43">
        <v>0</v>
      </c>
      <c r="P217" s="14">
        <v>0</v>
      </c>
      <c r="Q217" s="44">
        <f t="shared" ref="Q217:Q225" si="270">IF(O217=0,0,P217/O217*1000)</f>
        <v>0</v>
      </c>
      <c r="R217" s="43">
        <v>0.18</v>
      </c>
      <c r="S217" s="14">
        <v>6.6020000000000003</v>
      </c>
      <c r="T217" s="44">
        <f t="shared" ref="T217:T225" si="271">IF(R217=0,0,S217/R217*1000)</f>
        <v>36677.777777777781</v>
      </c>
      <c r="U217" s="43">
        <v>0</v>
      </c>
      <c r="V217" s="14">
        <v>0</v>
      </c>
      <c r="W217" s="44">
        <f t="shared" ref="W217:W225" si="272">IF(U217=0,0,V217/U217*1000)</f>
        <v>0</v>
      </c>
      <c r="X217" s="43">
        <v>0</v>
      </c>
      <c r="Y217" s="14">
        <v>0</v>
      </c>
      <c r="Z217" s="44">
        <f t="shared" ref="Z217:Z225" si="273">IF(X217=0,0,Y217/X217*1000)</f>
        <v>0</v>
      </c>
      <c r="AA217" s="43">
        <v>0</v>
      </c>
      <c r="AB217" s="14">
        <v>0</v>
      </c>
      <c r="AC217" s="44">
        <f t="shared" ref="AC217:AC225" si="274">IF(AA217=0,0,AB217/AA217*1000)</f>
        <v>0</v>
      </c>
      <c r="AD217" s="43">
        <v>0</v>
      </c>
      <c r="AE217" s="14">
        <v>0</v>
      </c>
      <c r="AF217" s="44">
        <f t="shared" ref="AF217:AF225" si="275">IF(AD217=0,0,AE217/AD217*1000)</f>
        <v>0</v>
      </c>
      <c r="AG217" s="43">
        <v>0</v>
      </c>
      <c r="AH217" s="14">
        <v>0</v>
      </c>
      <c r="AI217" s="44">
        <f t="shared" ref="AI217:AI225" si="276">IF(AG217=0,0,AH217/AG217*1000)</f>
        <v>0</v>
      </c>
      <c r="AJ217" s="43">
        <v>0</v>
      </c>
      <c r="AK217" s="14">
        <v>0</v>
      </c>
      <c r="AL217" s="44">
        <f t="shared" ref="AL217:AL225" si="277">IF(AJ217=0,0,AK217/AJ217*1000)</f>
        <v>0</v>
      </c>
      <c r="AM217" s="43">
        <v>0</v>
      </c>
      <c r="AN217" s="14">
        <v>0</v>
      </c>
      <c r="AO217" s="44">
        <f t="shared" ref="AO217:AO225" si="278">IF(AM217=0,0,AN217/AM217*1000)</f>
        <v>0</v>
      </c>
      <c r="AP217" s="43">
        <v>0</v>
      </c>
      <c r="AQ217" s="14">
        <v>0</v>
      </c>
      <c r="AR217" s="44">
        <f t="shared" si="259"/>
        <v>0</v>
      </c>
      <c r="AS217" s="43">
        <v>0</v>
      </c>
      <c r="AT217" s="14">
        <v>0</v>
      </c>
      <c r="AU217" s="44">
        <f t="shared" ref="AU217:AU225" si="279">IF(AS217=0,0,AT217/AS217*1000)</f>
        <v>0</v>
      </c>
      <c r="AV217" s="43">
        <v>0</v>
      </c>
      <c r="AW217" s="14">
        <v>0</v>
      </c>
      <c r="AX217" s="44">
        <f t="shared" ref="AX217:AX225" si="280">IF(AV217=0,0,AW217/AV217*1000)</f>
        <v>0</v>
      </c>
      <c r="AY217" s="43">
        <v>0</v>
      </c>
      <c r="AZ217" s="14">
        <v>0</v>
      </c>
      <c r="BA217" s="44">
        <f t="shared" ref="BA217:BA225" si="281">IF(AY217=0,0,AZ217/AY217*1000)</f>
        <v>0</v>
      </c>
      <c r="BB217" s="43">
        <v>0</v>
      </c>
      <c r="BC217" s="14">
        <v>0</v>
      </c>
      <c r="BD217" s="44">
        <f t="shared" ref="BD217:BD225" si="282">IF(BB217=0,0,BC217/BB217*1000)</f>
        <v>0</v>
      </c>
      <c r="BE217" s="43">
        <v>0</v>
      </c>
      <c r="BF217" s="14">
        <v>0</v>
      </c>
      <c r="BG217" s="44">
        <f t="shared" si="260"/>
        <v>0</v>
      </c>
      <c r="BH217" s="43">
        <v>0</v>
      </c>
      <c r="BI217" s="14">
        <v>0</v>
      </c>
      <c r="BJ217" s="44">
        <f t="shared" ref="BJ217:BJ225" si="283">IF(BH217=0,0,BI217/BH217*1000)</f>
        <v>0</v>
      </c>
      <c r="BK217" s="43">
        <v>0.5</v>
      </c>
      <c r="BL217" s="14">
        <v>23.754000000000001</v>
      </c>
      <c r="BM217" s="44">
        <f t="shared" ref="BM217:BM225" si="284">IF(BK217=0,0,BL217/BK217*1000)</f>
        <v>47508</v>
      </c>
      <c r="BN217" s="43">
        <v>0</v>
      </c>
      <c r="BO217" s="14">
        <v>0</v>
      </c>
      <c r="BP217" s="44">
        <f t="shared" ref="BP217:BP225" si="285">IF(BN217=0,0,BO217/BN217*1000)</f>
        <v>0</v>
      </c>
      <c r="BQ217" s="43">
        <v>0</v>
      </c>
      <c r="BR217" s="14">
        <v>0</v>
      </c>
      <c r="BS217" s="44">
        <f t="shared" ref="BS217:BS225" si="286">IF(BQ217=0,0,BR217/BQ217*1000)</f>
        <v>0</v>
      </c>
      <c r="BT217" s="43">
        <v>0</v>
      </c>
      <c r="BU217" s="14">
        <v>0</v>
      </c>
      <c r="BV217" s="44">
        <f t="shared" ref="BV217:BV225" si="287">IF(BT217=0,0,BU217/BT217*1000)</f>
        <v>0</v>
      </c>
      <c r="BW217" s="43">
        <v>0</v>
      </c>
      <c r="BX217" s="14">
        <v>0</v>
      </c>
      <c r="BY217" s="44">
        <f t="shared" ref="BY217:BY225" si="288">IF(BW217=0,0,BX217/BW217*1000)</f>
        <v>0</v>
      </c>
      <c r="BZ217" s="43">
        <v>0</v>
      </c>
      <c r="CA217" s="14">
        <v>0</v>
      </c>
      <c r="CB217" s="44">
        <f t="shared" ref="CB217:CB225" si="289">IF(BZ217=0,0,CA217/BZ217*1000)</f>
        <v>0</v>
      </c>
      <c r="CC217" s="43">
        <v>0</v>
      </c>
      <c r="CD217" s="14">
        <v>0</v>
      </c>
      <c r="CE217" s="44">
        <f t="shared" ref="CE217:CE225" si="290">IF(CC217=0,0,CD217/CC217*1000)</f>
        <v>0</v>
      </c>
      <c r="CF217" s="43">
        <v>0</v>
      </c>
      <c r="CG217" s="14">
        <v>0</v>
      </c>
      <c r="CH217" s="44">
        <f t="shared" ref="CH217:CH225" si="291">IF(CF217=0,0,CG217/CF217*1000)</f>
        <v>0</v>
      </c>
      <c r="CI217" s="43">
        <v>100</v>
      </c>
      <c r="CJ217" s="14">
        <v>1104.7550000000001</v>
      </c>
      <c r="CK217" s="44">
        <f t="shared" ref="CK217:CK225" si="292">IF(CI217=0,0,CJ217/CI217*1000)</f>
        <v>11047.550000000001</v>
      </c>
      <c r="CL217" s="43">
        <v>0</v>
      </c>
      <c r="CM217" s="14">
        <v>0</v>
      </c>
      <c r="CN217" s="44">
        <f t="shared" ref="CN217:CN225" si="293">IF(CL217=0,0,CM217/CL217*1000)</f>
        <v>0</v>
      </c>
      <c r="CO217" s="43">
        <v>0</v>
      </c>
      <c r="CP217" s="14">
        <v>0</v>
      </c>
      <c r="CQ217" s="44">
        <f t="shared" ref="CQ217:CQ225" si="294">IF(CO217=0,0,CP217/CO217*1000)</f>
        <v>0</v>
      </c>
      <c r="CR217" s="43">
        <v>0</v>
      </c>
      <c r="CS217" s="14">
        <v>0</v>
      </c>
      <c r="CT217" s="44">
        <f t="shared" ref="CT217:CT225" si="295">IF(CR217=0,0,CS217/CR217*1000)</f>
        <v>0</v>
      </c>
      <c r="CU217" s="43">
        <v>0</v>
      </c>
      <c r="CV217" s="14">
        <v>0</v>
      </c>
      <c r="CW217" s="44">
        <f t="shared" ref="CW217:CW225" si="296">IF(CU217=0,0,CV217/CU217*1000)</f>
        <v>0</v>
      </c>
      <c r="CX217" s="43">
        <v>0</v>
      </c>
      <c r="CY217" s="14">
        <v>0</v>
      </c>
      <c r="CZ217" s="44">
        <f t="shared" ref="CZ217:CZ225" si="297">IF(CX217=0,0,CY217/CX217*1000)</f>
        <v>0</v>
      </c>
      <c r="DA217" s="8">
        <f t="shared" si="263"/>
        <v>100.68</v>
      </c>
      <c r="DB217" s="17">
        <f t="shared" si="264"/>
        <v>1135.1110000000001</v>
      </c>
    </row>
    <row r="218" spans="1:106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si="256"/>
        <v>0</v>
      </c>
      <c r="F218" s="43">
        <v>0</v>
      </c>
      <c r="G218" s="14">
        <v>0</v>
      </c>
      <c r="H218" s="44">
        <f t="shared" ref="H218:H225" si="298">IF(F218=0,0,G218/F218*1000)</f>
        <v>0</v>
      </c>
      <c r="I218" s="43">
        <v>0</v>
      </c>
      <c r="J218" s="14">
        <v>0</v>
      </c>
      <c r="K218" s="44">
        <f t="shared" si="268"/>
        <v>0</v>
      </c>
      <c r="L218" s="43">
        <v>0</v>
      </c>
      <c r="M218" s="14">
        <v>0</v>
      </c>
      <c r="N218" s="44">
        <f t="shared" si="269"/>
        <v>0</v>
      </c>
      <c r="O218" s="43">
        <v>0</v>
      </c>
      <c r="P218" s="14">
        <v>0</v>
      </c>
      <c r="Q218" s="44">
        <f t="shared" si="270"/>
        <v>0</v>
      </c>
      <c r="R218" s="43">
        <v>0</v>
      </c>
      <c r="S218" s="14">
        <v>0</v>
      </c>
      <c r="T218" s="44">
        <f t="shared" si="271"/>
        <v>0</v>
      </c>
      <c r="U218" s="43">
        <v>0</v>
      </c>
      <c r="V218" s="14">
        <v>0</v>
      </c>
      <c r="W218" s="44">
        <f t="shared" si="272"/>
        <v>0</v>
      </c>
      <c r="X218" s="43">
        <v>0</v>
      </c>
      <c r="Y218" s="14">
        <v>0</v>
      </c>
      <c r="Z218" s="44">
        <f t="shared" si="273"/>
        <v>0</v>
      </c>
      <c r="AA218" s="43">
        <v>7.0000000000000001E-3</v>
      </c>
      <c r="AB218" s="14">
        <v>0.04</v>
      </c>
      <c r="AC218" s="44">
        <f t="shared" si="274"/>
        <v>5714.2857142857147</v>
      </c>
      <c r="AD218" s="43">
        <v>15</v>
      </c>
      <c r="AE218" s="14">
        <v>929.21699999999998</v>
      </c>
      <c r="AF218" s="44">
        <f t="shared" si="275"/>
        <v>61947.8</v>
      </c>
      <c r="AG218" s="43">
        <v>0.18362000000000001</v>
      </c>
      <c r="AH218" s="14">
        <v>18.733000000000001</v>
      </c>
      <c r="AI218" s="44">
        <f t="shared" si="276"/>
        <v>102020.47707221436</v>
      </c>
      <c r="AJ218" s="43">
        <v>0</v>
      </c>
      <c r="AK218" s="14">
        <v>0</v>
      </c>
      <c r="AL218" s="44">
        <f t="shared" si="277"/>
        <v>0</v>
      </c>
      <c r="AM218" s="43">
        <v>0</v>
      </c>
      <c r="AN218" s="14">
        <v>0</v>
      </c>
      <c r="AO218" s="44">
        <f t="shared" si="278"/>
        <v>0</v>
      </c>
      <c r="AP218" s="43">
        <v>0</v>
      </c>
      <c r="AQ218" s="14">
        <v>0</v>
      </c>
      <c r="AR218" s="44">
        <f t="shared" si="259"/>
        <v>0</v>
      </c>
      <c r="AS218" s="43">
        <v>0</v>
      </c>
      <c r="AT218" s="14">
        <v>0</v>
      </c>
      <c r="AU218" s="44">
        <f t="shared" si="279"/>
        <v>0</v>
      </c>
      <c r="AV218" s="43">
        <v>0</v>
      </c>
      <c r="AW218" s="14">
        <v>0</v>
      </c>
      <c r="AX218" s="44">
        <f t="shared" si="280"/>
        <v>0</v>
      </c>
      <c r="AY218" s="43">
        <v>0</v>
      </c>
      <c r="AZ218" s="14">
        <v>0</v>
      </c>
      <c r="BA218" s="44">
        <f t="shared" si="281"/>
        <v>0</v>
      </c>
      <c r="BB218" s="43">
        <v>0</v>
      </c>
      <c r="BC218" s="14">
        <v>0</v>
      </c>
      <c r="BD218" s="44">
        <f t="shared" si="282"/>
        <v>0</v>
      </c>
      <c r="BE218" s="43">
        <v>0</v>
      </c>
      <c r="BF218" s="14">
        <v>0</v>
      </c>
      <c r="BG218" s="44">
        <f t="shared" si="260"/>
        <v>0</v>
      </c>
      <c r="BH218" s="43">
        <v>0</v>
      </c>
      <c r="BI218" s="14">
        <v>0</v>
      </c>
      <c r="BJ218" s="44">
        <f t="shared" si="283"/>
        <v>0</v>
      </c>
      <c r="BK218" s="43">
        <v>0</v>
      </c>
      <c r="BL218" s="14">
        <v>0</v>
      </c>
      <c r="BM218" s="44">
        <f t="shared" si="284"/>
        <v>0</v>
      </c>
      <c r="BN218" s="43">
        <v>0</v>
      </c>
      <c r="BO218" s="14">
        <v>0</v>
      </c>
      <c r="BP218" s="44">
        <f t="shared" si="285"/>
        <v>0</v>
      </c>
      <c r="BQ218" s="43">
        <v>0</v>
      </c>
      <c r="BR218" s="14">
        <v>0</v>
      </c>
      <c r="BS218" s="44">
        <f t="shared" si="286"/>
        <v>0</v>
      </c>
      <c r="BT218" s="43">
        <v>0</v>
      </c>
      <c r="BU218" s="14">
        <v>0</v>
      </c>
      <c r="BV218" s="44">
        <f t="shared" si="287"/>
        <v>0</v>
      </c>
      <c r="BW218" s="43">
        <v>0</v>
      </c>
      <c r="BX218" s="14">
        <v>0</v>
      </c>
      <c r="BY218" s="44">
        <f t="shared" si="288"/>
        <v>0</v>
      </c>
      <c r="BZ218" s="43">
        <v>0</v>
      </c>
      <c r="CA218" s="14">
        <v>0</v>
      </c>
      <c r="CB218" s="44">
        <f t="shared" si="289"/>
        <v>0</v>
      </c>
      <c r="CC218" s="43">
        <v>0</v>
      </c>
      <c r="CD218" s="14">
        <v>0</v>
      </c>
      <c r="CE218" s="44">
        <f t="shared" si="290"/>
        <v>0</v>
      </c>
      <c r="CF218" s="43">
        <v>0</v>
      </c>
      <c r="CG218" s="14">
        <v>0</v>
      </c>
      <c r="CH218" s="44">
        <f t="shared" si="291"/>
        <v>0</v>
      </c>
      <c r="CI218" s="43">
        <v>60</v>
      </c>
      <c r="CJ218" s="14">
        <v>736.87699999999995</v>
      </c>
      <c r="CK218" s="44">
        <f t="shared" si="292"/>
        <v>12281.283333333333</v>
      </c>
      <c r="CL218" s="43">
        <v>0</v>
      </c>
      <c r="CM218" s="14">
        <v>0</v>
      </c>
      <c r="CN218" s="44">
        <f t="shared" si="293"/>
        <v>0</v>
      </c>
      <c r="CO218" s="43">
        <v>0</v>
      </c>
      <c r="CP218" s="14">
        <v>0</v>
      </c>
      <c r="CQ218" s="44">
        <f t="shared" si="294"/>
        <v>0</v>
      </c>
      <c r="CR218" s="43">
        <v>0</v>
      </c>
      <c r="CS218" s="14">
        <v>0</v>
      </c>
      <c r="CT218" s="44">
        <f t="shared" si="295"/>
        <v>0</v>
      </c>
      <c r="CU218" s="43">
        <v>0</v>
      </c>
      <c r="CV218" s="14">
        <v>0</v>
      </c>
      <c r="CW218" s="44">
        <f t="shared" si="296"/>
        <v>0</v>
      </c>
      <c r="CX218" s="43">
        <v>0</v>
      </c>
      <c r="CY218" s="14">
        <v>0</v>
      </c>
      <c r="CZ218" s="44">
        <f t="shared" si="297"/>
        <v>0</v>
      </c>
      <c r="DA218" s="8">
        <f t="shared" si="263"/>
        <v>75.190619999999996</v>
      </c>
      <c r="DB218" s="17">
        <f t="shared" si="264"/>
        <v>1684.8669999999997</v>
      </c>
    </row>
    <row r="219" spans="1:106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56"/>
        <v>0</v>
      </c>
      <c r="F219" s="43">
        <v>0</v>
      </c>
      <c r="G219" s="14">
        <v>0</v>
      </c>
      <c r="H219" s="44">
        <f t="shared" si="298"/>
        <v>0</v>
      </c>
      <c r="I219" s="43">
        <v>0</v>
      </c>
      <c r="J219" s="14">
        <v>0</v>
      </c>
      <c r="K219" s="44">
        <f t="shared" si="268"/>
        <v>0</v>
      </c>
      <c r="L219" s="43">
        <v>0</v>
      </c>
      <c r="M219" s="14">
        <v>0</v>
      </c>
      <c r="N219" s="44">
        <f t="shared" si="269"/>
        <v>0</v>
      </c>
      <c r="O219" s="43">
        <v>0</v>
      </c>
      <c r="P219" s="14">
        <v>0</v>
      </c>
      <c r="Q219" s="44">
        <f t="shared" si="270"/>
        <v>0</v>
      </c>
      <c r="R219" s="43">
        <v>0</v>
      </c>
      <c r="S219" s="14">
        <v>0</v>
      </c>
      <c r="T219" s="44">
        <f t="shared" si="271"/>
        <v>0</v>
      </c>
      <c r="U219" s="43">
        <v>0</v>
      </c>
      <c r="V219" s="14">
        <v>0</v>
      </c>
      <c r="W219" s="44">
        <f t="shared" si="272"/>
        <v>0</v>
      </c>
      <c r="X219" s="43">
        <v>0</v>
      </c>
      <c r="Y219" s="14">
        <v>0</v>
      </c>
      <c r="Z219" s="44">
        <f t="shared" si="273"/>
        <v>0</v>
      </c>
      <c r="AA219" s="43">
        <v>0</v>
      </c>
      <c r="AB219" s="14">
        <v>0</v>
      </c>
      <c r="AC219" s="44">
        <f t="shared" si="274"/>
        <v>0</v>
      </c>
      <c r="AD219" s="43">
        <v>15</v>
      </c>
      <c r="AE219" s="14">
        <v>908.36599999999999</v>
      </c>
      <c r="AF219" s="44">
        <f t="shared" si="275"/>
        <v>60557.73333333333</v>
      </c>
      <c r="AG219" s="43">
        <v>0</v>
      </c>
      <c r="AH219" s="14">
        <v>0</v>
      </c>
      <c r="AI219" s="44">
        <f t="shared" si="276"/>
        <v>0</v>
      </c>
      <c r="AJ219" s="43">
        <v>0</v>
      </c>
      <c r="AK219" s="14">
        <v>0</v>
      </c>
      <c r="AL219" s="44">
        <f t="shared" si="277"/>
        <v>0</v>
      </c>
      <c r="AM219" s="43">
        <v>0</v>
      </c>
      <c r="AN219" s="14">
        <v>0</v>
      </c>
      <c r="AO219" s="44">
        <f t="shared" si="278"/>
        <v>0</v>
      </c>
      <c r="AP219" s="43">
        <v>0</v>
      </c>
      <c r="AQ219" s="14">
        <v>0</v>
      </c>
      <c r="AR219" s="44">
        <f t="shared" si="259"/>
        <v>0</v>
      </c>
      <c r="AS219" s="43">
        <v>0</v>
      </c>
      <c r="AT219" s="14">
        <v>0</v>
      </c>
      <c r="AU219" s="44">
        <f t="shared" si="279"/>
        <v>0</v>
      </c>
      <c r="AV219" s="43">
        <v>0</v>
      </c>
      <c r="AW219" s="14">
        <v>0</v>
      </c>
      <c r="AX219" s="44">
        <f t="shared" si="280"/>
        <v>0</v>
      </c>
      <c r="AY219" s="43">
        <v>0</v>
      </c>
      <c r="AZ219" s="14">
        <v>0</v>
      </c>
      <c r="BA219" s="44">
        <f t="shared" si="281"/>
        <v>0</v>
      </c>
      <c r="BB219" s="43">
        <v>0</v>
      </c>
      <c r="BC219" s="14">
        <v>0</v>
      </c>
      <c r="BD219" s="44">
        <f t="shared" si="282"/>
        <v>0</v>
      </c>
      <c r="BE219" s="43">
        <v>0</v>
      </c>
      <c r="BF219" s="14">
        <v>0</v>
      </c>
      <c r="BG219" s="44">
        <f t="shared" si="260"/>
        <v>0</v>
      </c>
      <c r="BH219" s="43">
        <v>0</v>
      </c>
      <c r="BI219" s="14">
        <v>0</v>
      </c>
      <c r="BJ219" s="44">
        <f t="shared" si="283"/>
        <v>0</v>
      </c>
      <c r="BK219" s="43">
        <v>0.4</v>
      </c>
      <c r="BL219" s="14">
        <v>29.324999999999999</v>
      </c>
      <c r="BM219" s="44">
        <f t="shared" si="284"/>
        <v>73312.5</v>
      </c>
      <c r="BN219" s="43">
        <v>0</v>
      </c>
      <c r="BO219" s="14">
        <v>0</v>
      </c>
      <c r="BP219" s="44">
        <f t="shared" si="285"/>
        <v>0</v>
      </c>
      <c r="BQ219" s="43">
        <v>0</v>
      </c>
      <c r="BR219" s="14">
        <v>0</v>
      </c>
      <c r="BS219" s="44">
        <f t="shared" si="286"/>
        <v>0</v>
      </c>
      <c r="BT219" s="43">
        <v>0</v>
      </c>
      <c r="BU219" s="14">
        <v>0</v>
      </c>
      <c r="BV219" s="44">
        <f t="shared" si="287"/>
        <v>0</v>
      </c>
      <c r="BW219" s="43">
        <v>0</v>
      </c>
      <c r="BX219" s="14">
        <v>0</v>
      </c>
      <c r="BY219" s="44">
        <f t="shared" si="288"/>
        <v>0</v>
      </c>
      <c r="BZ219" s="43">
        <v>0</v>
      </c>
      <c r="CA219" s="14">
        <v>0</v>
      </c>
      <c r="CB219" s="44">
        <f t="shared" si="289"/>
        <v>0</v>
      </c>
      <c r="CC219" s="43">
        <v>0</v>
      </c>
      <c r="CD219" s="14">
        <v>0</v>
      </c>
      <c r="CE219" s="44">
        <f t="shared" si="290"/>
        <v>0</v>
      </c>
      <c r="CF219" s="43">
        <v>0</v>
      </c>
      <c r="CG219" s="14">
        <v>0</v>
      </c>
      <c r="CH219" s="44">
        <f t="shared" si="291"/>
        <v>0</v>
      </c>
      <c r="CI219" s="43">
        <v>260</v>
      </c>
      <c r="CJ219" s="14">
        <v>3404.4949999999999</v>
      </c>
      <c r="CK219" s="44">
        <f t="shared" si="292"/>
        <v>13094.211538461537</v>
      </c>
      <c r="CL219" s="43">
        <v>0</v>
      </c>
      <c r="CM219" s="14">
        <v>0</v>
      </c>
      <c r="CN219" s="44">
        <f t="shared" si="293"/>
        <v>0</v>
      </c>
      <c r="CO219" s="43">
        <v>0</v>
      </c>
      <c r="CP219" s="14">
        <v>0</v>
      </c>
      <c r="CQ219" s="44">
        <f t="shared" si="294"/>
        <v>0</v>
      </c>
      <c r="CR219" s="43">
        <v>0</v>
      </c>
      <c r="CS219" s="14">
        <v>0</v>
      </c>
      <c r="CT219" s="44">
        <f t="shared" si="295"/>
        <v>0</v>
      </c>
      <c r="CU219" s="43">
        <v>0</v>
      </c>
      <c r="CV219" s="14">
        <v>0</v>
      </c>
      <c r="CW219" s="44">
        <f t="shared" si="296"/>
        <v>0</v>
      </c>
      <c r="CX219" s="43">
        <v>0</v>
      </c>
      <c r="CY219" s="14">
        <v>0</v>
      </c>
      <c r="CZ219" s="44">
        <f t="shared" si="297"/>
        <v>0</v>
      </c>
      <c r="DA219" s="8">
        <f t="shared" si="263"/>
        <v>275.39999999999998</v>
      </c>
      <c r="DB219" s="17">
        <f t="shared" si="264"/>
        <v>4342.1859999999997</v>
      </c>
    </row>
    <row r="220" spans="1:106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56"/>
        <v>0</v>
      </c>
      <c r="F220" s="43">
        <v>0</v>
      </c>
      <c r="G220" s="14">
        <v>0</v>
      </c>
      <c r="H220" s="44">
        <f t="shared" si="298"/>
        <v>0</v>
      </c>
      <c r="I220" s="43">
        <v>0</v>
      </c>
      <c r="J220" s="14">
        <v>0</v>
      </c>
      <c r="K220" s="44">
        <f t="shared" si="268"/>
        <v>0</v>
      </c>
      <c r="L220" s="43">
        <v>0</v>
      </c>
      <c r="M220" s="14">
        <v>0</v>
      </c>
      <c r="N220" s="44">
        <f t="shared" si="269"/>
        <v>0</v>
      </c>
      <c r="O220" s="43">
        <v>0</v>
      </c>
      <c r="P220" s="14">
        <v>0</v>
      </c>
      <c r="Q220" s="44">
        <f t="shared" si="270"/>
        <v>0</v>
      </c>
      <c r="R220" s="43">
        <v>0</v>
      </c>
      <c r="S220" s="14">
        <v>0</v>
      </c>
      <c r="T220" s="44">
        <f t="shared" si="271"/>
        <v>0</v>
      </c>
      <c r="U220" s="43">
        <v>0</v>
      </c>
      <c r="V220" s="14">
        <v>0</v>
      </c>
      <c r="W220" s="44">
        <f t="shared" si="272"/>
        <v>0</v>
      </c>
      <c r="X220" s="43">
        <v>0</v>
      </c>
      <c r="Y220" s="14">
        <v>0</v>
      </c>
      <c r="Z220" s="44">
        <f t="shared" si="273"/>
        <v>0</v>
      </c>
      <c r="AA220" s="43">
        <v>0</v>
      </c>
      <c r="AB220" s="14">
        <v>0</v>
      </c>
      <c r="AC220" s="44">
        <f t="shared" si="274"/>
        <v>0</v>
      </c>
      <c r="AD220" s="43">
        <v>0</v>
      </c>
      <c r="AE220" s="14">
        <v>0</v>
      </c>
      <c r="AF220" s="44">
        <f t="shared" si="275"/>
        <v>0</v>
      </c>
      <c r="AG220" s="43">
        <v>0</v>
      </c>
      <c r="AH220" s="14">
        <v>0</v>
      </c>
      <c r="AI220" s="44">
        <f t="shared" si="276"/>
        <v>0</v>
      </c>
      <c r="AJ220" s="43">
        <v>0</v>
      </c>
      <c r="AK220" s="14">
        <v>0</v>
      </c>
      <c r="AL220" s="44">
        <f t="shared" si="277"/>
        <v>0</v>
      </c>
      <c r="AM220" s="43">
        <v>0</v>
      </c>
      <c r="AN220" s="14">
        <v>0</v>
      </c>
      <c r="AO220" s="44">
        <f t="shared" si="278"/>
        <v>0</v>
      </c>
      <c r="AP220" s="43">
        <v>0</v>
      </c>
      <c r="AQ220" s="14">
        <v>0</v>
      </c>
      <c r="AR220" s="44">
        <f t="shared" si="259"/>
        <v>0</v>
      </c>
      <c r="AS220" s="43">
        <v>0</v>
      </c>
      <c r="AT220" s="14">
        <v>0</v>
      </c>
      <c r="AU220" s="44">
        <f t="shared" si="279"/>
        <v>0</v>
      </c>
      <c r="AV220" s="43">
        <v>0</v>
      </c>
      <c r="AW220" s="14">
        <v>0</v>
      </c>
      <c r="AX220" s="44">
        <f t="shared" si="280"/>
        <v>0</v>
      </c>
      <c r="AY220" s="43">
        <v>0</v>
      </c>
      <c r="AZ220" s="14">
        <v>0</v>
      </c>
      <c r="BA220" s="44">
        <f t="shared" si="281"/>
        <v>0</v>
      </c>
      <c r="BB220" s="43">
        <v>0</v>
      </c>
      <c r="BC220" s="14">
        <v>0</v>
      </c>
      <c r="BD220" s="44">
        <f t="shared" si="282"/>
        <v>0</v>
      </c>
      <c r="BE220" s="43">
        <v>0</v>
      </c>
      <c r="BF220" s="14">
        <v>0</v>
      </c>
      <c r="BG220" s="44">
        <f t="shared" si="260"/>
        <v>0</v>
      </c>
      <c r="BH220" s="43">
        <v>0</v>
      </c>
      <c r="BI220" s="14">
        <v>0</v>
      </c>
      <c r="BJ220" s="44">
        <f t="shared" si="283"/>
        <v>0</v>
      </c>
      <c r="BK220" s="43">
        <v>0.32500000000000001</v>
      </c>
      <c r="BL220" s="14">
        <v>24.248999999999999</v>
      </c>
      <c r="BM220" s="44">
        <f t="shared" si="284"/>
        <v>74612.307692307688</v>
      </c>
      <c r="BN220" s="43">
        <v>0</v>
      </c>
      <c r="BO220" s="14">
        <v>0</v>
      </c>
      <c r="BP220" s="44">
        <f t="shared" si="285"/>
        <v>0</v>
      </c>
      <c r="BQ220" s="43">
        <v>0</v>
      </c>
      <c r="BR220" s="14">
        <v>0</v>
      </c>
      <c r="BS220" s="44">
        <f t="shared" si="286"/>
        <v>0</v>
      </c>
      <c r="BT220" s="43">
        <v>0</v>
      </c>
      <c r="BU220" s="14">
        <v>0</v>
      </c>
      <c r="BV220" s="44">
        <f t="shared" si="287"/>
        <v>0</v>
      </c>
      <c r="BW220" s="43">
        <v>0</v>
      </c>
      <c r="BX220" s="14">
        <v>0</v>
      </c>
      <c r="BY220" s="44">
        <f t="shared" si="288"/>
        <v>0</v>
      </c>
      <c r="BZ220" s="43">
        <v>0</v>
      </c>
      <c r="CA220" s="14">
        <v>0</v>
      </c>
      <c r="CB220" s="44">
        <f t="shared" si="289"/>
        <v>0</v>
      </c>
      <c r="CC220" s="43">
        <v>0</v>
      </c>
      <c r="CD220" s="14">
        <v>0</v>
      </c>
      <c r="CE220" s="44">
        <f t="shared" si="290"/>
        <v>0</v>
      </c>
      <c r="CF220" s="43">
        <v>0</v>
      </c>
      <c r="CG220" s="14">
        <v>0</v>
      </c>
      <c r="CH220" s="44">
        <f t="shared" si="291"/>
        <v>0</v>
      </c>
      <c r="CI220" s="43">
        <v>0</v>
      </c>
      <c r="CJ220" s="14">
        <v>0</v>
      </c>
      <c r="CK220" s="44">
        <f t="shared" si="292"/>
        <v>0</v>
      </c>
      <c r="CL220" s="43">
        <v>0</v>
      </c>
      <c r="CM220" s="14">
        <v>0</v>
      </c>
      <c r="CN220" s="44">
        <f t="shared" si="293"/>
        <v>0</v>
      </c>
      <c r="CO220" s="43">
        <v>0</v>
      </c>
      <c r="CP220" s="14">
        <v>0</v>
      </c>
      <c r="CQ220" s="44">
        <f t="shared" si="294"/>
        <v>0</v>
      </c>
      <c r="CR220" s="43">
        <v>0</v>
      </c>
      <c r="CS220" s="14">
        <v>0</v>
      </c>
      <c r="CT220" s="44">
        <f t="shared" si="295"/>
        <v>0</v>
      </c>
      <c r="CU220" s="43">
        <v>0</v>
      </c>
      <c r="CV220" s="14">
        <v>0</v>
      </c>
      <c r="CW220" s="44">
        <f t="shared" si="296"/>
        <v>0</v>
      </c>
      <c r="CX220" s="43">
        <v>0</v>
      </c>
      <c r="CY220" s="14">
        <v>0</v>
      </c>
      <c r="CZ220" s="44">
        <f t="shared" si="297"/>
        <v>0</v>
      </c>
      <c r="DA220" s="8">
        <f t="shared" si="263"/>
        <v>0.32500000000000001</v>
      </c>
      <c r="DB220" s="17">
        <f t="shared" si="264"/>
        <v>24.248999999999999</v>
      </c>
    </row>
    <row r="221" spans="1:106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56"/>
        <v>0</v>
      </c>
      <c r="F221" s="43">
        <v>0</v>
      </c>
      <c r="G221" s="14">
        <v>0</v>
      </c>
      <c r="H221" s="44">
        <f t="shared" si="298"/>
        <v>0</v>
      </c>
      <c r="I221" s="43">
        <v>0</v>
      </c>
      <c r="J221" s="14">
        <v>0</v>
      </c>
      <c r="K221" s="44">
        <f t="shared" si="268"/>
        <v>0</v>
      </c>
      <c r="L221" s="43">
        <v>0</v>
      </c>
      <c r="M221" s="14">
        <v>0</v>
      </c>
      <c r="N221" s="44">
        <f t="shared" si="269"/>
        <v>0</v>
      </c>
      <c r="O221" s="61">
        <v>1026.97</v>
      </c>
      <c r="P221" s="62">
        <v>67.641000000000005</v>
      </c>
      <c r="Q221" s="44">
        <f t="shared" si="270"/>
        <v>65.864630904505489</v>
      </c>
      <c r="R221" s="43">
        <v>0</v>
      </c>
      <c r="S221" s="14">
        <v>0</v>
      </c>
      <c r="T221" s="44">
        <f t="shared" si="271"/>
        <v>0</v>
      </c>
      <c r="U221" s="43">
        <v>0</v>
      </c>
      <c r="V221" s="14">
        <v>0</v>
      </c>
      <c r="W221" s="44">
        <f t="shared" si="272"/>
        <v>0</v>
      </c>
      <c r="X221" s="43">
        <v>0</v>
      </c>
      <c r="Y221" s="14">
        <v>0</v>
      </c>
      <c r="Z221" s="44">
        <f t="shared" si="273"/>
        <v>0</v>
      </c>
      <c r="AA221" s="43">
        <v>0</v>
      </c>
      <c r="AB221" s="14">
        <v>0</v>
      </c>
      <c r="AC221" s="44">
        <f t="shared" si="274"/>
        <v>0</v>
      </c>
      <c r="AD221" s="43">
        <v>0</v>
      </c>
      <c r="AE221" s="14">
        <v>0</v>
      </c>
      <c r="AF221" s="44">
        <f t="shared" si="275"/>
        <v>0</v>
      </c>
      <c r="AG221" s="43">
        <v>0</v>
      </c>
      <c r="AH221" s="14">
        <v>0</v>
      </c>
      <c r="AI221" s="44">
        <f t="shared" si="276"/>
        <v>0</v>
      </c>
      <c r="AJ221" s="43">
        <v>0</v>
      </c>
      <c r="AK221" s="14">
        <v>0</v>
      </c>
      <c r="AL221" s="44">
        <f t="shared" si="277"/>
        <v>0</v>
      </c>
      <c r="AM221" s="43">
        <v>0</v>
      </c>
      <c r="AN221" s="14">
        <v>0</v>
      </c>
      <c r="AO221" s="44">
        <f t="shared" si="278"/>
        <v>0</v>
      </c>
      <c r="AP221" s="43">
        <v>0</v>
      </c>
      <c r="AQ221" s="14">
        <v>0</v>
      </c>
      <c r="AR221" s="44">
        <f t="shared" si="259"/>
        <v>0</v>
      </c>
      <c r="AS221" s="43">
        <v>0</v>
      </c>
      <c r="AT221" s="14">
        <v>0</v>
      </c>
      <c r="AU221" s="44">
        <f t="shared" si="279"/>
        <v>0</v>
      </c>
      <c r="AV221" s="43">
        <v>0</v>
      </c>
      <c r="AW221" s="14">
        <v>0</v>
      </c>
      <c r="AX221" s="44">
        <f t="shared" si="280"/>
        <v>0</v>
      </c>
      <c r="AY221" s="43">
        <v>0</v>
      </c>
      <c r="AZ221" s="14">
        <v>0</v>
      </c>
      <c r="BA221" s="44">
        <f t="shared" si="281"/>
        <v>0</v>
      </c>
      <c r="BB221" s="43">
        <v>0</v>
      </c>
      <c r="BC221" s="14">
        <v>0</v>
      </c>
      <c r="BD221" s="44">
        <f t="shared" si="282"/>
        <v>0</v>
      </c>
      <c r="BE221" s="43">
        <v>0</v>
      </c>
      <c r="BF221" s="14">
        <v>0</v>
      </c>
      <c r="BG221" s="44">
        <f t="shared" si="260"/>
        <v>0</v>
      </c>
      <c r="BH221" s="43">
        <v>0</v>
      </c>
      <c r="BI221" s="14">
        <v>0</v>
      </c>
      <c r="BJ221" s="44">
        <f t="shared" si="283"/>
        <v>0</v>
      </c>
      <c r="BK221" s="61">
        <v>0.25</v>
      </c>
      <c r="BL221" s="62">
        <v>17.997</v>
      </c>
      <c r="BM221" s="44">
        <f t="shared" si="284"/>
        <v>71988</v>
      </c>
      <c r="BN221" s="43">
        <v>0</v>
      </c>
      <c r="BO221" s="14">
        <v>0</v>
      </c>
      <c r="BP221" s="44">
        <f t="shared" si="285"/>
        <v>0</v>
      </c>
      <c r="BQ221" s="43">
        <v>0</v>
      </c>
      <c r="BR221" s="14">
        <v>0</v>
      </c>
      <c r="BS221" s="44">
        <f t="shared" si="286"/>
        <v>0</v>
      </c>
      <c r="BT221" s="43">
        <v>0</v>
      </c>
      <c r="BU221" s="14">
        <v>0</v>
      </c>
      <c r="BV221" s="44">
        <f t="shared" si="287"/>
        <v>0</v>
      </c>
      <c r="BW221" s="43">
        <v>0</v>
      </c>
      <c r="BX221" s="14">
        <v>0</v>
      </c>
      <c r="BY221" s="44">
        <f t="shared" si="288"/>
        <v>0</v>
      </c>
      <c r="BZ221" s="43">
        <v>0</v>
      </c>
      <c r="CA221" s="14">
        <v>0</v>
      </c>
      <c r="CB221" s="44">
        <f t="shared" si="289"/>
        <v>0</v>
      </c>
      <c r="CC221" s="43">
        <v>0</v>
      </c>
      <c r="CD221" s="14">
        <v>0</v>
      </c>
      <c r="CE221" s="44">
        <f t="shared" si="290"/>
        <v>0</v>
      </c>
      <c r="CF221" s="43">
        <v>0</v>
      </c>
      <c r="CG221" s="14">
        <v>0</v>
      </c>
      <c r="CH221" s="44">
        <f t="shared" si="291"/>
        <v>0</v>
      </c>
      <c r="CI221" s="61">
        <v>280</v>
      </c>
      <c r="CJ221" s="62">
        <v>3481.5880000000002</v>
      </c>
      <c r="CK221" s="44">
        <f t="shared" si="292"/>
        <v>12434.242857142857</v>
      </c>
      <c r="CL221" s="43">
        <v>0</v>
      </c>
      <c r="CM221" s="14">
        <v>0</v>
      </c>
      <c r="CN221" s="44">
        <f t="shared" si="293"/>
        <v>0</v>
      </c>
      <c r="CO221" s="43">
        <v>0</v>
      </c>
      <c r="CP221" s="14">
        <v>0</v>
      </c>
      <c r="CQ221" s="44">
        <f t="shared" si="294"/>
        <v>0</v>
      </c>
      <c r="CR221" s="43">
        <v>0</v>
      </c>
      <c r="CS221" s="14">
        <v>0</v>
      </c>
      <c r="CT221" s="44">
        <f t="shared" si="295"/>
        <v>0</v>
      </c>
      <c r="CU221" s="43">
        <v>0</v>
      </c>
      <c r="CV221" s="14">
        <v>0</v>
      </c>
      <c r="CW221" s="44">
        <f t="shared" si="296"/>
        <v>0</v>
      </c>
      <c r="CX221" s="43">
        <v>0</v>
      </c>
      <c r="CY221" s="14">
        <v>0</v>
      </c>
      <c r="CZ221" s="44">
        <f t="shared" si="297"/>
        <v>0</v>
      </c>
      <c r="DA221" s="8">
        <f t="shared" si="263"/>
        <v>1307.22</v>
      </c>
      <c r="DB221" s="17">
        <f t="shared" si="264"/>
        <v>3567.2260000000001</v>
      </c>
    </row>
    <row r="222" spans="1:106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56"/>
        <v>0</v>
      </c>
      <c r="F222" s="43">
        <v>0</v>
      </c>
      <c r="G222" s="14">
        <v>0</v>
      </c>
      <c r="H222" s="44">
        <f t="shared" si="298"/>
        <v>0</v>
      </c>
      <c r="I222" s="43">
        <v>0</v>
      </c>
      <c r="J222" s="14">
        <v>0</v>
      </c>
      <c r="K222" s="44">
        <f t="shared" si="268"/>
        <v>0</v>
      </c>
      <c r="L222" s="43">
        <v>0</v>
      </c>
      <c r="M222" s="14">
        <v>0</v>
      </c>
      <c r="N222" s="44">
        <f t="shared" si="269"/>
        <v>0</v>
      </c>
      <c r="O222" s="43">
        <v>0</v>
      </c>
      <c r="P222" s="14">
        <v>0</v>
      </c>
      <c r="Q222" s="44">
        <f t="shared" si="270"/>
        <v>0</v>
      </c>
      <c r="R222" s="63">
        <v>42.56</v>
      </c>
      <c r="S222" s="64">
        <v>1018.423</v>
      </c>
      <c r="T222" s="44">
        <f t="shared" si="271"/>
        <v>23929.11184210526</v>
      </c>
      <c r="U222" s="43">
        <v>0</v>
      </c>
      <c r="V222" s="14">
        <v>0</v>
      </c>
      <c r="W222" s="44">
        <f t="shared" si="272"/>
        <v>0</v>
      </c>
      <c r="X222" s="43">
        <v>0</v>
      </c>
      <c r="Y222" s="14">
        <v>0</v>
      </c>
      <c r="Z222" s="44">
        <f t="shared" si="273"/>
        <v>0</v>
      </c>
      <c r="AA222" s="43">
        <v>0</v>
      </c>
      <c r="AB222" s="14">
        <v>0</v>
      </c>
      <c r="AC222" s="44">
        <f t="shared" si="274"/>
        <v>0</v>
      </c>
      <c r="AD222" s="63">
        <v>15</v>
      </c>
      <c r="AE222" s="64">
        <v>916.37699999999995</v>
      </c>
      <c r="AF222" s="44">
        <f t="shared" si="275"/>
        <v>61091.799999999996</v>
      </c>
      <c r="AG222" s="63">
        <v>0.39757999999999999</v>
      </c>
      <c r="AH222" s="64">
        <v>40.042999999999999</v>
      </c>
      <c r="AI222" s="44">
        <f t="shared" si="276"/>
        <v>100716.83686302128</v>
      </c>
      <c r="AJ222" s="43">
        <v>0</v>
      </c>
      <c r="AK222" s="14">
        <v>0</v>
      </c>
      <c r="AL222" s="44">
        <f t="shared" si="277"/>
        <v>0</v>
      </c>
      <c r="AM222" s="43">
        <v>0</v>
      </c>
      <c r="AN222" s="14">
        <v>0</v>
      </c>
      <c r="AO222" s="44">
        <f t="shared" si="278"/>
        <v>0</v>
      </c>
      <c r="AP222" s="43">
        <v>0</v>
      </c>
      <c r="AQ222" s="14">
        <v>0</v>
      </c>
      <c r="AR222" s="44">
        <f t="shared" si="259"/>
        <v>0</v>
      </c>
      <c r="AS222" s="43">
        <v>0</v>
      </c>
      <c r="AT222" s="14">
        <v>0</v>
      </c>
      <c r="AU222" s="44">
        <f t="shared" si="279"/>
        <v>0</v>
      </c>
      <c r="AV222" s="43">
        <v>0</v>
      </c>
      <c r="AW222" s="14">
        <v>0</v>
      </c>
      <c r="AX222" s="44">
        <f t="shared" si="280"/>
        <v>0</v>
      </c>
      <c r="AY222" s="43">
        <v>0</v>
      </c>
      <c r="AZ222" s="14">
        <v>0</v>
      </c>
      <c r="BA222" s="44">
        <f t="shared" si="281"/>
        <v>0</v>
      </c>
      <c r="BB222" s="43">
        <v>0</v>
      </c>
      <c r="BC222" s="14">
        <v>0</v>
      </c>
      <c r="BD222" s="44">
        <f t="shared" si="282"/>
        <v>0</v>
      </c>
      <c r="BE222" s="43">
        <v>0</v>
      </c>
      <c r="BF222" s="14">
        <v>0</v>
      </c>
      <c r="BG222" s="44">
        <f t="shared" si="260"/>
        <v>0</v>
      </c>
      <c r="BH222" s="43">
        <v>0</v>
      </c>
      <c r="BI222" s="14">
        <v>0</v>
      </c>
      <c r="BJ222" s="44">
        <f t="shared" si="283"/>
        <v>0</v>
      </c>
      <c r="BK222" s="63">
        <v>0.15</v>
      </c>
      <c r="BL222" s="64">
        <v>11.54</v>
      </c>
      <c r="BM222" s="44">
        <f t="shared" si="284"/>
        <v>76933.333333333343</v>
      </c>
      <c r="BN222" s="43">
        <v>0</v>
      </c>
      <c r="BO222" s="14">
        <v>0</v>
      </c>
      <c r="BP222" s="44">
        <f t="shared" si="285"/>
        <v>0</v>
      </c>
      <c r="BQ222" s="43">
        <v>0</v>
      </c>
      <c r="BR222" s="14">
        <v>0</v>
      </c>
      <c r="BS222" s="44">
        <f t="shared" si="286"/>
        <v>0</v>
      </c>
      <c r="BT222" s="43">
        <v>0</v>
      </c>
      <c r="BU222" s="14">
        <v>0</v>
      </c>
      <c r="BV222" s="44">
        <f t="shared" si="287"/>
        <v>0</v>
      </c>
      <c r="BW222" s="43">
        <v>0</v>
      </c>
      <c r="BX222" s="14">
        <v>0</v>
      </c>
      <c r="BY222" s="44">
        <f t="shared" si="288"/>
        <v>0</v>
      </c>
      <c r="BZ222" s="43">
        <v>0</v>
      </c>
      <c r="CA222" s="14">
        <v>0</v>
      </c>
      <c r="CB222" s="44">
        <f t="shared" si="289"/>
        <v>0</v>
      </c>
      <c r="CC222" s="43">
        <v>0</v>
      </c>
      <c r="CD222" s="14">
        <v>0</v>
      </c>
      <c r="CE222" s="44">
        <f t="shared" si="290"/>
        <v>0</v>
      </c>
      <c r="CF222" s="43">
        <v>0</v>
      </c>
      <c r="CG222" s="14">
        <v>0</v>
      </c>
      <c r="CH222" s="44">
        <f t="shared" si="291"/>
        <v>0</v>
      </c>
      <c r="CI222" s="63">
        <v>180</v>
      </c>
      <c r="CJ222" s="64">
        <v>2383.4830000000002</v>
      </c>
      <c r="CK222" s="44">
        <f t="shared" si="292"/>
        <v>13241.572222222223</v>
      </c>
      <c r="CL222" s="43">
        <v>0</v>
      </c>
      <c r="CM222" s="14">
        <v>0</v>
      </c>
      <c r="CN222" s="44">
        <f t="shared" si="293"/>
        <v>0</v>
      </c>
      <c r="CO222" s="43">
        <v>0</v>
      </c>
      <c r="CP222" s="14">
        <v>0</v>
      </c>
      <c r="CQ222" s="44">
        <f t="shared" si="294"/>
        <v>0</v>
      </c>
      <c r="CR222" s="43">
        <v>0</v>
      </c>
      <c r="CS222" s="14">
        <v>0</v>
      </c>
      <c r="CT222" s="44">
        <f t="shared" si="295"/>
        <v>0</v>
      </c>
      <c r="CU222" s="43">
        <v>0</v>
      </c>
      <c r="CV222" s="14">
        <v>0</v>
      </c>
      <c r="CW222" s="44">
        <f t="shared" si="296"/>
        <v>0</v>
      </c>
      <c r="CX222" s="43">
        <v>0</v>
      </c>
      <c r="CY222" s="14">
        <v>0</v>
      </c>
      <c r="CZ222" s="44">
        <f t="shared" si="297"/>
        <v>0</v>
      </c>
      <c r="DA222" s="8">
        <f t="shared" si="263"/>
        <v>238.10758000000001</v>
      </c>
      <c r="DB222" s="17">
        <f t="shared" si="264"/>
        <v>4369.866</v>
      </c>
    </row>
    <row r="223" spans="1:106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56"/>
        <v>0</v>
      </c>
      <c r="F223" s="43">
        <v>0</v>
      </c>
      <c r="G223" s="14">
        <v>0</v>
      </c>
      <c r="H223" s="44">
        <f t="shared" si="298"/>
        <v>0</v>
      </c>
      <c r="I223" s="43">
        <v>0</v>
      </c>
      <c r="J223" s="14">
        <v>0</v>
      </c>
      <c r="K223" s="44">
        <f t="shared" si="268"/>
        <v>0</v>
      </c>
      <c r="L223" s="43">
        <v>0</v>
      </c>
      <c r="M223" s="14">
        <v>0</v>
      </c>
      <c r="N223" s="44">
        <f t="shared" si="269"/>
        <v>0</v>
      </c>
      <c r="O223" s="43">
        <v>0</v>
      </c>
      <c r="P223" s="14">
        <v>0</v>
      </c>
      <c r="Q223" s="44">
        <f t="shared" si="270"/>
        <v>0</v>
      </c>
      <c r="R223" s="65">
        <v>42.56</v>
      </c>
      <c r="S223" s="14">
        <v>1006.726</v>
      </c>
      <c r="T223" s="44">
        <f t="shared" si="271"/>
        <v>23654.276315789473</v>
      </c>
      <c r="U223" s="43">
        <v>0</v>
      </c>
      <c r="V223" s="14">
        <v>0</v>
      </c>
      <c r="W223" s="44">
        <f t="shared" si="272"/>
        <v>0</v>
      </c>
      <c r="X223" s="43">
        <v>0</v>
      </c>
      <c r="Y223" s="14">
        <v>0</v>
      </c>
      <c r="Z223" s="44">
        <f t="shared" si="273"/>
        <v>0</v>
      </c>
      <c r="AA223" s="43">
        <v>0</v>
      </c>
      <c r="AB223" s="14">
        <v>0</v>
      </c>
      <c r="AC223" s="44">
        <f t="shared" si="274"/>
        <v>0</v>
      </c>
      <c r="AD223" s="65">
        <v>15</v>
      </c>
      <c r="AE223" s="14">
        <v>926.98699999999997</v>
      </c>
      <c r="AF223" s="44">
        <f t="shared" si="275"/>
        <v>61799.133333333331</v>
      </c>
      <c r="AG223" s="43">
        <v>0</v>
      </c>
      <c r="AH223" s="14">
        <v>0</v>
      </c>
      <c r="AI223" s="44">
        <f t="shared" si="276"/>
        <v>0</v>
      </c>
      <c r="AJ223" s="43">
        <v>0</v>
      </c>
      <c r="AK223" s="14">
        <v>0</v>
      </c>
      <c r="AL223" s="44">
        <f t="shared" si="277"/>
        <v>0</v>
      </c>
      <c r="AM223" s="43">
        <v>0</v>
      </c>
      <c r="AN223" s="14">
        <v>0</v>
      </c>
      <c r="AO223" s="44">
        <f t="shared" si="278"/>
        <v>0</v>
      </c>
      <c r="AP223" s="65">
        <v>0</v>
      </c>
      <c r="AQ223" s="14">
        <v>0</v>
      </c>
      <c r="AR223" s="44">
        <f t="shared" si="259"/>
        <v>0</v>
      </c>
      <c r="AS223" s="65">
        <v>2E-3</v>
      </c>
      <c r="AT223" s="14">
        <v>0.751</v>
      </c>
      <c r="AU223" s="44">
        <f t="shared" si="279"/>
        <v>375500</v>
      </c>
      <c r="AV223" s="43">
        <v>0</v>
      </c>
      <c r="AW223" s="14">
        <v>0</v>
      </c>
      <c r="AX223" s="44">
        <f t="shared" si="280"/>
        <v>0</v>
      </c>
      <c r="AY223" s="43">
        <v>0</v>
      </c>
      <c r="AZ223" s="14">
        <v>0</v>
      </c>
      <c r="BA223" s="44">
        <f t="shared" si="281"/>
        <v>0</v>
      </c>
      <c r="BB223" s="43">
        <v>0</v>
      </c>
      <c r="BC223" s="14">
        <v>0</v>
      </c>
      <c r="BD223" s="44">
        <f t="shared" si="282"/>
        <v>0</v>
      </c>
      <c r="BE223" s="43">
        <v>0</v>
      </c>
      <c r="BF223" s="14">
        <v>0</v>
      </c>
      <c r="BG223" s="44">
        <f t="shared" si="260"/>
        <v>0</v>
      </c>
      <c r="BH223" s="43">
        <v>0</v>
      </c>
      <c r="BI223" s="14">
        <v>0</v>
      </c>
      <c r="BJ223" s="44">
        <f t="shared" si="283"/>
        <v>0</v>
      </c>
      <c r="BK223" s="65">
        <v>1.925</v>
      </c>
      <c r="BL223" s="14">
        <v>124.807</v>
      </c>
      <c r="BM223" s="44">
        <f t="shared" si="284"/>
        <v>64834.805194805202</v>
      </c>
      <c r="BN223" s="43">
        <v>0</v>
      </c>
      <c r="BO223" s="14">
        <v>0</v>
      </c>
      <c r="BP223" s="44">
        <f t="shared" si="285"/>
        <v>0</v>
      </c>
      <c r="BQ223" s="43">
        <v>0</v>
      </c>
      <c r="BR223" s="14">
        <v>0</v>
      </c>
      <c r="BS223" s="44">
        <f t="shared" si="286"/>
        <v>0</v>
      </c>
      <c r="BT223" s="43">
        <v>0</v>
      </c>
      <c r="BU223" s="14">
        <v>0</v>
      </c>
      <c r="BV223" s="44">
        <f t="shared" si="287"/>
        <v>0</v>
      </c>
      <c r="BW223" s="43">
        <v>0</v>
      </c>
      <c r="BX223" s="14">
        <v>0</v>
      </c>
      <c r="BY223" s="44">
        <f t="shared" si="288"/>
        <v>0</v>
      </c>
      <c r="BZ223" s="43">
        <v>0</v>
      </c>
      <c r="CA223" s="14">
        <v>0</v>
      </c>
      <c r="CB223" s="44">
        <f t="shared" si="289"/>
        <v>0</v>
      </c>
      <c r="CC223" s="43">
        <v>0</v>
      </c>
      <c r="CD223" s="14">
        <v>0</v>
      </c>
      <c r="CE223" s="44">
        <f t="shared" si="290"/>
        <v>0</v>
      </c>
      <c r="CF223" s="43">
        <v>0</v>
      </c>
      <c r="CG223" s="14">
        <v>0</v>
      </c>
      <c r="CH223" s="44">
        <f t="shared" si="291"/>
        <v>0</v>
      </c>
      <c r="CI223" s="43">
        <v>0</v>
      </c>
      <c r="CJ223" s="14">
        <v>0</v>
      </c>
      <c r="CK223" s="44">
        <f t="shared" si="292"/>
        <v>0</v>
      </c>
      <c r="CL223" s="65">
        <v>1</v>
      </c>
      <c r="CM223" s="14">
        <v>77.805999999999997</v>
      </c>
      <c r="CN223" s="44">
        <f t="shared" si="293"/>
        <v>77806</v>
      </c>
      <c r="CO223" s="43">
        <v>0</v>
      </c>
      <c r="CP223" s="14">
        <v>0</v>
      </c>
      <c r="CQ223" s="44">
        <f t="shared" si="294"/>
        <v>0</v>
      </c>
      <c r="CR223" s="65">
        <v>6.0999999999999997E-4</v>
      </c>
      <c r="CS223" s="14">
        <v>0.60899999999999999</v>
      </c>
      <c r="CT223" s="44">
        <f t="shared" si="295"/>
        <v>998360.65573770495</v>
      </c>
      <c r="CU223" s="43">
        <v>0</v>
      </c>
      <c r="CV223" s="14">
        <v>0</v>
      </c>
      <c r="CW223" s="44">
        <f t="shared" si="296"/>
        <v>0</v>
      </c>
      <c r="CX223" s="43">
        <v>0</v>
      </c>
      <c r="CY223" s="14">
        <v>0</v>
      </c>
      <c r="CZ223" s="44">
        <f t="shared" si="297"/>
        <v>0</v>
      </c>
      <c r="DA223" s="8">
        <f t="shared" si="263"/>
        <v>60.487610000000004</v>
      </c>
      <c r="DB223" s="17">
        <f t="shared" si="264"/>
        <v>2137.6860000000001</v>
      </c>
    </row>
    <row r="224" spans="1:106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56"/>
        <v>0</v>
      </c>
      <c r="F224" s="43">
        <v>0</v>
      </c>
      <c r="G224" s="14">
        <v>0</v>
      </c>
      <c r="H224" s="44">
        <f t="shared" si="298"/>
        <v>0</v>
      </c>
      <c r="I224" s="43">
        <v>0</v>
      </c>
      <c r="J224" s="14">
        <v>0</v>
      </c>
      <c r="K224" s="44">
        <f t="shared" si="268"/>
        <v>0</v>
      </c>
      <c r="L224" s="63">
        <v>2.1000000000000001E-2</v>
      </c>
      <c r="M224" s="64">
        <v>2.6</v>
      </c>
      <c r="N224" s="44">
        <f t="shared" si="269"/>
        <v>123809.52380952382</v>
      </c>
      <c r="O224" s="43">
        <v>0</v>
      </c>
      <c r="P224" s="14">
        <v>0</v>
      </c>
      <c r="Q224" s="44">
        <f t="shared" si="270"/>
        <v>0</v>
      </c>
      <c r="R224" s="43">
        <v>0</v>
      </c>
      <c r="S224" s="14">
        <v>0</v>
      </c>
      <c r="T224" s="44">
        <f t="shared" si="271"/>
        <v>0</v>
      </c>
      <c r="U224" s="43">
        <v>0</v>
      </c>
      <c r="V224" s="14">
        <v>0</v>
      </c>
      <c r="W224" s="44">
        <f t="shared" si="272"/>
        <v>0</v>
      </c>
      <c r="X224" s="43">
        <v>0</v>
      </c>
      <c r="Y224" s="14">
        <v>0</v>
      </c>
      <c r="Z224" s="44">
        <f t="shared" si="273"/>
        <v>0</v>
      </c>
      <c r="AA224" s="43">
        <v>0</v>
      </c>
      <c r="AB224" s="14">
        <v>0</v>
      </c>
      <c r="AC224" s="44">
        <f t="shared" si="274"/>
        <v>0</v>
      </c>
      <c r="AD224" s="43">
        <v>0</v>
      </c>
      <c r="AE224" s="14">
        <v>0</v>
      </c>
      <c r="AF224" s="44">
        <f t="shared" si="275"/>
        <v>0</v>
      </c>
      <c r="AG224" s="63">
        <v>6.1210000000000001E-2</v>
      </c>
      <c r="AH224" s="64">
        <v>62.445</v>
      </c>
      <c r="AI224" s="44">
        <f t="shared" si="276"/>
        <v>1020176.4417578827</v>
      </c>
      <c r="AJ224" s="43">
        <v>0</v>
      </c>
      <c r="AK224" s="14">
        <v>0</v>
      </c>
      <c r="AL224" s="44">
        <f t="shared" si="277"/>
        <v>0</v>
      </c>
      <c r="AM224" s="43">
        <v>0</v>
      </c>
      <c r="AN224" s="14">
        <v>0</v>
      </c>
      <c r="AO224" s="44">
        <f t="shared" si="278"/>
        <v>0</v>
      </c>
      <c r="AP224" s="43">
        <v>0</v>
      </c>
      <c r="AQ224" s="14">
        <v>0</v>
      </c>
      <c r="AR224" s="44">
        <f t="shared" si="259"/>
        <v>0</v>
      </c>
      <c r="AS224" s="43">
        <v>0</v>
      </c>
      <c r="AT224" s="14">
        <v>0</v>
      </c>
      <c r="AU224" s="44">
        <f t="shared" si="279"/>
        <v>0</v>
      </c>
      <c r="AV224" s="43">
        <v>0</v>
      </c>
      <c r="AW224" s="14">
        <v>0</v>
      </c>
      <c r="AX224" s="44">
        <f t="shared" si="280"/>
        <v>0</v>
      </c>
      <c r="AY224" s="43">
        <v>0</v>
      </c>
      <c r="AZ224" s="14">
        <v>0</v>
      </c>
      <c r="BA224" s="44">
        <f t="shared" si="281"/>
        <v>0</v>
      </c>
      <c r="BB224" s="43">
        <v>0</v>
      </c>
      <c r="BC224" s="14">
        <v>0</v>
      </c>
      <c r="BD224" s="44">
        <f t="shared" si="282"/>
        <v>0</v>
      </c>
      <c r="BE224" s="43">
        <v>0</v>
      </c>
      <c r="BF224" s="14">
        <v>0</v>
      </c>
      <c r="BG224" s="44">
        <f t="shared" si="260"/>
        <v>0</v>
      </c>
      <c r="BH224" s="43">
        <v>0</v>
      </c>
      <c r="BI224" s="14">
        <v>0</v>
      </c>
      <c r="BJ224" s="44">
        <f t="shared" si="283"/>
        <v>0</v>
      </c>
      <c r="BK224" s="43">
        <v>0</v>
      </c>
      <c r="BL224" s="14">
        <v>0</v>
      </c>
      <c r="BM224" s="44">
        <f t="shared" si="284"/>
        <v>0</v>
      </c>
      <c r="BN224" s="43">
        <v>0</v>
      </c>
      <c r="BO224" s="14">
        <v>0</v>
      </c>
      <c r="BP224" s="44">
        <f t="shared" si="285"/>
        <v>0</v>
      </c>
      <c r="BQ224" s="43">
        <v>0</v>
      </c>
      <c r="BR224" s="14">
        <v>0</v>
      </c>
      <c r="BS224" s="44">
        <f t="shared" si="286"/>
        <v>0</v>
      </c>
      <c r="BT224" s="43">
        <v>0</v>
      </c>
      <c r="BU224" s="14">
        <v>0</v>
      </c>
      <c r="BV224" s="44">
        <f t="shared" si="287"/>
        <v>0</v>
      </c>
      <c r="BW224" s="43">
        <v>0</v>
      </c>
      <c r="BX224" s="14">
        <v>0</v>
      </c>
      <c r="BY224" s="44">
        <f t="shared" si="288"/>
        <v>0</v>
      </c>
      <c r="BZ224" s="43">
        <v>0</v>
      </c>
      <c r="CA224" s="14">
        <v>0</v>
      </c>
      <c r="CB224" s="44">
        <f t="shared" si="289"/>
        <v>0</v>
      </c>
      <c r="CC224" s="43">
        <v>0</v>
      </c>
      <c r="CD224" s="14">
        <v>0</v>
      </c>
      <c r="CE224" s="44">
        <f t="shared" si="290"/>
        <v>0</v>
      </c>
      <c r="CF224" s="43">
        <v>0</v>
      </c>
      <c r="CG224" s="14">
        <v>0</v>
      </c>
      <c r="CH224" s="44">
        <f t="shared" si="291"/>
        <v>0</v>
      </c>
      <c r="CI224" s="43">
        <v>0</v>
      </c>
      <c r="CJ224" s="14">
        <v>0</v>
      </c>
      <c r="CK224" s="44">
        <f t="shared" si="292"/>
        <v>0</v>
      </c>
      <c r="CL224" s="43">
        <v>0</v>
      </c>
      <c r="CM224" s="14">
        <v>0</v>
      </c>
      <c r="CN224" s="44">
        <f t="shared" si="293"/>
        <v>0</v>
      </c>
      <c r="CO224" s="43">
        <v>0</v>
      </c>
      <c r="CP224" s="14">
        <v>0</v>
      </c>
      <c r="CQ224" s="44">
        <f t="shared" si="294"/>
        <v>0</v>
      </c>
      <c r="CR224" s="43">
        <v>0</v>
      </c>
      <c r="CS224" s="14">
        <v>0</v>
      </c>
      <c r="CT224" s="44">
        <f t="shared" si="295"/>
        <v>0</v>
      </c>
      <c r="CU224" s="43">
        <v>0</v>
      </c>
      <c r="CV224" s="14">
        <v>0</v>
      </c>
      <c r="CW224" s="44">
        <f t="shared" si="296"/>
        <v>0</v>
      </c>
      <c r="CX224" s="43">
        <v>0</v>
      </c>
      <c r="CY224" s="14">
        <v>0</v>
      </c>
      <c r="CZ224" s="44">
        <f t="shared" si="297"/>
        <v>0</v>
      </c>
      <c r="DA224" s="8">
        <f t="shared" si="263"/>
        <v>8.2210000000000005E-2</v>
      </c>
      <c r="DB224" s="17">
        <f t="shared" si="264"/>
        <v>65.045000000000002</v>
      </c>
    </row>
    <row r="225" spans="1:106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56"/>
        <v>0</v>
      </c>
      <c r="F225" s="43">
        <v>0</v>
      </c>
      <c r="G225" s="14">
        <v>0</v>
      </c>
      <c r="H225" s="44">
        <f t="shared" si="298"/>
        <v>0</v>
      </c>
      <c r="I225" s="43">
        <v>0</v>
      </c>
      <c r="J225" s="14">
        <v>0</v>
      </c>
      <c r="K225" s="44">
        <f t="shared" si="268"/>
        <v>0</v>
      </c>
      <c r="L225" s="43">
        <v>0</v>
      </c>
      <c r="M225" s="14">
        <v>0</v>
      </c>
      <c r="N225" s="44">
        <f t="shared" si="269"/>
        <v>0</v>
      </c>
      <c r="O225" s="43">
        <v>0</v>
      </c>
      <c r="P225" s="14">
        <v>0</v>
      </c>
      <c r="Q225" s="44">
        <f t="shared" si="270"/>
        <v>0</v>
      </c>
      <c r="R225" s="65">
        <v>85.12</v>
      </c>
      <c r="S225" s="14">
        <v>1913.7</v>
      </c>
      <c r="T225" s="44">
        <f t="shared" si="271"/>
        <v>22482.377819548874</v>
      </c>
      <c r="U225" s="43">
        <v>0</v>
      </c>
      <c r="V225" s="14">
        <v>0</v>
      </c>
      <c r="W225" s="44">
        <f t="shared" si="272"/>
        <v>0</v>
      </c>
      <c r="X225" s="43">
        <v>0</v>
      </c>
      <c r="Y225" s="14">
        <v>0</v>
      </c>
      <c r="Z225" s="44">
        <f t="shared" si="273"/>
        <v>0</v>
      </c>
      <c r="AA225" s="43">
        <v>0</v>
      </c>
      <c r="AB225" s="14">
        <v>0</v>
      </c>
      <c r="AC225" s="44">
        <f t="shared" si="274"/>
        <v>0</v>
      </c>
      <c r="AD225" s="43">
        <v>0</v>
      </c>
      <c r="AE225" s="14">
        <v>0</v>
      </c>
      <c r="AF225" s="44">
        <f t="shared" si="275"/>
        <v>0</v>
      </c>
      <c r="AG225" s="43">
        <v>0</v>
      </c>
      <c r="AH225" s="14">
        <v>0</v>
      </c>
      <c r="AI225" s="44">
        <f t="shared" si="276"/>
        <v>0</v>
      </c>
      <c r="AJ225" s="43">
        <v>0</v>
      </c>
      <c r="AK225" s="14">
        <v>0</v>
      </c>
      <c r="AL225" s="44">
        <f t="shared" si="277"/>
        <v>0</v>
      </c>
      <c r="AM225" s="43">
        <v>0</v>
      </c>
      <c r="AN225" s="14">
        <v>0</v>
      </c>
      <c r="AO225" s="44">
        <f t="shared" si="278"/>
        <v>0</v>
      </c>
      <c r="AP225" s="43">
        <v>0</v>
      </c>
      <c r="AQ225" s="14">
        <v>0</v>
      </c>
      <c r="AR225" s="44">
        <f t="shared" si="259"/>
        <v>0</v>
      </c>
      <c r="AS225" s="43">
        <v>0</v>
      </c>
      <c r="AT225" s="14">
        <v>0</v>
      </c>
      <c r="AU225" s="44">
        <f t="shared" si="279"/>
        <v>0</v>
      </c>
      <c r="AV225" s="65">
        <v>1.601E-2</v>
      </c>
      <c r="AW225" s="14">
        <v>2.0550000000000002</v>
      </c>
      <c r="AX225" s="44">
        <f t="shared" si="280"/>
        <v>128357.27670206122</v>
      </c>
      <c r="AY225" s="43">
        <v>0</v>
      </c>
      <c r="AZ225" s="14">
        <v>0</v>
      </c>
      <c r="BA225" s="44">
        <f t="shared" si="281"/>
        <v>0</v>
      </c>
      <c r="BB225" s="43">
        <v>0</v>
      </c>
      <c r="BC225" s="14">
        <v>0</v>
      </c>
      <c r="BD225" s="44">
        <f t="shared" si="282"/>
        <v>0</v>
      </c>
      <c r="BE225" s="43">
        <v>0</v>
      </c>
      <c r="BF225" s="14">
        <v>0</v>
      </c>
      <c r="BG225" s="44">
        <f t="shared" si="260"/>
        <v>0</v>
      </c>
      <c r="BH225" s="43">
        <v>0</v>
      </c>
      <c r="BI225" s="14">
        <v>0</v>
      </c>
      <c r="BJ225" s="44">
        <f t="shared" si="283"/>
        <v>0</v>
      </c>
      <c r="BK225" s="43">
        <v>0</v>
      </c>
      <c r="BL225" s="14">
        <v>0</v>
      </c>
      <c r="BM225" s="44">
        <f t="shared" si="284"/>
        <v>0</v>
      </c>
      <c r="BN225" s="65">
        <v>0.4</v>
      </c>
      <c r="BO225" s="14">
        <v>28.766999999999999</v>
      </c>
      <c r="BP225" s="44">
        <f t="shared" si="285"/>
        <v>71917.499999999985</v>
      </c>
      <c r="BQ225" s="43">
        <v>0</v>
      </c>
      <c r="BR225" s="14">
        <v>0</v>
      </c>
      <c r="BS225" s="44">
        <f t="shared" si="286"/>
        <v>0</v>
      </c>
      <c r="BT225" s="43">
        <v>0</v>
      </c>
      <c r="BU225" s="14">
        <v>0</v>
      </c>
      <c r="BV225" s="44">
        <f t="shared" si="287"/>
        <v>0</v>
      </c>
      <c r="BW225" s="43">
        <v>0</v>
      </c>
      <c r="BX225" s="14">
        <v>0</v>
      </c>
      <c r="BY225" s="44">
        <f t="shared" si="288"/>
        <v>0</v>
      </c>
      <c r="BZ225" s="43">
        <v>0</v>
      </c>
      <c r="CA225" s="14">
        <v>0</v>
      </c>
      <c r="CB225" s="44">
        <f t="shared" si="289"/>
        <v>0</v>
      </c>
      <c r="CC225" s="43">
        <v>0</v>
      </c>
      <c r="CD225" s="14">
        <v>0</v>
      </c>
      <c r="CE225" s="44">
        <f t="shared" si="290"/>
        <v>0</v>
      </c>
      <c r="CF225" s="43">
        <v>0</v>
      </c>
      <c r="CG225" s="14">
        <v>0</v>
      </c>
      <c r="CH225" s="44">
        <f t="shared" si="291"/>
        <v>0</v>
      </c>
      <c r="CI225" s="65">
        <v>25</v>
      </c>
      <c r="CJ225" s="14">
        <v>261.93400000000003</v>
      </c>
      <c r="CK225" s="44">
        <f t="shared" si="292"/>
        <v>10477.36</v>
      </c>
      <c r="CL225" s="43">
        <v>0</v>
      </c>
      <c r="CM225" s="14">
        <v>0</v>
      </c>
      <c r="CN225" s="44">
        <f t="shared" si="293"/>
        <v>0</v>
      </c>
      <c r="CO225" s="43">
        <v>0</v>
      </c>
      <c r="CP225" s="14">
        <v>0</v>
      </c>
      <c r="CQ225" s="44">
        <f t="shared" si="294"/>
        <v>0</v>
      </c>
      <c r="CR225" s="65">
        <v>1.2700000000000001E-3</v>
      </c>
      <c r="CS225" s="14">
        <v>0.94199999999999995</v>
      </c>
      <c r="CT225" s="44">
        <f t="shared" si="295"/>
        <v>741732.28346456692</v>
      </c>
      <c r="CU225" s="43">
        <v>0</v>
      </c>
      <c r="CV225" s="14">
        <v>0</v>
      </c>
      <c r="CW225" s="44">
        <f t="shared" si="296"/>
        <v>0</v>
      </c>
      <c r="CX225" s="43">
        <v>0</v>
      </c>
      <c r="CY225" s="14">
        <v>0</v>
      </c>
      <c r="CZ225" s="44">
        <f t="shared" si="297"/>
        <v>0</v>
      </c>
      <c r="DA225" s="8">
        <f>SUM(CR225,CO225,CI225,CF225,BT225,BQ225,BK225,AY225,AS225,AM225,AG225,AD225,R225,F225,U225,X225,AJ225+L225+I225+AV225+BH225+BB225+CU225+CC225)+BW225+BZ225+O225+AA225+CX225+CL225+BN225</f>
        <v>110.53728000000001</v>
      </c>
      <c r="DB225" s="17">
        <f>SUM(CS225,CP225,CJ225,CG225,BU225,BR225,BL225,AZ225,AT225,AN225,AH225,AE225,S225,G225,V225,Y225,AK225+M225+J225+AW225+BI225+BC225+CV225+CD225)+BX225+CA225+P225+AB225+CY225+CM225+BO225</f>
        <v>2207.3979999999997</v>
      </c>
    </row>
    <row r="226" spans="1:106" ht="15" thickBot="1" x14ac:dyDescent="0.35">
      <c r="A226" s="45"/>
      <c r="B226" s="53" t="s">
        <v>17</v>
      </c>
      <c r="C226" s="46">
        <f t="shared" ref="C226:D226" si="299">SUM(C214:C225)</f>
        <v>0</v>
      </c>
      <c r="D226" s="39">
        <f t="shared" si="299"/>
        <v>0</v>
      </c>
      <c r="E226" s="47"/>
      <c r="F226" s="46">
        <f t="shared" ref="F226:G226" si="300">SUM(F214:F225)</f>
        <v>0</v>
      </c>
      <c r="G226" s="39">
        <f t="shared" si="300"/>
        <v>0</v>
      </c>
      <c r="H226" s="47"/>
      <c r="I226" s="46">
        <f t="shared" ref="I226:J226" si="301">SUM(I214:I225)</f>
        <v>0</v>
      </c>
      <c r="J226" s="39">
        <f t="shared" si="301"/>
        <v>0</v>
      </c>
      <c r="K226" s="47"/>
      <c r="L226" s="46">
        <f t="shared" ref="L226:M226" si="302">SUM(L214:L225)</f>
        <v>2.1000000000000001E-2</v>
      </c>
      <c r="M226" s="39">
        <f t="shared" si="302"/>
        <v>2.6</v>
      </c>
      <c r="N226" s="47"/>
      <c r="O226" s="46">
        <f t="shared" ref="O226:P226" si="303">SUM(O214:O225)</f>
        <v>1026.973</v>
      </c>
      <c r="P226" s="39">
        <f t="shared" si="303"/>
        <v>67.697000000000003</v>
      </c>
      <c r="Q226" s="47"/>
      <c r="R226" s="46">
        <f t="shared" ref="R226:S226" si="304">SUM(R214:R225)</f>
        <v>172.92000000000002</v>
      </c>
      <c r="S226" s="39">
        <f t="shared" si="304"/>
        <v>3953.116</v>
      </c>
      <c r="T226" s="47"/>
      <c r="U226" s="46">
        <f t="shared" ref="U226:V226" si="305">SUM(U214:U225)</f>
        <v>0</v>
      </c>
      <c r="V226" s="39">
        <f t="shared" si="305"/>
        <v>0</v>
      </c>
      <c r="W226" s="47"/>
      <c r="X226" s="46">
        <f t="shared" ref="X226:Y226" si="306">SUM(X214:X225)</f>
        <v>0</v>
      </c>
      <c r="Y226" s="39">
        <f t="shared" si="306"/>
        <v>0</v>
      </c>
      <c r="Z226" s="47"/>
      <c r="AA226" s="46">
        <f t="shared" ref="AA226:AB226" si="307">SUM(AA214:AA225)</f>
        <v>7.0000000000000001E-3</v>
      </c>
      <c r="AB226" s="39">
        <f t="shared" si="307"/>
        <v>0.04</v>
      </c>
      <c r="AC226" s="47"/>
      <c r="AD226" s="46">
        <f t="shared" ref="AD226:AE226" si="308">SUM(AD214:AD225)</f>
        <v>70</v>
      </c>
      <c r="AE226" s="39">
        <f t="shared" si="308"/>
        <v>4179.0549999999994</v>
      </c>
      <c r="AF226" s="47"/>
      <c r="AG226" s="46">
        <f t="shared" ref="AG226:AH226" si="309">SUM(AG214:AG225)</f>
        <v>1.0700700000000001</v>
      </c>
      <c r="AH226" s="39">
        <f t="shared" si="309"/>
        <v>156.041</v>
      </c>
      <c r="AI226" s="47"/>
      <c r="AJ226" s="46">
        <f t="shared" ref="AJ226:AK226" si="310">SUM(AJ214:AJ225)</f>
        <v>0</v>
      </c>
      <c r="AK226" s="39">
        <f t="shared" si="310"/>
        <v>0</v>
      </c>
      <c r="AL226" s="47"/>
      <c r="AM226" s="46">
        <f t="shared" ref="AM226:AN226" si="311">SUM(AM214:AM225)</f>
        <v>0</v>
      </c>
      <c r="AN226" s="39">
        <f t="shared" si="311"/>
        <v>0</v>
      </c>
      <c r="AO226" s="47"/>
      <c r="AP226" s="46">
        <f t="shared" ref="AP226:AQ226" si="312">SUM(AP214:AP225)</f>
        <v>0</v>
      </c>
      <c r="AQ226" s="39">
        <f t="shared" si="312"/>
        <v>0</v>
      </c>
      <c r="AR226" s="47"/>
      <c r="AS226" s="46">
        <f t="shared" ref="AS226:AT226" si="313">SUM(AS214:AS225)</f>
        <v>2E-3</v>
      </c>
      <c r="AT226" s="39">
        <f t="shared" si="313"/>
        <v>0.751</v>
      </c>
      <c r="AU226" s="47"/>
      <c r="AV226" s="46">
        <f t="shared" ref="AV226:AW226" si="314">SUM(AV214:AV225)</f>
        <v>1.601E-2</v>
      </c>
      <c r="AW226" s="39">
        <f t="shared" si="314"/>
        <v>2.0550000000000002</v>
      </c>
      <c r="AX226" s="47"/>
      <c r="AY226" s="46">
        <f t="shared" ref="AY226:AZ226" si="315">SUM(AY214:AY225)</f>
        <v>0</v>
      </c>
      <c r="AZ226" s="39">
        <f t="shared" si="315"/>
        <v>0</v>
      </c>
      <c r="BA226" s="47"/>
      <c r="BB226" s="46">
        <f t="shared" ref="BB226:BC226" si="316">SUM(BB214:BB225)</f>
        <v>0</v>
      </c>
      <c r="BC226" s="39">
        <f t="shared" si="316"/>
        <v>0</v>
      </c>
      <c r="BD226" s="47"/>
      <c r="BE226" s="46">
        <f t="shared" ref="BE226:BF226" si="317">SUM(BE214:BE225)</f>
        <v>0</v>
      </c>
      <c r="BF226" s="39">
        <f t="shared" si="317"/>
        <v>0</v>
      </c>
      <c r="BG226" s="47"/>
      <c r="BH226" s="46">
        <f t="shared" ref="BH226:BI226" si="318">SUM(BH214:BH225)</f>
        <v>0.14399999999999999</v>
      </c>
      <c r="BI226" s="39">
        <f t="shared" si="318"/>
        <v>1.867</v>
      </c>
      <c r="BJ226" s="47"/>
      <c r="BK226" s="46">
        <f t="shared" ref="BK226:BL226" si="319">SUM(BK214:BK225)</f>
        <v>4.3864000000000001</v>
      </c>
      <c r="BL226" s="39">
        <f t="shared" si="319"/>
        <v>292.50200000000001</v>
      </c>
      <c r="BM226" s="47"/>
      <c r="BN226" s="46">
        <f t="shared" ref="BN226:BO226" si="320">SUM(BN214:BN225)</f>
        <v>0.4</v>
      </c>
      <c r="BO226" s="39">
        <f t="shared" si="320"/>
        <v>28.766999999999999</v>
      </c>
      <c r="BP226" s="47"/>
      <c r="BQ226" s="46">
        <f t="shared" ref="BQ226:BR226" si="321">SUM(BQ214:BQ225)</f>
        <v>0</v>
      </c>
      <c r="BR226" s="39">
        <f t="shared" si="321"/>
        <v>0</v>
      </c>
      <c r="BS226" s="47"/>
      <c r="BT226" s="46">
        <f t="shared" ref="BT226:BU226" si="322">SUM(BT214:BT225)</f>
        <v>0</v>
      </c>
      <c r="BU226" s="39">
        <f t="shared" si="322"/>
        <v>0</v>
      </c>
      <c r="BV226" s="47"/>
      <c r="BW226" s="46">
        <f t="shared" ref="BW226:BX226" si="323">SUM(BW214:BW225)</f>
        <v>0</v>
      </c>
      <c r="BX226" s="39">
        <f t="shared" si="323"/>
        <v>0</v>
      </c>
      <c r="BY226" s="47"/>
      <c r="BZ226" s="46">
        <f t="shared" ref="BZ226:CA226" si="324">SUM(BZ214:BZ225)</f>
        <v>0</v>
      </c>
      <c r="CA226" s="39">
        <f t="shared" si="324"/>
        <v>0</v>
      </c>
      <c r="CB226" s="47"/>
      <c r="CC226" s="46">
        <f t="shared" ref="CC226:CD226" si="325">SUM(CC214:CC225)</f>
        <v>0</v>
      </c>
      <c r="CD226" s="39">
        <f t="shared" si="325"/>
        <v>0</v>
      </c>
      <c r="CE226" s="47"/>
      <c r="CF226" s="46">
        <f t="shared" ref="CF226:CG226" si="326">SUM(CF214:CF225)</f>
        <v>0</v>
      </c>
      <c r="CG226" s="39">
        <f t="shared" si="326"/>
        <v>0</v>
      </c>
      <c r="CH226" s="47"/>
      <c r="CI226" s="46">
        <f t="shared" ref="CI226:CJ226" si="327">SUM(CI214:CI225)</f>
        <v>1305</v>
      </c>
      <c r="CJ226" s="39">
        <f t="shared" si="327"/>
        <v>15205.9</v>
      </c>
      <c r="CK226" s="47"/>
      <c r="CL226" s="46">
        <f t="shared" ref="CL226:CM226" si="328">SUM(CL214:CL225)</f>
        <v>1</v>
      </c>
      <c r="CM226" s="39">
        <f t="shared" si="328"/>
        <v>77.805999999999997</v>
      </c>
      <c r="CN226" s="47"/>
      <c r="CO226" s="46">
        <f t="shared" ref="CO226:CP226" si="329">SUM(CO214:CO225)</f>
        <v>0</v>
      </c>
      <c r="CP226" s="39">
        <f t="shared" si="329"/>
        <v>0</v>
      </c>
      <c r="CQ226" s="47"/>
      <c r="CR226" s="46">
        <f t="shared" ref="CR226:CS226" si="330">SUM(CR214:CR225)</f>
        <v>1.8800000000000002E-3</v>
      </c>
      <c r="CS226" s="39">
        <f t="shared" si="330"/>
        <v>1.5509999999999999</v>
      </c>
      <c r="CT226" s="47"/>
      <c r="CU226" s="46">
        <f t="shared" ref="CU226:CV226" si="331">SUM(CU214:CU225)</f>
        <v>0</v>
      </c>
      <c r="CV226" s="39">
        <f t="shared" si="331"/>
        <v>0</v>
      </c>
      <c r="CW226" s="47"/>
      <c r="CX226" s="46">
        <f t="shared" ref="CX226:CY226" si="332">SUM(CX214:CX225)</f>
        <v>0</v>
      </c>
      <c r="CY226" s="39">
        <f t="shared" si="332"/>
        <v>0</v>
      </c>
      <c r="CZ226" s="47"/>
      <c r="DA226" s="40">
        <f t="shared" ref="DA226:DA239" si="333">SUM(CR226,CO226,CI226,CF226,BT226,BQ226,BK226,AY226,AS226,AM226,AG226,AD226,R226,F226,U226,X226,AJ226+L226+I226+AV226+BH226+BB226+CU226+CC226)+BW226+BZ226+O226+AA226+CX226+CL226+BN226</f>
        <v>2581.9413600000003</v>
      </c>
      <c r="DB226" s="41">
        <f t="shared" ref="DB226:DB239" si="334">SUM(CS226,CP226,CJ226,CG226,BU226,BR226,BL226,AZ226,AT226,AN226,AH226,AE226,S226,G226,V226,Y226,AK226+M226+J226+AW226+BI226+BC226+CV226+CD226)+BX226+CA226+P226+AB226+CY226+CM226+BO226</f>
        <v>23969.748</v>
      </c>
    </row>
    <row r="227" spans="1:106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 t="shared" ref="E227:E238" si="335">IF(C227=0,0,D227/C227*1000)</f>
        <v>0</v>
      </c>
      <c r="F227" s="43">
        <v>0</v>
      </c>
      <c r="G227" s="14">
        <v>0</v>
      </c>
      <c r="H227" s="44">
        <f>IF(F227=0,0,G227/F227*1000)</f>
        <v>0</v>
      </c>
      <c r="I227" s="43">
        <v>0</v>
      </c>
      <c r="J227" s="14">
        <v>0</v>
      </c>
      <c r="K227" s="44">
        <f t="shared" ref="K227:K238" si="336">IF(I227=0,0,J227/I227*1000)</f>
        <v>0</v>
      </c>
      <c r="L227" s="43">
        <v>0</v>
      </c>
      <c r="M227" s="14">
        <v>0</v>
      </c>
      <c r="N227" s="44">
        <f t="shared" ref="N227:N238" si="337">IF(L227=0,0,M227/L227*1000)</f>
        <v>0</v>
      </c>
      <c r="O227" s="43">
        <v>0</v>
      </c>
      <c r="P227" s="14">
        <v>0</v>
      </c>
      <c r="Q227" s="44">
        <f t="shared" ref="Q227:Q238" si="338">IF(O227=0,0,P227/O227*1000)</f>
        <v>0</v>
      </c>
      <c r="R227" s="43">
        <v>0</v>
      </c>
      <c r="S227" s="14">
        <v>0</v>
      </c>
      <c r="T227" s="44">
        <f t="shared" ref="T227:T238" si="339">IF(R227=0,0,S227/R227*1000)</f>
        <v>0</v>
      </c>
      <c r="U227" s="43">
        <v>0</v>
      </c>
      <c r="V227" s="14">
        <v>0</v>
      </c>
      <c r="W227" s="44">
        <f t="shared" ref="W227:W238" si="340">IF(U227=0,0,V227/U227*1000)</f>
        <v>0</v>
      </c>
      <c r="X227" s="43">
        <v>0</v>
      </c>
      <c r="Y227" s="14">
        <v>0</v>
      </c>
      <c r="Z227" s="44">
        <f t="shared" ref="Z227:Z238" si="341">IF(X227=0,0,Y227/X227*1000)</f>
        <v>0</v>
      </c>
      <c r="AA227" s="43">
        <v>0</v>
      </c>
      <c r="AB227" s="14">
        <v>0</v>
      </c>
      <c r="AC227" s="44">
        <f t="shared" ref="AC227:AC238" si="342">IF(AA227=0,0,AB227/AA227*1000)</f>
        <v>0</v>
      </c>
      <c r="AD227" s="43">
        <v>0</v>
      </c>
      <c r="AE227" s="14">
        <v>0</v>
      </c>
      <c r="AF227" s="44">
        <f t="shared" ref="AF227:AF238" si="343">IF(AD227=0,0,AE227/AD227*1000)</f>
        <v>0</v>
      </c>
      <c r="AG227" s="43">
        <v>0</v>
      </c>
      <c r="AH227" s="14">
        <v>0</v>
      </c>
      <c r="AI227" s="44">
        <f t="shared" ref="AI227:AI238" si="344">IF(AG227=0,0,AH227/AG227*1000)</f>
        <v>0</v>
      </c>
      <c r="AJ227" s="43">
        <v>0</v>
      </c>
      <c r="AK227" s="14">
        <v>0</v>
      </c>
      <c r="AL227" s="44">
        <f t="shared" ref="AL227:AL238" si="345">IF(AJ227=0,0,AK227/AJ227*1000)</f>
        <v>0</v>
      </c>
      <c r="AM227" s="43">
        <v>0</v>
      </c>
      <c r="AN227" s="14">
        <v>0</v>
      </c>
      <c r="AO227" s="44">
        <f t="shared" ref="AO227:AO238" si="346">IF(AM227=0,0,AN227/AM227*1000)</f>
        <v>0</v>
      </c>
      <c r="AP227" s="43">
        <v>0</v>
      </c>
      <c r="AQ227" s="14">
        <v>0</v>
      </c>
      <c r="AR227" s="44">
        <f t="shared" ref="AR227:AR238" si="347">IF(AP227=0,0,AQ227/AP227*1000)</f>
        <v>0</v>
      </c>
      <c r="AS227" s="43">
        <v>0</v>
      </c>
      <c r="AT227" s="14">
        <v>0</v>
      </c>
      <c r="AU227" s="44">
        <f t="shared" ref="AU227:AU238" si="348">IF(AS227=0,0,AT227/AS227*1000)</f>
        <v>0</v>
      </c>
      <c r="AV227" s="43">
        <v>0</v>
      </c>
      <c r="AW227" s="14">
        <v>0</v>
      </c>
      <c r="AX227" s="44">
        <f t="shared" ref="AX227:AX238" si="349">IF(AV227=0,0,AW227/AV227*1000)</f>
        <v>0</v>
      </c>
      <c r="AY227" s="43">
        <v>0</v>
      </c>
      <c r="AZ227" s="14">
        <v>0</v>
      </c>
      <c r="BA227" s="44">
        <f t="shared" ref="BA227:BA238" si="350">IF(AY227=0,0,AZ227/AY227*1000)</f>
        <v>0</v>
      </c>
      <c r="BB227" s="43">
        <v>0</v>
      </c>
      <c r="BC227" s="14">
        <v>0</v>
      </c>
      <c r="BD227" s="44">
        <f t="shared" ref="BD227:BD238" si="351">IF(BB227=0,0,BC227/BB227*1000)</f>
        <v>0</v>
      </c>
      <c r="BE227" s="43">
        <v>0</v>
      </c>
      <c r="BF227" s="14">
        <v>0</v>
      </c>
      <c r="BG227" s="44">
        <f t="shared" ref="BG227:BG238" si="352">IF(BE227=0,0,BF227/BE227*1000)</f>
        <v>0</v>
      </c>
      <c r="BH227" s="43">
        <v>0</v>
      </c>
      <c r="BI227" s="14">
        <v>0</v>
      </c>
      <c r="BJ227" s="44">
        <f t="shared" ref="BJ227:BJ238" si="353">IF(BH227=0,0,BI227/BH227*1000)</f>
        <v>0</v>
      </c>
      <c r="BK227" s="65">
        <v>0.17499999999999999</v>
      </c>
      <c r="BL227" s="14">
        <v>12.584</v>
      </c>
      <c r="BM227" s="44">
        <f t="shared" ref="BM227:BM238" si="354">IF(BK227=0,0,BL227/BK227*1000)</f>
        <v>71908.571428571435</v>
      </c>
      <c r="BN227" s="43">
        <v>0</v>
      </c>
      <c r="BO227" s="14">
        <v>0</v>
      </c>
      <c r="BP227" s="44">
        <f t="shared" ref="BP227:BP238" si="355">IF(BN227=0,0,BO227/BN227*1000)</f>
        <v>0</v>
      </c>
      <c r="BQ227" s="43">
        <v>0</v>
      </c>
      <c r="BR227" s="14">
        <v>0</v>
      </c>
      <c r="BS227" s="44">
        <f t="shared" ref="BS227:BS238" si="356">IF(BQ227=0,0,BR227/BQ227*1000)</f>
        <v>0</v>
      </c>
      <c r="BT227" s="43">
        <v>0</v>
      </c>
      <c r="BU227" s="14">
        <v>0</v>
      </c>
      <c r="BV227" s="44">
        <f t="shared" ref="BV227:BV238" si="357">IF(BT227=0,0,BU227/BT227*1000)</f>
        <v>0</v>
      </c>
      <c r="BW227" s="43">
        <v>0</v>
      </c>
      <c r="BX227" s="14">
        <v>0</v>
      </c>
      <c r="BY227" s="44">
        <f t="shared" ref="BY227:BY238" si="358">IF(BW227=0,0,BX227/BW227*1000)</f>
        <v>0</v>
      </c>
      <c r="BZ227" s="43">
        <v>0</v>
      </c>
      <c r="CA227" s="14">
        <v>0</v>
      </c>
      <c r="CB227" s="44">
        <f t="shared" ref="CB227:CB238" si="359">IF(BZ227=0,0,CA227/BZ227*1000)</f>
        <v>0</v>
      </c>
      <c r="CC227" s="43">
        <v>0</v>
      </c>
      <c r="CD227" s="14">
        <v>0</v>
      </c>
      <c r="CE227" s="44">
        <f t="shared" ref="CE227:CE238" si="360">IF(CC227=0,0,CD227/CC227*1000)</f>
        <v>0</v>
      </c>
      <c r="CF227" s="43">
        <v>0</v>
      </c>
      <c r="CG227" s="14">
        <v>0</v>
      </c>
      <c r="CH227" s="44">
        <f t="shared" ref="CH227:CH238" si="361">IF(CF227=0,0,CG227/CF227*1000)</f>
        <v>0</v>
      </c>
      <c r="CI227" s="65">
        <v>48.16</v>
      </c>
      <c r="CJ227" s="14">
        <v>300.15600000000001</v>
      </c>
      <c r="CK227" s="44">
        <f t="shared" ref="CK227:CK238" si="362">IF(CI227=0,0,CJ227/CI227*1000)</f>
        <v>6232.475083056479</v>
      </c>
      <c r="CL227" s="43">
        <v>0</v>
      </c>
      <c r="CM227" s="14">
        <v>0</v>
      </c>
      <c r="CN227" s="44">
        <f t="shared" ref="CN227:CN238" si="363">IF(CL227=0,0,CM227/CL227*1000)</f>
        <v>0</v>
      </c>
      <c r="CO227" s="43">
        <v>0</v>
      </c>
      <c r="CP227" s="14">
        <v>0</v>
      </c>
      <c r="CQ227" s="44">
        <f t="shared" ref="CQ227:CQ238" si="364">IF(CO227=0,0,CP227/CO227*1000)</f>
        <v>0</v>
      </c>
      <c r="CR227" s="65">
        <v>7.1999999999999994E-4</v>
      </c>
      <c r="CS227" s="14">
        <v>0.27500000000000002</v>
      </c>
      <c r="CT227" s="44">
        <f t="shared" ref="CT227:CT238" si="365">IF(CR227=0,0,CS227/CR227*1000)</f>
        <v>381944.4444444445</v>
      </c>
      <c r="CU227" s="65">
        <v>2E-3</v>
      </c>
      <c r="CV227" s="14">
        <v>0.1</v>
      </c>
      <c r="CW227" s="44">
        <f t="shared" ref="CW227:CW238" si="366">IF(CU227=0,0,CV227/CU227*1000)</f>
        <v>50000</v>
      </c>
      <c r="CX227" s="43">
        <v>0</v>
      </c>
      <c r="CY227" s="14">
        <v>0</v>
      </c>
      <c r="CZ227" s="44">
        <f t="shared" ref="CZ227:CZ238" si="367">IF(CX227=0,0,CY227/CX227*1000)</f>
        <v>0</v>
      </c>
      <c r="DA227" s="8">
        <f t="shared" si="333"/>
        <v>48.337719999999997</v>
      </c>
      <c r="DB227" s="17">
        <f t="shared" si="334"/>
        <v>313.11500000000001</v>
      </c>
    </row>
    <row r="228" spans="1:106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si="335"/>
        <v>0</v>
      </c>
      <c r="F228" s="43">
        <v>0</v>
      </c>
      <c r="G228" s="14">
        <v>0</v>
      </c>
      <c r="H228" s="44">
        <f t="shared" ref="H228:H229" si="368">IF(F228=0,0,G228/F228*1000)</f>
        <v>0</v>
      </c>
      <c r="I228" s="43">
        <v>0</v>
      </c>
      <c r="J228" s="14">
        <v>0</v>
      </c>
      <c r="K228" s="44">
        <f t="shared" si="336"/>
        <v>0</v>
      </c>
      <c r="L228" s="43">
        <v>0</v>
      </c>
      <c r="M228" s="14">
        <v>0</v>
      </c>
      <c r="N228" s="44">
        <f t="shared" si="337"/>
        <v>0</v>
      </c>
      <c r="O228" s="43">
        <v>0</v>
      </c>
      <c r="P228" s="14">
        <v>0</v>
      </c>
      <c r="Q228" s="44">
        <f t="shared" si="338"/>
        <v>0</v>
      </c>
      <c r="R228" s="43">
        <v>0</v>
      </c>
      <c r="S228" s="14">
        <v>0</v>
      </c>
      <c r="T228" s="44">
        <f t="shared" si="339"/>
        <v>0</v>
      </c>
      <c r="U228" s="43">
        <v>0</v>
      </c>
      <c r="V228" s="14">
        <v>0</v>
      </c>
      <c r="W228" s="44">
        <f t="shared" si="340"/>
        <v>0</v>
      </c>
      <c r="X228" s="43">
        <v>0</v>
      </c>
      <c r="Y228" s="14">
        <v>0</v>
      </c>
      <c r="Z228" s="44">
        <f t="shared" si="341"/>
        <v>0</v>
      </c>
      <c r="AA228" s="65">
        <v>1E-3</v>
      </c>
      <c r="AB228" s="14">
        <v>0.03</v>
      </c>
      <c r="AC228" s="44">
        <f t="shared" si="342"/>
        <v>30000</v>
      </c>
      <c r="AD228" s="43">
        <v>0</v>
      </c>
      <c r="AE228" s="14">
        <v>0</v>
      </c>
      <c r="AF228" s="44">
        <f t="shared" si="343"/>
        <v>0</v>
      </c>
      <c r="AG228" s="43">
        <v>0</v>
      </c>
      <c r="AH228" s="14">
        <v>0</v>
      </c>
      <c r="AI228" s="44">
        <f t="shared" si="344"/>
        <v>0</v>
      </c>
      <c r="AJ228" s="43">
        <v>0</v>
      </c>
      <c r="AK228" s="14">
        <v>0</v>
      </c>
      <c r="AL228" s="44">
        <f t="shared" si="345"/>
        <v>0</v>
      </c>
      <c r="AM228" s="43">
        <v>0</v>
      </c>
      <c r="AN228" s="14">
        <v>0</v>
      </c>
      <c r="AO228" s="44">
        <f t="shared" si="346"/>
        <v>0</v>
      </c>
      <c r="AP228" s="43">
        <v>0</v>
      </c>
      <c r="AQ228" s="14">
        <v>0</v>
      </c>
      <c r="AR228" s="44">
        <f t="shared" si="347"/>
        <v>0</v>
      </c>
      <c r="AS228" s="43">
        <v>0</v>
      </c>
      <c r="AT228" s="14">
        <v>0</v>
      </c>
      <c r="AU228" s="44">
        <f t="shared" si="348"/>
        <v>0</v>
      </c>
      <c r="AV228" s="43">
        <v>0</v>
      </c>
      <c r="AW228" s="14">
        <v>0</v>
      </c>
      <c r="AX228" s="44">
        <f t="shared" si="349"/>
        <v>0</v>
      </c>
      <c r="AY228" s="43">
        <v>0</v>
      </c>
      <c r="AZ228" s="14">
        <v>0</v>
      </c>
      <c r="BA228" s="44">
        <f t="shared" si="350"/>
        <v>0</v>
      </c>
      <c r="BB228" s="43">
        <v>0</v>
      </c>
      <c r="BC228" s="14">
        <v>0</v>
      </c>
      <c r="BD228" s="44">
        <f t="shared" si="351"/>
        <v>0</v>
      </c>
      <c r="BE228" s="43">
        <v>0</v>
      </c>
      <c r="BF228" s="14">
        <v>0</v>
      </c>
      <c r="BG228" s="44">
        <f t="shared" si="352"/>
        <v>0</v>
      </c>
      <c r="BH228" s="43">
        <v>0</v>
      </c>
      <c r="BI228" s="14">
        <v>0</v>
      </c>
      <c r="BJ228" s="44">
        <f t="shared" si="353"/>
        <v>0</v>
      </c>
      <c r="BK228" s="65">
        <v>0.7</v>
      </c>
      <c r="BL228" s="14">
        <v>42.259</v>
      </c>
      <c r="BM228" s="44">
        <f t="shared" si="354"/>
        <v>60370.000000000007</v>
      </c>
      <c r="BN228" s="43">
        <v>0</v>
      </c>
      <c r="BO228" s="14">
        <v>0</v>
      </c>
      <c r="BP228" s="44">
        <f t="shared" si="355"/>
        <v>0</v>
      </c>
      <c r="BQ228" s="43">
        <v>0</v>
      </c>
      <c r="BR228" s="14">
        <v>0</v>
      </c>
      <c r="BS228" s="44">
        <f t="shared" si="356"/>
        <v>0</v>
      </c>
      <c r="BT228" s="43">
        <v>0</v>
      </c>
      <c r="BU228" s="14">
        <v>0</v>
      </c>
      <c r="BV228" s="44">
        <f t="shared" si="357"/>
        <v>0</v>
      </c>
      <c r="BW228" s="43">
        <v>0</v>
      </c>
      <c r="BX228" s="14">
        <v>0</v>
      </c>
      <c r="BY228" s="44">
        <f t="shared" si="358"/>
        <v>0</v>
      </c>
      <c r="BZ228" s="43">
        <v>0</v>
      </c>
      <c r="CA228" s="14">
        <v>0</v>
      </c>
      <c r="CB228" s="44">
        <f t="shared" si="359"/>
        <v>0</v>
      </c>
      <c r="CC228" s="43">
        <v>0</v>
      </c>
      <c r="CD228" s="14">
        <v>0</v>
      </c>
      <c r="CE228" s="44">
        <f t="shared" si="360"/>
        <v>0</v>
      </c>
      <c r="CF228" s="43">
        <v>0</v>
      </c>
      <c r="CG228" s="14">
        <v>0</v>
      </c>
      <c r="CH228" s="44">
        <f t="shared" si="361"/>
        <v>0</v>
      </c>
      <c r="CI228" s="65">
        <v>262.86</v>
      </c>
      <c r="CJ228" s="14">
        <v>1176.25</v>
      </c>
      <c r="CK228" s="44">
        <f t="shared" si="362"/>
        <v>4474.8154911359661</v>
      </c>
      <c r="CL228" s="43">
        <v>0</v>
      </c>
      <c r="CM228" s="14">
        <v>0</v>
      </c>
      <c r="CN228" s="44">
        <f t="shared" si="363"/>
        <v>0</v>
      </c>
      <c r="CO228" s="43">
        <v>0</v>
      </c>
      <c r="CP228" s="14">
        <v>0</v>
      </c>
      <c r="CQ228" s="44">
        <f t="shared" si="364"/>
        <v>0</v>
      </c>
      <c r="CR228" s="43">
        <v>0</v>
      </c>
      <c r="CS228" s="14">
        <v>0</v>
      </c>
      <c r="CT228" s="44">
        <f t="shared" si="365"/>
        <v>0</v>
      </c>
      <c r="CU228" s="43">
        <v>0</v>
      </c>
      <c r="CV228" s="14">
        <v>0</v>
      </c>
      <c r="CW228" s="44">
        <f t="shared" si="366"/>
        <v>0</v>
      </c>
      <c r="CX228" s="43">
        <v>0</v>
      </c>
      <c r="CY228" s="14">
        <v>0</v>
      </c>
      <c r="CZ228" s="44">
        <f t="shared" si="367"/>
        <v>0</v>
      </c>
      <c r="DA228" s="8">
        <f t="shared" si="333"/>
        <v>263.56099999999998</v>
      </c>
      <c r="DB228" s="17">
        <f t="shared" si="334"/>
        <v>1218.539</v>
      </c>
    </row>
    <row r="229" spans="1:106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335"/>
        <v>0</v>
      </c>
      <c r="F229" s="43">
        <v>0</v>
      </c>
      <c r="G229" s="14">
        <v>0</v>
      </c>
      <c r="H229" s="44">
        <f t="shared" si="368"/>
        <v>0</v>
      </c>
      <c r="I229" s="43">
        <v>0</v>
      </c>
      <c r="J229" s="14">
        <v>0</v>
      </c>
      <c r="K229" s="44">
        <f t="shared" si="336"/>
        <v>0</v>
      </c>
      <c r="L229" s="43">
        <v>0</v>
      </c>
      <c r="M229" s="14">
        <v>0</v>
      </c>
      <c r="N229" s="44">
        <f t="shared" si="337"/>
        <v>0</v>
      </c>
      <c r="O229" s="43">
        <v>0</v>
      </c>
      <c r="P229" s="14">
        <v>0</v>
      </c>
      <c r="Q229" s="44">
        <f t="shared" si="338"/>
        <v>0</v>
      </c>
      <c r="R229" s="65">
        <v>127.68</v>
      </c>
      <c r="S229" s="14">
        <v>2796.2339999999999</v>
      </c>
      <c r="T229" s="44">
        <f t="shared" si="339"/>
        <v>21900.32894736842</v>
      </c>
      <c r="U229" s="43">
        <v>0</v>
      </c>
      <c r="V229" s="14">
        <v>0</v>
      </c>
      <c r="W229" s="44">
        <f t="shared" si="340"/>
        <v>0</v>
      </c>
      <c r="X229" s="43">
        <v>0</v>
      </c>
      <c r="Y229" s="14">
        <v>0</v>
      </c>
      <c r="Z229" s="44">
        <f t="shared" si="341"/>
        <v>0</v>
      </c>
      <c r="AA229" s="43">
        <v>0</v>
      </c>
      <c r="AB229" s="14">
        <v>0</v>
      </c>
      <c r="AC229" s="44">
        <f t="shared" si="342"/>
        <v>0</v>
      </c>
      <c r="AD229" s="65">
        <v>20</v>
      </c>
      <c r="AE229" s="14">
        <v>1119.8140000000001</v>
      </c>
      <c r="AF229" s="44">
        <f t="shared" si="343"/>
        <v>55990.700000000004</v>
      </c>
      <c r="AG229" s="43">
        <v>0</v>
      </c>
      <c r="AH229" s="14">
        <v>0</v>
      </c>
      <c r="AI229" s="44">
        <f t="shared" si="344"/>
        <v>0</v>
      </c>
      <c r="AJ229" s="43">
        <v>0</v>
      </c>
      <c r="AK229" s="14">
        <v>0</v>
      </c>
      <c r="AL229" s="44">
        <f t="shared" si="345"/>
        <v>0</v>
      </c>
      <c r="AM229" s="43">
        <v>0</v>
      </c>
      <c r="AN229" s="14">
        <v>0</v>
      </c>
      <c r="AO229" s="44">
        <f t="shared" si="346"/>
        <v>0</v>
      </c>
      <c r="AP229" s="43">
        <v>0</v>
      </c>
      <c r="AQ229" s="14">
        <v>0</v>
      </c>
      <c r="AR229" s="44">
        <f t="shared" si="347"/>
        <v>0</v>
      </c>
      <c r="AS229" s="43">
        <v>0</v>
      </c>
      <c r="AT229" s="14">
        <v>0</v>
      </c>
      <c r="AU229" s="44">
        <f t="shared" si="348"/>
        <v>0</v>
      </c>
      <c r="AV229" s="43">
        <v>0</v>
      </c>
      <c r="AW229" s="14">
        <v>0</v>
      </c>
      <c r="AX229" s="44">
        <f t="shared" si="349"/>
        <v>0</v>
      </c>
      <c r="AY229" s="43">
        <v>0</v>
      </c>
      <c r="AZ229" s="14">
        <v>0</v>
      </c>
      <c r="BA229" s="44">
        <f t="shared" si="350"/>
        <v>0</v>
      </c>
      <c r="BB229" s="43">
        <v>0</v>
      </c>
      <c r="BC229" s="14">
        <v>0</v>
      </c>
      <c r="BD229" s="44">
        <f t="shared" si="351"/>
        <v>0</v>
      </c>
      <c r="BE229" s="43">
        <v>0</v>
      </c>
      <c r="BF229" s="14">
        <v>0</v>
      </c>
      <c r="BG229" s="44">
        <f t="shared" si="352"/>
        <v>0</v>
      </c>
      <c r="BH229" s="43">
        <v>0</v>
      </c>
      <c r="BI229" s="14">
        <v>0</v>
      </c>
      <c r="BJ229" s="44">
        <f t="shared" si="353"/>
        <v>0</v>
      </c>
      <c r="BK229" s="65">
        <v>0.125</v>
      </c>
      <c r="BL229" s="14">
        <v>6.5129999999999999</v>
      </c>
      <c r="BM229" s="44">
        <f t="shared" si="354"/>
        <v>52104</v>
      </c>
      <c r="BN229" s="43">
        <v>0</v>
      </c>
      <c r="BO229" s="14">
        <v>0</v>
      </c>
      <c r="BP229" s="44">
        <f t="shared" si="355"/>
        <v>0</v>
      </c>
      <c r="BQ229" s="43">
        <v>0</v>
      </c>
      <c r="BR229" s="14">
        <v>0</v>
      </c>
      <c r="BS229" s="44">
        <f t="shared" si="356"/>
        <v>0</v>
      </c>
      <c r="BT229" s="43">
        <v>0</v>
      </c>
      <c r="BU229" s="14">
        <v>0</v>
      </c>
      <c r="BV229" s="44">
        <f t="shared" si="357"/>
        <v>0</v>
      </c>
      <c r="BW229" s="65">
        <v>205</v>
      </c>
      <c r="BX229" s="14">
        <v>2913.81</v>
      </c>
      <c r="BY229" s="44">
        <f t="shared" si="358"/>
        <v>14213.707317073171</v>
      </c>
      <c r="BZ229" s="43">
        <v>0</v>
      </c>
      <c r="CA229" s="14">
        <v>0</v>
      </c>
      <c r="CB229" s="44">
        <f t="shared" si="359"/>
        <v>0</v>
      </c>
      <c r="CC229" s="43">
        <v>0</v>
      </c>
      <c r="CD229" s="14">
        <v>0</v>
      </c>
      <c r="CE229" s="44">
        <f t="shared" si="360"/>
        <v>0</v>
      </c>
      <c r="CF229" s="43">
        <v>0</v>
      </c>
      <c r="CG229" s="14">
        <v>0</v>
      </c>
      <c r="CH229" s="44">
        <f t="shared" si="361"/>
        <v>0</v>
      </c>
      <c r="CI229" s="65">
        <v>267.5</v>
      </c>
      <c r="CJ229" s="14">
        <v>3748.69</v>
      </c>
      <c r="CK229" s="44">
        <f t="shared" si="362"/>
        <v>14013.794392523363</v>
      </c>
      <c r="CL229" s="43">
        <v>0</v>
      </c>
      <c r="CM229" s="14">
        <v>0</v>
      </c>
      <c r="CN229" s="44">
        <f t="shared" si="363"/>
        <v>0</v>
      </c>
      <c r="CO229" s="43">
        <v>0</v>
      </c>
      <c r="CP229" s="14">
        <v>0</v>
      </c>
      <c r="CQ229" s="44">
        <f t="shared" si="364"/>
        <v>0</v>
      </c>
      <c r="CR229" s="43">
        <v>0</v>
      </c>
      <c r="CS229" s="14">
        <v>0</v>
      </c>
      <c r="CT229" s="44">
        <f t="shared" si="365"/>
        <v>0</v>
      </c>
      <c r="CU229" s="65">
        <v>5.0000000000000001E-3</v>
      </c>
      <c r="CV229" s="14">
        <v>0.1</v>
      </c>
      <c r="CW229" s="44">
        <f t="shared" si="366"/>
        <v>20000</v>
      </c>
      <c r="CX229" s="43">
        <v>0</v>
      </c>
      <c r="CY229" s="14">
        <v>0</v>
      </c>
      <c r="CZ229" s="44">
        <f t="shared" si="367"/>
        <v>0</v>
      </c>
      <c r="DA229" s="8">
        <f t="shared" si="333"/>
        <v>620.30999999999995</v>
      </c>
      <c r="DB229" s="17">
        <f t="shared" si="334"/>
        <v>10585.161</v>
      </c>
    </row>
    <row r="230" spans="1:106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 t="shared" si="335"/>
        <v>0</v>
      </c>
      <c r="F230" s="43">
        <v>0</v>
      </c>
      <c r="G230" s="14">
        <v>0</v>
      </c>
      <c r="H230" s="44">
        <f>IF(F230=0,0,G230/F230*1000)</f>
        <v>0</v>
      </c>
      <c r="I230" s="43">
        <v>0</v>
      </c>
      <c r="J230" s="14">
        <v>0</v>
      </c>
      <c r="K230" s="44">
        <f t="shared" si="336"/>
        <v>0</v>
      </c>
      <c r="L230" s="43">
        <v>0</v>
      </c>
      <c r="M230" s="14">
        <v>0</v>
      </c>
      <c r="N230" s="44">
        <f t="shared" si="337"/>
        <v>0</v>
      </c>
      <c r="O230" s="43">
        <v>0</v>
      </c>
      <c r="P230" s="14">
        <v>0</v>
      </c>
      <c r="Q230" s="44">
        <f t="shared" si="338"/>
        <v>0</v>
      </c>
      <c r="R230" s="65">
        <v>42.56</v>
      </c>
      <c r="S230" s="14">
        <v>878.20100000000002</v>
      </c>
      <c r="T230" s="44">
        <f t="shared" si="339"/>
        <v>20634.421992481202</v>
      </c>
      <c r="U230" s="43">
        <v>0</v>
      </c>
      <c r="V230" s="14">
        <v>0</v>
      </c>
      <c r="W230" s="44">
        <f t="shared" si="340"/>
        <v>0</v>
      </c>
      <c r="X230" s="43">
        <v>0</v>
      </c>
      <c r="Y230" s="14">
        <v>0</v>
      </c>
      <c r="Z230" s="44">
        <f t="shared" si="341"/>
        <v>0</v>
      </c>
      <c r="AA230" s="43">
        <v>0</v>
      </c>
      <c r="AB230" s="14">
        <v>0</v>
      </c>
      <c r="AC230" s="44">
        <f t="shared" si="342"/>
        <v>0</v>
      </c>
      <c r="AD230" s="43">
        <v>0</v>
      </c>
      <c r="AE230" s="14">
        <v>0</v>
      </c>
      <c r="AF230" s="44">
        <f t="shared" si="343"/>
        <v>0</v>
      </c>
      <c r="AG230" s="43">
        <v>0</v>
      </c>
      <c r="AH230" s="14">
        <v>0</v>
      </c>
      <c r="AI230" s="44">
        <f t="shared" si="344"/>
        <v>0</v>
      </c>
      <c r="AJ230" s="43">
        <v>0</v>
      </c>
      <c r="AK230" s="14">
        <v>0</v>
      </c>
      <c r="AL230" s="44">
        <f t="shared" si="345"/>
        <v>0</v>
      </c>
      <c r="AM230" s="43">
        <v>0</v>
      </c>
      <c r="AN230" s="14">
        <v>0</v>
      </c>
      <c r="AO230" s="44">
        <f t="shared" si="346"/>
        <v>0</v>
      </c>
      <c r="AP230" s="43">
        <v>0</v>
      </c>
      <c r="AQ230" s="14">
        <v>0</v>
      </c>
      <c r="AR230" s="44">
        <f t="shared" si="347"/>
        <v>0</v>
      </c>
      <c r="AS230" s="43">
        <v>0</v>
      </c>
      <c r="AT230" s="14">
        <v>0</v>
      </c>
      <c r="AU230" s="44">
        <f t="shared" si="348"/>
        <v>0</v>
      </c>
      <c r="AV230" s="65">
        <v>7.5920000000000001E-2</v>
      </c>
      <c r="AW230" s="14">
        <v>5.0049999999999999</v>
      </c>
      <c r="AX230" s="44">
        <f t="shared" si="349"/>
        <v>65924.65753424658</v>
      </c>
      <c r="AY230" s="43">
        <v>0</v>
      </c>
      <c r="AZ230" s="14">
        <v>0</v>
      </c>
      <c r="BA230" s="44">
        <f t="shared" si="350"/>
        <v>0</v>
      </c>
      <c r="BB230" s="43">
        <v>0</v>
      </c>
      <c r="BC230" s="14">
        <v>0</v>
      </c>
      <c r="BD230" s="44">
        <f t="shared" si="351"/>
        <v>0</v>
      </c>
      <c r="BE230" s="43">
        <v>0</v>
      </c>
      <c r="BF230" s="14">
        <v>0</v>
      </c>
      <c r="BG230" s="44">
        <f t="shared" si="352"/>
        <v>0</v>
      </c>
      <c r="BH230" s="43">
        <v>0</v>
      </c>
      <c r="BI230" s="14">
        <v>0</v>
      </c>
      <c r="BJ230" s="44">
        <f t="shared" si="353"/>
        <v>0</v>
      </c>
      <c r="BK230" s="65">
        <v>0.3</v>
      </c>
      <c r="BL230" s="14">
        <v>17.114999999999998</v>
      </c>
      <c r="BM230" s="44">
        <f t="shared" si="354"/>
        <v>57050</v>
      </c>
      <c r="BN230" s="43">
        <v>0</v>
      </c>
      <c r="BO230" s="14">
        <v>0</v>
      </c>
      <c r="BP230" s="44">
        <f t="shared" si="355"/>
        <v>0</v>
      </c>
      <c r="BQ230" s="43">
        <v>0</v>
      </c>
      <c r="BR230" s="14">
        <v>0</v>
      </c>
      <c r="BS230" s="44">
        <f t="shared" si="356"/>
        <v>0</v>
      </c>
      <c r="BT230" s="43">
        <v>0</v>
      </c>
      <c r="BU230" s="14">
        <v>0</v>
      </c>
      <c r="BV230" s="44">
        <f t="shared" si="357"/>
        <v>0</v>
      </c>
      <c r="BW230" s="43">
        <v>0</v>
      </c>
      <c r="BX230" s="14">
        <v>0</v>
      </c>
      <c r="BY230" s="44">
        <f t="shared" si="358"/>
        <v>0</v>
      </c>
      <c r="BZ230" s="43">
        <v>0</v>
      </c>
      <c r="CA230" s="14">
        <v>0</v>
      </c>
      <c r="CB230" s="44">
        <f t="shared" si="359"/>
        <v>0</v>
      </c>
      <c r="CC230" s="43">
        <v>0</v>
      </c>
      <c r="CD230" s="14">
        <v>0</v>
      </c>
      <c r="CE230" s="44">
        <f t="shared" si="360"/>
        <v>0</v>
      </c>
      <c r="CF230" s="43">
        <v>0</v>
      </c>
      <c r="CG230" s="14">
        <v>0</v>
      </c>
      <c r="CH230" s="44">
        <f t="shared" si="361"/>
        <v>0</v>
      </c>
      <c r="CI230" s="65">
        <v>100</v>
      </c>
      <c r="CJ230" s="14">
        <v>1389.77</v>
      </c>
      <c r="CK230" s="44">
        <f t="shared" si="362"/>
        <v>13897.7</v>
      </c>
      <c r="CL230" s="43">
        <v>0</v>
      </c>
      <c r="CM230" s="14">
        <v>0</v>
      </c>
      <c r="CN230" s="44">
        <f t="shared" si="363"/>
        <v>0</v>
      </c>
      <c r="CO230" s="65">
        <v>0.13174</v>
      </c>
      <c r="CP230" s="14">
        <v>8.84</v>
      </c>
      <c r="CQ230" s="44">
        <f t="shared" si="364"/>
        <v>67101.867314407165</v>
      </c>
      <c r="CR230" s="43">
        <v>0</v>
      </c>
      <c r="CS230" s="14">
        <v>0</v>
      </c>
      <c r="CT230" s="44">
        <f t="shared" si="365"/>
        <v>0</v>
      </c>
      <c r="CU230" s="43">
        <v>0</v>
      </c>
      <c r="CV230" s="14">
        <v>0</v>
      </c>
      <c r="CW230" s="44">
        <f t="shared" si="366"/>
        <v>0</v>
      </c>
      <c r="CX230" s="43">
        <v>0</v>
      </c>
      <c r="CY230" s="14">
        <v>0</v>
      </c>
      <c r="CZ230" s="44">
        <f t="shared" si="367"/>
        <v>0</v>
      </c>
      <c r="DA230" s="8">
        <f t="shared" si="333"/>
        <v>143.06765999999999</v>
      </c>
      <c r="DB230" s="17">
        <f t="shared" si="334"/>
        <v>2298.931</v>
      </c>
    </row>
    <row r="231" spans="1:106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si="335"/>
        <v>0</v>
      </c>
      <c r="F231" s="43">
        <v>0</v>
      </c>
      <c r="G231" s="14">
        <v>0</v>
      </c>
      <c r="H231" s="44">
        <f t="shared" ref="H231:H238" si="369">IF(F231=0,0,G231/F231*1000)</f>
        <v>0</v>
      </c>
      <c r="I231" s="43">
        <v>0</v>
      </c>
      <c r="J231" s="14">
        <v>0</v>
      </c>
      <c r="K231" s="44">
        <f t="shared" si="336"/>
        <v>0</v>
      </c>
      <c r="L231" s="43">
        <v>0</v>
      </c>
      <c r="M231" s="14">
        <v>0</v>
      </c>
      <c r="N231" s="44">
        <f t="shared" si="337"/>
        <v>0</v>
      </c>
      <c r="O231" s="43">
        <v>0</v>
      </c>
      <c r="P231" s="14">
        <v>0</v>
      </c>
      <c r="Q231" s="44">
        <f t="shared" si="338"/>
        <v>0</v>
      </c>
      <c r="R231" s="63">
        <v>383.04</v>
      </c>
      <c r="S231" s="64">
        <v>7798.24</v>
      </c>
      <c r="T231" s="44">
        <f t="shared" si="339"/>
        <v>20358.813700918963</v>
      </c>
      <c r="U231" s="43">
        <v>0</v>
      </c>
      <c r="V231" s="14">
        <v>0</v>
      </c>
      <c r="W231" s="44">
        <f t="shared" si="340"/>
        <v>0</v>
      </c>
      <c r="X231" s="43">
        <v>0</v>
      </c>
      <c r="Y231" s="14">
        <v>0</v>
      </c>
      <c r="Z231" s="44">
        <f t="shared" si="341"/>
        <v>0</v>
      </c>
      <c r="AA231" s="43">
        <v>0</v>
      </c>
      <c r="AB231" s="14">
        <v>0</v>
      </c>
      <c r="AC231" s="44">
        <f t="shared" si="342"/>
        <v>0</v>
      </c>
      <c r="AD231" s="43">
        <v>0</v>
      </c>
      <c r="AE231" s="14">
        <v>0</v>
      </c>
      <c r="AF231" s="44">
        <f t="shared" si="343"/>
        <v>0</v>
      </c>
      <c r="AG231" s="43">
        <v>0</v>
      </c>
      <c r="AH231" s="14">
        <v>0</v>
      </c>
      <c r="AI231" s="44">
        <f t="shared" si="344"/>
        <v>0</v>
      </c>
      <c r="AJ231" s="43">
        <v>0</v>
      </c>
      <c r="AK231" s="14">
        <v>0</v>
      </c>
      <c r="AL231" s="44">
        <f t="shared" si="345"/>
        <v>0</v>
      </c>
      <c r="AM231" s="43">
        <v>0</v>
      </c>
      <c r="AN231" s="14">
        <v>0</v>
      </c>
      <c r="AO231" s="44">
        <f t="shared" si="346"/>
        <v>0</v>
      </c>
      <c r="AP231" s="43">
        <v>0</v>
      </c>
      <c r="AQ231" s="14">
        <v>0</v>
      </c>
      <c r="AR231" s="44">
        <f t="shared" si="347"/>
        <v>0</v>
      </c>
      <c r="AS231" s="43">
        <v>0</v>
      </c>
      <c r="AT231" s="14">
        <v>0</v>
      </c>
      <c r="AU231" s="44">
        <f t="shared" si="348"/>
        <v>0</v>
      </c>
      <c r="AV231" s="63">
        <v>8.405E-2</v>
      </c>
      <c r="AW231" s="64">
        <v>4.9470000000000001</v>
      </c>
      <c r="AX231" s="44">
        <f t="shared" si="349"/>
        <v>58857.822724568716</v>
      </c>
      <c r="AY231" s="43">
        <v>0</v>
      </c>
      <c r="AZ231" s="14">
        <v>0</v>
      </c>
      <c r="BA231" s="44">
        <f t="shared" si="350"/>
        <v>0</v>
      </c>
      <c r="BB231" s="43">
        <v>0</v>
      </c>
      <c r="BC231" s="14">
        <v>0</v>
      </c>
      <c r="BD231" s="44">
        <f t="shared" si="351"/>
        <v>0</v>
      </c>
      <c r="BE231" s="43">
        <v>0</v>
      </c>
      <c r="BF231" s="14">
        <v>0</v>
      </c>
      <c r="BG231" s="44">
        <f t="shared" si="352"/>
        <v>0</v>
      </c>
      <c r="BH231" s="43">
        <v>0</v>
      </c>
      <c r="BI231" s="14">
        <v>0</v>
      </c>
      <c r="BJ231" s="44">
        <f t="shared" si="353"/>
        <v>0</v>
      </c>
      <c r="BK231" s="63">
        <v>0.26512000000000002</v>
      </c>
      <c r="BL231" s="64">
        <v>39.606999999999999</v>
      </c>
      <c r="BM231" s="44">
        <f t="shared" si="354"/>
        <v>149392.72782136389</v>
      </c>
      <c r="BN231" s="43">
        <v>0</v>
      </c>
      <c r="BO231" s="14">
        <v>0</v>
      </c>
      <c r="BP231" s="44">
        <f t="shared" si="355"/>
        <v>0</v>
      </c>
      <c r="BQ231" s="43">
        <v>0</v>
      </c>
      <c r="BR231" s="14">
        <v>0</v>
      </c>
      <c r="BS231" s="44">
        <f t="shared" si="356"/>
        <v>0</v>
      </c>
      <c r="BT231" s="43">
        <v>0</v>
      </c>
      <c r="BU231" s="14">
        <v>0</v>
      </c>
      <c r="BV231" s="44">
        <f t="shared" si="357"/>
        <v>0</v>
      </c>
      <c r="BW231" s="43">
        <v>0</v>
      </c>
      <c r="BX231" s="14">
        <v>0</v>
      </c>
      <c r="BY231" s="44">
        <f t="shared" si="358"/>
        <v>0</v>
      </c>
      <c r="BZ231" s="43">
        <v>0</v>
      </c>
      <c r="CA231" s="14">
        <v>0</v>
      </c>
      <c r="CB231" s="44">
        <f t="shared" si="359"/>
        <v>0</v>
      </c>
      <c r="CC231" s="43">
        <v>0</v>
      </c>
      <c r="CD231" s="14">
        <v>0</v>
      </c>
      <c r="CE231" s="44">
        <f t="shared" si="360"/>
        <v>0</v>
      </c>
      <c r="CF231" s="43">
        <v>0</v>
      </c>
      <c r="CG231" s="14">
        <v>0</v>
      </c>
      <c r="CH231" s="44">
        <f t="shared" si="361"/>
        <v>0</v>
      </c>
      <c r="CI231" s="63">
        <v>140</v>
      </c>
      <c r="CJ231" s="64">
        <v>1903.3610000000001</v>
      </c>
      <c r="CK231" s="44">
        <f t="shared" si="362"/>
        <v>13595.435714285715</v>
      </c>
      <c r="CL231" s="43">
        <v>0</v>
      </c>
      <c r="CM231" s="14">
        <v>0</v>
      </c>
      <c r="CN231" s="44">
        <f t="shared" si="363"/>
        <v>0</v>
      </c>
      <c r="CO231" s="43">
        <v>0</v>
      </c>
      <c r="CP231" s="14">
        <v>0</v>
      </c>
      <c r="CQ231" s="44">
        <f t="shared" si="364"/>
        <v>0</v>
      </c>
      <c r="CR231" s="43">
        <v>0</v>
      </c>
      <c r="CS231" s="14">
        <v>0</v>
      </c>
      <c r="CT231" s="44">
        <f t="shared" si="365"/>
        <v>0</v>
      </c>
      <c r="CU231" s="43">
        <v>0</v>
      </c>
      <c r="CV231" s="14">
        <v>0</v>
      </c>
      <c r="CW231" s="44">
        <f t="shared" si="366"/>
        <v>0</v>
      </c>
      <c r="CX231" s="43">
        <v>0</v>
      </c>
      <c r="CY231" s="14">
        <v>0</v>
      </c>
      <c r="CZ231" s="44">
        <f t="shared" si="367"/>
        <v>0</v>
      </c>
      <c r="DA231" s="8">
        <f t="shared" si="333"/>
        <v>523.38917000000004</v>
      </c>
      <c r="DB231" s="17">
        <f t="shared" si="334"/>
        <v>9746.1550000000007</v>
      </c>
    </row>
    <row r="232" spans="1:106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335"/>
        <v>0</v>
      </c>
      <c r="F232" s="43">
        <v>0</v>
      </c>
      <c r="G232" s="14">
        <v>0</v>
      </c>
      <c r="H232" s="44">
        <f t="shared" si="369"/>
        <v>0</v>
      </c>
      <c r="I232" s="43">
        <v>0</v>
      </c>
      <c r="J232" s="14">
        <v>0</v>
      </c>
      <c r="K232" s="44">
        <f t="shared" si="336"/>
        <v>0</v>
      </c>
      <c r="L232" s="43">
        <v>0</v>
      </c>
      <c r="M232" s="14">
        <v>0</v>
      </c>
      <c r="N232" s="44">
        <f t="shared" si="337"/>
        <v>0</v>
      </c>
      <c r="O232" s="43">
        <v>0</v>
      </c>
      <c r="P232" s="14">
        <v>0</v>
      </c>
      <c r="Q232" s="44">
        <f t="shared" si="338"/>
        <v>0</v>
      </c>
      <c r="R232" s="43">
        <v>0</v>
      </c>
      <c r="S232" s="14">
        <v>0</v>
      </c>
      <c r="T232" s="44">
        <f t="shared" si="339"/>
        <v>0</v>
      </c>
      <c r="U232" s="43">
        <v>0</v>
      </c>
      <c r="V232" s="14">
        <v>0</v>
      </c>
      <c r="W232" s="44">
        <f t="shared" si="340"/>
        <v>0</v>
      </c>
      <c r="X232" s="43">
        <v>0</v>
      </c>
      <c r="Y232" s="14">
        <v>0</v>
      </c>
      <c r="Z232" s="44">
        <f t="shared" si="341"/>
        <v>0</v>
      </c>
      <c r="AA232" s="43">
        <v>0</v>
      </c>
      <c r="AB232" s="14">
        <v>0</v>
      </c>
      <c r="AC232" s="44">
        <f t="shared" si="342"/>
        <v>0</v>
      </c>
      <c r="AD232" s="65">
        <v>20</v>
      </c>
      <c r="AE232" s="14">
        <v>1041.0530000000001</v>
      </c>
      <c r="AF232" s="44">
        <f t="shared" si="343"/>
        <v>52052.650000000009</v>
      </c>
      <c r="AG232" s="43">
        <v>0</v>
      </c>
      <c r="AH232" s="14">
        <v>0</v>
      </c>
      <c r="AI232" s="44">
        <f t="shared" si="344"/>
        <v>0</v>
      </c>
      <c r="AJ232" s="43">
        <v>0</v>
      </c>
      <c r="AK232" s="14">
        <v>0</v>
      </c>
      <c r="AL232" s="44">
        <f t="shared" si="345"/>
        <v>0</v>
      </c>
      <c r="AM232" s="43">
        <v>0</v>
      </c>
      <c r="AN232" s="14">
        <v>0</v>
      </c>
      <c r="AO232" s="44">
        <f t="shared" si="346"/>
        <v>0</v>
      </c>
      <c r="AP232" s="43">
        <v>0</v>
      </c>
      <c r="AQ232" s="14">
        <v>0</v>
      </c>
      <c r="AR232" s="44">
        <f t="shared" si="347"/>
        <v>0</v>
      </c>
      <c r="AS232" s="43">
        <v>0</v>
      </c>
      <c r="AT232" s="14">
        <v>0</v>
      </c>
      <c r="AU232" s="44">
        <f t="shared" si="348"/>
        <v>0</v>
      </c>
      <c r="AV232" s="43">
        <v>0</v>
      </c>
      <c r="AW232" s="14">
        <v>0</v>
      </c>
      <c r="AX232" s="44">
        <f t="shared" si="349"/>
        <v>0</v>
      </c>
      <c r="AY232" s="43">
        <v>0</v>
      </c>
      <c r="AZ232" s="14">
        <v>0</v>
      </c>
      <c r="BA232" s="44">
        <f t="shared" si="350"/>
        <v>0</v>
      </c>
      <c r="BB232" s="43">
        <v>0</v>
      </c>
      <c r="BC232" s="14">
        <v>0</v>
      </c>
      <c r="BD232" s="44">
        <f t="shared" si="351"/>
        <v>0</v>
      </c>
      <c r="BE232" s="43">
        <v>0</v>
      </c>
      <c r="BF232" s="14">
        <v>0</v>
      </c>
      <c r="BG232" s="44">
        <f t="shared" si="352"/>
        <v>0</v>
      </c>
      <c r="BH232" s="43">
        <v>0</v>
      </c>
      <c r="BI232" s="14">
        <v>0</v>
      </c>
      <c r="BJ232" s="44">
        <f t="shared" si="353"/>
        <v>0</v>
      </c>
      <c r="BK232" s="65">
        <v>1.4089</v>
      </c>
      <c r="BL232" s="14">
        <v>72.66</v>
      </c>
      <c r="BM232" s="44">
        <f t="shared" si="354"/>
        <v>51572.148484633391</v>
      </c>
      <c r="BN232" s="43">
        <v>0</v>
      </c>
      <c r="BO232" s="14">
        <v>0</v>
      </c>
      <c r="BP232" s="44">
        <f t="shared" si="355"/>
        <v>0</v>
      </c>
      <c r="BQ232" s="43">
        <v>0</v>
      </c>
      <c r="BR232" s="14">
        <v>0</v>
      </c>
      <c r="BS232" s="44">
        <f t="shared" si="356"/>
        <v>0</v>
      </c>
      <c r="BT232" s="43">
        <v>0</v>
      </c>
      <c r="BU232" s="14">
        <v>0</v>
      </c>
      <c r="BV232" s="44">
        <f t="shared" si="357"/>
        <v>0</v>
      </c>
      <c r="BW232" s="65">
        <v>20</v>
      </c>
      <c r="BX232" s="14">
        <v>272.54599999999999</v>
      </c>
      <c r="BY232" s="44">
        <f t="shared" si="358"/>
        <v>13627.3</v>
      </c>
      <c r="BZ232" s="43">
        <v>0</v>
      </c>
      <c r="CA232" s="14">
        <v>0</v>
      </c>
      <c r="CB232" s="44">
        <f t="shared" si="359"/>
        <v>0</v>
      </c>
      <c r="CC232" s="43">
        <v>0</v>
      </c>
      <c r="CD232" s="14">
        <v>0</v>
      </c>
      <c r="CE232" s="44">
        <f t="shared" si="360"/>
        <v>0</v>
      </c>
      <c r="CF232" s="43">
        <v>0</v>
      </c>
      <c r="CG232" s="14">
        <v>0</v>
      </c>
      <c r="CH232" s="44">
        <f t="shared" si="361"/>
        <v>0</v>
      </c>
      <c r="CI232" s="65">
        <v>120.5</v>
      </c>
      <c r="CJ232" s="14">
        <v>1546.3979999999999</v>
      </c>
      <c r="CK232" s="44">
        <f t="shared" si="362"/>
        <v>12833.178423236515</v>
      </c>
      <c r="CL232" s="43">
        <v>0</v>
      </c>
      <c r="CM232" s="14">
        <v>0</v>
      </c>
      <c r="CN232" s="44">
        <f t="shared" si="363"/>
        <v>0</v>
      </c>
      <c r="CO232" s="43">
        <v>0</v>
      </c>
      <c r="CP232" s="14">
        <v>0</v>
      </c>
      <c r="CQ232" s="44">
        <f t="shared" si="364"/>
        <v>0</v>
      </c>
      <c r="CR232" s="43">
        <v>0</v>
      </c>
      <c r="CS232" s="14">
        <v>0</v>
      </c>
      <c r="CT232" s="44">
        <f t="shared" si="365"/>
        <v>0</v>
      </c>
      <c r="CU232" s="65">
        <v>0.01</v>
      </c>
      <c r="CV232" s="14">
        <v>0.12</v>
      </c>
      <c r="CW232" s="44">
        <f t="shared" si="366"/>
        <v>12000</v>
      </c>
      <c r="CX232" s="43">
        <v>0</v>
      </c>
      <c r="CY232" s="14">
        <v>0</v>
      </c>
      <c r="CZ232" s="44">
        <f t="shared" si="367"/>
        <v>0</v>
      </c>
      <c r="DA232" s="8">
        <f t="shared" si="333"/>
        <v>161.91890000000001</v>
      </c>
      <c r="DB232" s="17">
        <f t="shared" si="334"/>
        <v>2932.7769999999996</v>
      </c>
    </row>
    <row r="233" spans="1:106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335"/>
        <v>0</v>
      </c>
      <c r="F233" s="43">
        <v>0</v>
      </c>
      <c r="G233" s="14">
        <v>0</v>
      </c>
      <c r="H233" s="44">
        <f t="shared" si="369"/>
        <v>0</v>
      </c>
      <c r="I233" s="43">
        <v>0</v>
      </c>
      <c r="J233" s="14">
        <v>0</v>
      </c>
      <c r="K233" s="44">
        <f t="shared" si="336"/>
        <v>0</v>
      </c>
      <c r="L233" s="43">
        <v>0</v>
      </c>
      <c r="M233" s="14">
        <v>0</v>
      </c>
      <c r="N233" s="44">
        <f t="shared" si="337"/>
        <v>0</v>
      </c>
      <c r="O233" s="43">
        <v>0</v>
      </c>
      <c r="P233" s="14">
        <v>0</v>
      </c>
      <c r="Q233" s="44">
        <f t="shared" si="338"/>
        <v>0</v>
      </c>
      <c r="R233" s="43">
        <v>0</v>
      </c>
      <c r="S233" s="14">
        <v>0</v>
      </c>
      <c r="T233" s="44">
        <f t="shared" si="339"/>
        <v>0</v>
      </c>
      <c r="U233" s="43">
        <v>0</v>
      </c>
      <c r="V233" s="14">
        <v>0</v>
      </c>
      <c r="W233" s="44">
        <f t="shared" si="340"/>
        <v>0</v>
      </c>
      <c r="X233" s="43">
        <v>0</v>
      </c>
      <c r="Y233" s="14">
        <v>0</v>
      </c>
      <c r="Z233" s="44">
        <f t="shared" si="341"/>
        <v>0</v>
      </c>
      <c r="AA233" s="43">
        <v>0</v>
      </c>
      <c r="AB233" s="14">
        <v>0</v>
      </c>
      <c r="AC233" s="44">
        <f t="shared" si="342"/>
        <v>0</v>
      </c>
      <c r="AD233" s="43">
        <v>0</v>
      </c>
      <c r="AE233" s="14">
        <v>0</v>
      </c>
      <c r="AF233" s="44">
        <f t="shared" si="343"/>
        <v>0</v>
      </c>
      <c r="AG233" s="43">
        <v>0</v>
      </c>
      <c r="AH233" s="14">
        <v>0</v>
      </c>
      <c r="AI233" s="44">
        <f t="shared" si="344"/>
        <v>0</v>
      </c>
      <c r="AJ233" s="43">
        <v>0</v>
      </c>
      <c r="AK233" s="14">
        <v>0</v>
      </c>
      <c r="AL233" s="44">
        <f t="shared" si="345"/>
        <v>0</v>
      </c>
      <c r="AM233" s="43">
        <v>0</v>
      </c>
      <c r="AN233" s="14">
        <v>0</v>
      </c>
      <c r="AO233" s="44">
        <f t="shared" si="346"/>
        <v>0</v>
      </c>
      <c r="AP233" s="43">
        <v>0</v>
      </c>
      <c r="AQ233" s="14">
        <v>0</v>
      </c>
      <c r="AR233" s="44">
        <f t="shared" si="347"/>
        <v>0</v>
      </c>
      <c r="AS233" s="43">
        <v>0</v>
      </c>
      <c r="AT233" s="14">
        <v>0</v>
      </c>
      <c r="AU233" s="44">
        <f t="shared" si="348"/>
        <v>0</v>
      </c>
      <c r="AV233" s="43">
        <v>0</v>
      </c>
      <c r="AW233" s="14">
        <v>0</v>
      </c>
      <c r="AX233" s="44">
        <f t="shared" si="349"/>
        <v>0</v>
      </c>
      <c r="AY233" s="43">
        <v>0</v>
      </c>
      <c r="AZ233" s="14">
        <v>0</v>
      </c>
      <c r="BA233" s="44">
        <f t="shared" si="350"/>
        <v>0</v>
      </c>
      <c r="BB233" s="43">
        <v>0</v>
      </c>
      <c r="BC233" s="14">
        <v>0</v>
      </c>
      <c r="BD233" s="44">
        <f t="shared" si="351"/>
        <v>0</v>
      </c>
      <c r="BE233" s="43">
        <v>0</v>
      </c>
      <c r="BF233" s="14">
        <v>0</v>
      </c>
      <c r="BG233" s="44">
        <f t="shared" si="352"/>
        <v>0</v>
      </c>
      <c r="BH233" s="43">
        <v>0</v>
      </c>
      <c r="BI233" s="14">
        <v>0</v>
      </c>
      <c r="BJ233" s="44">
        <f t="shared" si="353"/>
        <v>0</v>
      </c>
      <c r="BK233" s="43">
        <v>0</v>
      </c>
      <c r="BL233" s="14">
        <v>0</v>
      </c>
      <c r="BM233" s="44">
        <f t="shared" si="354"/>
        <v>0</v>
      </c>
      <c r="BN233" s="43">
        <v>0</v>
      </c>
      <c r="BO233" s="14">
        <v>0</v>
      </c>
      <c r="BP233" s="44">
        <f t="shared" si="355"/>
        <v>0</v>
      </c>
      <c r="BQ233" s="43">
        <v>0</v>
      </c>
      <c r="BR233" s="14">
        <v>0</v>
      </c>
      <c r="BS233" s="44">
        <f t="shared" si="356"/>
        <v>0</v>
      </c>
      <c r="BT233" s="43">
        <v>0</v>
      </c>
      <c r="BU233" s="14">
        <v>0</v>
      </c>
      <c r="BV233" s="44">
        <f t="shared" si="357"/>
        <v>0</v>
      </c>
      <c r="BW233" s="43">
        <v>0</v>
      </c>
      <c r="BX233" s="14">
        <v>0</v>
      </c>
      <c r="BY233" s="44">
        <f t="shared" si="358"/>
        <v>0</v>
      </c>
      <c r="BZ233" s="43">
        <v>0</v>
      </c>
      <c r="CA233" s="14">
        <v>0</v>
      </c>
      <c r="CB233" s="44">
        <f t="shared" si="359"/>
        <v>0</v>
      </c>
      <c r="CC233" s="43">
        <v>0</v>
      </c>
      <c r="CD233" s="14">
        <v>0</v>
      </c>
      <c r="CE233" s="44">
        <f t="shared" si="360"/>
        <v>0</v>
      </c>
      <c r="CF233" s="43">
        <v>0</v>
      </c>
      <c r="CG233" s="14">
        <v>0</v>
      </c>
      <c r="CH233" s="44">
        <f t="shared" si="361"/>
        <v>0</v>
      </c>
      <c r="CI233" s="65">
        <v>80.499990000000011</v>
      </c>
      <c r="CJ233" s="14">
        <v>1017.6559999999999</v>
      </c>
      <c r="CK233" s="44">
        <f t="shared" si="362"/>
        <v>12641.691011390185</v>
      </c>
      <c r="CL233" s="43">
        <v>0</v>
      </c>
      <c r="CM233" s="14">
        <v>0</v>
      </c>
      <c r="CN233" s="44">
        <f t="shared" si="363"/>
        <v>0</v>
      </c>
      <c r="CO233" s="43">
        <v>0</v>
      </c>
      <c r="CP233" s="14">
        <v>0</v>
      </c>
      <c r="CQ233" s="44">
        <f t="shared" si="364"/>
        <v>0</v>
      </c>
      <c r="CR233" s="43">
        <v>0</v>
      </c>
      <c r="CS233" s="14">
        <v>0</v>
      </c>
      <c r="CT233" s="44">
        <f t="shared" si="365"/>
        <v>0</v>
      </c>
      <c r="CU233" s="43">
        <v>0</v>
      </c>
      <c r="CV233" s="14">
        <v>0</v>
      </c>
      <c r="CW233" s="44">
        <f t="shared" si="366"/>
        <v>0</v>
      </c>
      <c r="CX233" s="43">
        <v>0</v>
      </c>
      <c r="CY233" s="14">
        <v>0</v>
      </c>
      <c r="CZ233" s="44">
        <f t="shared" si="367"/>
        <v>0</v>
      </c>
      <c r="DA233" s="8">
        <f t="shared" si="333"/>
        <v>80.499990000000011</v>
      </c>
      <c r="DB233" s="17">
        <f t="shared" si="334"/>
        <v>1017.6559999999999</v>
      </c>
    </row>
    <row r="234" spans="1:106" x14ac:dyDescent="0.3">
      <c r="A234" s="42">
        <v>2021</v>
      </c>
      <c r="B234" s="66" t="s">
        <v>12</v>
      </c>
      <c r="C234" s="65">
        <v>0</v>
      </c>
      <c r="D234" s="14">
        <v>0</v>
      </c>
      <c r="E234" s="44">
        <f t="shared" si="335"/>
        <v>0</v>
      </c>
      <c r="F234" s="43">
        <v>0</v>
      </c>
      <c r="G234" s="14">
        <v>0</v>
      </c>
      <c r="H234" s="44">
        <f t="shared" si="369"/>
        <v>0</v>
      </c>
      <c r="I234" s="65">
        <v>25.192</v>
      </c>
      <c r="J234" s="14">
        <v>224.12100000000001</v>
      </c>
      <c r="K234" s="44">
        <f t="shared" si="336"/>
        <v>8896.5147665925688</v>
      </c>
      <c r="L234" s="43">
        <v>0</v>
      </c>
      <c r="M234" s="14">
        <v>0</v>
      </c>
      <c r="N234" s="44">
        <f t="shared" si="337"/>
        <v>0</v>
      </c>
      <c r="O234" s="43">
        <v>0</v>
      </c>
      <c r="P234" s="14">
        <v>0</v>
      </c>
      <c r="Q234" s="44">
        <f t="shared" si="338"/>
        <v>0</v>
      </c>
      <c r="R234" s="43">
        <v>0</v>
      </c>
      <c r="S234" s="14">
        <v>0</v>
      </c>
      <c r="T234" s="44">
        <f t="shared" si="339"/>
        <v>0</v>
      </c>
      <c r="U234" s="43">
        <v>0</v>
      </c>
      <c r="V234" s="14">
        <v>0</v>
      </c>
      <c r="W234" s="44">
        <f t="shared" si="340"/>
        <v>0</v>
      </c>
      <c r="X234" s="43">
        <v>0</v>
      </c>
      <c r="Y234" s="14">
        <v>0</v>
      </c>
      <c r="Z234" s="44">
        <f t="shared" si="341"/>
        <v>0</v>
      </c>
      <c r="AA234" s="43">
        <v>0</v>
      </c>
      <c r="AB234" s="14">
        <v>0</v>
      </c>
      <c r="AC234" s="44">
        <f t="shared" si="342"/>
        <v>0</v>
      </c>
      <c r="AD234" s="43">
        <v>0</v>
      </c>
      <c r="AE234" s="14">
        <v>0</v>
      </c>
      <c r="AF234" s="44">
        <f t="shared" si="343"/>
        <v>0</v>
      </c>
      <c r="AG234" s="43">
        <v>0</v>
      </c>
      <c r="AH234" s="14">
        <v>0</v>
      </c>
      <c r="AI234" s="44">
        <f t="shared" si="344"/>
        <v>0</v>
      </c>
      <c r="AJ234" s="43">
        <v>0</v>
      </c>
      <c r="AK234" s="14">
        <v>0</v>
      </c>
      <c r="AL234" s="44">
        <f t="shared" si="345"/>
        <v>0</v>
      </c>
      <c r="AM234" s="65">
        <v>6.0000000000000001E-3</v>
      </c>
      <c r="AN234" s="14">
        <v>1.2110000000000001</v>
      </c>
      <c r="AO234" s="44">
        <f t="shared" si="346"/>
        <v>201833.33333333334</v>
      </c>
      <c r="AP234" s="43">
        <v>0</v>
      </c>
      <c r="AQ234" s="14">
        <v>0</v>
      </c>
      <c r="AR234" s="44">
        <f t="shared" si="347"/>
        <v>0</v>
      </c>
      <c r="AS234" s="43">
        <v>0</v>
      </c>
      <c r="AT234" s="14">
        <v>0</v>
      </c>
      <c r="AU234" s="44">
        <f t="shared" si="348"/>
        <v>0</v>
      </c>
      <c r="AV234" s="43">
        <v>0</v>
      </c>
      <c r="AW234" s="14">
        <v>0</v>
      </c>
      <c r="AX234" s="44">
        <f t="shared" si="349"/>
        <v>0</v>
      </c>
      <c r="AY234" s="43">
        <v>0</v>
      </c>
      <c r="AZ234" s="14">
        <v>0</v>
      </c>
      <c r="BA234" s="44">
        <f t="shared" si="350"/>
        <v>0</v>
      </c>
      <c r="BB234" s="43">
        <v>0</v>
      </c>
      <c r="BC234" s="14">
        <v>0</v>
      </c>
      <c r="BD234" s="44">
        <f t="shared" si="351"/>
        <v>0</v>
      </c>
      <c r="BE234" s="43">
        <v>0</v>
      </c>
      <c r="BF234" s="14">
        <v>0</v>
      </c>
      <c r="BG234" s="44">
        <f t="shared" si="352"/>
        <v>0</v>
      </c>
      <c r="BH234" s="43">
        <v>0</v>
      </c>
      <c r="BI234" s="14">
        <v>0</v>
      </c>
      <c r="BJ234" s="44">
        <f t="shared" si="353"/>
        <v>0</v>
      </c>
      <c r="BK234" s="43">
        <v>0</v>
      </c>
      <c r="BL234" s="14">
        <v>0</v>
      </c>
      <c r="BM234" s="44">
        <f t="shared" si="354"/>
        <v>0</v>
      </c>
      <c r="BN234" s="43">
        <v>0</v>
      </c>
      <c r="BO234" s="14">
        <v>0</v>
      </c>
      <c r="BP234" s="44">
        <f t="shared" si="355"/>
        <v>0</v>
      </c>
      <c r="BQ234" s="65">
        <v>1.35</v>
      </c>
      <c r="BR234" s="14">
        <v>101.01600000000001</v>
      </c>
      <c r="BS234" s="44">
        <f t="shared" si="356"/>
        <v>74826.666666666672</v>
      </c>
      <c r="BT234" s="43">
        <v>0</v>
      </c>
      <c r="BU234" s="14">
        <v>0</v>
      </c>
      <c r="BV234" s="44">
        <f t="shared" si="357"/>
        <v>0</v>
      </c>
      <c r="BW234" s="43">
        <v>0</v>
      </c>
      <c r="BX234" s="14">
        <v>0</v>
      </c>
      <c r="BY234" s="44">
        <f t="shared" si="358"/>
        <v>0</v>
      </c>
      <c r="BZ234" s="43">
        <v>0</v>
      </c>
      <c r="CA234" s="14">
        <v>0</v>
      </c>
      <c r="CB234" s="44">
        <f t="shared" si="359"/>
        <v>0</v>
      </c>
      <c r="CC234" s="43">
        <v>0</v>
      </c>
      <c r="CD234" s="14">
        <v>0</v>
      </c>
      <c r="CE234" s="44">
        <f t="shared" si="360"/>
        <v>0</v>
      </c>
      <c r="CF234" s="43">
        <v>0</v>
      </c>
      <c r="CG234" s="14">
        <v>0</v>
      </c>
      <c r="CH234" s="44">
        <f t="shared" si="361"/>
        <v>0</v>
      </c>
      <c r="CI234" s="43">
        <v>0</v>
      </c>
      <c r="CJ234" s="14">
        <v>0</v>
      </c>
      <c r="CK234" s="44">
        <f t="shared" si="362"/>
        <v>0</v>
      </c>
      <c r="CL234" s="43">
        <v>0</v>
      </c>
      <c r="CM234" s="14">
        <v>0</v>
      </c>
      <c r="CN234" s="44">
        <f t="shared" si="363"/>
        <v>0</v>
      </c>
      <c r="CO234" s="65">
        <v>1E-3</v>
      </c>
      <c r="CP234" s="14">
        <v>0.10100000000000001</v>
      </c>
      <c r="CQ234" s="44">
        <f t="shared" si="364"/>
        <v>101000</v>
      </c>
      <c r="CR234" s="43">
        <v>0</v>
      </c>
      <c r="CS234" s="14">
        <v>0</v>
      </c>
      <c r="CT234" s="44">
        <f t="shared" si="365"/>
        <v>0</v>
      </c>
      <c r="CU234" s="43">
        <v>0</v>
      </c>
      <c r="CV234" s="14">
        <v>0</v>
      </c>
      <c r="CW234" s="44">
        <f t="shared" si="366"/>
        <v>0</v>
      </c>
      <c r="CX234" s="43">
        <v>0</v>
      </c>
      <c r="CY234" s="14">
        <v>0</v>
      </c>
      <c r="CZ234" s="44">
        <f t="shared" si="367"/>
        <v>0</v>
      </c>
      <c r="DA234" s="8">
        <f t="shared" si="333"/>
        <v>26.548999999999999</v>
      </c>
      <c r="DB234" s="17">
        <f t="shared" si="334"/>
        <v>326.44900000000001</v>
      </c>
    </row>
    <row r="235" spans="1:106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335"/>
        <v>0</v>
      </c>
      <c r="F235" s="43">
        <v>0</v>
      </c>
      <c r="G235" s="14">
        <v>0</v>
      </c>
      <c r="H235" s="44">
        <f t="shared" si="369"/>
        <v>0</v>
      </c>
      <c r="I235" s="43">
        <v>0</v>
      </c>
      <c r="J235" s="14">
        <v>0</v>
      </c>
      <c r="K235" s="44">
        <f t="shared" si="336"/>
        <v>0</v>
      </c>
      <c r="L235" s="43">
        <v>0</v>
      </c>
      <c r="M235" s="14">
        <v>0</v>
      </c>
      <c r="N235" s="44">
        <f t="shared" si="337"/>
        <v>0</v>
      </c>
      <c r="O235" s="43">
        <v>0</v>
      </c>
      <c r="P235" s="14">
        <v>0</v>
      </c>
      <c r="Q235" s="44">
        <f t="shared" si="338"/>
        <v>0</v>
      </c>
      <c r="R235" s="65">
        <v>0.17</v>
      </c>
      <c r="S235" s="14">
        <v>5.5069999999999997</v>
      </c>
      <c r="T235" s="44">
        <f t="shared" si="339"/>
        <v>32394.117647058822</v>
      </c>
      <c r="U235" s="43">
        <v>0</v>
      </c>
      <c r="V235" s="14">
        <v>0</v>
      </c>
      <c r="W235" s="44">
        <f t="shared" si="340"/>
        <v>0</v>
      </c>
      <c r="X235" s="43">
        <v>0</v>
      </c>
      <c r="Y235" s="14">
        <v>0</v>
      </c>
      <c r="Z235" s="44">
        <f t="shared" si="341"/>
        <v>0</v>
      </c>
      <c r="AA235" s="43">
        <v>0</v>
      </c>
      <c r="AB235" s="14">
        <v>0</v>
      </c>
      <c r="AC235" s="44">
        <f t="shared" si="342"/>
        <v>0</v>
      </c>
      <c r="AD235" s="65">
        <v>20</v>
      </c>
      <c r="AE235" s="14">
        <v>1054.5119999999999</v>
      </c>
      <c r="AF235" s="44">
        <f t="shared" si="343"/>
        <v>52725.599999999999</v>
      </c>
      <c r="AG235" s="65">
        <v>0.15897999999999998</v>
      </c>
      <c r="AH235" s="14">
        <v>15.186999999999999</v>
      </c>
      <c r="AI235" s="44">
        <f t="shared" si="344"/>
        <v>95527.73933828155</v>
      </c>
      <c r="AJ235" s="43">
        <v>0</v>
      </c>
      <c r="AK235" s="14">
        <v>0</v>
      </c>
      <c r="AL235" s="44">
        <f t="shared" si="345"/>
        <v>0</v>
      </c>
      <c r="AM235" s="43">
        <v>0</v>
      </c>
      <c r="AN235" s="14">
        <v>0</v>
      </c>
      <c r="AO235" s="44">
        <f t="shared" si="346"/>
        <v>0</v>
      </c>
      <c r="AP235" s="43">
        <v>0</v>
      </c>
      <c r="AQ235" s="14">
        <v>0</v>
      </c>
      <c r="AR235" s="44">
        <f t="shared" si="347"/>
        <v>0</v>
      </c>
      <c r="AS235" s="43">
        <v>0</v>
      </c>
      <c r="AT235" s="14">
        <v>0</v>
      </c>
      <c r="AU235" s="44">
        <f t="shared" si="348"/>
        <v>0</v>
      </c>
      <c r="AV235" s="43">
        <v>0</v>
      </c>
      <c r="AW235" s="14">
        <v>0</v>
      </c>
      <c r="AX235" s="44">
        <f t="shared" si="349"/>
        <v>0</v>
      </c>
      <c r="AY235" s="43">
        <v>0</v>
      </c>
      <c r="AZ235" s="14">
        <v>0</v>
      </c>
      <c r="BA235" s="44">
        <f t="shared" si="350"/>
        <v>0</v>
      </c>
      <c r="BB235" s="43">
        <v>0</v>
      </c>
      <c r="BC235" s="14">
        <v>0</v>
      </c>
      <c r="BD235" s="44">
        <f t="shared" si="351"/>
        <v>0</v>
      </c>
      <c r="BE235" s="43">
        <v>0</v>
      </c>
      <c r="BF235" s="14">
        <v>0</v>
      </c>
      <c r="BG235" s="44">
        <f t="shared" si="352"/>
        <v>0</v>
      </c>
      <c r="BH235" s="43">
        <v>0</v>
      </c>
      <c r="BI235" s="14">
        <v>0</v>
      </c>
      <c r="BJ235" s="44">
        <f t="shared" si="353"/>
        <v>0</v>
      </c>
      <c r="BK235" s="65">
        <v>2.5000000000000001E-2</v>
      </c>
      <c r="BL235" s="14">
        <v>44.813000000000002</v>
      </c>
      <c r="BM235" s="44">
        <f t="shared" si="354"/>
        <v>1792520</v>
      </c>
      <c r="BN235" s="43">
        <v>0</v>
      </c>
      <c r="BO235" s="14">
        <v>0</v>
      </c>
      <c r="BP235" s="44">
        <f t="shared" si="355"/>
        <v>0</v>
      </c>
      <c r="BQ235" s="43">
        <v>0</v>
      </c>
      <c r="BR235" s="14">
        <v>0</v>
      </c>
      <c r="BS235" s="44">
        <f t="shared" si="356"/>
        <v>0</v>
      </c>
      <c r="BT235" s="43">
        <v>0</v>
      </c>
      <c r="BU235" s="14">
        <v>0</v>
      </c>
      <c r="BV235" s="44">
        <f t="shared" si="357"/>
        <v>0</v>
      </c>
      <c r="BW235" s="43">
        <v>0</v>
      </c>
      <c r="BX235" s="14">
        <v>0</v>
      </c>
      <c r="BY235" s="44">
        <f t="shared" si="358"/>
        <v>0</v>
      </c>
      <c r="BZ235" s="43">
        <v>0</v>
      </c>
      <c r="CA235" s="14">
        <v>0</v>
      </c>
      <c r="CB235" s="44">
        <f t="shared" si="359"/>
        <v>0</v>
      </c>
      <c r="CC235" s="43">
        <v>0</v>
      </c>
      <c r="CD235" s="14">
        <v>0</v>
      </c>
      <c r="CE235" s="44">
        <f t="shared" si="360"/>
        <v>0</v>
      </c>
      <c r="CF235" s="43">
        <v>0</v>
      </c>
      <c r="CG235" s="14">
        <v>0</v>
      </c>
      <c r="CH235" s="44">
        <f t="shared" si="361"/>
        <v>0</v>
      </c>
      <c r="CI235" s="43">
        <v>0</v>
      </c>
      <c r="CJ235" s="14">
        <v>0</v>
      </c>
      <c r="CK235" s="44">
        <f t="shared" si="362"/>
        <v>0</v>
      </c>
      <c r="CL235" s="43">
        <v>0</v>
      </c>
      <c r="CM235" s="14">
        <v>0</v>
      </c>
      <c r="CN235" s="44">
        <f t="shared" si="363"/>
        <v>0</v>
      </c>
      <c r="CO235" s="43">
        <v>0</v>
      </c>
      <c r="CP235" s="14">
        <v>0</v>
      </c>
      <c r="CQ235" s="44">
        <f t="shared" si="364"/>
        <v>0</v>
      </c>
      <c r="CR235" s="43">
        <v>0</v>
      </c>
      <c r="CS235" s="14">
        <v>0</v>
      </c>
      <c r="CT235" s="44">
        <f t="shared" si="365"/>
        <v>0</v>
      </c>
      <c r="CU235" s="43">
        <v>0</v>
      </c>
      <c r="CV235" s="14">
        <v>0</v>
      </c>
      <c r="CW235" s="44">
        <f t="shared" si="366"/>
        <v>0</v>
      </c>
      <c r="CX235" s="43">
        <v>0</v>
      </c>
      <c r="CY235" s="14">
        <v>0</v>
      </c>
      <c r="CZ235" s="44">
        <f t="shared" si="367"/>
        <v>0</v>
      </c>
      <c r="DA235" s="8">
        <f t="shared" si="333"/>
        <v>20.35398</v>
      </c>
      <c r="DB235" s="17">
        <f t="shared" si="334"/>
        <v>1120.019</v>
      </c>
    </row>
    <row r="236" spans="1:106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335"/>
        <v>0</v>
      </c>
      <c r="F236" s="43">
        <v>0</v>
      </c>
      <c r="G236" s="14">
        <v>0</v>
      </c>
      <c r="H236" s="44">
        <f t="shared" si="369"/>
        <v>0</v>
      </c>
      <c r="I236" s="43">
        <v>0</v>
      </c>
      <c r="J236" s="14">
        <v>0</v>
      </c>
      <c r="K236" s="44">
        <f t="shared" si="336"/>
        <v>0</v>
      </c>
      <c r="L236" s="43">
        <v>0</v>
      </c>
      <c r="M236" s="14">
        <v>0</v>
      </c>
      <c r="N236" s="44">
        <f t="shared" si="337"/>
        <v>0</v>
      </c>
      <c r="O236" s="43">
        <v>0</v>
      </c>
      <c r="P236" s="14">
        <v>0</v>
      </c>
      <c r="Q236" s="44">
        <f t="shared" si="338"/>
        <v>0</v>
      </c>
      <c r="R236" s="43">
        <v>0</v>
      </c>
      <c r="S236" s="14">
        <v>0</v>
      </c>
      <c r="T236" s="44">
        <f t="shared" si="339"/>
        <v>0</v>
      </c>
      <c r="U236" s="43">
        <v>0</v>
      </c>
      <c r="V236" s="14">
        <v>0</v>
      </c>
      <c r="W236" s="44">
        <f t="shared" si="340"/>
        <v>0</v>
      </c>
      <c r="X236" s="43">
        <v>0</v>
      </c>
      <c r="Y236" s="14">
        <v>0</v>
      </c>
      <c r="Z236" s="44">
        <f t="shared" si="341"/>
        <v>0</v>
      </c>
      <c r="AA236" s="43">
        <v>0</v>
      </c>
      <c r="AB236" s="14">
        <v>0</v>
      </c>
      <c r="AC236" s="44">
        <f t="shared" si="342"/>
        <v>0</v>
      </c>
      <c r="AD236" s="43">
        <v>0</v>
      </c>
      <c r="AE236" s="14">
        <v>0</v>
      </c>
      <c r="AF236" s="44">
        <f t="shared" si="343"/>
        <v>0</v>
      </c>
      <c r="AG236" s="43">
        <v>0</v>
      </c>
      <c r="AH236" s="14">
        <v>0</v>
      </c>
      <c r="AI236" s="44">
        <f t="shared" si="344"/>
        <v>0</v>
      </c>
      <c r="AJ236" s="43">
        <v>0</v>
      </c>
      <c r="AK236" s="14">
        <v>0</v>
      </c>
      <c r="AL236" s="44">
        <f t="shared" si="345"/>
        <v>0</v>
      </c>
      <c r="AM236" s="43">
        <v>0</v>
      </c>
      <c r="AN236" s="14">
        <v>0</v>
      </c>
      <c r="AO236" s="44">
        <f t="shared" si="346"/>
        <v>0</v>
      </c>
      <c r="AP236" s="43">
        <v>0</v>
      </c>
      <c r="AQ236" s="14">
        <v>0</v>
      </c>
      <c r="AR236" s="44">
        <f t="shared" si="347"/>
        <v>0</v>
      </c>
      <c r="AS236" s="43">
        <v>0</v>
      </c>
      <c r="AT236" s="14">
        <v>0</v>
      </c>
      <c r="AU236" s="44">
        <f t="shared" si="348"/>
        <v>0</v>
      </c>
      <c r="AV236" s="43">
        <v>0</v>
      </c>
      <c r="AW236" s="14">
        <v>0</v>
      </c>
      <c r="AX236" s="44">
        <f t="shared" si="349"/>
        <v>0</v>
      </c>
      <c r="AY236" s="43">
        <v>0</v>
      </c>
      <c r="AZ236" s="14">
        <v>0</v>
      </c>
      <c r="BA236" s="44">
        <f t="shared" si="350"/>
        <v>0</v>
      </c>
      <c r="BB236" s="43">
        <v>0</v>
      </c>
      <c r="BC236" s="14">
        <v>0</v>
      </c>
      <c r="BD236" s="44">
        <f t="shared" si="351"/>
        <v>0</v>
      </c>
      <c r="BE236" s="43">
        <v>0</v>
      </c>
      <c r="BF236" s="14">
        <v>0</v>
      </c>
      <c r="BG236" s="44">
        <f t="shared" si="352"/>
        <v>0</v>
      </c>
      <c r="BH236" s="43">
        <v>0</v>
      </c>
      <c r="BI236" s="14">
        <v>0</v>
      </c>
      <c r="BJ236" s="44">
        <f t="shared" si="353"/>
        <v>0</v>
      </c>
      <c r="BK236" s="43">
        <v>0</v>
      </c>
      <c r="BL236" s="14">
        <v>0</v>
      </c>
      <c r="BM236" s="44">
        <f t="shared" si="354"/>
        <v>0</v>
      </c>
      <c r="BN236" s="43">
        <v>0</v>
      </c>
      <c r="BO236" s="14">
        <v>0</v>
      </c>
      <c r="BP236" s="44">
        <f t="shared" si="355"/>
        <v>0</v>
      </c>
      <c r="BQ236" s="43">
        <v>0</v>
      </c>
      <c r="BR236" s="14">
        <v>0</v>
      </c>
      <c r="BS236" s="44">
        <f t="shared" si="356"/>
        <v>0</v>
      </c>
      <c r="BT236" s="43">
        <v>0</v>
      </c>
      <c r="BU236" s="14">
        <v>0</v>
      </c>
      <c r="BV236" s="44">
        <f t="shared" si="357"/>
        <v>0</v>
      </c>
      <c r="BW236" s="43">
        <v>0</v>
      </c>
      <c r="BX236" s="14">
        <v>0</v>
      </c>
      <c r="BY236" s="44">
        <f t="shared" si="358"/>
        <v>0</v>
      </c>
      <c r="BZ236" s="43">
        <v>0</v>
      </c>
      <c r="CA236" s="14">
        <v>0</v>
      </c>
      <c r="CB236" s="44">
        <f t="shared" si="359"/>
        <v>0</v>
      </c>
      <c r="CC236" s="43">
        <v>0</v>
      </c>
      <c r="CD236" s="14">
        <v>0</v>
      </c>
      <c r="CE236" s="44">
        <f t="shared" si="360"/>
        <v>0</v>
      </c>
      <c r="CF236" s="43">
        <v>0</v>
      </c>
      <c r="CG236" s="14">
        <v>0</v>
      </c>
      <c r="CH236" s="44">
        <f t="shared" si="361"/>
        <v>0</v>
      </c>
      <c r="CI236" s="43">
        <v>0</v>
      </c>
      <c r="CJ236" s="14">
        <v>0</v>
      </c>
      <c r="CK236" s="44">
        <f t="shared" si="362"/>
        <v>0</v>
      </c>
      <c r="CL236" s="43">
        <v>0</v>
      </c>
      <c r="CM236" s="14">
        <v>0</v>
      </c>
      <c r="CN236" s="44">
        <f t="shared" si="363"/>
        <v>0</v>
      </c>
      <c r="CO236" s="43">
        <v>0</v>
      </c>
      <c r="CP236" s="14">
        <v>0</v>
      </c>
      <c r="CQ236" s="44">
        <f t="shared" si="364"/>
        <v>0</v>
      </c>
      <c r="CR236" s="43">
        <v>0</v>
      </c>
      <c r="CS236" s="14">
        <v>0</v>
      </c>
      <c r="CT236" s="44">
        <f t="shared" si="365"/>
        <v>0</v>
      </c>
      <c r="CU236" s="43">
        <v>0</v>
      </c>
      <c r="CV236" s="14">
        <v>0</v>
      </c>
      <c r="CW236" s="44">
        <f t="shared" si="366"/>
        <v>0</v>
      </c>
      <c r="CX236" s="43">
        <v>0</v>
      </c>
      <c r="CY236" s="14">
        <v>0</v>
      </c>
      <c r="CZ236" s="44">
        <f t="shared" si="367"/>
        <v>0</v>
      </c>
      <c r="DA236" s="8">
        <f t="shared" si="333"/>
        <v>0</v>
      </c>
      <c r="DB236" s="17">
        <f t="shared" si="334"/>
        <v>0</v>
      </c>
    </row>
    <row r="237" spans="1:106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335"/>
        <v>0</v>
      </c>
      <c r="F237" s="43">
        <v>0</v>
      </c>
      <c r="G237" s="14">
        <v>0</v>
      </c>
      <c r="H237" s="44">
        <f t="shared" si="369"/>
        <v>0</v>
      </c>
      <c r="I237" s="43">
        <v>0</v>
      </c>
      <c r="J237" s="14">
        <v>0</v>
      </c>
      <c r="K237" s="44">
        <f t="shared" si="336"/>
        <v>0</v>
      </c>
      <c r="L237" s="43">
        <v>0</v>
      </c>
      <c r="M237" s="14">
        <v>0</v>
      </c>
      <c r="N237" s="44">
        <f t="shared" si="337"/>
        <v>0</v>
      </c>
      <c r="O237" s="43">
        <v>0</v>
      </c>
      <c r="P237" s="14">
        <v>0</v>
      </c>
      <c r="Q237" s="44">
        <f t="shared" si="338"/>
        <v>0</v>
      </c>
      <c r="R237" s="65">
        <v>4.8099999999999996</v>
      </c>
      <c r="S237" s="14">
        <v>58.941000000000003</v>
      </c>
      <c r="T237" s="44">
        <f t="shared" si="339"/>
        <v>12253.846153846154</v>
      </c>
      <c r="U237" s="43">
        <v>0</v>
      </c>
      <c r="V237" s="14">
        <v>0</v>
      </c>
      <c r="W237" s="44">
        <f t="shared" si="340"/>
        <v>0</v>
      </c>
      <c r="X237" s="43">
        <v>0</v>
      </c>
      <c r="Y237" s="14">
        <v>0</v>
      </c>
      <c r="Z237" s="44">
        <f t="shared" si="341"/>
        <v>0</v>
      </c>
      <c r="AA237" s="43">
        <v>0</v>
      </c>
      <c r="AB237" s="14">
        <v>0</v>
      </c>
      <c r="AC237" s="44">
        <f t="shared" si="342"/>
        <v>0</v>
      </c>
      <c r="AD237" s="43">
        <v>0</v>
      </c>
      <c r="AE237" s="14">
        <v>0</v>
      </c>
      <c r="AF237" s="44">
        <f t="shared" si="343"/>
        <v>0</v>
      </c>
      <c r="AG237" s="43">
        <v>0</v>
      </c>
      <c r="AH237" s="14">
        <v>0</v>
      </c>
      <c r="AI237" s="44">
        <f t="shared" si="344"/>
        <v>0</v>
      </c>
      <c r="AJ237" s="43">
        <v>0</v>
      </c>
      <c r="AK237" s="14">
        <v>0</v>
      </c>
      <c r="AL237" s="44">
        <f t="shared" si="345"/>
        <v>0</v>
      </c>
      <c r="AM237" s="43">
        <v>0</v>
      </c>
      <c r="AN237" s="14">
        <v>0</v>
      </c>
      <c r="AO237" s="44">
        <f t="shared" si="346"/>
        <v>0</v>
      </c>
      <c r="AP237" s="43">
        <v>0</v>
      </c>
      <c r="AQ237" s="14">
        <v>0</v>
      </c>
      <c r="AR237" s="44">
        <f t="shared" si="347"/>
        <v>0</v>
      </c>
      <c r="AS237" s="43">
        <v>0</v>
      </c>
      <c r="AT237" s="14">
        <v>0</v>
      </c>
      <c r="AU237" s="44">
        <f t="shared" si="348"/>
        <v>0</v>
      </c>
      <c r="AV237" s="43">
        <v>0</v>
      </c>
      <c r="AW237" s="14">
        <v>0</v>
      </c>
      <c r="AX237" s="44">
        <f t="shared" si="349"/>
        <v>0</v>
      </c>
      <c r="AY237" s="43">
        <v>0</v>
      </c>
      <c r="AZ237" s="14">
        <v>0</v>
      </c>
      <c r="BA237" s="44">
        <f t="shared" si="350"/>
        <v>0</v>
      </c>
      <c r="BB237" s="43">
        <v>0</v>
      </c>
      <c r="BC237" s="14">
        <v>0</v>
      </c>
      <c r="BD237" s="44">
        <f t="shared" si="351"/>
        <v>0</v>
      </c>
      <c r="BE237" s="43">
        <v>0</v>
      </c>
      <c r="BF237" s="14">
        <v>0</v>
      </c>
      <c r="BG237" s="44">
        <f t="shared" si="352"/>
        <v>0</v>
      </c>
      <c r="BH237" s="43">
        <v>0</v>
      </c>
      <c r="BI237" s="14">
        <v>0</v>
      </c>
      <c r="BJ237" s="44">
        <f t="shared" si="353"/>
        <v>0</v>
      </c>
      <c r="BK237" s="65">
        <v>1.625</v>
      </c>
      <c r="BL237" s="14">
        <v>76.42</v>
      </c>
      <c r="BM237" s="44">
        <f t="shared" si="354"/>
        <v>47027.692307692305</v>
      </c>
      <c r="BN237" s="43">
        <v>0</v>
      </c>
      <c r="BO237" s="14">
        <v>0</v>
      </c>
      <c r="BP237" s="44">
        <f t="shared" si="355"/>
        <v>0</v>
      </c>
      <c r="BQ237" s="43">
        <v>0</v>
      </c>
      <c r="BR237" s="14">
        <v>0</v>
      </c>
      <c r="BS237" s="44">
        <f t="shared" si="356"/>
        <v>0</v>
      </c>
      <c r="BT237" s="43">
        <v>0</v>
      </c>
      <c r="BU237" s="14">
        <v>0</v>
      </c>
      <c r="BV237" s="44">
        <f t="shared" si="357"/>
        <v>0</v>
      </c>
      <c r="BW237" s="43">
        <v>0</v>
      </c>
      <c r="BX237" s="14">
        <v>0</v>
      </c>
      <c r="BY237" s="44">
        <f t="shared" si="358"/>
        <v>0</v>
      </c>
      <c r="BZ237" s="43">
        <v>0</v>
      </c>
      <c r="CA237" s="14">
        <v>0</v>
      </c>
      <c r="CB237" s="44">
        <f t="shared" si="359"/>
        <v>0</v>
      </c>
      <c r="CC237" s="43">
        <v>0</v>
      </c>
      <c r="CD237" s="14">
        <v>0</v>
      </c>
      <c r="CE237" s="44">
        <f t="shared" si="360"/>
        <v>0</v>
      </c>
      <c r="CF237" s="43">
        <v>0</v>
      </c>
      <c r="CG237" s="14">
        <v>0</v>
      </c>
      <c r="CH237" s="44">
        <f t="shared" si="361"/>
        <v>0</v>
      </c>
      <c r="CI237" s="65">
        <v>259.66000000000003</v>
      </c>
      <c r="CJ237" s="14">
        <v>2452.13</v>
      </c>
      <c r="CK237" s="44">
        <f t="shared" si="362"/>
        <v>9443.6185781406457</v>
      </c>
      <c r="CL237" s="43">
        <v>0</v>
      </c>
      <c r="CM237" s="14">
        <v>0</v>
      </c>
      <c r="CN237" s="44">
        <f t="shared" si="363"/>
        <v>0</v>
      </c>
      <c r="CO237" s="65">
        <v>1.66568</v>
      </c>
      <c r="CP237" s="14">
        <v>292.14499999999998</v>
      </c>
      <c r="CQ237" s="44">
        <f t="shared" si="364"/>
        <v>175390.83137217231</v>
      </c>
      <c r="CR237" s="43">
        <v>0</v>
      </c>
      <c r="CS237" s="14">
        <v>0</v>
      </c>
      <c r="CT237" s="44">
        <f t="shared" si="365"/>
        <v>0</v>
      </c>
      <c r="CU237" s="65">
        <v>6.0000000000000001E-3</v>
      </c>
      <c r="CV237" s="14">
        <v>0.36</v>
      </c>
      <c r="CW237" s="44">
        <f t="shared" si="366"/>
        <v>60000</v>
      </c>
      <c r="CX237" s="43">
        <v>0</v>
      </c>
      <c r="CY237" s="14">
        <v>0</v>
      </c>
      <c r="CZ237" s="44">
        <f t="shared" si="367"/>
        <v>0</v>
      </c>
      <c r="DA237" s="8">
        <f t="shared" si="333"/>
        <v>267.76668000000001</v>
      </c>
      <c r="DB237" s="17">
        <f t="shared" si="334"/>
        <v>2879.9960000000001</v>
      </c>
    </row>
    <row r="238" spans="1:106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335"/>
        <v>0</v>
      </c>
      <c r="F238" s="43">
        <v>0</v>
      </c>
      <c r="G238" s="14">
        <v>0</v>
      </c>
      <c r="H238" s="44">
        <f t="shared" si="369"/>
        <v>0</v>
      </c>
      <c r="I238" s="43">
        <v>0</v>
      </c>
      <c r="J238" s="14">
        <v>0</v>
      </c>
      <c r="K238" s="44">
        <f t="shared" si="336"/>
        <v>0</v>
      </c>
      <c r="L238" s="43">
        <v>0</v>
      </c>
      <c r="M238" s="14">
        <v>0</v>
      </c>
      <c r="N238" s="44">
        <f t="shared" si="337"/>
        <v>0</v>
      </c>
      <c r="O238" s="43">
        <v>0</v>
      </c>
      <c r="P238" s="14">
        <v>0</v>
      </c>
      <c r="Q238" s="44">
        <f t="shared" si="338"/>
        <v>0</v>
      </c>
      <c r="R238" s="43">
        <v>0</v>
      </c>
      <c r="S238" s="14">
        <v>0</v>
      </c>
      <c r="T238" s="44">
        <f t="shared" si="339"/>
        <v>0</v>
      </c>
      <c r="U238" s="43">
        <v>0</v>
      </c>
      <c r="V238" s="14">
        <v>0</v>
      </c>
      <c r="W238" s="44">
        <f t="shared" si="340"/>
        <v>0</v>
      </c>
      <c r="X238" s="43">
        <v>0</v>
      </c>
      <c r="Y238" s="14">
        <v>0</v>
      </c>
      <c r="Z238" s="44">
        <f t="shared" si="341"/>
        <v>0</v>
      </c>
      <c r="AA238" s="43">
        <v>0</v>
      </c>
      <c r="AB238" s="14">
        <v>0</v>
      </c>
      <c r="AC238" s="44">
        <f t="shared" si="342"/>
        <v>0</v>
      </c>
      <c r="AD238" s="65">
        <v>20</v>
      </c>
      <c r="AE238" s="14">
        <v>1078.8040000000001</v>
      </c>
      <c r="AF238" s="44">
        <f t="shared" si="343"/>
        <v>53940.200000000004</v>
      </c>
      <c r="AG238" s="43">
        <v>0</v>
      </c>
      <c r="AH238" s="14">
        <v>0</v>
      </c>
      <c r="AI238" s="44">
        <f t="shared" si="344"/>
        <v>0</v>
      </c>
      <c r="AJ238" s="43">
        <v>0</v>
      </c>
      <c r="AK238" s="14">
        <v>0</v>
      </c>
      <c r="AL238" s="44">
        <f t="shared" si="345"/>
        <v>0</v>
      </c>
      <c r="AM238" s="43">
        <v>0</v>
      </c>
      <c r="AN238" s="14">
        <v>0</v>
      </c>
      <c r="AO238" s="44">
        <f t="shared" si="346"/>
        <v>0</v>
      </c>
      <c r="AP238" s="43">
        <v>0</v>
      </c>
      <c r="AQ238" s="14">
        <v>0</v>
      </c>
      <c r="AR238" s="44">
        <f t="shared" si="347"/>
        <v>0</v>
      </c>
      <c r="AS238" s="43">
        <v>0</v>
      </c>
      <c r="AT238" s="14">
        <v>0</v>
      </c>
      <c r="AU238" s="44">
        <f t="shared" si="348"/>
        <v>0</v>
      </c>
      <c r="AV238" s="43">
        <v>0</v>
      </c>
      <c r="AW238" s="14">
        <v>0</v>
      </c>
      <c r="AX238" s="44">
        <f t="shared" si="349"/>
        <v>0</v>
      </c>
      <c r="AY238" s="43">
        <v>0</v>
      </c>
      <c r="AZ238" s="14">
        <v>0</v>
      </c>
      <c r="BA238" s="44">
        <f t="shared" si="350"/>
        <v>0</v>
      </c>
      <c r="BB238" s="43">
        <v>0</v>
      </c>
      <c r="BC238" s="14">
        <v>0</v>
      </c>
      <c r="BD238" s="44">
        <f t="shared" si="351"/>
        <v>0</v>
      </c>
      <c r="BE238" s="43">
        <v>0</v>
      </c>
      <c r="BF238" s="14">
        <v>0</v>
      </c>
      <c r="BG238" s="44">
        <f t="shared" si="352"/>
        <v>0</v>
      </c>
      <c r="BH238" s="43">
        <v>0</v>
      </c>
      <c r="BI238" s="14">
        <v>0</v>
      </c>
      <c r="BJ238" s="44">
        <f t="shared" si="353"/>
        <v>0</v>
      </c>
      <c r="BK238" s="65">
        <v>0.2</v>
      </c>
      <c r="BL238" s="14">
        <v>10.15</v>
      </c>
      <c r="BM238" s="44">
        <f t="shared" si="354"/>
        <v>50750</v>
      </c>
      <c r="BN238" s="43">
        <v>0</v>
      </c>
      <c r="BO238" s="14">
        <v>0</v>
      </c>
      <c r="BP238" s="44">
        <f t="shared" si="355"/>
        <v>0</v>
      </c>
      <c r="BQ238" s="65">
        <v>1.35</v>
      </c>
      <c r="BR238" s="14">
        <v>69.272999999999996</v>
      </c>
      <c r="BS238" s="44">
        <f t="shared" si="356"/>
        <v>51313.333333333328</v>
      </c>
      <c r="BT238" s="43">
        <v>0</v>
      </c>
      <c r="BU238" s="14">
        <v>0</v>
      </c>
      <c r="BV238" s="44">
        <f t="shared" si="357"/>
        <v>0</v>
      </c>
      <c r="BW238" s="43">
        <v>0</v>
      </c>
      <c r="BX238" s="14">
        <v>0</v>
      </c>
      <c r="BY238" s="44">
        <f t="shared" si="358"/>
        <v>0</v>
      </c>
      <c r="BZ238" s="43">
        <v>0</v>
      </c>
      <c r="CA238" s="14">
        <v>0</v>
      </c>
      <c r="CB238" s="44">
        <f t="shared" si="359"/>
        <v>0</v>
      </c>
      <c r="CC238" s="43">
        <v>0</v>
      </c>
      <c r="CD238" s="14">
        <v>0</v>
      </c>
      <c r="CE238" s="44">
        <f t="shared" si="360"/>
        <v>0</v>
      </c>
      <c r="CF238" s="43">
        <v>0</v>
      </c>
      <c r="CG238" s="14">
        <v>0</v>
      </c>
      <c r="CH238" s="44">
        <f t="shared" si="361"/>
        <v>0</v>
      </c>
      <c r="CI238" s="65">
        <v>287.03550000000001</v>
      </c>
      <c r="CJ238" s="14">
        <v>1778.973</v>
      </c>
      <c r="CK238" s="44">
        <f t="shared" si="362"/>
        <v>6197.7455750246909</v>
      </c>
      <c r="CL238" s="43">
        <v>0</v>
      </c>
      <c r="CM238" s="14">
        <v>0</v>
      </c>
      <c r="CN238" s="44">
        <f t="shared" si="363"/>
        <v>0</v>
      </c>
      <c r="CO238" s="65">
        <v>0.43504999999999999</v>
      </c>
      <c r="CP238" s="14">
        <v>87.225999999999999</v>
      </c>
      <c r="CQ238" s="44">
        <f t="shared" si="364"/>
        <v>200496.49465578669</v>
      </c>
      <c r="CR238" s="43">
        <v>0</v>
      </c>
      <c r="CS238" s="14">
        <v>0</v>
      </c>
      <c r="CT238" s="44">
        <f t="shared" si="365"/>
        <v>0</v>
      </c>
      <c r="CU238" s="43">
        <v>0</v>
      </c>
      <c r="CV238" s="14">
        <v>0</v>
      </c>
      <c r="CW238" s="44">
        <f t="shared" si="366"/>
        <v>0</v>
      </c>
      <c r="CX238" s="43">
        <v>0</v>
      </c>
      <c r="CY238" s="14">
        <v>0</v>
      </c>
      <c r="CZ238" s="44">
        <f t="shared" si="367"/>
        <v>0</v>
      </c>
      <c r="DA238" s="8">
        <f t="shared" si="333"/>
        <v>309.02055000000001</v>
      </c>
      <c r="DB238" s="17">
        <f t="shared" si="334"/>
        <v>3024.4260000000004</v>
      </c>
    </row>
    <row r="239" spans="1:106" ht="15" thickBot="1" x14ac:dyDescent="0.35">
      <c r="A239" s="45"/>
      <c r="B239" s="67" t="s">
        <v>17</v>
      </c>
      <c r="C239" s="46">
        <f t="shared" ref="C239:D239" si="370">SUM(C227:C238)</f>
        <v>0</v>
      </c>
      <c r="D239" s="39">
        <f t="shared" si="370"/>
        <v>0</v>
      </c>
      <c r="E239" s="47"/>
      <c r="F239" s="46">
        <f t="shared" ref="F239:G239" si="371">SUM(F227:F238)</f>
        <v>0</v>
      </c>
      <c r="G239" s="39">
        <f t="shared" si="371"/>
        <v>0</v>
      </c>
      <c r="H239" s="47"/>
      <c r="I239" s="46">
        <f t="shared" ref="I239:J239" si="372">SUM(I227:I238)</f>
        <v>25.192</v>
      </c>
      <c r="J239" s="39">
        <f t="shared" si="372"/>
        <v>224.12100000000001</v>
      </c>
      <c r="K239" s="47"/>
      <c r="L239" s="46">
        <f t="shared" ref="L239:M239" si="373">SUM(L227:L238)</f>
        <v>0</v>
      </c>
      <c r="M239" s="39">
        <f t="shared" si="373"/>
        <v>0</v>
      </c>
      <c r="N239" s="47"/>
      <c r="O239" s="46">
        <f t="shared" ref="O239:P239" si="374">SUM(O227:O238)</f>
        <v>0</v>
      </c>
      <c r="P239" s="39">
        <f t="shared" si="374"/>
        <v>0</v>
      </c>
      <c r="Q239" s="47"/>
      <c r="R239" s="46">
        <f t="shared" ref="R239:S239" si="375">SUM(R227:R238)</f>
        <v>558.25999999999988</v>
      </c>
      <c r="S239" s="39">
        <f t="shared" si="375"/>
        <v>11537.123</v>
      </c>
      <c r="T239" s="47"/>
      <c r="U239" s="46">
        <f t="shared" ref="U239:V239" si="376">SUM(U227:U238)</f>
        <v>0</v>
      </c>
      <c r="V239" s="39">
        <f t="shared" si="376"/>
        <v>0</v>
      </c>
      <c r="W239" s="47"/>
      <c r="X239" s="46">
        <f t="shared" ref="X239:Y239" si="377">SUM(X227:X238)</f>
        <v>0</v>
      </c>
      <c r="Y239" s="39">
        <f t="shared" si="377"/>
        <v>0</v>
      </c>
      <c r="Z239" s="47"/>
      <c r="AA239" s="46">
        <f t="shared" ref="AA239:AB239" si="378">SUM(AA227:AA238)</f>
        <v>1E-3</v>
      </c>
      <c r="AB239" s="39">
        <f t="shared" si="378"/>
        <v>0.03</v>
      </c>
      <c r="AC239" s="47"/>
      <c r="AD239" s="46">
        <f t="shared" ref="AD239:AE239" si="379">SUM(AD227:AD238)</f>
        <v>80</v>
      </c>
      <c r="AE239" s="39">
        <f t="shared" si="379"/>
        <v>4294.183</v>
      </c>
      <c r="AF239" s="47"/>
      <c r="AG239" s="46">
        <f t="shared" ref="AG239:AH239" si="380">SUM(AG227:AG238)</f>
        <v>0.15897999999999998</v>
      </c>
      <c r="AH239" s="39">
        <f t="shared" si="380"/>
        <v>15.186999999999999</v>
      </c>
      <c r="AI239" s="47"/>
      <c r="AJ239" s="46">
        <f t="shared" ref="AJ239:AK239" si="381">SUM(AJ227:AJ238)</f>
        <v>0</v>
      </c>
      <c r="AK239" s="39">
        <f t="shared" si="381"/>
        <v>0</v>
      </c>
      <c r="AL239" s="47"/>
      <c r="AM239" s="46">
        <f t="shared" ref="AM239:AN239" si="382">SUM(AM227:AM238)</f>
        <v>6.0000000000000001E-3</v>
      </c>
      <c r="AN239" s="39">
        <f t="shared" si="382"/>
        <v>1.2110000000000001</v>
      </c>
      <c r="AO239" s="47"/>
      <c r="AP239" s="46">
        <f t="shared" ref="AP239:AQ239" si="383">SUM(AP227:AP238)</f>
        <v>0</v>
      </c>
      <c r="AQ239" s="39">
        <f t="shared" si="383"/>
        <v>0</v>
      </c>
      <c r="AR239" s="47"/>
      <c r="AS239" s="46">
        <f t="shared" ref="AS239:AT239" si="384">SUM(AS227:AS238)</f>
        <v>0</v>
      </c>
      <c r="AT239" s="39">
        <f t="shared" si="384"/>
        <v>0</v>
      </c>
      <c r="AU239" s="47"/>
      <c r="AV239" s="46">
        <f t="shared" ref="AV239:AW239" si="385">SUM(AV227:AV238)</f>
        <v>0.15997</v>
      </c>
      <c r="AW239" s="39">
        <f t="shared" si="385"/>
        <v>9.952</v>
      </c>
      <c r="AX239" s="47"/>
      <c r="AY239" s="46">
        <f t="shared" ref="AY239:AZ239" si="386">SUM(AY227:AY238)</f>
        <v>0</v>
      </c>
      <c r="AZ239" s="39">
        <f t="shared" si="386"/>
        <v>0</v>
      </c>
      <c r="BA239" s="47"/>
      <c r="BB239" s="46">
        <f t="shared" ref="BB239:BC239" si="387">SUM(BB227:BB238)</f>
        <v>0</v>
      </c>
      <c r="BC239" s="39">
        <f t="shared" si="387"/>
        <v>0</v>
      </c>
      <c r="BD239" s="47"/>
      <c r="BE239" s="46">
        <f t="shared" ref="BE239:BF239" si="388">SUM(BE227:BE238)</f>
        <v>0</v>
      </c>
      <c r="BF239" s="39">
        <f t="shared" si="388"/>
        <v>0</v>
      </c>
      <c r="BG239" s="47"/>
      <c r="BH239" s="46">
        <f t="shared" ref="BH239:BI239" si="389">SUM(BH227:BH238)</f>
        <v>0</v>
      </c>
      <c r="BI239" s="39">
        <f t="shared" si="389"/>
        <v>0</v>
      </c>
      <c r="BJ239" s="47"/>
      <c r="BK239" s="46">
        <f t="shared" ref="BK239:BL239" si="390">SUM(BK227:BK238)</f>
        <v>4.82402</v>
      </c>
      <c r="BL239" s="39">
        <f t="shared" si="390"/>
        <v>322.12099999999998</v>
      </c>
      <c r="BM239" s="47"/>
      <c r="BN239" s="46">
        <f t="shared" ref="BN239:BO239" si="391">SUM(BN227:BN238)</f>
        <v>0</v>
      </c>
      <c r="BO239" s="39">
        <f t="shared" si="391"/>
        <v>0</v>
      </c>
      <c r="BP239" s="47"/>
      <c r="BQ239" s="46">
        <f t="shared" ref="BQ239:BR239" si="392">SUM(BQ227:BQ238)</f>
        <v>2.7</v>
      </c>
      <c r="BR239" s="39">
        <f t="shared" si="392"/>
        <v>170.28899999999999</v>
      </c>
      <c r="BS239" s="47"/>
      <c r="BT239" s="46">
        <f t="shared" ref="BT239:BU239" si="393">SUM(BT227:BT238)</f>
        <v>0</v>
      </c>
      <c r="BU239" s="39">
        <f t="shared" si="393"/>
        <v>0</v>
      </c>
      <c r="BV239" s="47"/>
      <c r="BW239" s="46">
        <f t="shared" ref="BW239:BX239" si="394">SUM(BW227:BW238)</f>
        <v>225</v>
      </c>
      <c r="BX239" s="39">
        <f t="shared" si="394"/>
        <v>3186.3559999999998</v>
      </c>
      <c r="BY239" s="47"/>
      <c r="BZ239" s="46">
        <f t="shared" ref="BZ239:CA239" si="395">SUM(BZ227:BZ238)</f>
        <v>0</v>
      </c>
      <c r="CA239" s="39">
        <f t="shared" si="395"/>
        <v>0</v>
      </c>
      <c r="CB239" s="47"/>
      <c r="CC239" s="46">
        <f t="shared" ref="CC239:CD239" si="396">SUM(CC227:CC238)</f>
        <v>0</v>
      </c>
      <c r="CD239" s="39">
        <f t="shared" si="396"/>
        <v>0</v>
      </c>
      <c r="CE239" s="47"/>
      <c r="CF239" s="46">
        <f t="shared" ref="CF239:CG239" si="397">SUM(CF227:CF238)</f>
        <v>0</v>
      </c>
      <c r="CG239" s="39">
        <f t="shared" si="397"/>
        <v>0</v>
      </c>
      <c r="CH239" s="47"/>
      <c r="CI239" s="46">
        <f t="shared" ref="CI239:CJ239" si="398">SUM(CI227:CI238)</f>
        <v>1566.21549</v>
      </c>
      <c r="CJ239" s="39">
        <f t="shared" si="398"/>
        <v>15313.384</v>
      </c>
      <c r="CK239" s="47"/>
      <c r="CL239" s="46">
        <f t="shared" ref="CL239:CM239" si="399">SUM(CL227:CL238)</f>
        <v>0</v>
      </c>
      <c r="CM239" s="39">
        <f t="shared" si="399"/>
        <v>0</v>
      </c>
      <c r="CN239" s="47"/>
      <c r="CO239" s="46">
        <f t="shared" ref="CO239:CP239" si="400">SUM(CO227:CO238)</f>
        <v>2.2334700000000001</v>
      </c>
      <c r="CP239" s="39">
        <f t="shared" si="400"/>
        <v>388.31199999999995</v>
      </c>
      <c r="CQ239" s="47"/>
      <c r="CR239" s="46">
        <f t="shared" ref="CR239:CS239" si="401">SUM(CR227:CR238)</f>
        <v>7.1999999999999994E-4</v>
      </c>
      <c r="CS239" s="39">
        <f t="shared" si="401"/>
        <v>0.27500000000000002</v>
      </c>
      <c r="CT239" s="47"/>
      <c r="CU239" s="46">
        <f t="shared" ref="CU239:CV239" si="402">SUM(CU227:CU238)</f>
        <v>2.3E-2</v>
      </c>
      <c r="CV239" s="39">
        <f t="shared" si="402"/>
        <v>0.67999999999999994</v>
      </c>
      <c r="CW239" s="47"/>
      <c r="CX239" s="46">
        <f t="shared" ref="CX239:CY239" si="403">SUM(CX227:CX238)</f>
        <v>0</v>
      </c>
      <c r="CY239" s="39">
        <f t="shared" si="403"/>
        <v>0</v>
      </c>
      <c r="CZ239" s="47"/>
      <c r="DA239" s="40">
        <f t="shared" si="333"/>
        <v>2464.7746499999998</v>
      </c>
      <c r="DB239" s="41">
        <f t="shared" si="334"/>
        <v>35463.224000000002</v>
      </c>
    </row>
    <row r="240" spans="1:106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 t="shared" ref="E240:E251" si="404">IF(C240=0,0,D240/C240*1000)</f>
        <v>0</v>
      </c>
      <c r="F240" s="43">
        <v>0</v>
      </c>
      <c r="G240" s="14">
        <v>0</v>
      </c>
      <c r="H240" s="44">
        <f>IF(F240=0,0,G240/F240*1000)</f>
        <v>0</v>
      </c>
      <c r="I240" s="43">
        <v>0</v>
      </c>
      <c r="J240" s="14">
        <v>0</v>
      </c>
      <c r="K240" s="44">
        <f t="shared" ref="K240:K251" si="405">IF(I240=0,0,J240/I240*1000)</f>
        <v>0</v>
      </c>
      <c r="L240" s="43">
        <v>0</v>
      </c>
      <c r="M240" s="14">
        <v>0</v>
      </c>
      <c r="N240" s="44">
        <f t="shared" ref="N240:N251" si="406">IF(L240=0,0,M240/L240*1000)</f>
        <v>0</v>
      </c>
      <c r="O240" s="43">
        <v>0</v>
      </c>
      <c r="P240" s="14">
        <v>0</v>
      </c>
      <c r="Q240" s="44">
        <f t="shared" ref="Q240:Q251" si="407">IF(O240=0,0,P240/O240*1000)</f>
        <v>0</v>
      </c>
      <c r="R240" s="43">
        <v>0</v>
      </c>
      <c r="S240" s="14">
        <v>0</v>
      </c>
      <c r="T240" s="44">
        <f t="shared" ref="T240:T251" si="408">IF(R240=0,0,S240/R240*1000)</f>
        <v>0</v>
      </c>
      <c r="U240" s="43">
        <v>0</v>
      </c>
      <c r="V240" s="14">
        <v>0</v>
      </c>
      <c r="W240" s="44">
        <f t="shared" ref="W240:W251" si="409">IF(U240=0,0,V240/U240*1000)</f>
        <v>0</v>
      </c>
      <c r="X240" s="65">
        <v>12</v>
      </c>
      <c r="Y240" s="14">
        <v>142.62200000000001</v>
      </c>
      <c r="Z240" s="44">
        <f t="shared" ref="Z240:Z251" si="410">IF(X240=0,0,Y240/X240*1000)</f>
        <v>11885.166666666668</v>
      </c>
      <c r="AA240" s="43">
        <v>0</v>
      </c>
      <c r="AB240" s="14">
        <v>0</v>
      </c>
      <c r="AC240" s="44">
        <f t="shared" ref="AC240:AC251" si="411">IF(AA240=0,0,AB240/AA240*1000)</f>
        <v>0</v>
      </c>
      <c r="AD240" s="43">
        <v>0</v>
      </c>
      <c r="AE240" s="14">
        <v>0</v>
      </c>
      <c r="AF240" s="44">
        <f t="shared" ref="AF240:AF251" si="412">IF(AD240=0,0,AE240/AD240*1000)</f>
        <v>0</v>
      </c>
      <c r="AG240" s="43">
        <v>0</v>
      </c>
      <c r="AH240" s="14">
        <v>0</v>
      </c>
      <c r="AI240" s="44">
        <f t="shared" ref="AI240:AI251" si="413">IF(AG240=0,0,AH240/AG240*1000)</f>
        <v>0</v>
      </c>
      <c r="AJ240" s="43">
        <v>0</v>
      </c>
      <c r="AK240" s="14">
        <v>0</v>
      </c>
      <c r="AL240" s="44">
        <f t="shared" ref="AL240:AL251" si="414">IF(AJ240=0,0,AK240/AJ240*1000)</f>
        <v>0</v>
      </c>
      <c r="AM240" s="43">
        <v>0</v>
      </c>
      <c r="AN240" s="14">
        <v>0</v>
      </c>
      <c r="AO240" s="44">
        <f t="shared" ref="AO240:AO251" si="415">IF(AM240=0,0,AN240/AM240*1000)</f>
        <v>0</v>
      </c>
      <c r="AP240" s="43">
        <v>0</v>
      </c>
      <c r="AQ240" s="14">
        <v>0</v>
      </c>
      <c r="AR240" s="44">
        <f t="shared" ref="AR240:AR251" si="416">IF(AP240=0,0,AQ240/AP240*1000)</f>
        <v>0</v>
      </c>
      <c r="AS240" s="43">
        <v>0</v>
      </c>
      <c r="AT240" s="14">
        <v>0</v>
      </c>
      <c r="AU240" s="44">
        <f t="shared" ref="AU240:AU251" si="417">IF(AS240=0,0,AT240/AS240*1000)</f>
        <v>0</v>
      </c>
      <c r="AV240" s="43">
        <v>0</v>
      </c>
      <c r="AW240" s="14">
        <v>0</v>
      </c>
      <c r="AX240" s="44">
        <f t="shared" ref="AX240:AX251" si="418">IF(AV240=0,0,AW240/AV240*1000)</f>
        <v>0</v>
      </c>
      <c r="AY240" s="43">
        <v>0</v>
      </c>
      <c r="AZ240" s="14">
        <v>0</v>
      </c>
      <c r="BA240" s="44">
        <f t="shared" ref="BA240:BA251" si="419">IF(AY240=0,0,AZ240/AY240*1000)</f>
        <v>0</v>
      </c>
      <c r="BB240" s="43">
        <v>0</v>
      </c>
      <c r="BC240" s="14">
        <v>0</v>
      </c>
      <c r="BD240" s="44">
        <f t="shared" ref="BD240:BD251" si="420">IF(BB240=0,0,BC240/BB240*1000)</f>
        <v>0</v>
      </c>
      <c r="BE240" s="43">
        <v>0</v>
      </c>
      <c r="BF240" s="14">
        <v>0</v>
      </c>
      <c r="BG240" s="44">
        <f t="shared" ref="BG240:BG251" si="421">IF(BE240=0,0,BF240/BE240*1000)</f>
        <v>0</v>
      </c>
      <c r="BH240" s="43">
        <v>0</v>
      </c>
      <c r="BI240" s="14">
        <v>0</v>
      </c>
      <c r="BJ240" s="44">
        <f t="shared" ref="BJ240:BJ251" si="422">IF(BH240=0,0,BI240/BH240*1000)</f>
        <v>0</v>
      </c>
      <c r="BK240" s="65">
        <v>0.3</v>
      </c>
      <c r="BL240" s="14">
        <v>15.582000000000001</v>
      </c>
      <c r="BM240" s="44">
        <f t="shared" ref="BM240:BM251" si="423">IF(BK240=0,0,BL240/BK240*1000)</f>
        <v>51940.000000000007</v>
      </c>
      <c r="BN240" s="43">
        <v>0</v>
      </c>
      <c r="BO240" s="14">
        <v>0</v>
      </c>
      <c r="BP240" s="44">
        <f t="shared" ref="BP240:BP251" si="424">IF(BN240=0,0,BO240/BN240*1000)</f>
        <v>0</v>
      </c>
      <c r="BQ240" s="43">
        <v>0</v>
      </c>
      <c r="BR240" s="14">
        <v>0</v>
      </c>
      <c r="BS240" s="44">
        <f t="shared" ref="BS240:BS251" si="425">IF(BQ240=0,0,BR240/BQ240*1000)</f>
        <v>0</v>
      </c>
      <c r="BT240" s="43">
        <v>0</v>
      </c>
      <c r="BU240" s="14">
        <v>0</v>
      </c>
      <c r="BV240" s="44">
        <f t="shared" ref="BV240:BV251" si="426">IF(BT240=0,0,BU240/BT240*1000)</f>
        <v>0</v>
      </c>
      <c r="BW240" s="43">
        <v>0</v>
      </c>
      <c r="BX240" s="14">
        <v>0</v>
      </c>
      <c r="BY240" s="44">
        <f t="shared" ref="BY240:BY251" si="427">IF(BW240=0,0,BX240/BW240*1000)</f>
        <v>0</v>
      </c>
      <c r="BZ240" s="43">
        <v>0</v>
      </c>
      <c r="CA240" s="14">
        <v>0</v>
      </c>
      <c r="CB240" s="44">
        <f t="shared" ref="CB240:CB251" si="428">IF(BZ240=0,0,CA240/BZ240*1000)</f>
        <v>0</v>
      </c>
      <c r="CC240" s="43">
        <v>0</v>
      </c>
      <c r="CD240" s="14">
        <v>0</v>
      </c>
      <c r="CE240" s="44">
        <f t="shared" ref="CE240:CE251" si="429">IF(CC240=0,0,CD240/CC240*1000)</f>
        <v>0</v>
      </c>
      <c r="CF240" s="65">
        <v>4.0000000000000001E-3</v>
      </c>
      <c r="CG240" s="14">
        <v>6.0000000000000001E-3</v>
      </c>
      <c r="CH240" s="44">
        <f t="shared" ref="CH240:CH251" si="430">IF(CF240=0,0,CG240/CF240*1000)</f>
        <v>1500</v>
      </c>
      <c r="CI240" s="65">
        <v>697.61995999999999</v>
      </c>
      <c r="CJ240" s="14">
        <v>8713.2919999999995</v>
      </c>
      <c r="CK240" s="44">
        <f t="shared" ref="CK240:CK251" si="431">IF(CI240=0,0,CJ240/CI240*1000)</f>
        <v>12490.026804852316</v>
      </c>
      <c r="CL240" s="43">
        <v>0</v>
      </c>
      <c r="CM240" s="14">
        <v>0</v>
      </c>
      <c r="CN240" s="44">
        <f t="shared" ref="CN240:CN251" si="432">IF(CL240=0,0,CM240/CL240*1000)</f>
        <v>0</v>
      </c>
      <c r="CO240" s="43">
        <v>0</v>
      </c>
      <c r="CP240" s="14">
        <v>0</v>
      </c>
      <c r="CQ240" s="44">
        <f t="shared" ref="CQ240:CQ251" si="433">IF(CO240=0,0,CP240/CO240*1000)</f>
        <v>0</v>
      </c>
      <c r="CR240" s="43">
        <v>0</v>
      </c>
      <c r="CS240" s="14">
        <v>0</v>
      </c>
      <c r="CT240" s="44">
        <f t="shared" ref="CT240:CT251" si="434">IF(CR240=0,0,CS240/CR240*1000)</f>
        <v>0</v>
      </c>
      <c r="CU240" s="43">
        <v>0</v>
      </c>
      <c r="CV240" s="14">
        <v>0</v>
      </c>
      <c r="CW240" s="44">
        <f t="shared" ref="CW240:CW251" si="435">IF(CU240=0,0,CV240/CU240*1000)</f>
        <v>0</v>
      </c>
      <c r="CX240" s="43">
        <v>0</v>
      </c>
      <c r="CY240" s="14">
        <v>0</v>
      </c>
      <c r="CZ240" s="44">
        <f t="shared" ref="CZ240:CZ251" si="436">IF(CX240=0,0,CY240/CX240*1000)</f>
        <v>0</v>
      </c>
      <c r="DA240" s="8">
        <f>SUMIF($F$5:$CZ$5,"Ton",F240:CZ240)</f>
        <v>709.92395999999997</v>
      </c>
      <c r="DB240" s="17">
        <f>SUMIF($F$5:$CZ$5,"F*",F240:CZ240)</f>
        <v>8871.5019999999986</v>
      </c>
    </row>
    <row r="241" spans="1:106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si="404"/>
        <v>0</v>
      </c>
      <c r="F241" s="43">
        <v>0</v>
      </c>
      <c r="G241" s="14">
        <v>0</v>
      </c>
      <c r="H241" s="44">
        <f t="shared" ref="H241:H242" si="437">IF(F241=0,0,G241/F241*1000)</f>
        <v>0</v>
      </c>
      <c r="I241" s="43">
        <v>0</v>
      </c>
      <c r="J241" s="14">
        <v>0</v>
      </c>
      <c r="K241" s="44">
        <f t="shared" si="405"/>
        <v>0</v>
      </c>
      <c r="L241" s="43">
        <v>0</v>
      </c>
      <c r="M241" s="14">
        <v>0</v>
      </c>
      <c r="N241" s="44">
        <f t="shared" si="406"/>
        <v>0</v>
      </c>
      <c r="O241" s="43">
        <v>0</v>
      </c>
      <c r="P241" s="14">
        <v>0</v>
      </c>
      <c r="Q241" s="44">
        <f t="shared" si="407"/>
        <v>0</v>
      </c>
      <c r="R241" s="65">
        <v>9.5079999999999991</v>
      </c>
      <c r="S241" s="14">
        <v>393.17399999999998</v>
      </c>
      <c r="T241" s="44">
        <f t="shared" si="408"/>
        <v>41351.914177534709</v>
      </c>
      <c r="U241" s="43">
        <v>0</v>
      </c>
      <c r="V241" s="14">
        <v>0</v>
      </c>
      <c r="W241" s="44">
        <f t="shared" si="409"/>
        <v>0</v>
      </c>
      <c r="X241" s="43">
        <v>0</v>
      </c>
      <c r="Y241" s="14">
        <v>0</v>
      </c>
      <c r="Z241" s="44">
        <f t="shared" si="410"/>
        <v>0</v>
      </c>
      <c r="AA241" s="43">
        <v>0</v>
      </c>
      <c r="AB241" s="14">
        <v>0</v>
      </c>
      <c r="AC241" s="44">
        <f t="shared" si="411"/>
        <v>0</v>
      </c>
      <c r="AD241" s="43">
        <v>0</v>
      </c>
      <c r="AE241" s="14">
        <v>0</v>
      </c>
      <c r="AF241" s="44">
        <f t="shared" si="412"/>
        <v>0</v>
      </c>
      <c r="AG241" s="43">
        <v>0</v>
      </c>
      <c r="AH241" s="14">
        <v>0</v>
      </c>
      <c r="AI241" s="44">
        <f t="shared" si="413"/>
        <v>0</v>
      </c>
      <c r="AJ241" s="43">
        <v>0</v>
      </c>
      <c r="AK241" s="14">
        <v>0</v>
      </c>
      <c r="AL241" s="44">
        <f t="shared" si="414"/>
        <v>0</v>
      </c>
      <c r="AM241" s="43">
        <v>0</v>
      </c>
      <c r="AN241" s="14">
        <v>0</v>
      </c>
      <c r="AO241" s="44">
        <f t="shared" si="415"/>
        <v>0</v>
      </c>
      <c r="AP241" s="43">
        <v>0</v>
      </c>
      <c r="AQ241" s="14">
        <v>0</v>
      </c>
      <c r="AR241" s="44">
        <f t="shared" si="416"/>
        <v>0</v>
      </c>
      <c r="AS241" s="43">
        <v>0</v>
      </c>
      <c r="AT241" s="14">
        <v>0</v>
      </c>
      <c r="AU241" s="44">
        <f t="shared" si="417"/>
        <v>0</v>
      </c>
      <c r="AV241" s="43">
        <v>0</v>
      </c>
      <c r="AW241" s="14">
        <v>0</v>
      </c>
      <c r="AX241" s="44">
        <f t="shared" si="418"/>
        <v>0</v>
      </c>
      <c r="AY241" s="43">
        <v>0</v>
      </c>
      <c r="AZ241" s="14">
        <v>0</v>
      </c>
      <c r="BA241" s="44">
        <f t="shared" si="419"/>
        <v>0</v>
      </c>
      <c r="BB241" s="43">
        <v>0</v>
      </c>
      <c r="BC241" s="14">
        <v>0</v>
      </c>
      <c r="BD241" s="44">
        <f t="shared" si="420"/>
        <v>0</v>
      </c>
      <c r="BE241" s="43">
        <v>0</v>
      </c>
      <c r="BF241" s="14">
        <v>0</v>
      </c>
      <c r="BG241" s="44">
        <f t="shared" si="421"/>
        <v>0</v>
      </c>
      <c r="BH241" s="43">
        <v>0</v>
      </c>
      <c r="BI241" s="14">
        <v>0</v>
      </c>
      <c r="BJ241" s="44">
        <f t="shared" si="422"/>
        <v>0</v>
      </c>
      <c r="BK241" s="65">
        <v>0.62504999999999999</v>
      </c>
      <c r="BL241" s="14">
        <v>39.139000000000003</v>
      </c>
      <c r="BM241" s="44">
        <f t="shared" si="423"/>
        <v>62617.39060875131</v>
      </c>
      <c r="BN241" s="43">
        <v>0</v>
      </c>
      <c r="BO241" s="14">
        <v>0</v>
      </c>
      <c r="BP241" s="44">
        <f t="shared" si="424"/>
        <v>0</v>
      </c>
      <c r="BQ241" s="43">
        <v>0</v>
      </c>
      <c r="BR241" s="14">
        <v>0</v>
      </c>
      <c r="BS241" s="44">
        <f t="shared" si="425"/>
        <v>0</v>
      </c>
      <c r="BT241" s="43">
        <v>0</v>
      </c>
      <c r="BU241" s="14">
        <v>0</v>
      </c>
      <c r="BV241" s="44">
        <f t="shared" si="426"/>
        <v>0</v>
      </c>
      <c r="BW241" s="43">
        <v>0</v>
      </c>
      <c r="BX241" s="14">
        <v>0</v>
      </c>
      <c r="BY241" s="44">
        <f t="shared" si="427"/>
        <v>0</v>
      </c>
      <c r="BZ241" s="43">
        <v>0</v>
      </c>
      <c r="CA241" s="14">
        <v>0</v>
      </c>
      <c r="CB241" s="44">
        <f t="shared" si="428"/>
        <v>0</v>
      </c>
      <c r="CC241" s="43">
        <v>0</v>
      </c>
      <c r="CD241" s="14">
        <v>0</v>
      </c>
      <c r="CE241" s="44">
        <f t="shared" si="429"/>
        <v>0</v>
      </c>
      <c r="CF241" s="43">
        <v>0</v>
      </c>
      <c r="CG241" s="14">
        <v>0</v>
      </c>
      <c r="CH241" s="44">
        <f t="shared" si="430"/>
        <v>0</v>
      </c>
      <c r="CI241" s="43">
        <v>0</v>
      </c>
      <c r="CJ241" s="14">
        <v>0</v>
      </c>
      <c r="CK241" s="44">
        <f t="shared" si="431"/>
        <v>0</v>
      </c>
      <c r="CL241" s="43">
        <v>0</v>
      </c>
      <c r="CM241" s="14">
        <v>0</v>
      </c>
      <c r="CN241" s="44">
        <f t="shared" si="432"/>
        <v>0</v>
      </c>
      <c r="CO241" s="43">
        <v>0</v>
      </c>
      <c r="CP241" s="14">
        <v>0</v>
      </c>
      <c r="CQ241" s="44">
        <f t="shared" si="433"/>
        <v>0</v>
      </c>
      <c r="CR241" s="43">
        <v>0</v>
      </c>
      <c r="CS241" s="14">
        <v>0</v>
      </c>
      <c r="CT241" s="44">
        <f t="shared" si="434"/>
        <v>0</v>
      </c>
      <c r="CU241" s="43">
        <v>0</v>
      </c>
      <c r="CV241" s="14">
        <v>0</v>
      </c>
      <c r="CW241" s="44">
        <f t="shared" si="435"/>
        <v>0</v>
      </c>
      <c r="CX241" s="43">
        <v>0</v>
      </c>
      <c r="CY241" s="14">
        <v>0</v>
      </c>
      <c r="CZ241" s="44">
        <f t="shared" si="436"/>
        <v>0</v>
      </c>
      <c r="DA241" s="8">
        <f t="shared" ref="DA241:DA252" si="438">SUMIF($F$5:$CZ$5,"Ton",F241:CZ241)</f>
        <v>10.133049999999999</v>
      </c>
      <c r="DB241" s="17">
        <f t="shared" ref="DB241:DB252" si="439">SUMIF($F$5:$CZ$5,"F*",F241:CZ241)</f>
        <v>432.31299999999999</v>
      </c>
    </row>
    <row r="242" spans="1:106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404"/>
        <v>0</v>
      </c>
      <c r="F242" s="43">
        <v>0</v>
      </c>
      <c r="G242" s="14">
        <v>0</v>
      </c>
      <c r="H242" s="44">
        <f t="shared" si="437"/>
        <v>0</v>
      </c>
      <c r="I242" s="43">
        <v>0</v>
      </c>
      <c r="J242" s="14">
        <v>0</v>
      </c>
      <c r="K242" s="44">
        <f t="shared" si="405"/>
        <v>0</v>
      </c>
      <c r="L242" s="43">
        <v>0</v>
      </c>
      <c r="M242" s="14">
        <v>0</v>
      </c>
      <c r="N242" s="44">
        <f t="shared" si="406"/>
        <v>0</v>
      </c>
      <c r="O242" s="43">
        <v>0</v>
      </c>
      <c r="P242" s="14">
        <v>0</v>
      </c>
      <c r="Q242" s="44">
        <f t="shared" si="407"/>
        <v>0</v>
      </c>
      <c r="R242" s="65">
        <v>0.15002000000000001</v>
      </c>
      <c r="S242" s="14">
        <v>5.891</v>
      </c>
      <c r="T242" s="44">
        <f t="shared" si="408"/>
        <v>39268.097586988399</v>
      </c>
      <c r="U242" s="43">
        <v>0</v>
      </c>
      <c r="V242" s="14">
        <v>0</v>
      </c>
      <c r="W242" s="44">
        <f t="shared" si="409"/>
        <v>0</v>
      </c>
      <c r="X242" s="43">
        <v>0</v>
      </c>
      <c r="Y242" s="14">
        <v>0</v>
      </c>
      <c r="Z242" s="44">
        <f t="shared" si="410"/>
        <v>0</v>
      </c>
      <c r="AA242" s="43">
        <v>0</v>
      </c>
      <c r="AB242" s="14">
        <v>0</v>
      </c>
      <c r="AC242" s="44">
        <f t="shared" si="411"/>
        <v>0</v>
      </c>
      <c r="AD242" s="65">
        <v>20</v>
      </c>
      <c r="AE242" s="14">
        <v>1061.864</v>
      </c>
      <c r="AF242" s="44">
        <f t="shared" si="412"/>
        <v>53093.200000000004</v>
      </c>
      <c r="AG242" s="43">
        <v>0</v>
      </c>
      <c r="AH242" s="14">
        <v>0</v>
      </c>
      <c r="AI242" s="44">
        <f t="shared" si="413"/>
        <v>0</v>
      </c>
      <c r="AJ242" s="43">
        <v>0</v>
      </c>
      <c r="AK242" s="14">
        <v>0</v>
      </c>
      <c r="AL242" s="44">
        <f t="shared" si="414"/>
        <v>0</v>
      </c>
      <c r="AM242" s="43">
        <v>0</v>
      </c>
      <c r="AN242" s="14">
        <v>0</v>
      </c>
      <c r="AO242" s="44">
        <f t="shared" si="415"/>
        <v>0</v>
      </c>
      <c r="AP242" s="43">
        <v>0</v>
      </c>
      <c r="AQ242" s="14">
        <v>0</v>
      </c>
      <c r="AR242" s="44">
        <f t="shared" si="416"/>
        <v>0</v>
      </c>
      <c r="AS242" s="43">
        <v>0</v>
      </c>
      <c r="AT242" s="14">
        <v>0</v>
      </c>
      <c r="AU242" s="44">
        <f t="shared" si="417"/>
        <v>0</v>
      </c>
      <c r="AV242" s="43">
        <v>0</v>
      </c>
      <c r="AW242" s="14">
        <v>0</v>
      </c>
      <c r="AX242" s="44">
        <f t="shared" si="418"/>
        <v>0</v>
      </c>
      <c r="AY242" s="43">
        <v>0</v>
      </c>
      <c r="AZ242" s="14">
        <v>0</v>
      </c>
      <c r="BA242" s="44">
        <f t="shared" si="419"/>
        <v>0</v>
      </c>
      <c r="BB242" s="43">
        <v>0</v>
      </c>
      <c r="BC242" s="14">
        <v>0</v>
      </c>
      <c r="BD242" s="44">
        <f t="shared" si="420"/>
        <v>0</v>
      </c>
      <c r="BE242" s="43">
        <v>0</v>
      </c>
      <c r="BF242" s="14">
        <v>0</v>
      </c>
      <c r="BG242" s="44">
        <f t="shared" si="421"/>
        <v>0</v>
      </c>
      <c r="BH242" s="43">
        <v>0</v>
      </c>
      <c r="BI242" s="14">
        <v>0</v>
      </c>
      <c r="BJ242" s="44">
        <f t="shared" si="422"/>
        <v>0</v>
      </c>
      <c r="BK242" s="43">
        <v>0</v>
      </c>
      <c r="BL242" s="14">
        <v>0</v>
      </c>
      <c r="BM242" s="44">
        <f t="shared" si="423"/>
        <v>0</v>
      </c>
      <c r="BN242" s="43">
        <v>0</v>
      </c>
      <c r="BO242" s="14">
        <v>0</v>
      </c>
      <c r="BP242" s="44">
        <f t="shared" si="424"/>
        <v>0</v>
      </c>
      <c r="BQ242" s="43">
        <v>0</v>
      </c>
      <c r="BR242" s="14">
        <v>0</v>
      </c>
      <c r="BS242" s="44">
        <f t="shared" si="425"/>
        <v>0</v>
      </c>
      <c r="BT242" s="43">
        <v>0</v>
      </c>
      <c r="BU242" s="14">
        <v>0</v>
      </c>
      <c r="BV242" s="44">
        <f t="shared" si="426"/>
        <v>0</v>
      </c>
      <c r="BW242" s="43">
        <v>0</v>
      </c>
      <c r="BX242" s="14">
        <v>0</v>
      </c>
      <c r="BY242" s="44">
        <f t="shared" si="427"/>
        <v>0</v>
      </c>
      <c r="BZ242" s="43">
        <v>0</v>
      </c>
      <c r="CA242" s="14">
        <v>0</v>
      </c>
      <c r="CB242" s="44">
        <f t="shared" si="428"/>
        <v>0</v>
      </c>
      <c r="CC242" s="43">
        <v>0</v>
      </c>
      <c r="CD242" s="14">
        <v>0</v>
      </c>
      <c r="CE242" s="44">
        <f t="shared" si="429"/>
        <v>0</v>
      </c>
      <c r="CF242" s="43">
        <v>0</v>
      </c>
      <c r="CG242" s="14">
        <v>0</v>
      </c>
      <c r="CH242" s="44">
        <f t="shared" si="430"/>
        <v>0</v>
      </c>
      <c r="CI242" s="65">
        <v>479.70600999999999</v>
      </c>
      <c r="CJ242" s="14">
        <v>4587.7730000000001</v>
      </c>
      <c r="CK242" s="44">
        <f t="shared" si="431"/>
        <v>9563.7179946942924</v>
      </c>
      <c r="CL242" s="43">
        <v>0</v>
      </c>
      <c r="CM242" s="14">
        <v>0</v>
      </c>
      <c r="CN242" s="44">
        <f t="shared" si="432"/>
        <v>0</v>
      </c>
      <c r="CO242" s="43">
        <v>0</v>
      </c>
      <c r="CP242" s="14">
        <v>0</v>
      </c>
      <c r="CQ242" s="44">
        <f t="shared" si="433"/>
        <v>0</v>
      </c>
      <c r="CR242" s="65">
        <v>1.31E-3</v>
      </c>
      <c r="CS242" s="14">
        <v>2.4169999999999998</v>
      </c>
      <c r="CT242" s="44">
        <f t="shared" si="434"/>
        <v>1845038.1679389311</v>
      </c>
      <c r="CU242" s="43">
        <v>0</v>
      </c>
      <c r="CV242" s="14">
        <v>0</v>
      </c>
      <c r="CW242" s="44">
        <f t="shared" si="435"/>
        <v>0</v>
      </c>
      <c r="CX242" s="43">
        <v>0</v>
      </c>
      <c r="CY242" s="14">
        <v>0</v>
      </c>
      <c r="CZ242" s="44">
        <f t="shared" si="436"/>
        <v>0</v>
      </c>
      <c r="DA242" s="8">
        <f t="shared" si="438"/>
        <v>499.85733999999997</v>
      </c>
      <c r="DB242" s="17">
        <f t="shared" si="439"/>
        <v>5657.9450000000006</v>
      </c>
    </row>
    <row r="243" spans="1:106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 t="shared" si="404"/>
        <v>0</v>
      </c>
      <c r="F243" s="43">
        <v>0</v>
      </c>
      <c r="G243" s="14">
        <v>0</v>
      </c>
      <c r="H243" s="44">
        <f>IF(F243=0,0,G243/F243*1000)</f>
        <v>0</v>
      </c>
      <c r="I243" s="43">
        <v>0</v>
      </c>
      <c r="J243" s="14">
        <v>0</v>
      </c>
      <c r="K243" s="44">
        <f t="shared" si="405"/>
        <v>0</v>
      </c>
      <c r="L243" s="43">
        <v>0</v>
      </c>
      <c r="M243" s="14">
        <v>0</v>
      </c>
      <c r="N243" s="44">
        <f t="shared" si="406"/>
        <v>0</v>
      </c>
      <c r="O243" s="43">
        <v>0</v>
      </c>
      <c r="P243" s="14">
        <v>0</v>
      </c>
      <c r="Q243" s="44">
        <f t="shared" si="407"/>
        <v>0</v>
      </c>
      <c r="R243" s="65">
        <v>5.849E-2</v>
      </c>
      <c r="S243" s="14">
        <v>3.585</v>
      </c>
      <c r="T243" s="44">
        <f t="shared" si="408"/>
        <v>61292.528637373915</v>
      </c>
      <c r="U243" s="43">
        <v>0</v>
      </c>
      <c r="V243" s="14">
        <v>0</v>
      </c>
      <c r="W243" s="44">
        <f t="shared" si="409"/>
        <v>0</v>
      </c>
      <c r="X243" s="43">
        <v>0</v>
      </c>
      <c r="Y243" s="14">
        <v>0</v>
      </c>
      <c r="Z243" s="44">
        <f t="shared" si="410"/>
        <v>0</v>
      </c>
      <c r="AA243" s="43">
        <v>0</v>
      </c>
      <c r="AB243" s="14">
        <v>0</v>
      </c>
      <c r="AC243" s="44">
        <f t="shared" si="411"/>
        <v>0</v>
      </c>
      <c r="AD243" s="43">
        <v>0</v>
      </c>
      <c r="AE243" s="14">
        <v>0</v>
      </c>
      <c r="AF243" s="44">
        <f t="shared" si="412"/>
        <v>0</v>
      </c>
      <c r="AG243" s="43">
        <v>0</v>
      </c>
      <c r="AH243" s="14">
        <v>0</v>
      </c>
      <c r="AI243" s="44">
        <f t="shared" si="413"/>
        <v>0</v>
      </c>
      <c r="AJ243" s="43">
        <v>0</v>
      </c>
      <c r="AK243" s="14">
        <v>0</v>
      </c>
      <c r="AL243" s="44">
        <f t="shared" si="414"/>
        <v>0</v>
      </c>
      <c r="AM243" s="43">
        <v>0</v>
      </c>
      <c r="AN243" s="14">
        <v>0</v>
      </c>
      <c r="AO243" s="44">
        <f t="shared" si="415"/>
        <v>0</v>
      </c>
      <c r="AP243" s="43">
        <v>0</v>
      </c>
      <c r="AQ243" s="14">
        <v>0</v>
      </c>
      <c r="AR243" s="44">
        <f t="shared" si="416"/>
        <v>0</v>
      </c>
      <c r="AS243" s="43">
        <v>0</v>
      </c>
      <c r="AT243" s="14">
        <v>0</v>
      </c>
      <c r="AU243" s="44">
        <f t="shared" si="417"/>
        <v>0</v>
      </c>
      <c r="AV243" s="43">
        <v>0</v>
      </c>
      <c r="AW243" s="14">
        <v>0</v>
      </c>
      <c r="AX243" s="44">
        <f t="shared" si="418"/>
        <v>0</v>
      </c>
      <c r="AY243" s="43">
        <v>0</v>
      </c>
      <c r="AZ243" s="14">
        <v>0</v>
      </c>
      <c r="BA243" s="44">
        <f t="shared" si="419"/>
        <v>0</v>
      </c>
      <c r="BB243" s="43">
        <v>0</v>
      </c>
      <c r="BC243" s="14">
        <v>0</v>
      </c>
      <c r="BD243" s="44">
        <f t="shared" si="420"/>
        <v>0</v>
      </c>
      <c r="BE243" s="43">
        <v>0</v>
      </c>
      <c r="BF243" s="14">
        <v>0</v>
      </c>
      <c r="BG243" s="44">
        <f t="shared" si="421"/>
        <v>0</v>
      </c>
      <c r="BH243" s="43">
        <v>0</v>
      </c>
      <c r="BI243" s="14">
        <v>0</v>
      </c>
      <c r="BJ243" s="44">
        <f t="shared" si="422"/>
        <v>0</v>
      </c>
      <c r="BK243" s="65">
        <v>1.95</v>
      </c>
      <c r="BL243" s="14">
        <v>104.83199999999999</v>
      </c>
      <c r="BM243" s="44">
        <f t="shared" si="423"/>
        <v>53760</v>
      </c>
      <c r="BN243" s="43">
        <v>0</v>
      </c>
      <c r="BO243" s="14">
        <v>0</v>
      </c>
      <c r="BP243" s="44">
        <f t="shared" si="424"/>
        <v>0</v>
      </c>
      <c r="BQ243" s="43">
        <v>0</v>
      </c>
      <c r="BR243" s="14">
        <v>0</v>
      </c>
      <c r="BS243" s="44">
        <f t="shared" si="425"/>
        <v>0</v>
      </c>
      <c r="BT243" s="43">
        <v>0</v>
      </c>
      <c r="BU243" s="14">
        <v>0</v>
      </c>
      <c r="BV243" s="44">
        <f t="shared" si="426"/>
        <v>0</v>
      </c>
      <c r="BW243" s="43">
        <v>0</v>
      </c>
      <c r="BX243" s="14">
        <v>0</v>
      </c>
      <c r="BY243" s="44">
        <f t="shared" si="427"/>
        <v>0</v>
      </c>
      <c r="BZ243" s="43">
        <v>0</v>
      </c>
      <c r="CA243" s="14">
        <v>0</v>
      </c>
      <c r="CB243" s="44">
        <f t="shared" si="428"/>
        <v>0</v>
      </c>
      <c r="CC243" s="43">
        <v>0</v>
      </c>
      <c r="CD243" s="14">
        <v>0</v>
      </c>
      <c r="CE243" s="44">
        <f t="shared" si="429"/>
        <v>0</v>
      </c>
      <c r="CF243" s="43">
        <v>0</v>
      </c>
      <c r="CG243" s="14">
        <v>0</v>
      </c>
      <c r="CH243" s="44">
        <f t="shared" si="430"/>
        <v>0</v>
      </c>
      <c r="CI243" s="65">
        <v>477.48</v>
      </c>
      <c r="CJ243" s="14">
        <v>3252.837</v>
      </c>
      <c r="CK243" s="44">
        <f t="shared" si="431"/>
        <v>6812.5094244785123</v>
      </c>
      <c r="CL243" s="43">
        <v>0</v>
      </c>
      <c r="CM243" s="14">
        <v>0</v>
      </c>
      <c r="CN243" s="44">
        <f t="shared" si="432"/>
        <v>0</v>
      </c>
      <c r="CO243" s="43">
        <v>0</v>
      </c>
      <c r="CP243" s="14">
        <v>0</v>
      </c>
      <c r="CQ243" s="44">
        <f t="shared" si="433"/>
        <v>0</v>
      </c>
      <c r="CR243" s="43">
        <v>0</v>
      </c>
      <c r="CS243" s="14">
        <v>0</v>
      </c>
      <c r="CT243" s="44">
        <f t="shared" si="434"/>
        <v>0</v>
      </c>
      <c r="CU243" s="43">
        <v>0</v>
      </c>
      <c r="CV243" s="14">
        <v>0</v>
      </c>
      <c r="CW243" s="44">
        <f t="shared" si="435"/>
        <v>0</v>
      </c>
      <c r="CX243" s="43">
        <v>0</v>
      </c>
      <c r="CY243" s="14">
        <v>0</v>
      </c>
      <c r="CZ243" s="44">
        <f t="shared" si="436"/>
        <v>0</v>
      </c>
      <c r="DA243" s="8">
        <f t="shared" si="438"/>
        <v>479.48849000000001</v>
      </c>
      <c r="DB243" s="17">
        <f t="shared" si="439"/>
        <v>3361.2539999999999</v>
      </c>
    </row>
    <row r="244" spans="1:106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si="404"/>
        <v>0</v>
      </c>
      <c r="F244" s="43">
        <v>0</v>
      </c>
      <c r="G244" s="14">
        <v>0</v>
      </c>
      <c r="H244" s="44">
        <f t="shared" ref="H244:H251" si="440">IF(F244=0,0,G244/F244*1000)</f>
        <v>0</v>
      </c>
      <c r="I244" s="43">
        <v>0</v>
      </c>
      <c r="J244" s="14">
        <v>0</v>
      </c>
      <c r="K244" s="44">
        <f t="shared" si="405"/>
        <v>0</v>
      </c>
      <c r="L244" s="43">
        <v>0</v>
      </c>
      <c r="M244" s="14">
        <v>0</v>
      </c>
      <c r="N244" s="44">
        <f t="shared" si="406"/>
        <v>0</v>
      </c>
      <c r="O244" s="43">
        <v>0</v>
      </c>
      <c r="P244" s="14">
        <v>0</v>
      </c>
      <c r="Q244" s="44">
        <f t="shared" si="407"/>
        <v>0</v>
      </c>
      <c r="R244" s="43">
        <v>0</v>
      </c>
      <c r="S244" s="14">
        <v>0</v>
      </c>
      <c r="T244" s="44">
        <f t="shared" si="408"/>
        <v>0</v>
      </c>
      <c r="U244" s="43">
        <v>0</v>
      </c>
      <c r="V244" s="14">
        <v>0</v>
      </c>
      <c r="W244" s="44">
        <f t="shared" si="409"/>
        <v>0</v>
      </c>
      <c r="X244" s="43">
        <v>0</v>
      </c>
      <c r="Y244" s="14">
        <v>0</v>
      </c>
      <c r="Z244" s="44">
        <f t="shared" si="410"/>
        <v>0</v>
      </c>
      <c r="AA244" s="43">
        <v>0</v>
      </c>
      <c r="AB244" s="14">
        <v>0</v>
      </c>
      <c r="AC244" s="44">
        <f t="shared" si="411"/>
        <v>0</v>
      </c>
      <c r="AD244" s="65">
        <v>0.11112999999999999</v>
      </c>
      <c r="AE244" s="14">
        <v>6.492</v>
      </c>
      <c r="AF244" s="44">
        <f t="shared" si="412"/>
        <v>58418.068928282199</v>
      </c>
      <c r="AG244" s="43">
        <v>0</v>
      </c>
      <c r="AH244" s="14">
        <v>0</v>
      </c>
      <c r="AI244" s="44">
        <f t="shared" si="413"/>
        <v>0</v>
      </c>
      <c r="AJ244" s="43">
        <v>0</v>
      </c>
      <c r="AK244" s="14">
        <v>0</v>
      </c>
      <c r="AL244" s="44">
        <f t="shared" si="414"/>
        <v>0</v>
      </c>
      <c r="AM244" s="43">
        <v>0</v>
      </c>
      <c r="AN244" s="14">
        <v>0</v>
      </c>
      <c r="AO244" s="44">
        <f t="shared" si="415"/>
        <v>0</v>
      </c>
      <c r="AP244" s="43">
        <v>0</v>
      </c>
      <c r="AQ244" s="14">
        <v>0</v>
      </c>
      <c r="AR244" s="44">
        <f t="shared" si="416"/>
        <v>0</v>
      </c>
      <c r="AS244" s="43">
        <v>0</v>
      </c>
      <c r="AT244" s="14">
        <v>0</v>
      </c>
      <c r="AU244" s="44">
        <f t="shared" si="417"/>
        <v>0</v>
      </c>
      <c r="AV244" s="43">
        <v>0</v>
      </c>
      <c r="AW244" s="14">
        <v>0</v>
      </c>
      <c r="AX244" s="44">
        <f t="shared" si="418"/>
        <v>0</v>
      </c>
      <c r="AY244" s="43">
        <v>0</v>
      </c>
      <c r="AZ244" s="14">
        <v>0</v>
      </c>
      <c r="BA244" s="44">
        <f t="shared" si="419"/>
        <v>0</v>
      </c>
      <c r="BB244" s="43">
        <v>0</v>
      </c>
      <c r="BC244" s="14">
        <v>0</v>
      </c>
      <c r="BD244" s="44">
        <f t="shared" si="420"/>
        <v>0</v>
      </c>
      <c r="BE244" s="43">
        <v>0</v>
      </c>
      <c r="BF244" s="14">
        <v>0</v>
      </c>
      <c r="BG244" s="44">
        <f t="shared" si="421"/>
        <v>0</v>
      </c>
      <c r="BH244" s="43">
        <v>0</v>
      </c>
      <c r="BI244" s="14">
        <v>0</v>
      </c>
      <c r="BJ244" s="44">
        <f t="shared" si="422"/>
        <v>0</v>
      </c>
      <c r="BK244" s="65">
        <v>0.3</v>
      </c>
      <c r="BL244" s="14">
        <v>15.382</v>
      </c>
      <c r="BM244" s="44">
        <f t="shared" si="423"/>
        <v>51273.333333333336</v>
      </c>
      <c r="BN244" s="43">
        <v>0</v>
      </c>
      <c r="BO244" s="14">
        <v>0</v>
      </c>
      <c r="BP244" s="44">
        <f t="shared" si="424"/>
        <v>0</v>
      </c>
      <c r="BQ244" s="43">
        <v>0</v>
      </c>
      <c r="BR244" s="14">
        <v>0</v>
      </c>
      <c r="BS244" s="44">
        <f t="shared" si="425"/>
        <v>0</v>
      </c>
      <c r="BT244" s="43">
        <v>0</v>
      </c>
      <c r="BU244" s="14">
        <v>0</v>
      </c>
      <c r="BV244" s="44">
        <f t="shared" si="426"/>
        <v>0</v>
      </c>
      <c r="BW244" s="43">
        <v>0</v>
      </c>
      <c r="BX244" s="14">
        <v>0</v>
      </c>
      <c r="BY244" s="44">
        <f t="shared" si="427"/>
        <v>0</v>
      </c>
      <c r="BZ244" s="43">
        <v>0</v>
      </c>
      <c r="CA244" s="14">
        <v>0</v>
      </c>
      <c r="CB244" s="44">
        <f t="shared" si="428"/>
        <v>0</v>
      </c>
      <c r="CC244" s="43">
        <v>0</v>
      </c>
      <c r="CD244" s="14">
        <v>0</v>
      </c>
      <c r="CE244" s="44">
        <f t="shared" si="429"/>
        <v>0</v>
      </c>
      <c r="CF244" s="43">
        <v>0</v>
      </c>
      <c r="CG244" s="14">
        <v>0</v>
      </c>
      <c r="CH244" s="44">
        <f t="shared" si="430"/>
        <v>0</v>
      </c>
      <c r="CI244" s="65">
        <v>27.5</v>
      </c>
      <c r="CJ244" s="14">
        <v>505.44600000000003</v>
      </c>
      <c r="CK244" s="44">
        <f t="shared" si="431"/>
        <v>18379.854545454546</v>
      </c>
      <c r="CL244" s="43">
        <v>0</v>
      </c>
      <c r="CM244" s="14">
        <v>0</v>
      </c>
      <c r="CN244" s="44">
        <f t="shared" si="432"/>
        <v>0</v>
      </c>
      <c r="CO244" s="43">
        <v>0</v>
      </c>
      <c r="CP244" s="14">
        <v>0</v>
      </c>
      <c r="CQ244" s="44">
        <f t="shared" si="433"/>
        <v>0</v>
      </c>
      <c r="CR244" s="43">
        <v>0</v>
      </c>
      <c r="CS244" s="14">
        <v>0</v>
      </c>
      <c r="CT244" s="44">
        <f t="shared" si="434"/>
        <v>0</v>
      </c>
      <c r="CU244" s="43">
        <v>0</v>
      </c>
      <c r="CV244" s="14">
        <v>0</v>
      </c>
      <c r="CW244" s="44">
        <f t="shared" si="435"/>
        <v>0</v>
      </c>
      <c r="CX244" s="43">
        <v>0</v>
      </c>
      <c r="CY244" s="14">
        <v>0</v>
      </c>
      <c r="CZ244" s="44">
        <f t="shared" si="436"/>
        <v>0</v>
      </c>
      <c r="DA244" s="8">
        <f t="shared" si="438"/>
        <v>27.91113</v>
      </c>
      <c r="DB244" s="17">
        <f t="shared" si="439"/>
        <v>527.32000000000005</v>
      </c>
    </row>
    <row r="245" spans="1:106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404"/>
        <v>0</v>
      </c>
      <c r="F245" s="43">
        <v>0</v>
      </c>
      <c r="G245" s="14">
        <v>0</v>
      </c>
      <c r="H245" s="44">
        <f t="shared" si="440"/>
        <v>0</v>
      </c>
      <c r="I245" s="43">
        <v>0</v>
      </c>
      <c r="J245" s="14">
        <v>0</v>
      </c>
      <c r="K245" s="44">
        <f t="shared" si="405"/>
        <v>0</v>
      </c>
      <c r="L245" s="43">
        <v>0</v>
      </c>
      <c r="M245" s="14">
        <v>0</v>
      </c>
      <c r="N245" s="44">
        <f t="shared" si="406"/>
        <v>0</v>
      </c>
      <c r="O245" s="43">
        <v>0</v>
      </c>
      <c r="P245" s="14">
        <v>0</v>
      </c>
      <c r="Q245" s="44">
        <f t="shared" si="407"/>
        <v>0</v>
      </c>
      <c r="R245" s="43">
        <v>0</v>
      </c>
      <c r="S245" s="14">
        <v>0</v>
      </c>
      <c r="T245" s="44">
        <f t="shared" si="408"/>
        <v>0</v>
      </c>
      <c r="U245" s="43">
        <v>0</v>
      </c>
      <c r="V245" s="14">
        <v>0</v>
      </c>
      <c r="W245" s="44">
        <f t="shared" si="409"/>
        <v>0</v>
      </c>
      <c r="X245" s="43">
        <v>0</v>
      </c>
      <c r="Y245" s="14">
        <v>0</v>
      </c>
      <c r="Z245" s="44">
        <f t="shared" si="410"/>
        <v>0</v>
      </c>
      <c r="AA245" s="43">
        <v>0</v>
      </c>
      <c r="AB245" s="14">
        <v>0</v>
      </c>
      <c r="AC245" s="44">
        <f t="shared" si="411"/>
        <v>0</v>
      </c>
      <c r="AD245" s="43">
        <v>0</v>
      </c>
      <c r="AE245" s="14">
        <v>0</v>
      </c>
      <c r="AF245" s="44">
        <f t="shared" si="412"/>
        <v>0</v>
      </c>
      <c r="AG245" s="43">
        <v>0</v>
      </c>
      <c r="AH245" s="14">
        <v>0</v>
      </c>
      <c r="AI245" s="44">
        <f t="shared" si="413"/>
        <v>0</v>
      </c>
      <c r="AJ245" s="43">
        <v>0</v>
      </c>
      <c r="AK245" s="14">
        <v>0</v>
      </c>
      <c r="AL245" s="44">
        <f t="shared" si="414"/>
        <v>0</v>
      </c>
      <c r="AM245" s="43">
        <v>0</v>
      </c>
      <c r="AN245" s="14">
        <v>0</v>
      </c>
      <c r="AO245" s="44">
        <f t="shared" si="415"/>
        <v>0</v>
      </c>
      <c r="AP245" s="43">
        <v>0</v>
      </c>
      <c r="AQ245" s="14">
        <v>0</v>
      </c>
      <c r="AR245" s="44">
        <f t="shared" si="416"/>
        <v>0</v>
      </c>
      <c r="AS245" s="43">
        <v>0</v>
      </c>
      <c r="AT245" s="14">
        <v>0</v>
      </c>
      <c r="AU245" s="44">
        <f t="shared" si="417"/>
        <v>0</v>
      </c>
      <c r="AV245" s="43">
        <v>0</v>
      </c>
      <c r="AW245" s="14">
        <v>0</v>
      </c>
      <c r="AX245" s="44">
        <f t="shared" si="418"/>
        <v>0</v>
      </c>
      <c r="AY245" s="43">
        <v>0</v>
      </c>
      <c r="AZ245" s="14">
        <v>0</v>
      </c>
      <c r="BA245" s="44">
        <f t="shared" si="419"/>
        <v>0</v>
      </c>
      <c r="BB245" s="43">
        <v>0</v>
      </c>
      <c r="BC245" s="14">
        <v>0</v>
      </c>
      <c r="BD245" s="44">
        <f t="shared" si="420"/>
        <v>0</v>
      </c>
      <c r="BE245" s="43">
        <v>0</v>
      </c>
      <c r="BF245" s="14">
        <v>0</v>
      </c>
      <c r="BG245" s="44">
        <f t="shared" si="421"/>
        <v>0</v>
      </c>
      <c r="BH245" s="43">
        <v>0</v>
      </c>
      <c r="BI245" s="14">
        <v>0</v>
      </c>
      <c r="BJ245" s="44">
        <f t="shared" si="422"/>
        <v>0</v>
      </c>
      <c r="BK245" s="43">
        <v>0</v>
      </c>
      <c r="BL245" s="14">
        <v>0</v>
      </c>
      <c r="BM245" s="44">
        <f t="shared" si="423"/>
        <v>0</v>
      </c>
      <c r="BN245" s="43">
        <v>0</v>
      </c>
      <c r="BO245" s="14">
        <v>0</v>
      </c>
      <c r="BP245" s="44">
        <f t="shared" si="424"/>
        <v>0</v>
      </c>
      <c r="BQ245" s="43">
        <v>0</v>
      </c>
      <c r="BR245" s="14">
        <v>0</v>
      </c>
      <c r="BS245" s="44">
        <f t="shared" si="425"/>
        <v>0</v>
      </c>
      <c r="BT245" s="43">
        <v>0</v>
      </c>
      <c r="BU245" s="14">
        <v>0</v>
      </c>
      <c r="BV245" s="44">
        <f t="shared" si="426"/>
        <v>0</v>
      </c>
      <c r="BW245" s="43">
        <v>0</v>
      </c>
      <c r="BX245" s="14">
        <v>0</v>
      </c>
      <c r="BY245" s="44">
        <f t="shared" si="427"/>
        <v>0</v>
      </c>
      <c r="BZ245" s="43">
        <v>0</v>
      </c>
      <c r="CA245" s="14">
        <v>0</v>
      </c>
      <c r="CB245" s="44">
        <f t="shared" si="428"/>
        <v>0</v>
      </c>
      <c r="CC245" s="43">
        <v>0</v>
      </c>
      <c r="CD245" s="14">
        <v>0</v>
      </c>
      <c r="CE245" s="44">
        <f t="shared" si="429"/>
        <v>0</v>
      </c>
      <c r="CF245" s="65">
        <v>1.3799999999999999E-3</v>
      </c>
      <c r="CG245" s="14">
        <v>0.80800000000000005</v>
      </c>
      <c r="CH245" s="44">
        <f t="shared" si="430"/>
        <v>585507.24637681164</v>
      </c>
      <c r="CI245" s="65">
        <v>223.65</v>
      </c>
      <c r="CJ245" s="14">
        <v>1921.0340000000001</v>
      </c>
      <c r="CK245" s="44">
        <f t="shared" si="431"/>
        <v>8589.4656829868109</v>
      </c>
      <c r="CL245" s="43">
        <v>0</v>
      </c>
      <c r="CM245" s="14">
        <v>0</v>
      </c>
      <c r="CN245" s="44">
        <f t="shared" si="432"/>
        <v>0</v>
      </c>
      <c r="CO245" s="43">
        <v>0</v>
      </c>
      <c r="CP245" s="14">
        <v>0</v>
      </c>
      <c r="CQ245" s="44">
        <f t="shared" si="433"/>
        <v>0</v>
      </c>
      <c r="CR245" s="43">
        <v>0</v>
      </c>
      <c r="CS245" s="14">
        <v>0</v>
      </c>
      <c r="CT245" s="44">
        <f t="shared" si="434"/>
        <v>0</v>
      </c>
      <c r="CU245" s="43">
        <v>0</v>
      </c>
      <c r="CV245" s="14">
        <v>0</v>
      </c>
      <c r="CW245" s="44">
        <f t="shared" si="435"/>
        <v>0</v>
      </c>
      <c r="CX245" s="43">
        <v>0</v>
      </c>
      <c r="CY245" s="14">
        <v>0</v>
      </c>
      <c r="CZ245" s="44">
        <f t="shared" si="436"/>
        <v>0</v>
      </c>
      <c r="DA245" s="8">
        <f t="shared" si="438"/>
        <v>223.65138000000002</v>
      </c>
      <c r="DB245" s="17">
        <f t="shared" si="439"/>
        <v>1921.8420000000001</v>
      </c>
    </row>
    <row r="246" spans="1:106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404"/>
        <v>0</v>
      </c>
      <c r="F246" s="43">
        <v>0</v>
      </c>
      <c r="G246" s="14">
        <v>0</v>
      </c>
      <c r="H246" s="44">
        <f t="shared" si="440"/>
        <v>0</v>
      </c>
      <c r="I246" s="43">
        <v>0</v>
      </c>
      <c r="J246" s="14">
        <v>0</v>
      </c>
      <c r="K246" s="44">
        <f t="shared" si="405"/>
        <v>0</v>
      </c>
      <c r="L246" s="43">
        <v>0</v>
      </c>
      <c r="M246" s="14">
        <v>0</v>
      </c>
      <c r="N246" s="44">
        <f t="shared" si="406"/>
        <v>0</v>
      </c>
      <c r="O246" s="43">
        <v>0</v>
      </c>
      <c r="P246" s="14">
        <v>0</v>
      </c>
      <c r="Q246" s="44">
        <f t="shared" si="407"/>
        <v>0</v>
      </c>
      <c r="R246" s="43">
        <v>0.5</v>
      </c>
      <c r="S246" s="14">
        <v>0.61899999999999999</v>
      </c>
      <c r="T246" s="44">
        <f t="shared" si="408"/>
        <v>1238</v>
      </c>
      <c r="U246" s="43">
        <v>0</v>
      </c>
      <c r="V246" s="14">
        <v>0</v>
      </c>
      <c r="W246" s="44">
        <f t="shared" si="409"/>
        <v>0</v>
      </c>
      <c r="X246" s="43">
        <v>0</v>
      </c>
      <c r="Y246" s="14">
        <v>0</v>
      </c>
      <c r="Z246" s="44">
        <f t="shared" si="410"/>
        <v>0</v>
      </c>
      <c r="AA246" s="43">
        <v>0</v>
      </c>
      <c r="AB246" s="14">
        <v>0</v>
      </c>
      <c r="AC246" s="44">
        <f t="shared" si="411"/>
        <v>0</v>
      </c>
      <c r="AD246" s="43">
        <v>0</v>
      </c>
      <c r="AE246" s="14">
        <v>0</v>
      </c>
      <c r="AF246" s="44">
        <f t="shared" si="412"/>
        <v>0</v>
      </c>
      <c r="AG246" s="43">
        <v>0</v>
      </c>
      <c r="AH246" s="14">
        <v>0</v>
      </c>
      <c r="AI246" s="44">
        <f t="shared" si="413"/>
        <v>0</v>
      </c>
      <c r="AJ246" s="43">
        <v>0</v>
      </c>
      <c r="AK246" s="14">
        <v>0</v>
      </c>
      <c r="AL246" s="44">
        <f t="shared" si="414"/>
        <v>0</v>
      </c>
      <c r="AM246" s="43">
        <v>0</v>
      </c>
      <c r="AN246" s="14">
        <v>0</v>
      </c>
      <c r="AO246" s="44">
        <f t="shared" si="415"/>
        <v>0</v>
      </c>
      <c r="AP246" s="43">
        <v>0</v>
      </c>
      <c r="AQ246" s="14">
        <v>0</v>
      </c>
      <c r="AR246" s="44">
        <f t="shared" si="416"/>
        <v>0</v>
      </c>
      <c r="AS246" s="43">
        <v>0</v>
      </c>
      <c r="AT246" s="14">
        <v>0</v>
      </c>
      <c r="AU246" s="44">
        <f t="shared" si="417"/>
        <v>0</v>
      </c>
      <c r="AV246" s="43">
        <v>0</v>
      </c>
      <c r="AW246" s="14">
        <v>0</v>
      </c>
      <c r="AX246" s="44">
        <f t="shared" si="418"/>
        <v>0</v>
      </c>
      <c r="AY246" s="43">
        <v>0</v>
      </c>
      <c r="AZ246" s="14">
        <v>0</v>
      </c>
      <c r="BA246" s="44">
        <f t="shared" si="419"/>
        <v>0</v>
      </c>
      <c r="BB246" s="43">
        <v>0</v>
      </c>
      <c r="BC246" s="14">
        <v>0</v>
      </c>
      <c r="BD246" s="44">
        <f t="shared" si="420"/>
        <v>0</v>
      </c>
      <c r="BE246" s="43">
        <v>0</v>
      </c>
      <c r="BF246" s="14">
        <v>0</v>
      </c>
      <c r="BG246" s="44">
        <f t="shared" si="421"/>
        <v>0</v>
      </c>
      <c r="BH246" s="43">
        <v>0</v>
      </c>
      <c r="BI246" s="14">
        <v>0</v>
      </c>
      <c r="BJ246" s="44">
        <f t="shared" si="422"/>
        <v>0</v>
      </c>
      <c r="BK246" s="43">
        <v>2.3109600000000001</v>
      </c>
      <c r="BL246" s="14">
        <v>173.346</v>
      </c>
      <c r="BM246" s="44">
        <f t="shared" si="423"/>
        <v>75010.385294423089</v>
      </c>
      <c r="BN246" s="43">
        <v>0</v>
      </c>
      <c r="BO246" s="14">
        <v>0</v>
      </c>
      <c r="BP246" s="44">
        <f t="shared" si="424"/>
        <v>0</v>
      </c>
      <c r="BQ246" s="43">
        <v>0</v>
      </c>
      <c r="BR246" s="14">
        <v>0</v>
      </c>
      <c r="BS246" s="44">
        <f t="shared" si="425"/>
        <v>0</v>
      </c>
      <c r="BT246" s="43">
        <v>0</v>
      </c>
      <c r="BU246" s="14">
        <v>0</v>
      </c>
      <c r="BV246" s="44">
        <f t="shared" si="426"/>
        <v>0</v>
      </c>
      <c r="BW246" s="43">
        <v>0</v>
      </c>
      <c r="BX246" s="14">
        <v>0</v>
      </c>
      <c r="BY246" s="44">
        <f t="shared" si="427"/>
        <v>0</v>
      </c>
      <c r="BZ246" s="43">
        <v>0</v>
      </c>
      <c r="CA246" s="14">
        <v>0</v>
      </c>
      <c r="CB246" s="44">
        <f t="shared" si="428"/>
        <v>0</v>
      </c>
      <c r="CC246" s="43">
        <v>0</v>
      </c>
      <c r="CD246" s="14">
        <v>0</v>
      </c>
      <c r="CE246" s="44">
        <f t="shared" si="429"/>
        <v>0</v>
      </c>
      <c r="CF246" s="43">
        <v>0</v>
      </c>
      <c r="CG246" s="14">
        <v>0</v>
      </c>
      <c r="CH246" s="44">
        <f t="shared" si="430"/>
        <v>0</v>
      </c>
      <c r="CI246" s="43">
        <v>167.48</v>
      </c>
      <c r="CJ246" s="14">
        <v>1090.252</v>
      </c>
      <c r="CK246" s="44">
        <f t="shared" si="431"/>
        <v>6509.7444470981609</v>
      </c>
      <c r="CL246" s="43">
        <v>0</v>
      </c>
      <c r="CM246" s="14">
        <v>0</v>
      </c>
      <c r="CN246" s="44">
        <f t="shared" si="432"/>
        <v>0</v>
      </c>
      <c r="CO246" s="43">
        <v>0</v>
      </c>
      <c r="CP246" s="14">
        <v>0</v>
      </c>
      <c r="CQ246" s="44">
        <f t="shared" si="433"/>
        <v>0</v>
      </c>
      <c r="CR246" s="43">
        <v>0</v>
      </c>
      <c r="CS246" s="14">
        <v>0</v>
      </c>
      <c r="CT246" s="44">
        <f t="shared" si="434"/>
        <v>0</v>
      </c>
      <c r="CU246" s="43">
        <v>0</v>
      </c>
      <c r="CV246" s="14">
        <v>0</v>
      </c>
      <c r="CW246" s="44">
        <f t="shared" si="435"/>
        <v>0</v>
      </c>
      <c r="CX246" s="43">
        <v>0</v>
      </c>
      <c r="CY246" s="14">
        <v>0</v>
      </c>
      <c r="CZ246" s="44">
        <f t="shared" si="436"/>
        <v>0</v>
      </c>
      <c r="DA246" s="8">
        <f t="shared" si="438"/>
        <v>170.29095999999998</v>
      </c>
      <c r="DB246" s="17">
        <f t="shared" si="439"/>
        <v>1264.2169999999999</v>
      </c>
    </row>
    <row r="247" spans="1:106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404"/>
        <v>0</v>
      </c>
      <c r="F247" s="43">
        <v>0</v>
      </c>
      <c r="G247" s="14">
        <v>0</v>
      </c>
      <c r="H247" s="44">
        <f t="shared" si="440"/>
        <v>0</v>
      </c>
      <c r="I247" s="43">
        <v>0</v>
      </c>
      <c r="J247" s="14">
        <v>0</v>
      </c>
      <c r="K247" s="44">
        <f t="shared" si="405"/>
        <v>0</v>
      </c>
      <c r="L247" s="43">
        <v>0</v>
      </c>
      <c r="M247" s="14">
        <v>0</v>
      </c>
      <c r="N247" s="44">
        <f t="shared" si="406"/>
        <v>0</v>
      </c>
      <c r="O247" s="43">
        <v>0</v>
      </c>
      <c r="P247" s="14">
        <v>0</v>
      </c>
      <c r="Q247" s="44">
        <f t="shared" si="407"/>
        <v>0</v>
      </c>
      <c r="R247" s="43">
        <v>0</v>
      </c>
      <c r="S247" s="14">
        <v>0</v>
      </c>
      <c r="T247" s="44">
        <f t="shared" si="408"/>
        <v>0</v>
      </c>
      <c r="U247" s="43">
        <v>0</v>
      </c>
      <c r="V247" s="14">
        <v>0</v>
      </c>
      <c r="W247" s="44">
        <f t="shared" si="409"/>
        <v>0</v>
      </c>
      <c r="X247" s="43">
        <v>0</v>
      </c>
      <c r="Y247" s="14">
        <v>0</v>
      </c>
      <c r="Z247" s="44">
        <f t="shared" si="410"/>
        <v>0</v>
      </c>
      <c r="AA247" s="43">
        <v>0</v>
      </c>
      <c r="AB247" s="14">
        <v>0</v>
      </c>
      <c r="AC247" s="44">
        <f t="shared" si="411"/>
        <v>0</v>
      </c>
      <c r="AD247" s="43">
        <v>0</v>
      </c>
      <c r="AE247" s="14">
        <v>0</v>
      </c>
      <c r="AF247" s="44">
        <f t="shared" si="412"/>
        <v>0</v>
      </c>
      <c r="AG247" s="43">
        <v>0</v>
      </c>
      <c r="AH247" s="14">
        <v>0</v>
      </c>
      <c r="AI247" s="44">
        <f t="shared" si="413"/>
        <v>0</v>
      </c>
      <c r="AJ247" s="43">
        <v>0</v>
      </c>
      <c r="AK247" s="14">
        <v>0</v>
      </c>
      <c r="AL247" s="44">
        <f t="shared" si="414"/>
        <v>0</v>
      </c>
      <c r="AM247" s="43">
        <v>0</v>
      </c>
      <c r="AN247" s="14">
        <v>0</v>
      </c>
      <c r="AO247" s="44">
        <f t="shared" si="415"/>
        <v>0</v>
      </c>
      <c r="AP247" s="43">
        <v>0</v>
      </c>
      <c r="AQ247" s="14">
        <v>0</v>
      </c>
      <c r="AR247" s="44">
        <f t="shared" si="416"/>
        <v>0</v>
      </c>
      <c r="AS247" s="43">
        <v>0</v>
      </c>
      <c r="AT247" s="14">
        <v>0</v>
      </c>
      <c r="AU247" s="44">
        <f t="shared" si="417"/>
        <v>0</v>
      </c>
      <c r="AV247" s="43">
        <v>0</v>
      </c>
      <c r="AW247" s="14">
        <v>0</v>
      </c>
      <c r="AX247" s="44">
        <f t="shared" si="418"/>
        <v>0</v>
      </c>
      <c r="AY247" s="43">
        <v>0</v>
      </c>
      <c r="AZ247" s="14">
        <v>0</v>
      </c>
      <c r="BA247" s="44">
        <f t="shared" si="419"/>
        <v>0</v>
      </c>
      <c r="BB247" s="43">
        <v>0</v>
      </c>
      <c r="BC247" s="14">
        <v>0</v>
      </c>
      <c r="BD247" s="44">
        <f t="shared" si="420"/>
        <v>0</v>
      </c>
      <c r="BE247" s="65">
        <v>0</v>
      </c>
      <c r="BF247" s="14">
        <v>0</v>
      </c>
      <c r="BG247" s="44">
        <f t="shared" si="421"/>
        <v>0</v>
      </c>
      <c r="BH247" s="65">
        <v>0.14000000000000001</v>
      </c>
      <c r="BI247" s="14">
        <v>3.3660000000000001</v>
      </c>
      <c r="BJ247" s="44">
        <f t="shared" si="422"/>
        <v>24042.857142857141</v>
      </c>
      <c r="BK247" s="65">
        <v>5.9249999999999997E-2</v>
      </c>
      <c r="BL247" s="14">
        <v>16.949000000000002</v>
      </c>
      <c r="BM247" s="44">
        <f t="shared" si="423"/>
        <v>286059.07172995782</v>
      </c>
      <c r="BN247" s="43">
        <v>0</v>
      </c>
      <c r="BO247" s="14">
        <v>0</v>
      </c>
      <c r="BP247" s="44">
        <f t="shared" si="424"/>
        <v>0</v>
      </c>
      <c r="BQ247" s="65">
        <v>4.125</v>
      </c>
      <c r="BR247" s="14">
        <v>211.261</v>
      </c>
      <c r="BS247" s="44">
        <f t="shared" si="425"/>
        <v>51214.78787878788</v>
      </c>
      <c r="BT247" s="43">
        <v>0</v>
      </c>
      <c r="BU247" s="14">
        <v>0</v>
      </c>
      <c r="BV247" s="44">
        <f t="shared" si="426"/>
        <v>0</v>
      </c>
      <c r="BW247" s="43">
        <v>0</v>
      </c>
      <c r="BX247" s="14">
        <v>0</v>
      </c>
      <c r="BY247" s="44">
        <f t="shared" si="427"/>
        <v>0</v>
      </c>
      <c r="BZ247" s="43">
        <v>0</v>
      </c>
      <c r="CA247" s="14">
        <v>0</v>
      </c>
      <c r="CB247" s="44">
        <f t="shared" si="428"/>
        <v>0</v>
      </c>
      <c r="CC247" s="43">
        <v>0</v>
      </c>
      <c r="CD247" s="14">
        <v>0</v>
      </c>
      <c r="CE247" s="44">
        <f t="shared" si="429"/>
        <v>0</v>
      </c>
      <c r="CF247" s="43">
        <v>0</v>
      </c>
      <c r="CG247" s="14">
        <v>0</v>
      </c>
      <c r="CH247" s="44">
        <f t="shared" si="430"/>
        <v>0</v>
      </c>
      <c r="CI247" s="65">
        <v>301.52</v>
      </c>
      <c r="CJ247" s="14">
        <v>3235.9949999999999</v>
      </c>
      <c r="CK247" s="44">
        <f t="shared" si="431"/>
        <v>10732.273149376493</v>
      </c>
      <c r="CL247" s="43">
        <v>0</v>
      </c>
      <c r="CM247" s="14">
        <v>0</v>
      </c>
      <c r="CN247" s="44">
        <f t="shared" si="432"/>
        <v>0</v>
      </c>
      <c r="CO247" s="43">
        <v>0</v>
      </c>
      <c r="CP247" s="14">
        <v>0</v>
      </c>
      <c r="CQ247" s="44">
        <f t="shared" si="433"/>
        <v>0</v>
      </c>
      <c r="CR247" s="43">
        <v>0</v>
      </c>
      <c r="CS247" s="14">
        <v>0</v>
      </c>
      <c r="CT247" s="44">
        <f t="shared" si="434"/>
        <v>0</v>
      </c>
      <c r="CU247" s="43">
        <v>0</v>
      </c>
      <c r="CV247" s="14">
        <v>0</v>
      </c>
      <c r="CW247" s="44">
        <f t="shared" si="435"/>
        <v>0</v>
      </c>
      <c r="CX247" s="43">
        <v>0</v>
      </c>
      <c r="CY247" s="14">
        <v>0</v>
      </c>
      <c r="CZ247" s="44">
        <f t="shared" si="436"/>
        <v>0</v>
      </c>
      <c r="DA247" s="8">
        <f t="shared" si="438"/>
        <v>305.84424999999999</v>
      </c>
      <c r="DB247" s="17">
        <f t="shared" si="439"/>
        <v>3467.5709999999999</v>
      </c>
    </row>
    <row r="248" spans="1:106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404"/>
        <v>0</v>
      </c>
      <c r="F248" s="43">
        <v>0</v>
      </c>
      <c r="G248" s="14">
        <v>0</v>
      </c>
      <c r="H248" s="44">
        <f t="shared" si="440"/>
        <v>0</v>
      </c>
      <c r="I248" s="43">
        <v>0</v>
      </c>
      <c r="J248" s="14">
        <v>0</v>
      </c>
      <c r="K248" s="44">
        <f t="shared" si="405"/>
        <v>0</v>
      </c>
      <c r="L248" s="43">
        <v>0</v>
      </c>
      <c r="M248" s="14">
        <v>0</v>
      </c>
      <c r="N248" s="44">
        <f t="shared" si="406"/>
        <v>0</v>
      </c>
      <c r="O248" s="65">
        <v>0.313</v>
      </c>
      <c r="P248" s="14">
        <v>30.501000000000001</v>
      </c>
      <c r="Q248" s="44">
        <f t="shared" si="407"/>
        <v>97447.284345047927</v>
      </c>
      <c r="R248" s="65">
        <v>1.1676</v>
      </c>
      <c r="S248" s="14">
        <v>48.98</v>
      </c>
      <c r="T248" s="44">
        <f t="shared" si="408"/>
        <v>41949.297704693388</v>
      </c>
      <c r="U248" s="43">
        <v>0</v>
      </c>
      <c r="V248" s="14">
        <v>0</v>
      </c>
      <c r="W248" s="44">
        <f t="shared" si="409"/>
        <v>0</v>
      </c>
      <c r="X248" s="43">
        <v>0</v>
      </c>
      <c r="Y248" s="14">
        <v>0</v>
      </c>
      <c r="Z248" s="44">
        <f t="shared" si="410"/>
        <v>0</v>
      </c>
      <c r="AA248" s="43">
        <v>0</v>
      </c>
      <c r="AB248" s="14">
        <v>0</v>
      </c>
      <c r="AC248" s="44">
        <f t="shared" si="411"/>
        <v>0</v>
      </c>
      <c r="AD248" s="43">
        <v>0</v>
      </c>
      <c r="AE248" s="14">
        <v>0</v>
      </c>
      <c r="AF248" s="44">
        <f t="shared" si="412"/>
        <v>0</v>
      </c>
      <c r="AG248" s="43">
        <v>0</v>
      </c>
      <c r="AH248" s="14">
        <v>0</v>
      </c>
      <c r="AI248" s="44">
        <f t="shared" si="413"/>
        <v>0</v>
      </c>
      <c r="AJ248" s="43">
        <v>0</v>
      </c>
      <c r="AK248" s="14">
        <v>0</v>
      </c>
      <c r="AL248" s="44">
        <f t="shared" si="414"/>
        <v>0</v>
      </c>
      <c r="AM248" s="43">
        <v>0</v>
      </c>
      <c r="AN248" s="14">
        <v>0</v>
      </c>
      <c r="AO248" s="44">
        <f t="shared" si="415"/>
        <v>0</v>
      </c>
      <c r="AP248" s="43">
        <v>0</v>
      </c>
      <c r="AQ248" s="14">
        <v>0</v>
      </c>
      <c r="AR248" s="44">
        <f t="shared" si="416"/>
        <v>0</v>
      </c>
      <c r="AS248" s="43">
        <v>0</v>
      </c>
      <c r="AT248" s="14">
        <v>0</v>
      </c>
      <c r="AU248" s="44">
        <f t="shared" si="417"/>
        <v>0</v>
      </c>
      <c r="AV248" s="43">
        <v>0</v>
      </c>
      <c r="AW248" s="14">
        <v>0</v>
      </c>
      <c r="AX248" s="44">
        <f t="shared" si="418"/>
        <v>0</v>
      </c>
      <c r="AY248" s="43">
        <v>0</v>
      </c>
      <c r="AZ248" s="14">
        <v>0</v>
      </c>
      <c r="BA248" s="44">
        <f t="shared" si="419"/>
        <v>0</v>
      </c>
      <c r="BB248" s="43">
        <v>0</v>
      </c>
      <c r="BC248" s="14">
        <v>0</v>
      </c>
      <c r="BD248" s="44">
        <f t="shared" si="420"/>
        <v>0</v>
      </c>
      <c r="BE248" s="43">
        <v>0</v>
      </c>
      <c r="BF248" s="14">
        <v>0</v>
      </c>
      <c r="BG248" s="44">
        <f t="shared" si="421"/>
        <v>0</v>
      </c>
      <c r="BH248" s="43">
        <v>0</v>
      </c>
      <c r="BI248" s="14">
        <v>0</v>
      </c>
      <c r="BJ248" s="44">
        <f t="shared" si="422"/>
        <v>0</v>
      </c>
      <c r="BK248" s="43">
        <v>0</v>
      </c>
      <c r="BL248" s="14">
        <v>0</v>
      </c>
      <c r="BM248" s="44">
        <f t="shared" si="423"/>
        <v>0</v>
      </c>
      <c r="BN248" s="43">
        <v>0</v>
      </c>
      <c r="BO248" s="14">
        <v>0</v>
      </c>
      <c r="BP248" s="44">
        <f t="shared" si="424"/>
        <v>0</v>
      </c>
      <c r="BQ248" s="43">
        <v>0</v>
      </c>
      <c r="BR248" s="14">
        <v>0</v>
      </c>
      <c r="BS248" s="44">
        <f t="shared" si="425"/>
        <v>0</v>
      </c>
      <c r="BT248" s="43">
        <v>0</v>
      </c>
      <c r="BU248" s="14">
        <v>0</v>
      </c>
      <c r="BV248" s="44">
        <f t="shared" si="426"/>
        <v>0</v>
      </c>
      <c r="BW248" s="43">
        <v>0</v>
      </c>
      <c r="BX248" s="14">
        <v>0</v>
      </c>
      <c r="BY248" s="44">
        <f t="shared" si="427"/>
        <v>0</v>
      </c>
      <c r="BZ248" s="43">
        <v>0</v>
      </c>
      <c r="CA248" s="14">
        <v>0</v>
      </c>
      <c r="CB248" s="44">
        <f t="shared" si="428"/>
        <v>0</v>
      </c>
      <c r="CC248" s="43">
        <v>0</v>
      </c>
      <c r="CD248" s="14">
        <v>0</v>
      </c>
      <c r="CE248" s="44">
        <f t="shared" si="429"/>
        <v>0</v>
      </c>
      <c r="CF248" s="43">
        <v>0</v>
      </c>
      <c r="CG248" s="14">
        <v>0</v>
      </c>
      <c r="CH248" s="44">
        <f t="shared" si="430"/>
        <v>0</v>
      </c>
      <c r="CI248" s="43">
        <v>0</v>
      </c>
      <c r="CJ248" s="14">
        <v>0</v>
      </c>
      <c r="CK248" s="44">
        <f t="shared" si="431"/>
        <v>0</v>
      </c>
      <c r="CL248" s="43">
        <v>0</v>
      </c>
      <c r="CM248" s="14">
        <v>0</v>
      </c>
      <c r="CN248" s="44">
        <f t="shared" si="432"/>
        <v>0</v>
      </c>
      <c r="CO248" s="43">
        <v>0</v>
      </c>
      <c r="CP248" s="14">
        <v>0</v>
      </c>
      <c r="CQ248" s="44">
        <f t="shared" si="433"/>
        <v>0</v>
      </c>
      <c r="CR248" s="43">
        <v>0</v>
      </c>
      <c r="CS248" s="14">
        <v>0</v>
      </c>
      <c r="CT248" s="44">
        <f t="shared" si="434"/>
        <v>0</v>
      </c>
      <c r="CU248" s="43">
        <v>0</v>
      </c>
      <c r="CV248" s="14">
        <v>0</v>
      </c>
      <c r="CW248" s="44">
        <f t="shared" si="435"/>
        <v>0</v>
      </c>
      <c r="CX248" s="43">
        <v>0</v>
      </c>
      <c r="CY248" s="14">
        <v>0</v>
      </c>
      <c r="CZ248" s="44">
        <f t="shared" si="436"/>
        <v>0</v>
      </c>
      <c r="DA248" s="8">
        <f t="shared" si="438"/>
        <v>1.4805999999999999</v>
      </c>
      <c r="DB248" s="17">
        <f t="shared" si="439"/>
        <v>79.480999999999995</v>
      </c>
    </row>
    <row r="249" spans="1:106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404"/>
        <v>0</v>
      </c>
      <c r="F249" s="43">
        <v>0</v>
      </c>
      <c r="G249" s="14">
        <v>0</v>
      </c>
      <c r="H249" s="44">
        <f t="shared" si="440"/>
        <v>0</v>
      </c>
      <c r="I249" s="43">
        <v>0</v>
      </c>
      <c r="J249" s="14">
        <v>0</v>
      </c>
      <c r="K249" s="44">
        <f t="shared" si="405"/>
        <v>0</v>
      </c>
      <c r="L249" s="43">
        <v>0</v>
      </c>
      <c r="M249" s="14">
        <v>0</v>
      </c>
      <c r="N249" s="44">
        <f t="shared" si="406"/>
        <v>0</v>
      </c>
      <c r="O249" s="43">
        <v>0</v>
      </c>
      <c r="P249" s="14">
        <v>0</v>
      </c>
      <c r="Q249" s="44">
        <f t="shared" si="407"/>
        <v>0</v>
      </c>
      <c r="R249" s="43">
        <v>0</v>
      </c>
      <c r="S249" s="14">
        <v>0</v>
      </c>
      <c r="T249" s="44">
        <f t="shared" si="408"/>
        <v>0</v>
      </c>
      <c r="U249" s="43">
        <v>0</v>
      </c>
      <c r="V249" s="14">
        <v>0</v>
      </c>
      <c r="W249" s="44">
        <f t="shared" si="409"/>
        <v>0</v>
      </c>
      <c r="X249" s="43">
        <v>0</v>
      </c>
      <c r="Y249" s="14">
        <v>0</v>
      </c>
      <c r="Z249" s="44">
        <f t="shared" si="410"/>
        <v>0</v>
      </c>
      <c r="AA249" s="43">
        <v>0</v>
      </c>
      <c r="AB249" s="14">
        <v>0</v>
      </c>
      <c r="AC249" s="44">
        <f t="shared" si="411"/>
        <v>0</v>
      </c>
      <c r="AD249" s="43">
        <v>0</v>
      </c>
      <c r="AE249" s="14">
        <v>0</v>
      </c>
      <c r="AF249" s="44">
        <f t="shared" si="412"/>
        <v>0</v>
      </c>
      <c r="AG249" s="43">
        <v>0</v>
      </c>
      <c r="AH249" s="14">
        <v>0</v>
      </c>
      <c r="AI249" s="44">
        <f t="shared" si="413"/>
        <v>0</v>
      </c>
      <c r="AJ249" s="43">
        <v>0</v>
      </c>
      <c r="AK249" s="14">
        <v>0</v>
      </c>
      <c r="AL249" s="44">
        <f t="shared" si="414"/>
        <v>0</v>
      </c>
      <c r="AM249" s="43">
        <v>0</v>
      </c>
      <c r="AN249" s="14">
        <v>0</v>
      </c>
      <c r="AO249" s="44">
        <f t="shared" si="415"/>
        <v>0</v>
      </c>
      <c r="AP249" s="43">
        <v>0</v>
      </c>
      <c r="AQ249" s="14">
        <v>0</v>
      </c>
      <c r="AR249" s="44">
        <f t="shared" si="416"/>
        <v>0</v>
      </c>
      <c r="AS249" s="43">
        <v>0</v>
      </c>
      <c r="AT249" s="14">
        <v>0</v>
      </c>
      <c r="AU249" s="44">
        <f t="shared" si="417"/>
        <v>0</v>
      </c>
      <c r="AV249" s="43">
        <v>0</v>
      </c>
      <c r="AW249" s="14">
        <v>0</v>
      </c>
      <c r="AX249" s="44">
        <f t="shared" si="418"/>
        <v>0</v>
      </c>
      <c r="AY249" s="43">
        <v>0</v>
      </c>
      <c r="AZ249" s="14">
        <v>0</v>
      </c>
      <c r="BA249" s="44">
        <f t="shared" si="419"/>
        <v>0</v>
      </c>
      <c r="BB249" s="43">
        <v>0</v>
      </c>
      <c r="BC249" s="14">
        <v>0</v>
      </c>
      <c r="BD249" s="44">
        <f t="shared" si="420"/>
        <v>0</v>
      </c>
      <c r="BE249" s="43">
        <v>0</v>
      </c>
      <c r="BF249" s="14">
        <v>0</v>
      </c>
      <c r="BG249" s="44">
        <f t="shared" si="421"/>
        <v>0</v>
      </c>
      <c r="BH249" s="43">
        <v>0</v>
      </c>
      <c r="BI249" s="14">
        <v>0</v>
      </c>
      <c r="BJ249" s="44">
        <f t="shared" si="422"/>
        <v>0</v>
      </c>
      <c r="BK249" s="65">
        <v>0.55000000000000004</v>
      </c>
      <c r="BL249" s="14">
        <v>34.959000000000003</v>
      </c>
      <c r="BM249" s="44">
        <f t="shared" si="423"/>
        <v>63561.818181818184</v>
      </c>
      <c r="BN249" s="43">
        <v>0</v>
      </c>
      <c r="BO249" s="14">
        <v>0</v>
      </c>
      <c r="BP249" s="44">
        <f t="shared" si="424"/>
        <v>0</v>
      </c>
      <c r="BQ249" s="43">
        <v>0</v>
      </c>
      <c r="BR249" s="14">
        <v>0</v>
      </c>
      <c r="BS249" s="44">
        <f t="shared" si="425"/>
        <v>0</v>
      </c>
      <c r="BT249" s="43">
        <v>0</v>
      </c>
      <c r="BU249" s="14">
        <v>0</v>
      </c>
      <c r="BV249" s="44">
        <f t="shared" si="426"/>
        <v>0</v>
      </c>
      <c r="BW249" s="43">
        <v>0</v>
      </c>
      <c r="BX249" s="14">
        <v>0</v>
      </c>
      <c r="BY249" s="44">
        <f t="shared" si="427"/>
        <v>0</v>
      </c>
      <c r="BZ249" s="43">
        <v>0</v>
      </c>
      <c r="CA249" s="14">
        <v>0</v>
      </c>
      <c r="CB249" s="44">
        <f t="shared" si="428"/>
        <v>0</v>
      </c>
      <c r="CC249" s="43">
        <v>0</v>
      </c>
      <c r="CD249" s="14">
        <v>0</v>
      </c>
      <c r="CE249" s="44">
        <f t="shared" si="429"/>
        <v>0</v>
      </c>
      <c r="CF249" s="43">
        <v>0</v>
      </c>
      <c r="CG249" s="14">
        <v>0</v>
      </c>
      <c r="CH249" s="44">
        <f t="shared" si="430"/>
        <v>0</v>
      </c>
      <c r="CI249" s="65">
        <v>264.32</v>
      </c>
      <c r="CJ249" s="14">
        <v>2988.9920000000002</v>
      </c>
      <c r="CK249" s="44">
        <f t="shared" si="431"/>
        <v>11308.232445520582</v>
      </c>
      <c r="CL249" s="43">
        <v>0</v>
      </c>
      <c r="CM249" s="14">
        <v>0</v>
      </c>
      <c r="CN249" s="44">
        <f t="shared" si="432"/>
        <v>0</v>
      </c>
      <c r="CO249" s="43">
        <v>0</v>
      </c>
      <c r="CP249" s="14">
        <v>0</v>
      </c>
      <c r="CQ249" s="44">
        <f t="shared" si="433"/>
        <v>0</v>
      </c>
      <c r="CR249" s="43">
        <v>0</v>
      </c>
      <c r="CS249" s="14">
        <v>0</v>
      </c>
      <c r="CT249" s="44">
        <f t="shared" si="434"/>
        <v>0</v>
      </c>
      <c r="CU249" s="65">
        <v>5.0000000000000001E-3</v>
      </c>
      <c r="CV249" s="14">
        <v>8.8999999999999996E-2</v>
      </c>
      <c r="CW249" s="44">
        <f t="shared" si="435"/>
        <v>17799.999999999996</v>
      </c>
      <c r="CX249" s="43">
        <v>0</v>
      </c>
      <c r="CY249" s="14">
        <v>0</v>
      </c>
      <c r="CZ249" s="44">
        <f t="shared" si="436"/>
        <v>0</v>
      </c>
      <c r="DA249" s="8">
        <f t="shared" si="438"/>
        <v>264.875</v>
      </c>
      <c r="DB249" s="17">
        <f t="shared" si="439"/>
        <v>3024.04</v>
      </c>
    </row>
    <row r="250" spans="1:106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404"/>
        <v>0</v>
      </c>
      <c r="F250" s="43">
        <v>0</v>
      </c>
      <c r="G250" s="14">
        <v>0</v>
      </c>
      <c r="H250" s="44">
        <f t="shared" si="440"/>
        <v>0</v>
      </c>
      <c r="I250" s="43">
        <v>0</v>
      </c>
      <c r="J250" s="14">
        <v>0</v>
      </c>
      <c r="K250" s="44">
        <f t="shared" si="405"/>
        <v>0</v>
      </c>
      <c r="L250" s="43">
        <v>0</v>
      </c>
      <c r="M250" s="14">
        <v>0</v>
      </c>
      <c r="N250" s="44">
        <f t="shared" si="406"/>
        <v>0</v>
      </c>
      <c r="O250" s="43">
        <v>0</v>
      </c>
      <c r="P250" s="14">
        <v>0</v>
      </c>
      <c r="Q250" s="44">
        <f t="shared" si="407"/>
        <v>0</v>
      </c>
      <c r="R250" s="65">
        <v>3.84</v>
      </c>
      <c r="S250" s="14">
        <v>226.86099999999999</v>
      </c>
      <c r="T250" s="44">
        <f t="shared" si="408"/>
        <v>59078.385416666664</v>
      </c>
      <c r="U250" s="43">
        <v>0</v>
      </c>
      <c r="V250" s="14">
        <v>0</v>
      </c>
      <c r="W250" s="44">
        <f t="shared" si="409"/>
        <v>0</v>
      </c>
      <c r="X250" s="43">
        <v>0</v>
      </c>
      <c r="Y250" s="14">
        <v>0</v>
      </c>
      <c r="Z250" s="44">
        <f t="shared" si="410"/>
        <v>0</v>
      </c>
      <c r="AA250" s="43">
        <v>0</v>
      </c>
      <c r="AB250" s="14">
        <v>0</v>
      </c>
      <c r="AC250" s="44">
        <f t="shared" si="411"/>
        <v>0</v>
      </c>
      <c r="AD250" s="43">
        <v>0</v>
      </c>
      <c r="AE250" s="14">
        <v>0</v>
      </c>
      <c r="AF250" s="44">
        <f t="shared" si="412"/>
        <v>0</v>
      </c>
      <c r="AG250" s="43">
        <v>0</v>
      </c>
      <c r="AH250" s="14">
        <v>0</v>
      </c>
      <c r="AI250" s="44">
        <f t="shared" si="413"/>
        <v>0</v>
      </c>
      <c r="AJ250" s="43">
        <v>0</v>
      </c>
      <c r="AK250" s="14">
        <v>0</v>
      </c>
      <c r="AL250" s="44">
        <f t="shared" si="414"/>
        <v>0</v>
      </c>
      <c r="AM250" s="43">
        <v>0</v>
      </c>
      <c r="AN250" s="14">
        <v>0</v>
      </c>
      <c r="AO250" s="44">
        <f t="shared" si="415"/>
        <v>0</v>
      </c>
      <c r="AP250" s="65">
        <v>1.3600000000000001E-3</v>
      </c>
      <c r="AQ250" s="14">
        <v>20</v>
      </c>
      <c r="AR250" s="68">
        <f t="shared" si="416"/>
        <v>14705882.352941174</v>
      </c>
      <c r="AS250" s="43">
        <v>0</v>
      </c>
      <c r="AT250" s="14">
        <v>0</v>
      </c>
      <c r="AU250" s="44">
        <f t="shared" si="417"/>
        <v>0</v>
      </c>
      <c r="AV250" s="43">
        <v>0</v>
      </c>
      <c r="AW250" s="14">
        <v>0</v>
      </c>
      <c r="AX250" s="44">
        <f t="shared" si="418"/>
        <v>0</v>
      </c>
      <c r="AY250" s="43">
        <v>0</v>
      </c>
      <c r="AZ250" s="14">
        <v>0</v>
      </c>
      <c r="BA250" s="44">
        <f t="shared" si="419"/>
        <v>0</v>
      </c>
      <c r="BB250" s="43">
        <v>0</v>
      </c>
      <c r="BC250" s="14">
        <v>0</v>
      </c>
      <c r="BD250" s="44">
        <f t="shared" si="420"/>
        <v>0</v>
      </c>
      <c r="BE250" s="43">
        <v>0</v>
      </c>
      <c r="BF250" s="14">
        <v>0</v>
      </c>
      <c r="BG250" s="44">
        <f t="shared" si="421"/>
        <v>0</v>
      </c>
      <c r="BH250" s="43">
        <v>0</v>
      </c>
      <c r="BI250" s="14">
        <v>0</v>
      </c>
      <c r="BJ250" s="44">
        <f t="shared" si="422"/>
        <v>0</v>
      </c>
      <c r="BK250" s="43">
        <v>0</v>
      </c>
      <c r="BL250" s="14">
        <v>0</v>
      </c>
      <c r="BM250" s="44">
        <f t="shared" si="423"/>
        <v>0</v>
      </c>
      <c r="BN250" s="43">
        <v>0</v>
      </c>
      <c r="BO250" s="14">
        <v>0</v>
      </c>
      <c r="BP250" s="44">
        <f t="shared" si="424"/>
        <v>0</v>
      </c>
      <c r="BQ250" s="43">
        <v>0</v>
      </c>
      <c r="BR250" s="14">
        <v>0</v>
      </c>
      <c r="BS250" s="44">
        <f t="shared" si="425"/>
        <v>0</v>
      </c>
      <c r="BT250" s="43">
        <v>0</v>
      </c>
      <c r="BU250" s="14">
        <v>0</v>
      </c>
      <c r="BV250" s="44">
        <f t="shared" si="426"/>
        <v>0</v>
      </c>
      <c r="BW250" s="43">
        <v>0</v>
      </c>
      <c r="BX250" s="14">
        <v>0</v>
      </c>
      <c r="BY250" s="44">
        <f t="shared" si="427"/>
        <v>0</v>
      </c>
      <c r="BZ250" s="43">
        <v>0</v>
      </c>
      <c r="CA250" s="14">
        <v>0</v>
      </c>
      <c r="CB250" s="44">
        <f t="shared" si="428"/>
        <v>0</v>
      </c>
      <c r="CC250" s="43">
        <v>0</v>
      </c>
      <c r="CD250" s="14">
        <v>0</v>
      </c>
      <c r="CE250" s="44">
        <f t="shared" si="429"/>
        <v>0</v>
      </c>
      <c r="CF250" s="43">
        <v>0</v>
      </c>
      <c r="CG250" s="14">
        <v>0</v>
      </c>
      <c r="CH250" s="44">
        <f t="shared" si="430"/>
        <v>0</v>
      </c>
      <c r="CI250" s="65">
        <v>192.52</v>
      </c>
      <c r="CJ250" s="14">
        <v>2279.962</v>
      </c>
      <c r="CK250" s="44">
        <f t="shared" si="431"/>
        <v>11842.728028256804</v>
      </c>
      <c r="CL250" s="43">
        <v>0</v>
      </c>
      <c r="CM250" s="14">
        <v>0</v>
      </c>
      <c r="CN250" s="44">
        <f t="shared" si="432"/>
        <v>0</v>
      </c>
      <c r="CO250" s="43">
        <v>0</v>
      </c>
      <c r="CP250" s="14">
        <v>0</v>
      </c>
      <c r="CQ250" s="44">
        <f t="shared" si="433"/>
        <v>0</v>
      </c>
      <c r="CR250" s="43">
        <v>0</v>
      </c>
      <c r="CS250" s="14">
        <v>0</v>
      </c>
      <c r="CT250" s="44">
        <f t="shared" si="434"/>
        <v>0</v>
      </c>
      <c r="CU250" s="43">
        <v>0</v>
      </c>
      <c r="CV250" s="14">
        <v>0</v>
      </c>
      <c r="CW250" s="44">
        <f t="shared" si="435"/>
        <v>0</v>
      </c>
      <c r="CX250" s="43">
        <v>0</v>
      </c>
      <c r="CY250" s="14">
        <v>0</v>
      </c>
      <c r="CZ250" s="44">
        <f t="shared" si="436"/>
        <v>0</v>
      </c>
      <c r="DA250" s="8">
        <f t="shared" si="438"/>
        <v>196.36136000000002</v>
      </c>
      <c r="DB250" s="17">
        <f t="shared" si="439"/>
        <v>2526.8229999999999</v>
      </c>
    </row>
    <row r="251" spans="1:106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404"/>
        <v>0</v>
      </c>
      <c r="F251" s="43">
        <v>0</v>
      </c>
      <c r="G251" s="14">
        <v>0</v>
      </c>
      <c r="H251" s="44">
        <f t="shared" si="440"/>
        <v>0</v>
      </c>
      <c r="I251" s="43">
        <v>0</v>
      </c>
      <c r="J251" s="14">
        <v>0</v>
      </c>
      <c r="K251" s="44">
        <f t="shared" si="405"/>
        <v>0</v>
      </c>
      <c r="L251" s="43">
        <v>0</v>
      </c>
      <c r="M251" s="14">
        <v>0</v>
      </c>
      <c r="N251" s="44">
        <f t="shared" si="406"/>
        <v>0</v>
      </c>
      <c r="O251" s="43">
        <v>0</v>
      </c>
      <c r="P251" s="14">
        <v>0</v>
      </c>
      <c r="Q251" s="44">
        <f t="shared" si="407"/>
        <v>0</v>
      </c>
      <c r="R251" s="43">
        <v>0</v>
      </c>
      <c r="S251" s="14">
        <v>0</v>
      </c>
      <c r="T251" s="44">
        <f t="shared" si="408"/>
        <v>0</v>
      </c>
      <c r="U251" s="43">
        <v>0</v>
      </c>
      <c r="V251" s="14">
        <v>0</v>
      </c>
      <c r="W251" s="44">
        <f t="shared" si="409"/>
        <v>0</v>
      </c>
      <c r="X251" s="43">
        <v>0</v>
      </c>
      <c r="Y251" s="14">
        <v>0</v>
      </c>
      <c r="Z251" s="44">
        <f t="shared" si="410"/>
        <v>0</v>
      </c>
      <c r="AA251" s="43">
        <v>0</v>
      </c>
      <c r="AB251" s="14">
        <v>0</v>
      </c>
      <c r="AC251" s="44">
        <f t="shared" si="411"/>
        <v>0</v>
      </c>
      <c r="AD251" s="43">
        <v>0</v>
      </c>
      <c r="AE251" s="14">
        <v>0</v>
      </c>
      <c r="AF251" s="44">
        <f t="shared" si="412"/>
        <v>0</v>
      </c>
      <c r="AG251" s="43">
        <v>0</v>
      </c>
      <c r="AH251" s="14">
        <v>0</v>
      </c>
      <c r="AI251" s="44">
        <f t="shared" si="413"/>
        <v>0</v>
      </c>
      <c r="AJ251" s="43">
        <v>0</v>
      </c>
      <c r="AK251" s="14">
        <v>0</v>
      </c>
      <c r="AL251" s="44">
        <f t="shared" si="414"/>
        <v>0</v>
      </c>
      <c r="AM251" s="43">
        <v>0</v>
      </c>
      <c r="AN251" s="14">
        <v>0</v>
      </c>
      <c r="AO251" s="44">
        <f t="shared" si="415"/>
        <v>0</v>
      </c>
      <c r="AP251" s="43">
        <v>0</v>
      </c>
      <c r="AQ251" s="14">
        <v>0</v>
      </c>
      <c r="AR251" s="44">
        <f t="shared" si="416"/>
        <v>0</v>
      </c>
      <c r="AS251" s="43">
        <v>0</v>
      </c>
      <c r="AT251" s="14">
        <v>0</v>
      </c>
      <c r="AU251" s="44">
        <f t="shared" si="417"/>
        <v>0</v>
      </c>
      <c r="AV251" s="43">
        <v>0</v>
      </c>
      <c r="AW251" s="14">
        <v>0</v>
      </c>
      <c r="AX251" s="44">
        <f t="shared" si="418"/>
        <v>0</v>
      </c>
      <c r="AY251" s="43">
        <v>0</v>
      </c>
      <c r="AZ251" s="14">
        <v>0</v>
      </c>
      <c r="BA251" s="44">
        <f t="shared" si="419"/>
        <v>0</v>
      </c>
      <c r="BB251" s="43">
        <v>0</v>
      </c>
      <c r="BC251" s="14">
        <v>0</v>
      </c>
      <c r="BD251" s="44">
        <f t="shared" si="420"/>
        <v>0</v>
      </c>
      <c r="BE251" s="43">
        <v>0</v>
      </c>
      <c r="BF251" s="14">
        <v>0</v>
      </c>
      <c r="BG251" s="44">
        <f t="shared" si="421"/>
        <v>0</v>
      </c>
      <c r="BH251" s="43">
        <v>0</v>
      </c>
      <c r="BI251" s="14">
        <v>0</v>
      </c>
      <c r="BJ251" s="44">
        <f t="shared" si="422"/>
        <v>0</v>
      </c>
      <c r="BK251" s="65">
        <v>0.6</v>
      </c>
      <c r="BL251" s="14">
        <v>37.994999999999997</v>
      </c>
      <c r="BM251" s="44">
        <f t="shared" si="423"/>
        <v>63324.999999999993</v>
      </c>
      <c r="BN251" s="43">
        <v>0</v>
      </c>
      <c r="BO251" s="14">
        <v>0</v>
      </c>
      <c r="BP251" s="44">
        <f t="shared" si="424"/>
        <v>0</v>
      </c>
      <c r="BQ251" s="43">
        <v>0</v>
      </c>
      <c r="BR251" s="14">
        <v>0</v>
      </c>
      <c r="BS251" s="44">
        <f t="shared" si="425"/>
        <v>0</v>
      </c>
      <c r="BT251" s="43">
        <v>0</v>
      </c>
      <c r="BU251" s="14">
        <v>0</v>
      </c>
      <c r="BV251" s="44">
        <f t="shared" si="426"/>
        <v>0</v>
      </c>
      <c r="BW251" s="43">
        <v>0</v>
      </c>
      <c r="BX251" s="14">
        <v>0</v>
      </c>
      <c r="BY251" s="44">
        <f t="shared" si="427"/>
        <v>0</v>
      </c>
      <c r="BZ251" s="43">
        <v>0</v>
      </c>
      <c r="CA251" s="14">
        <v>0</v>
      </c>
      <c r="CB251" s="44">
        <f t="shared" si="428"/>
        <v>0</v>
      </c>
      <c r="CC251" s="43">
        <v>0</v>
      </c>
      <c r="CD251" s="14">
        <v>0</v>
      </c>
      <c r="CE251" s="44">
        <f t="shared" si="429"/>
        <v>0</v>
      </c>
      <c r="CF251" s="43">
        <v>0</v>
      </c>
      <c r="CG251" s="14">
        <v>0</v>
      </c>
      <c r="CH251" s="44">
        <f t="shared" si="430"/>
        <v>0</v>
      </c>
      <c r="CI251" s="43">
        <v>0</v>
      </c>
      <c r="CJ251" s="14">
        <v>0</v>
      </c>
      <c r="CK251" s="44">
        <f t="shared" si="431"/>
        <v>0</v>
      </c>
      <c r="CL251" s="43">
        <v>0</v>
      </c>
      <c r="CM251" s="14">
        <v>0</v>
      </c>
      <c r="CN251" s="44">
        <f t="shared" si="432"/>
        <v>0</v>
      </c>
      <c r="CO251" s="43">
        <v>0</v>
      </c>
      <c r="CP251" s="14">
        <v>0</v>
      </c>
      <c r="CQ251" s="44">
        <f t="shared" si="433"/>
        <v>0</v>
      </c>
      <c r="CR251" s="43">
        <v>0</v>
      </c>
      <c r="CS251" s="14">
        <v>0</v>
      </c>
      <c r="CT251" s="44">
        <f t="shared" si="434"/>
        <v>0</v>
      </c>
      <c r="CU251" s="43">
        <v>0</v>
      </c>
      <c r="CV251" s="14">
        <v>0</v>
      </c>
      <c r="CW251" s="44">
        <f t="shared" si="435"/>
        <v>0</v>
      </c>
      <c r="CX251" s="43">
        <v>0</v>
      </c>
      <c r="CY251" s="14">
        <v>0</v>
      </c>
      <c r="CZ251" s="44">
        <f t="shared" si="436"/>
        <v>0</v>
      </c>
      <c r="DA251" s="8">
        <f t="shared" si="438"/>
        <v>0.6</v>
      </c>
      <c r="DB251" s="17">
        <f t="shared" si="439"/>
        <v>37.994999999999997</v>
      </c>
    </row>
    <row r="252" spans="1:106" ht="15" thickBot="1" x14ac:dyDescent="0.35">
      <c r="A252" s="45"/>
      <c r="B252" s="67" t="s">
        <v>17</v>
      </c>
      <c r="C252" s="46">
        <f t="shared" ref="C252:D252" si="441">SUM(C240:C251)</f>
        <v>0</v>
      </c>
      <c r="D252" s="39">
        <f t="shared" si="441"/>
        <v>0</v>
      </c>
      <c r="E252" s="47"/>
      <c r="F252" s="46">
        <f t="shared" ref="F252:G252" si="442">SUM(F240:F251)</f>
        <v>0</v>
      </c>
      <c r="G252" s="39">
        <f t="shared" si="442"/>
        <v>0</v>
      </c>
      <c r="H252" s="47"/>
      <c r="I252" s="46">
        <f t="shared" ref="I252:J252" si="443">SUM(I240:I251)</f>
        <v>0</v>
      </c>
      <c r="J252" s="39">
        <f t="shared" si="443"/>
        <v>0</v>
      </c>
      <c r="K252" s="47"/>
      <c r="L252" s="46">
        <f t="shared" ref="L252:M252" si="444">SUM(L240:L251)</f>
        <v>0</v>
      </c>
      <c r="M252" s="39">
        <f t="shared" si="444"/>
        <v>0</v>
      </c>
      <c r="N252" s="47"/>
      <c r="O252" s="46">
        <f t="shared" ref="O252:P252" si="445">SUM(O240:O251)</f>
        <v>0.313</v>
      </c>
      <c r="P252" s="39">
        <f t="shared" si="445"/>
        <v>30.501000000000001</v>
      </c>
      <c r="Q252" s="47"/>
      <c r="R252" s="46">
        <f t="shared" ref="R252:S252" si="446">SUM(R240:R251)</f>
        <v>15.22411</v>
      </c>
      <c r="S252" s="39">
        <f t="shared" si="446"/>
        <v>679.11</v>
      </c>
      <c r="T252" s="47"/>
      <c r="U252" s="46">
        <f t="shared" ref="U252:V252" si="447">SUM(U240:U251)</f>
        <v>0</v>
      </c>
      <c r="V252" s="39">
        <f t="shared" si="447"/>
        <v>0</v>
      </c>
      <c r="W252" s="47"/>
      <c r="X252" s="46">
        <f t="shared" ref="X252:Y252" si="448">SUM(X240:X251)</f>
        <v>12</v>
      </c>
      <c r="Y252" s="39">
        <f t="shared" si="448"/>
        <v>142.62200000000001</v>
      </c>
      <c r="Z252" s="47"/>
      <c r="AA252" s="46">
        <f t="shared" ref="AA252:AB252" si="449">SUM(AA240:AA251)</f>
        <v>0</v>
      </c>
      <c r="AB252" s="39">
        <f t="shared" si="449"/>
        <v>0</v>
      </c>
      <c r="AC252" s="47"/>
      <c r="AD252" s="46">
        <f t="shared" ref="AD252:AE252" si="450">SUM(AD240:AD251)</f>
        <v>20.111129999999999</v>
      </c>
      <c r="AE252" s="39">
        <f t="shared" si="450"/>
        <v>1068.356</v>
      </c>
      <c r="AF252" s="47"/>
      <c r="AG252" s="46">
        <f t="shared" ref="AG252:AH252" si="451">SUM(AG240:AG251)</f>
        <v>0</v>
      </c>
      <c r="AH252" s="39">
        <f t="shared" si="451"/>
        <v>0</v>
      </c>
      <c r="AI252" s="47"/>
      <c r="AJ252" s="46">
        <f t="shared" ref="AJ252:AK252" si="452">SUM(AJ240:AJ251)</f>
        <v>0</v>
      </c>
      <c r="AK252" s="39">
        <f t="shared" si="452"/>
        <v>0</v>
      </c>
      <c r="AL252" s="47"/>
      <c r="AM252" s="46">
        <f t="shared" ref="AM252:AN252" si="453">SUM(AM240:AM251)</f>
        <v>0</v>
      </c>
      <c r="AN252" s="39">
        <f t="shared" si="453"/>
        <v>0</v>
      </c>
      <c r="AO252" s="47"/>
      <c r="AP252" s="46">
        <f t="shared" ref="AP252:AQ252" si="454">SUM(AP240:AP251)</f>
        <v>1.3600000000000001E-3</v>
      </c>
      <c r="AQ252" s="39">
        <f t="shared" si="454"/>
        <v>20</v>
      </c>
      <c r="AR252" s="47"/>
      <c r="AS252" s="46">
        <f t="shared" ref="AS252:AT252" si="455">SUM(AS240:AS251)</f>
        <v>0</v>
      </c>
      <c r="AT252" s="39">
        <f t="shared" si="455"/>
        <v>0</v>
      </c>
      <c r="AU252" s="47"/>
      <c r="AV252" s="46">
        <f t="shared" ref="AV252:AW252" si="456">SUM(AV240:AV251)</f>
        <v>0</v>
      </c>
      <c r="AW252" s="39">
        <f t="shared" si="456"/>
        <v>0</v>
      </c>
      <c r="AX252" s="47"/>
      <c r="AY252" s="46">
        <f t="shared" ref="AY252:AZ252" si="457">SUM(AY240:AY251)</f>
        <v>0</v>
      </c>
      <c r="AZ252" s="39">
        <f t="shared" si="457"/>
        <v>0</v>
      </c>
      <c r="BA252" s="47"/>
      <c r="BB252" s="46">
        <f t="shared" ref="BB252:BC252" si="458">SUM(BB240:BB251)</f>
        <v>0</v>
      </c>
      <c r="BC252" s="39">
        <f t="shared" si="458"/>
        <v>0</v>
      </c>
      <c r="BD252" s="47"/>
      <c r="BE252" s="46">
        <f t="shared" ref="BE252:BF252" si="459">SUM(BE240:BE251)</f>
        <v>0</v>
      </c>
      <c r="BF252" s="39">
        <f t="shared" si="459"/>
        <v>0</v>
      </c>
      <c r="BG252" s="47"/>
      <c r="BH252" s="46">
        <f t="shared" ref="BH252:BI252" si="460">SUM(BH240:BH251)</f>
        <v>0.14000000000000001</v>
      </c>
      <c r="BI252" s="39">
        <f t="shared" si="460"/>
        <v>3.3660000000000001</v>
      </c>
      <c r="BJ252" s="47"/>
      <c r="BK252" s="46">
        <f t="shared" ref="BK252:BL252" si="461">SUM(BK240:BK251)</f>
        <v>6.6952599999999993</v>
      </c>
      <c r="BL252" s="39">
        <f t="shared" si="461"/>
        <v>438.18400000000003</v>
      </c>
      <c r="BM252" s="47"/>
      <c r="BN252" s="46">
        <f t="shared" ref="BN252:BO252" si="462">SUM(BN240:BN251)</f>
        <v>0</v>
      </c>
      <c r="BO252" s="39">
        <f t="shared" si="462"/>
        <v>0</v>
      </c>
      <c r="BP252" s="47"/>
      <c r="BQ252" s="46">
        <f t="shared" ref="BQ252:BR252" si="463">SUM(BQ240:BQ251)</f>
        <v>4.125</v>
      </c>
      <c r="BR252" s="39">
        <f t="shared" si="463"/>
        <v>211.261</v>
      </c>
      <c r="BS252" s="47"/>
      <c r="BT252" s="46">
        <f t="shared" ref="BT252:BU252" si="464">SUM(BT240:BT251)</f>
        <v>0</v>
      </c>
      <c r="BU252" s="39">
        <f t="shared" si="464"/>
        <v>0</v>
      </c>
      <c r="BV252" s="47"/>
      <c r="BW252" s="46">
        <f t="shared" ref="BW252:BX252" si="465">SUM(BW240:BW251)</f>
        <v>0</v>
      </c>
      <c r="BX252" s="39">
        <f t="shared" si="465"/>
        <v>0</v>
      </c>
      <c r="BY252" s="47"/>
      <c r="BZ252" s="46">
        <f t="shared" ref="BZ252:CA252" si="466">SUM(BZ240:BZ251)</f>
        <v>0</v>
      </c>
      <c r="CA252" s="39">
        <f t="shared" si="466"/>
        <v>0</v>
      </c>
      <c r="CB252" s="47"/>
      <c r="CC252" s="46">
        <f t="shared" ref="CC252:CD252" si="467">SUM(CC240:CC251)</f>
        <v>0</v>
      </c>
      <c r="CD252" s="39">
        <f t="shared" si="467"/>
        <v>0</v>
      </c>
      <c r="CE252" s="47"/>
      <c r="CF252" s="46">
        <f t="shared" ref="CF252:CG252" si="468">SUM(CF240:CF251)</f>
        <v>5.3800000000000002E-3</v>
      </c>
      <c r="CG252" s="39">
        <f t="shared" si="468"/>
        <v>0.81400000000000006</v>
      </c>
      <c r="CH252" s="47"/>
      <c r="CI252" s="46">
        <f t="shared" ref="CI252:CJ252" si="469">SUM(CI240:CI251)</f>
        <v>2831.7959700000001</v>
      </c>
      <c r="CJ252" s="39">
        <f t="shared" si="469"/>
        <v>28575.582999999999</v>
      </c>
      <c r="CK252" s="47"/>
      <c r="CL252" s="46">
        <f t="shared" ref="CL252:CM252" si="470">SUM(CL240:CL251)</f>
        <v>0</v>
      </c>
      <c r="CM252" s="39">
        <f t="shared" si="470"/>
        <v>0</v>
      </c>
      <c r="CN252" s="47"/>
      <c r="CO252" s="46">
        <f t="shared" ref="CO252:CP252" si="471">SUM(CO240:CO251)</f>
        <v>0</v>
      </c>
      <c r="CP252" s="39">
        <f t="shared" si="471"/>
        <v>0</v>
      </c>
      <c r="CQ252" s="47"/>
      <c r="CR252" s="46">
        <f t="shared" ref="CR252:CS252" si="472">SUM(CR240:CR251)</f>
        <v>1.31E-3</v>
      </c>
      <c r="CS252" s="39">
        <f t="shared" si="472"/>
        <v>2.4169999999999998</v>
      </c>
      <c r="CT252" s="47"/>
      <c r="CU252" s="46">
        <f t="shared" ref="CU252:CV252" si="473">SUM(CU240:CU251)</f>
        <v>5.0000000000000001E-3</v>
      </c>
      <c r="CV252" s="39">
        <f t="shared" si="473"/>
        <v>8.8999999999999996E-2</v>
      </c>
      <c r="CW252" s="47"/>
      <c r="CX252" s="46">
        <f t="shared" ref="CX252:CY252" si="474">SUM(CX240:CX251)</f>
        <v>0</v>
      </c>
      <c r="CY252" s="39">
        <f t="shared" si="474"/>
        <v>0</v>
      </c>
      <c r="CZ252" s="47"/>
      <c r="DA252" s="40">
        <f t="shared" si="438"/>
        <v>2890.4175200000004</v>
      </c>
      <c r="DB252" s="41">
        <f t="shared" si="439"/>
        <v>31172.303</v>
      </c>
    </row>
    <row r="253" spans="1:106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 t="shared" ref="E253:E264" si="475">IF(C253=0,0,D253/C253*1000)</f>
        <v>0</v>
      </c>
      <c r="F253" s="43">
        <v>0</v>
      </c>
      <c r="G253" s="14">
        <v>0</v>
      </c>
      <c r="H253" s="44">
        <f>IF(F253=0,0,G253/F253*1000)</f>
        <v>0</v>
      </c>
      <c r="I253" s="65">
        <v>2.1770000000000001E-2</v>
      </c>
      <c r="J253" s="14">
        <v>2.0609999999999999</v>
      </c>
      <c r="K253" s="44">
        <f t="shared" ref="K253:K264" si="476">IF(I253=0,0,J253/I253*1000)</f>
        <v>94671.566375746435</v>
      </c>
      <c r="L253" s="43">
        <v>0</v>
      </c>
      <c r="M253" s="14">
        <v>0</v>
      </c>
      <c r="N253" s="44">
        <f t="shared" ref="N253:N264" si="477">IF(L253=0,0,M253/L253*1000)</f>
        <v>0</v>
      </c>
      <c r="O253" s="43">
        <v>0</v>
      </c>
      <c r="P253" s="14">
        <v>0</v>
      </c>
      <c r="Q253" s="44">
        <f t="shared" ref="Q253:Q264" si="478">IF(O253=0,0,P253/O253*1000)</f>
        <v>0</v>
      </c>
      <c r="R253" s="65">
        <v>2.052E-2</v>
      </c>
      <c r="S253" s="14">
        <v>2.3889999999999998</v>
      </c>
      <c r="T253" s="44">
        <f t="shared" ref="T253:T264" si="479">IF(R253=0,0,S253/R253*1000)</f>
        <v>116423.00194931772</v>
      </c>
      <c r="U253" s="43">
        <v>0</v>
      </c>
      <c r="V253" s="14">
        <v>0</v>
      </c>
      <c r="W253" s="44">
        <f t="shared" ref="W253:W264" si="480">IF(U253=0,0,V253/U253*1000)</f>
        <v>0</v>
      </c>
      <c r="X253" s="43">
        <v>0</v>
      </c>
      <c r="Y253" s="14">
        <v>0</v>
      </c>
      <c r="Z253" s="44">
        <f t="shared" ref="Z253:Z264" si="481">IF(X253=0,0,Y253/X253*1000)</f>
        <v>0</v>
      </c>
      <c r="AA253" s="43">
        <v>0</v>
      </c>
      <c r="AB253" s="14">
        <v>0</v>
      </c>
      <c r="AC253" s="44">
        <f t="shared" ref="AC253:AC264" si="482">IF(AA253=0,0,AB253/AA253*1000)</f>
        <v>0</v>
      </c>
      <c r="AD253" s="43">
        <v>0</v>
      </c>
      <c r="AE253" s="14">
        <v>0</v>
      </c>
      <c r="AF253" s="44">
        <f t="shared" ref="AF253:AF264" si="483">IF(AD253=0,0,AE253/AD253*1000)</f>
        <v>0</v>
      </c>
      <c r="AG253" s="65">
        <v>4.1619999999999997E-2</v>
      </c>
      <c r="AH253" s="14">
        <v>3.8690000000000002</v>
      </c>
      <c r="AI253" s="44">
        <f t="shared" ref="AI253:AI264" si="484">IF(AG253=0,0,AH253/AG253*1000)</f>
        <v>92960.115329168693</v>
      </c>
      <c r="AJ253" s="43">
        <v>0</v>
      </c>
      <c r="AK253" s="14">
        <v>0</v>
      </c>
      <c r="AL253" s="44">
        <f t="shared" ref="AL253:AL264" si="485">IF(AJ253=0,0,AK253/AJ253*1000)</f>
        <v>0</v>
      </c>
      <c r="AM253" s="43">
        <v>0</v>
      </c>
      <c r="AN253" s="14">
        <v>0</v>
      </c>
      <c r="AO253" s="44">
        <f t="shared" ref="AO253:AO264" si="486">IF(AM253=0,0,AN253/AM253*1000)</f>
        <v>0</v>
      </c>
      <c r="AP253" s="43">
        <v>0</v>
      </c>
      <c r="AQ253" s="14">
        <v>0</v>
      </c>
      <c r="AR253" s="44">
        <f t="shared" ref="AR253:AR264" si="487">IF(AP253=0,0,AQ253/AP253*1000)</f>
        <v>0</v>
      </c>
      <c r="AS253" s="43">
        <v>0</v>
      </c>
      <c r="AT253" s="14">
        <v>0</v>
      </c>
      <c r="AU253" s="44">
        <f t="shared" ref="AU253:AU264" si="488">IF(AS253=0,0,AT253/AS253*1000)</f>
        <v>0</v>
      </c>
      <c r="AV253" s="43">
        <v>0</v>
      </c>
      <c r="AW253" s="14">
        <v>0</v>
      </c>
      <c r="AX253" s="44">
        <f t="shared" ref="AX253:AX264" si="489">IF(AV253=0,0,AW253/AV253*1000)</f>
        <v>0</v>
      </c>
      <c r="AY253" s="43">
        <v>0</v>
      </c>
      <c r="AZ253" s="14">
        <v>0</v>
      </c>
      <c r="BA253" s="44">
        <f t="shared" ref="BA253:BA264" si="490">IF(AY253=0,0,AZ253/AY253*1000)</f>
        <v>0</v>
      </c>
      <c r="BB253" s="43">
        <v>0</v>
      </c>
      <c r="BC253" s="14">
        <v>0</v>
      </c>
      <c r="BD253" s="44">
        <f t="shared" ref="BD253:BD264" si="491">IF(BB253=0,0,BC253/BB253*1000)</f>
        <v>0</v>
      </c>
      <c r="BE253" s="43">
        <v>0</v>
      </c>
      <c r="BF253" s="14">
        <v>0</v>
      </c>
      <c r="BG253" s="44">
        <f t="shared" ref="BG253:BG264" si="492">IF(BE253=0,0,BF253/BE253*1000)</f>
        <v>0</v>
      </c>
      <c r="BH253" s="43">
        <v>0</v>
      </c>
      <c r="BI253" s="14">
        <v>0</v>
      </c>
      <c r="BJ253" s="44">
        <f t="shared" ref="BJ253:BJ264" si="493">IF(BH253=0,0,BI253/BH253*1000)</f>
        <v>0</v>
      </c>
      <c r="BK253" s="65">
        <v>5.595E-2</v>
      </c>
      <c r="BL253" s="14">
        <v>5.7729999999999997</v>
      </c>
      <c r="BM253" s="44">
        <f t="shared" ref="BM253:BM264" si="494">IF(BK253=0,0,BL253/BK253*1000)</f>
        <v>103181.41197497764</v>
      </c>
      <c r="BN253" s="43">
        <v>0</v>
      </c>
      <c r="BO253" s="14">
        <v>0</v>
      </c>
      <c r="BP253" s="44">
        <f t="shared" ref="BP253:BP264" si="495">IF(BN253=0,0,BO253/BN253*1000)</f>
        <v>0</v>
      </c>
      <c r="BQ253" s="43">
        <v>0</v>
      </c>
      <c r="BR253" s="14">
        <v>0</v>
      </c>
      <c r="BS253" s="44">
        <f t="shared" ref="BS253:BS264" si="496">IF(BQ253=0,0,BR253/BQ253*1000)</f>
        <v>0</v>
      </c>
      <c r="BT253" s="43">
        <v>0</v>
      </c>
      <c r="BU253" s="14">
        <v>0</v>
      </c>
      <c r="BV253" s="44">
        <f t="shared" ref="BV253:BV264" si="497">IF(BT253=0,0,BU253/BT253*1000)</f>
        <v>0</v>
      </c>
      <c r="BW253" s="43">
        <v>0</v>
      </c>
      <c r="BX253" s="14">
        <v>0</v>
      </c>
      <c r="BY253" s="44">
        <f t="shared" ref="BY253:BY264" si="498">IF(BW253=0,0,BX253/BW253*1000)</f>
        <v>0</v>
      </c>
      <c r="BZ253" s="43">
        <v>0</v>
      </c>
      <c r="CA253" s="14">
        <v>0</v>
      </c>
      <c r="CB253" s="44">
        <f t="shared" ref="CB253:CB264" si="499">IF(BZ253=0,0,CA253/BZ253*1000)</f>
        <v>0</v>
      </c>
      <c r="CC253" s="43">
        <v>0</v>
      </c>
      <c r="CD253" s="14">
        <v>0</v>
      </c>
      <c r="CE253" s="44">
        <f t="shared" ref="CE253:CE264" si="500">IF(CC253=0,0,CD253/CC253*1000)</f>
        <v>0</v>
      </c>
      <c r="CF253" s="43">
        <v>0</v>
      </c>
      <c r="CG253" s="14">
        <v>0</v>
      </c>
      <c r="CH253" s="44">
        <f t="shared" ref="CH253:CH264" si="501">IF(CF253=0,0,CG253/CF253*1000)</f>
        <v>0</v>
      </c>
      <c r="CI253" s="65">
        <v>125</v>
      </c>
      <c r="CJ253" s="14">
        <v>3159.3719999999998</v>
      </c>
      <c r="CK253" s="44">
        <f t="shared" ref="CK253:CK264" si="502">IF(CI253=0,0,CJ253/CI253*1000)</f>
        <v>25274.975999999999</v>
      </c>
      <c r="CL253" s="43">
        <v>0</v>
      </c>
      <c r="CM253" s="14">
        <v>0</v>
      </c>
      <c r="CN253" s="44">
        <f t="shared" ref="CN253:CN264" si="503">IF(CL253=0,0,CM253/CL253*1000)</f>
        <v>0</v>
      </c>
      <c r="CO253" s="43">
        <v>0</v>
      </c>
      <c r="CP253" s="14">
        <v>0</v>
      </c>
      <c r="CQ253" s="44">
        <f t="shared" ref="CQ253:CQ264" si="504">IF(CO253=0,0,CP253/CO253*1000)</f>
        <v>0</v>
      </c>
      <c r="CR253" s="43">
        <v>0</v>
      </c>
      <c r="CS253" s="14">
        <v>0</v>
      </c>
      <c r="CT253" s="44">
        <f t="shared" ref="CT253:CT264" si="505">IF(CR253=0,0,CS253/CR253*1000)</f>
        <v>0</v>
      </c>
      <c r="CU253" s="43">
        <v>0</v>
      </c>
      <c r="CV253" s="14">
        <v>0</v>
      </c>
      <c r="CW253" s="44">
        <f t="shared" ref="CW253:CW264" si="506">IF(CU253=0,0,CV253/CU253*1000)</f>
        <v>0</v>
      </c>
      <c r="CX253" s="43">
        <v>0</v>
      </c>
      <c r="CY253" s="14">
        <v>0</v>
      </c>
      <c r="CZ253" s="44">
        <f t="shared" ref="CZ253:CZ264" si="507">IF(CX253=0,0,CY253/CX253*1000)</f>
        <v>0</v>
      </c>
      <c r="DA253" s="8">
        <f t="shared" ref="DA253:DB253" si="508">SUMIF($C$5:$CZ$5,"Ton",C253:CZ253)</f>
        <v>125.13986</v>
      </c>
      <c r="DB253" s="17">
        <f t="shared" si="508"/>
        <v>3173.4639999999999</v>
      </c>
    </row>
    <row r="254" spans="1:106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si="475"/>
        <v>0</v>
      </c>
      <c r="F254" s="43">
        <v>0</v>
      </c>
      <c r="G254" s="14">
        <v>0</v>
      </c>
      <c r="H254" s="44">
        <f t="shared" ref="H254:H255" si="509">IF(F254=0,0,G254/F254*1000)</f>
        <v>0</v>
      </c>
      <c r="I254" s="43">
        <v>0</v>
      </c>
      <c r="J254" s="14">
        <v>0</v>
      </c>
      <c r="K254" s="44">
        <f t="shared" si="476"/>
        <v>0</v>
      </c>
      <c r="L254" s="43">
        <v>0</v>
      </c>
      <c r="M254" s="14">
        <v>0</v>
      </c>
      <c r="N254" s="44">
        <f t="shared" si="477"/>
        <v>0</v>
      </c>
      <c r="O254" s="43">
        <v>0</v>
      </c>
      <c r="P254" s="14">
        <v>0</v>
      </c>
      <c r="Q254" s="44">
        <f t="shared" si="478"/>
        <v>0</v>
      </c>
      <c r="R254" s="65">
        <v>5.234</v>
      </c>
      <c r="S254" s="14">
        <v>240.83</v>
      </c>
      <c r="T254" s="44">
        <f t="shared" si="479"/>
        <v>46012.609858616743</v>
      </c>
      <c r="U254" s="43">
        <v>0</v>
      </c>
      <c r="V254" s="14">
        <v>0</v>
      </c>
      <c r="W254" s="44">
        <f t="shared" si="480"/>
        <v>0</v>
      </c>
      <c r="X254" s="43">
        <v>0</v>
      </c>
      <c r="Y254" s="14">
        <v>0</v>
      </c>
      <c r="Z254" s="44">
        <f t="shared" si="481"/>
        <v>0</v>
      </c>
      <c r="AA254" s="43">
        <v>0</v>
      </c>
      <c r="AB254" s="14">
        <v>0</v>
      </c>
      <c r="AC254" s="44">
        <f t="shared" si="482"/>
        <v>0</v>
      </c>
      <c r="AD254" s="43">
        <v>0</v>
      </c>
      <c r="AE254" s="14">
        <v>0</v>
      </c>
      <c r="AF254" s="44">
        <f t="shared" si="483"/>
        <v>0</v>
      </c>
      <c r="AG254" s="43">
        <v>0</v>
      </c>
      <c r="AH254" s="14">
        <v>0</v>
      </c>
      <c r="AI254" s="44">
        <f t="shared" si="484"/>
        <v>0</v>
      </c>
      <c r="AJ254" s="43">
        <v>0</v>
      </c>
      <c r="AK254" s="14">
        <v>0</v>
      </c>
      <c r="AL254" s="44">
        <f t="shared" si="485"/>
        <v>0</v>
      </c>
      <c r="AM254" s="43">
        <v>0</v>
      </c>
      <c r="AN254" s="14">
        <v>0</v>
      </c>
      <c r="AO254" s="44">
        <f t="shared" si="486"/>
        <v>0</v>
      </c>
      <c r="AP254" s="43">
        <v>0</v>
      </c>
      <c r="AQ254" s="14">
        <v>0</v>
      </c>
      <c r="AR254" s="44">
        <f t="shared" si="487"/>
        <v>0</v>
      </c>
      <c r="AS254" s="43">
        <v>0</v>
      </c>
      <c r="AT254" s="14">
        <v>0</v>
      </c>
      <c r="AU254" s="44">
        <f t="shared" si="488"/>
        <v>0</v>
      </c>
      <c r="AV254" s="43">
        <v>0</v>
      </c>
      <c r="AW254" s="14">
        <v>0</v>
      </c>
      <c r="AX254" s="44">
        <f t="shared" si="489"/>
        <v>0</v>
      </c>
      <c r="AY254" s="43">
        <v>0</v>
      </c>
      <c r="AZ254" s="14">
        <v>0</v>
      </c>
      <c r="BA254" s="44">
        <f t="shared" si="490"/>
        <v>0</v>
      </c>
      <c r="BB254" s="43">
        <v>0</v>
      </c>
      <c r="BC254" s="14">
        <v>0</v>
      </c>
      <c r="BD254" s="44">
        <f t="shared" si="491"/>
        <v>0</v>
      </c>
      <c r="BE254" s="43">
        <v>0</v>
      </c>
      <c r="BF254" s="14">
        <v>0</v>
      </c>
      <c r="BG254" s="44">
        <f t="shared" si="492"/>
        <v>0</v>
      </c>
      <c r="BH254" s="43">
        <v>0</v>
      </c>
      <c r="BI254" s="14">
        <v>0</v>
      </c>
      <c r="BJ254" s="44">
        <f t="shared" si="493"/>
        <v>0</v>
      </c>
      <c r="BK254" s="43">
        <v>0</v>
      </c>
      <c r="BL254" s="14">
        <v>0</v>
      </c>
      <c r="BM254" s="44">
        <f t="shared" si="494"/>
        <v>0</v>
      </c>
      <c r="BN254" s="43">
        <v>0</v>
      </c>
      <c r="BO254" s="14">
        <v>0</v>
      </c>
      <c r="BP254" s="44">
        <f t="shared" si="495"/>
        <v>0</v>
      </c>
      <c r="BQ254" s="43">
        <v>0</v>
      </c>
      <c r="BR254" s="14">
        <v>0</v>
      </c>
      <c r="BS254" s="44">
        <f t="shared" si="496"/>
        <v>0</v>
      </c>
      <c r="BT254" s="43">
        <v>0</v>
      </c>
      <c r="BU254" s="14">
        <v>0</v>
      </c>
      <c r="BV254" s="44">
        <f t="shared" si="497"/>
        <v>0</v>
      </c>
      <c r="BW254" s="43">
        <v>0</v>
      </c>
      <c r="BX254" s="14">
        <v>0</v>
      </c>
      <c r="BY254" s="44">
        <f t="shared" si="498"/>
        <v>0</v>
      </c>
      <c r="BZ254" s="43">
        <v>0</v>
      </c>
      <c r="CA254" s="14">
        <v>0</v>
      </c>
      <c r="CB254" s="44">
        <f t="shared" si="499"/>
        <v>0</v>
      </c>
      <c r="CC254" s="43">
        <v>0</v>
      </c>
      <c r="CD254" s="14">
        <v>0</v>
      </c>
      <c r="CE254" s="44">
        <f t="shared" si="500"/>
        <v>0</v>
      </c>
      <c r="CF254" s="43">
        <v>0</v>
      </c>
      <c r="CG254" s="14">
        <v>0</v>
      </c>
      <c r="CH254" s="44">
        <f t="shared" si="501"/>
        <v>0</v>
      </c>
      <c r="CI254" s="65">
        <v>25</v>
      </c>
      <c r="CJ254" s="14">
        <v>617.47699999999998</v>
      </c>
      <c r="CK254" s="44">
        <f t="shared" si="502"/>
        <v>24699.079999999998</v>
      </c>
      <c r="CL254" s="43">
        <v>0</v>
      </c>
      <c r="CM254" s="14">
        <v>0</v>
      </c>
      <c r="CN254" s="44">
        <f t="shared" si="503"/>
        <v>0</v>
      </c>
      <c r="CO254" s="43">
        <v>0</v>
      </c>
      <c r="CP254" s="14">
        <v>0</v>
      </c>
      <c r="CQ254" s="44">
        <f t="shared" si="504"/>
        <v>0</v>
      </c>
      <c r="CR254" s="43">
        <v>0</v>
      </c>
      <c r="CS254" s="14">
        <v>0</v>
      </c>
      <c r="CT254" s="44">
        <f t="shared" si="505"/>
        <v>0</v>
      </c>
      <c r="CU254" s="43">
        <v>0</v>
      </c>
      <c r="CV254" s="14">
        <v>0</v>
      </c>
      <c r="CW254" s="44">
        <f t="shared" si="506"/>
        <v>0</v>
      </c>
      <c r="CX254" s="43">
        <v>0</v>
      </c>
      <c r="CY254" s="14">
        <v>0</v>
      </c>
      <c r="CZ254" s="44">
        <f t="shared" si="507"/>
        <v>0</v>
      </c>
      <c r="DA254" s="8">
        <f t="shared" ref="DA254:DB254" si="510">SUMIF($C$5:$CZ$5,"Ton",C254:CZ254)</f>
        <v>30.234000000000002</v>
      </c>
      <c r="DB254" s="17">
        <f t="shared" si="510"/>
        <v>858.30700000000002</v>
      </c>
    </row>
    <row r="255" spans="1:106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75"/>
        <v>0</v>
      </c>
      <c r="F255" s="43">
        <v>0</v>
      </c>
      <c r="G255" s="14">
        <v>0</v>
      </c>
      <c r="H255" s="44">
        <f t="shared" si="509"/>
        <v>0</v>
      </c>
      <c r="I255" s="43">
        <v>0</v>
      </c>
      <c r="J255" s="14">
        <v>0</v>
      </c>
      <c r="K255" s="44">
        <f t="shared" si="476"/>
        <v>0</v>
      </c>
      <c r="L255" s="43">
        <v>0</v>
      </c>
      <c r="M255" s="14">
        <v>0</v>
      </c>
      <c r="N255" s="44">
        <f t="shared" si="477"/>
        <v>0</v>
      </c>
      <c r="O255" s="43">
        <v>0</v>
      </c>
      <c r="P255" s="14">
        <v>0</v>
      </c>
      <c r="Q255" s="44">
        <f t="shared" si="478"/>
        <v>0</v>
      </c>
      <c r="R255" s="65">
        <v>0.36</v>
      </c>
      <c r="S255" s="14">
        <v>15.981</v>
      </c>
      <c r="T255" s="44">
        <f t="shared" si="479"/>
        <v>44391.666666666664</v>
      </c>
      <c r="U255" s="43">
        <v>0</v>
      </c>
      <c r="V255" s="14">
        <v>0</v>
      </c>
      <c r="W255" s="44">
        <f t="shared" si="480"/>
        <v>0</v>
      </c>
      <c r="X255" s="43">
        <v>0</v>
      </c>
      <c r="Y255" s="14">
        <v>0</v>
      </c>
      <c r="Z255" s="44">
        <f t="shared" si="481"/>
        <v>0</v>
      </c>
      <c r="AA255" s="43">
        <v>0</v>
      </c>
      <c r="AB255" s="14">
        <v>0</v>
      </c>
      <c r="AC255" s="44">
        <f t="shared" si="482"/>
        <v>0</v>
      </c>
      <c r="AD255" s="43">
        <v>0</v>
      </c>
      <c r="AE255" s="14">
        <v>0</v>
      </c>
      <c r="AF255" s="44">
        <f t="shared" si="483"/>
        <v>0</v>
      </c>
      <c r="AG255" s="43">
        <v>0</v>
      </c>
      <c r="AH255" s="14">
        <v>0</v>
      </c>
      <c r="AI255" s="44">
        <f t="shared" si="484"/>
        <v>0</v>
      </c>
      <c r="AJ255" s="43">
        <v>0</v>
      </c>
      <c r="AK255" s="14">
        <v>0</v>
      </c>
      <c r="AL255" s="44">
        <f t="shared" si="485"/>
        <v>0</v>
      </c>
      <c r="AM255" s="43">
        <v>0</v>
      </c>
      <c r="AN255" s="14">
        <v>0</v>
      </c>
      <c r="AO255" s="44">
        <f t="shared" si="486"/>
        <v>0</v>
      </c>
      <c r="AP255" s="43">
        <v>0</v>
      </c>
      <c r="AQ255" s="14">
        <v>0</v>
      </c>
      <c r="AR255" s="44">
        <f t="shared" si="487"/>
        <v>0</v>
      </c>
      <c r="AS255" s="43">
        <v>0</v>
      </c>
      <c r="AT255" s="14">
        <v>0</v>
      </c>
      <c r="AU255" s="44">
        <f t="shared" si="488"/>
        <v>0</v>
      </c>
      <c r="AV255" s="43">
        <v>0</v>
      </c>
      <c r="AW255" s="14">
        <v>0</v>
      </c>
      <c r="AX255" s="44">
        <f t="shared" si="489"/>
        <v>0</v>
      </c>
      <c r="AY255" s="43">
        <v>0</v>
      </c>
      <c r="AZ255" s="14">
        <v>0</v>
      </c>
      <c r="BA255" s="44">
        <f t="shared" si="490"/>
        <v>0</v>
      </c>
      <c r="BB255" s="43">
        <v>0</v>
      </c>
      <c r="BC255" s="14">
        <v>0</v>
      </c>
      <c r="BD255" s="44">
        <f t="shared" si="491"/>
        <v>0</v>
      </c>
      <c r="BE255" s="43">
        <v>0</v>
      </c>
      <c r="BF255" s="14">
        <v>0</v>
      </c>
      <c r="BG255" s="44">
        <f t="shared" si="492"/>
        <v>0</v>
      </c>
      <c r="BH255" s="65">
        <v>0.21</v>
      </c>
      <c r="BI255" s="14">
        <v>4.8540000000000001</v>
      </c>
      <c r="BJ255" s="44">
        <f t="shared" si="493"/>
        <v>23114.285714285714</v>
      </c>
      <c r="BK255" s="65">
        <v>1.2</v>
      </c>
      <c r="BL255" s="14">
        <v>86.591999999999999</v>
      </c>
      <c r="BM255" s="44">
        <f t="shared" si="494"/>
        <v>72160</v>
      </c>
      <c r="BN255" s="43">
        <v>0</v>
      </c>
      <c r="BO255" s="14">
        <v>0</v>
      </c>
      <c r="BP255" s="44">
        <f t="shared" si="495"/>
        <v>0</v>
      </c>
      <c r="BQ255" s="43">
        <v>0</v>
      </c>
      <c r="BR255" s="14">
        <v>0</v>
      </c>
      <c r="BS255" s="44">
        <f t="shared" si="496"/>
        <v>0</v>
      </c>
      <c r="BT255" s="43">
        <v>0</v>
      </c>
      <c r="BU255" s="14">
        <v>0</v>
      </c>
      <c r="BV255" s="44">
        <f t="shared" si="497"/>
        <v>0</v>
      </c>
      <c r="BW255" s="43">
        <v>0</v>
      </c>
      <c r="BX255" s="14">
        <v>0</v>
      </c>
      <c r="BY255" s="44">
        <f t="shared" si="498"/>
        <v>0</v>
      </c>
      <c r="BZ255" s="43">
        <v>0</v>
      </c>
      <c r="CA255" s="14">
        <v>0</v>
      </c>
      <c r="CB255" s="44">
        <f t="shared" si="499"/>
        <v>0</v>
      </c>
      <c r="CC255" s="43">
        <v>0</v>
      </c>
      <c r="CD255" s="14">
        <v>0</v>
      </c>
      <c r="CE255" s="44">
        <f t="shared" si="500"/>
        <v>0</v>
      </c>
      <c r="CF255" s="43">
        <v>0</v>
      </c>
      <c r="CG255" s="14">
        <v>0</v>
      </c>
      <c r="CH255" s="44">
        <f t="shared" si="501"/>
        <v>0</v>
      </c>
      <c r="CI255" s="65">
        <v>167.9</v>
      </c>
      <c r="CJ255" s="14">
        <v>1575.1289999999999</v>
      </c>
      <c r="CK255" s="44">
        <f t="shared" si="502"/>
        <v>9381.3519952352581</v>
      </c>
      <c r="CL255" s="43">
        <v>0</v>
      </c>
      <c r="CM255" s="14">
        <v>0</v>
      </c>
      <c r="CN255" s="44">
        <f t="shared" si="503"/>
        <v>0</v>
      </c>
      <c r="CO255" s="43">
        <v>0</v>
      </c>
      <c r="CP255" s="14">
        <v>0</v>
      </c>
      <c r="CQ255" s="44">
        <f t="shared" si="504"/>
        <v>0</v>
      </c>
      <c r="CR255" s="43">
        <v>0</v>
      </c>
      <c r="CS255" s="14">
        <v>0</v>
      </c>
      <c r="CT255" s="44">
        <f t="shared" si="505"/>
        <v>0</v>
      </c>
      <c r="CU255" s="43">
        <v>0</v>
      </c>
      <c r="CV255" s="14">
        <v>0</v>
      </c>
      <c r="CW255" s="44">
        <f t="shared" si="506"/>
        <v>0</v>
      </c>
      <c r="CX255" s="43">
        <v>0</v>
      </c>
      <c r="CY255" s="14">
        <v>0</v>
      </c>
      <c r="CZ255" s="44">
        <f t="shared" si="507"/>
        <v>0</v>
      </c>
      <c r="DA255" s="8">
        <f t="shared" ref="DA255:DB255" si="511">SUMIF($C$5:$CZ$5,"Ton",C255:CZ255)</f>
        <v>169.67000000000002</v>
      </c>
      <c r="DB255" s="17">
        <f t="shared" si="511"/>
        <v>1682.5559999999998</v>
      </c>
    </row>
    <row r="256" spans="1:106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 t="shared" si="475"/>
        <v>0</v>
      </c>
      <c r="F256" s="43">
        <v>0</v>
      </c>
      <c r="G256" s="14">
        <v>0</v>
      </c>
      <c r="H256" s="44">
        <f>IF(F256=0,0,G256/F256*1000)</f>
        <v>0</v>
      </c>
      <c r="I256" s="43">
        <v>0</v>
      </c>
      <c r="J256" s="14">
        <v>0</v>
      </c>
      <c r="K256" s="44">
        <f t="shared" si="476"/>
        <v>0</v>
      </c>
      <c r="L256" s="43">
        <v>0</v>
      </c>
      <c r="M256" s="14">
        <v>0</v>
      </c>
      <c r="N256" s="44">
        <f t="shared" si="477"/>
        <v>0</v>
      </c>
      <c r="O256" s="43">
        <v>0</v>
      </c>
      <c r="P256" s="14">
        <v>0</v>
      </c>
      <c r="Q256" s="44">
        <f t="shared" si="478"/>
        <v>0</v>
      </c>
      <c r="R256" s="43">
        <v>0</v>
      </c>
      <c r="S256" s="14">
        <v>0</v>
      </c>
      <c r="T256" s="44">
        <f t="shared" si="479"/>
        <v>0</v>
      </c>
      <c r="U256" s="43">
        <v>0</v>
      </c>
      <c r="V256" s="14">
        <v>0</v>
      </c>
      <c r="W256" s="44">
        <f t="shared" si="480"/>
        <v>0</v>
      </c>
      <c r="X256" s="43">
        <v>0</v>
      </c>
      <c r="Y256" s="14">
        <v>0</v>
      </c>
      <c r="Z256" s="44">
        <f t="shared" si="481"/>
        <v>0</v>
      </c>
      <c r="AA256" s="65">
        <v>0.3</v>
      </c>
      <c r="AB256" s="14">
        <v>21.384</v>
      </c>
      <c r="AC256" s="44">
        <f t="shared" si="482"/>
        <v>71280</v>
      </c>
      <c r="AD256" s="65">
        <v>20</v>
      </c>
      <c r="AE256" s="14">
        <v>1603.2059999999999</v>
      </c>
      <c r="AF256" s="44">
        <f t="shared" si="483"/>
        <v>80160.299999999988</v>
      </c>
      <c r="AG256" s="43">
        <v>0</v>
      </c>
      <c r="AH256" s="14">
        <v>0</v>
      </c>
      <c r="AI256" s="44">
        <f t="shared" si="484"/>
        <v>0</v>
      </c>
      <c r="AJ256" s="43">
        <v>0</v>
      </c>
      <c r="AK256" s="14">
        <v>0</v>
      </c>
      <c r="AL256" s="44">
        <f t="shared" si="485"/>
        <v>0</v>
      </c>
      <c r="AM256" s="43">
        <v>0</v>
      </c>
      <c r="AN256" s="14">
        <v>0</v>
      </c>
      <c r="AO256" s="44">
        <f t="shared" si="486"/>
        <v>0</v>
      </c>
      <c r="AP256" s="43">
        <v>0</v>
      </c>
      <c r="AQ256" s="14">
        <v>0</v>
      </c>
      <c r="AR256" s="44">
        <f t="shared" si="487"/>
        <v>0</v>
      </c>
      <c r="AS256" s="43">
        <v>0</v>
      </c>
      <c r="AT256" s="14">
        <v>0</v>
      </c>
      <c r="AU256" s="44">
        <f t="shared" si="488"/>
        <v>0</v>
      </c>
      <c r="AV256" s="43">
        <v>0</v>
      </c>
      <c r="AW256" s="14">
        <v>0</v>
      </c>
      <c r="AX256" s="44">
        <f t="shared" si="489"/>
        <v>0</v>
      </c>
      <c r="AY256" s="43">
        <v>0</v>
      </c>
      <c r="AZ256" s="14">
        <v>0</v>
      </c>
      <c r="BA256" s="44">
        <f t="shared" si="490"/>
        <v>0</v>
      </c>
      <c r="BB256" s="43">
        <v>0</v>
      </c>
      <c r="BC256" s="14">
        <v>0</v>
      </c>
      <c r="BD256" s="44">
        <f t="shared" si="491"/>
        <v>0</v>
      </c>
      <c r="BE256" s="43">
        <v>0</v>
      </c>
      <c r="BF256" s="14">
        <v>0</v>
      </c>
      <c r="BG256" s="44">
        <f t="shared" si="492"/>
        <v>0</v>
      </c>
      <c r="BH256" s="43">
        <v>0</v>
      </c>
      <c r="BI256" s="14">
        <v>0</v>
      </c>
      <c r="BJ256" s="44">
        <f t="shared" si="493"/>
        <v>0</v>
      </c>
      <c r="BK256" s="43">
        <v>0</v>
      </c>
      <c r="BL256" s="14">
        <v>0</v>
      </c>
      <c r="BM256" s="44">
        <f t="shared" si="494"/>
        <v>0</v>
      </c>
      <c r="BN256" s="43">
        <v>0</v>
      </c>
      <c r="BO256" s="14">
        <v>0</v>
      </c>
      <c r="BP256" s="44">
        <f t="shared" si="495"/>
        <v>0</v>
      </c>
      <c r="BQ256" s="43">
        <v>0</v>
      </c>
      <c r="BR256" s="14">
        <v>0</v>
      </c>
      <c r="BS256" s="44">
        <f t="shared" si="496"/>
        <v>0</v>
      </c>
      <c r="BT256" s="43">
        <v>0</v>
      </c>
      <c r="BU256" s="14">
        <v>0</v>
      </c>
      <c r="BV256" s="44">
        <f t="shared" si="497"/>
        <v>0</v>
      </c>
      <c r="BW256" s="43">
        <v>0</v>
      </c>
      <c r="BX256" s="14">
        <v>0</v>
      </c>
      <c r="BY256" s="44">
        <f t="shared" si="498"/>
        <v>0</v>
      </c>
      <c r="BZ256" s="43">
        <v>0</v>
      </c>
      <c r="CA256" s="14">
        <v>0</v>
      </c>
      <c r="CB256" s="44">
        <f t="shared" si="499"/>
        <v>0</v>
      </c>
      <c r="CC256" s="43">
        <v>0</v>
      </c>
      <c r="CD256" s="14">
        <v>0</v>
      </c>
      <c r="CE256" s="44">
        <f t="shared" si="500"/>
        <v>0</v>
      </c>
      <c r="CF256" s="43">
        <v>0</v>
      </c>
      <c r="CG256" s="14">
        <v>0</v>
      </c>
      <c r="CH256" s="44">
        <f t="shared" si="501"/>
        <v>0</v>
      </c>
      <c r="CI256" s="65">
        <v>144.69999999999999</v>
      </c>
      <c r="CJ256" s="14">
        <v>1969.0419999999999</v>
      </c>
      <c r="CK256" s="44">
        <f t="shared" si="502"/>
        <v>13607.753973738771</v>
      </c>
      <c r="CL256" s="43">
        <v>0</v>
      </c>
      <c r="CM256" s="14">
        <v>0</v>
      </c>
      <c r="CN256" s="44">
        <f t="shared" si="503"/>
        <v>0</v>
      </c>
      <c r="CO256" s="43">
        <v>0</v>
      </c>
      <c r="CP256" s="14">
        <v>0</v>
      </c>
      <c r="CQ256" s="44">
        <f t="shared" si="504"/>
        <v>0</v>
      </c>
      <c r="CR256" s="43">
        <v>0</v>
      </c>
      <c r="CS256" s="14">
        <v>0</v>
      </c>
      <c r="CT256" s="44">
        <f t="shared" si="505"/>
        <v>0</v>
      </c>
      <c r="CU256" s="65">
        <v>3.5000000000000003E-2</v>
      </c>
      <c r="CV256" s="14">
        <v>0.04</v>
      </c>
      <c r="CW256" s="44">
        <f t="shared" si="506"/>
        <v>1142.8571428571429</v>
      </c>
      <c r="CX256" s="43">
        <v>0</v>
      </c>
      <c r="CY256" s="14">
        <v>0</v>
      </c>
      <c r="CZ256" s="44">
        <f t="shared" si="507"/>
        <v>0</v>
      </c>
      <c r="DA256" s="8">
        <f t="shared" ref="DA256:DB256" si="512">SUMIF($C$5:$CZ$5,"Ton",C256:CZ256)</f>
        <v>165.035</v>
      </c>
      <c r="DB256" s="17">
        <f t="shared" si="512"/>
        <v>3593.6719999999996</v>
      </c>
    </row>
    <row r="257" spans="1:106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si="475"/>
        <v>0</v>
      </c>
      <c r="F257" s="43">
        <v>0</v>
      </c>
      <c r="G257" s="14">
        <v>0</v>
      </c>
      <c r="H257" s="44">
        <f t="shared" ref="H257:H264" si="513">IF(F257=0,0,G257/F257*1000)</f>
        <v>0</v>
      </c>
      <c r="I257" s="43">
        <v>0</v>
      </c>
      <c r="J257" s="14">
        <v>0</v>
      </c>
      <c r="K257" s="44">
        <f t="shared" si="476"/>
        <v>0</v>
      </c>
      <c r="L257" s="43">
        <v>0</v>
      </c>
      <c r="M257" s="14">
        <v>0</v>
      </c>
      <c r="N257" s="44">
        <f t="shared" si="477"/>
        <v>0</v>
      </c>
      <c r="O257" s="43">
        <v>0</v>
      </c>
      <c r="P257" s="14">
        <v>0</v>
      </c>
      <c r="Q257" s="44">
        <f t="shared" si="478"/>
        <v>0</v>
      </c>
      <c r="R257" s="65">
        <v>5.22</v>
      </c>
      <c r="S257" s="14">
        <v>256.02800000000002</v>
      </c>
      <c r="T257" s="44">
        <f t="shared" si="479"/>
        <v>49047.509578544064</v>
      </c>
      <c r="U257" s="43">
        <v>0</v>
      </c>
      <c r="V257" s="14">
        <v>0</v>
      </c>
      <c r="W257" s="44">
        <f t="shared" si="480"/>
        <v>0</v>
      </c>
      <c r="X257" s="43">
        <v>0</v>
      </c>
      <c r="Y257" s="14">
        <v>0</v>
      </c>
      <c r="Z257" s="44">
        <f t="shared" si="481"/>
        <v>0</v>
      </c>
      <c r="AA257" s="43">
        <v>0</v>
      </c>
      <c r="AB257" s="14">
        <v>0</v>
      </c>
      <c r="AC257" s="44">
        <f t="shared" si="482"/>
        <v>0</v>
      </c>
      <c r="AD257" s="43">
        <v>0</v>
      </c>
      <c r="AE257" s="14">
        <v>0</v>
      </c>
      <c r="AF257" s="44">
        <f t="shared" si="483"/>
        <v>0</v>
      </c>
      <c r="AG257" s="43">
        <v>0</v>
      </c>
      <c r="AH257" s="14">
        <v>0</v>
      </c>
      <c r="AI257" s="44">
        <f t="shared" si="484"/>
        <v>0</v>
      </c>
      <c r="AJ257" s="43">
        <v>0</v>
      </c>
      <c r="AK257" s="14">
        <v>0</v>
      </c>
      <c r="AL257" s="44">
        <f t="shared" si="485"/>
        <v>0</v>
      </c>
      <c r="AM257" s="43">
        <v>0</v>
      </c>
      <c r="AN257" s="14">
        <v>0</v>
      </c>
      <c r="AO257" s="44">
        <f t="shared" si="486"/>
        <v>0</v>
      </c>
      <c r="AP257" s="43">
        <v>0</v>
      </c>
      <c r="AQ257" s="14">
        <v>0</v>
      </c>
      <c r="AR257" s="44">
        <f t="shared" si="487"/>
        <v>0</v>
      </c>
      <c r="AS257" s="43">
        <v>0</v>
      </c>
      <c r="AT257" s="14">
        <v>0</v>
      </c>
      <c r="AU257" s="44">
        <f t="shared" si="488"/>
        <v>0</v>
      </c>
      <c r="AV257" s="43">
        <v>0</v>
      </c>
      <c r="AW257" s="14">
        <v>0</v>
      </c>
      <c r="AX257" s="44">
        <f t="shared" si="489"/>
        <v>0</v>
      </c>
      <c r="AY257" s="43">
        <v>0</v>
      </c>
      <c r="AZ257" s="14">
        <v>0</v>
      </c>
      <c r="BA257" s="44">
        <f t="shared" si="490"/>
        <v>0</v>
      </c>
      <c r="BB257" s="43">
        <v>0</v>
      </c>
      <c r="BC257" s="14">
        <v>0</v>
      </c>
      <c r="BD257" s="44">
        <f t="shared" si="491"/>
        <v>0</v>
      </c>
      <c r="BE257" s="43">
        <v>0</v>
      </c>
      <c r="BF257" s="14">
        <v>0</v>
      </c>
      <c r="BG257" s="44">
        <f t="shared" si="492"/>
        <v>0</v>
      </c>
      <c r="BH257" s="43">
        <v>0</v>
      </c>
      <c r="BI257" s="14">
        <v>0</v>
      </c>
      <c r="BJ257" s="44">
        <f t="shared" si="493"/>
        <v>0</v>
      </c>
      <c r="BK257" s="65">
        <v>0.6</v>
      </c>
      <c r="BL257" s="14">
        <v>44.587000000000003</v>
      </c>
      <c r="BM257" s="44">
        <f t="shared" si="494"/>
        <v>74311.666666666686</v>
      </c>
      <c r="BN257" s="43">
        <v>0</v>
      </c>
      <c r="BO257" s="14">
        <v>0</v>
      </c>
      <c r="BP257" s="44">
        <f t="shared" si="495"/>
        <v>0</v>
      </c>
      <c r="BQ257" s="43">
        <v>0</v>
      </c>
      <c r="BR257" s="14">
        <v>0</v>
      </c>
      <c r="BS257" s="44">
        <f t="shared" si="496"/>
        <v>0</v>
      </c>
      <c r="BT257" s="43">
        <v>0</v>
      </c>
      <c r="BU257" s="14">
        <v>0</v>
      </c>
      <c r="BV257" s="44">
        <f t="shared" si="497"/>
        <v>0</v>
      </c>
      <c r="BW257" s="43">
        <v>0</v>
      </c>
      <c r="BX257" s="14">
        <v>0</v>
      </c>
      <c r="BY257" s="44">
        <f t="shared" si="498"/>
        <v>0</v>
      </c>
      <c r="BZ257" s="43">
        <v>0</v>
      </c>
      <c r="CA257" s="14">
        <v>0</v>
      </c>
      <c r="CB257" s="44">
        <f t="shared" si="499"/>
        <v>0</v>
      </c>
      <c r="CC257" s="43">
        <v>0</v>
      </c>
      <c r="CD257" s="14">
        <v>0</v>
      </c>
      <c r="CE257" s="44">
        <f t="shared" si="500"/>
        <v>0</v>
      </c>
      <c r="CF257" s="43">
        <v>0</v>
      </c>
      <c r="CG257" s="14">
        <v>0</v>
      </c>
      <c r="CH257" s="44">
        <f t="shared" si="501"/>
        <v>0</v>
      </c>
      <c r="CI257" s="65">
        <v>357.82499999999999</v>
      </c>
      <c r="CJ257" s="14">
        <v>3821.5189999999998</v>
      </c>
      <c r="CK257" s="44">
        <f t="shared" si="502"/>
        <v>10679.854677565849</v>
      </c>
      <c r="CL257" s="43">
        <v>0</v>
      </c>
      <c r="CM257" s="14">
        <v>0</v>
      </c>
      <c r="CN257" s="44">
        <f t="shared" si="503"/>
        <v>0</v>
      </c>
      <c r="CO257" s="43">
        <v>0</v>
      </c>
      <c r="CP257" s="14">
        <v>0</v>
      </c>
      <c r="CQ257" s="44">
        <f t="shared" si="504"/>
        <v>0</v>
      </c>
      <c r="CR257" s="43">
        <v>0</v>
      </c>
      <c r="CS257" s="14">
        <v>0</v>
      </c>
      <c r="CT257" s="44">
        <f t="shared" si="505"/>
        <v>0</v>
      </c>
      <c r="CU257" s="43">
        <v>0</v>
      </c>
      <c r="CV257" s="14">
        <v>0</v>
      </c>
      <c r="CW257" s="44">
        <f t="shared" si="506"/>
        <v>0</v>
      </c>
      <c r="CX257" s="43">
        <v>0</v>
      </c>
      <c r="CY257" s="14">
        <v>0</v>
      </c>
      <c r="CZ257" s="44">
        <f t="shared" si="507"/>
        <v>0</v>
      </c>
      <c r="DA257" s="8">
        <f t="shared" ref="DA257:DB257" si="514">SUMIF($C$5:$CZ$5,"Ton",C257:CZ257)</f>
        <v>363.64499999999998</v>
      </c>
      <c r="DB257" s="17">
        <f t="shared" si="514"/>
        <v>4122.134</v>
      </c>
    </row>
    <row r="258" spans="1:106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75"/>
        <v>0</v>
      </c>
      <c r="F258" s="43">
        <v>0</v>
      </c>
      <c r="G258" s="14">
        <v>0</v>
      </c>
      <c r="H258" s="44">
        <f t="shared" si="513"/>
        <v>0</v>
      </c>
      <c r="I258" s="43">
        <v>0</v>
      </c>
      <c r="J258" s="14">
        <v>0</v>
      </c>
      <c r="K258" s="44">
        <f t="shared" si="476"/>
        <v>0</v>
      </c>
      <c r="L258" s="43">
        <v>0</v>
      </c>
      <c r="M258" s="14">
        <v>0</v>
      </c>
      <c r="N258" s="44">
        <f t="shared" si="477"/>
        <v>0</v>
      </c>
      <c r="O258" s="43">
        <v>0</v>
      </c>
      <c r="P258" s="14">
        <v>0</v>
      </c>
      <c r="Q258" s="44">
        <f t="shared" si="478"/>
        <v>0</v>
      </c>
      <c r="R258" s="65">
        <v>5.2272299999999996</v>
      </c>
      <c r="S258" s="14">
        <v>271.59399999999999</v>
      </c>
      <c r="T258" s="44">
        <f t="shared" si="479"/>
        <v>51957.537739873704</v>
      </c>
      <c r="U258" s="43">
        <v>0</v>
      </c>
      <c r="V258" s="14">
        <v>0</v>
      </c>
      <c r="W258" s="44">
        <f t="shared" si="480"/>
        <v>0</v>
      </c>
      <c r="X258" s="43">
        <v>0</v>
      </c>
      <c r="Y258" s="14">
        <v>0</v>
      </c>
      <c r="Z258" s="44">
        <f t="shared" si="481"/>
        <v>0</v>
      </c>
      <c r="AA258" s="43">
        <v>0</v>
      </c>
      <c r="AB258" s="14">
        <v>0</v>
      </c>
      <c r="AC258" s="44">
        <f t="shared" si="482"/>
        <v>0</v>
      </c>
      <c r="AD258" s="43">
        <v>0</v>
      </c>
      <c r="AE258" s="14">
        <v>0</v>
      </c>
      <c r="AF258" s="44">
        <f t="shared" si="483"/>
        <v>0</v>
      </c>
      <c r="AG258" s="43">
        <v>0</v>
      </c>
      <c r="AH258" s="14">
        <v>0</v>
      </c>
      <c r="AI258" s="44">
        <f t="shared" si="484"/>
        <v>0</v>
      </c>
      <c r="AJ258" s="43">
        <v>0</v>
      </c>
      <c r="AK258" s="14">
        <v>0</v>
      </c>
      <c r="AL258" s="44">
        <f t="shared" si="485"/>
        <v>0</v>
      </c>
      <c r="AM258" s="43">
        <v>0</v>
      </c>
      <c r="AN258" s="14">
        <v>0</v>
      </c>
      <c r="AO258" s="44">
        <f t="shared" si="486"/>
        <v>0</v>
      </c>
      <c r="AP258" s="43">
        <v>0</v>
      </c>
      <c r="AQ258" s="14">
        <v>0</v>
      </c>
      <c r="AR258" s="44">
        <f t="shared" si="487"/>
        <v>0</v>
      </c>
      <c r="AS258" s="43">
        <v>0</v>
      </c>
      <c r="AT258" s="14">
        <v>0</v>
      </c>
      <c r="AU258" s="44">
        <f t="shared" si="488"/>
        <v>0</v>
      </c>
      <c r="AV258" s="43">
        <v>0</v>
      </c>
      <c r="AW258" s="14">
        <v>0</v>
      </c>
      <c r="AX258" s="44">
        <f t="shared" si="489"/>
        <v>0</v>
      </c>
      <c r="AY258" s="43">
        <v>0</v>
      </c>
      <c r="AZ258" s="14">
        <v>0</v>
      </c>
      <c r="BA258" s="44">
        <f t="shared" si="490"/>
        <v>0</v>
      </c>
      <c r="BB258" s="43">
        <v>0</v>
      </c>
      <c r="BC258" s="14">
        <v>0</v>
      </c>
      <c r="BD258" s="44">
        <f t="shared" si="491"/>
        <v>0</v>
      </c>
      <c r="BE258" s="43">
        <v>0</v>
      </c>
      <c r="BF258" s="14">
        <v>0</v>
      </c>
      <c r="BG258" s="44">
        <f t="shared" si="492"/>
        <v>0</v>
      </c>
      <c r="BH258" s="43">
        <v>0</v>
      </c>
      <c r="BI258" s="14">
        <v>0</v>
      </c>
      <c r="BJ258" s="44">
        <f t="shared" si="493"/>
        <v>0</v>
      </c>
      <c r="BK258" s="65">
        <v>0.52500000000000002</v>
      </c>
      <c r="BL258" s="14">
        <v>38.826000000000001</v>
      </c>
      <c r="BM258" s="44">
        <f t="shared" si="494"/>
        <v>73954.28571428571</v>
      </c>
      <c r="BN258" s="43">
        <v>0</v>
      </c>
      <c r="BO258" s="14">
        <v>0</v>
      </c>
      <c r="BP258" s="44">
        <f t="shared" si="495"/>
        <v>0</v>
      </c>
      <c r="BQ258" s="43">
        <v>0</v>
      </c>
      <c r="BR258" s="14">
        <v>0</v>
      </c>
      <c r="BS258" s="44">
        <f t="shared" si="496"/>
        <v>0</v>
      </c>
      <c r="BT258" s="43">
        <v>0</v>
      </c>
      <c r="BU258" s="14">
        <v>0</v>
      </c>
      <c r="BV258" s="44">
        <f t="shared" si="497"/>
        <v>0</v>
      </c>
      <c r="BW258" s="43">
        <v>0</v>
      </c>
      <c r="BX258" s="14">
        <v>0</v>
      </c>
      <c r="BY258" s="44">
        <f t="shared" si="498"/>
        <v>0</v>
      </c>
      <c r="BZ258" s="43">
        <v>0</v>
      </c>
      <c r="CA258" s="14">
        <v>0</v>
      </c>
      <c r="CB258" s="44">
        <f t="shared" si="499"/>
        <v>0</v>
      </c>
      <c r="CC258" s="43">
        <v>0</v>
      </c>
      <c r="CD258" s="14">
        <v>0</v>
      </c>
      <c r="CE258" s="44">
        <f t="shared" si="500"/>
        <v>0</v>
      </c>
      <c r="CF258" s="43">
        <v>0</v>
      </c>
      <c r="CG258" s="14">
        <v>0</v>
      </c>
      <c r="CH258" s="44">
        <f t="shared" si="501"/>
        <v>0</v>
      </c>
      <c r="CI258" s="43">
        <v>0</v>
      </c>
      <c r="CJ258" s="14">
        <v>0</v>
      </c>
      <c r="CK258" s="44">
        <f t="shared" si="502"/>
        <v>0</v>
      </c>
      <c r="CL258" s="43">
        <v>0</v>
      </c>
      <c r="CM258" s="14">
        <v>0</v>
      </c>
      <c r="CN258" s="44">
        <f t="shared" si="503"/>
        <v>0</v>
      </c>
      <c r="CO258" s="43">
        <v>0</v>
      </c>
      <c r="CP258" s="14">
        <v>0</v>
      </c>
      <c r="CQ258" s="44">
        <f t="shared" si="504"/>
        <v>0</v>
      </c>
      <c r="CR258" s="65">
        <v>9.1E-4</v>
      </c>
      <c r="CS258" s="14">
        <v>0.10199999999999999</v>
      </c>
      <c r="CT258" s="44">
        <f t="shared" si="505"/>
        <v>112087.91208791209</v>
      </c>
      <c r="CU258" s="43">
        <v>0</v>
      </c>
      <c r="CV258" s="14">
        <v>0</v>
      </c>
      <c r="CW258" s="44">
        <f t="shared" si="506"/>
        <v>0</v>
      </c>
      <c r="CX258" s="43">
        <v>0</v>
      </c>
      <c r="CY258" s="14">
        <v>0</v>
      </c>
      <c r="CZ258" s="44">
        <f t="shared" si="507"/>
        <v>0</v>
      </c>
      <c r="DA258" s="8">
        <f t="shared" ref="DA258:DB258" si="515">SUMIF($C$5:$CZ$5,"Ton",C258:CZ258)</f>
        <v>5.7531400000000001</v>
      </c>
      <c r="DB258" s="17">
        <f t="shared" si="515"/>
        <v>310.52199999999999</v>
      </c>
    </row>
    <row r="259" spans="1:106" x14ac:dyDescent="0.3">
      <c r="A259" s="42">
        <v>2023</v>
      </c>
      <c r="B259" s="66" t="s">
        <v>11</v>
      </c>
      <c r="C259" s="65">
        <v>1.704E-2</v>
      </c>
      <c r="D259" s="14">
        <v>0.125</v>
      </c>
      <c r="E259" s="44">
        <f t="shared" si="475"/>
        <v>7335.6807511737088</v>
      </c>
      <c r="F259" s="43">
        <v>0</v>
      </c>
      <c r="G259" s="14">
        <v>0</v>
      </c>
      <c r="H259" s="44">
        <f t="shared" si="513"/>
        <v>0</v>
      </c>
      <c r="I259" s="43">
        <v>0</v>
      </c>
      <c r="J259" s="14">
        <v>0</v>
      </c>
      <c r="K259" s="44">
        <f t="shared" si="476"/>
        <v>0</v>
      </c>
      <c r="L259" s="43">
        <v>0</v>
      </c>
      <c r="M259" s="14">
        <v>0</v>
      </c>
      <c r="N259" s="44">
        <f t="shared" si="477"/>
        <v>0</v>
      </c>
      <c r="O259" s="43">
        <v>0</v>
      </c>
      <c r="P259" s="14">
        <v>0</v>
      </c>
      <c r="Q259" s="44">
        <f t="shared" si="478"/>
        <v>0</v>
      </c>
      <c r="R259" s="43">
        <v>0</v>
      </c>
      <c r="S259" s="14">
        <v>0</v>
      </c>
      <c r="T259" s="44">
        <f t="shared" si="479"/>
        <v>0</v>
      </c>
      <c r="U259" s="43">
        <v>0</v>
      </c>
      <c r="V259" s="14">
        <v>0</v>
      </c>
      <c r="W259" s="44">
        <f t="shared" si="480"/>
        <v>0</v>
      </c>
      <c r="X259" s="43">
        <v>0</v>
      </c>
      <c r="Y259" s="14">
        <v>0</v>
      </c>
      <c r="Z259" s="44">
        <f t="shared" si="481"/>
        <v>0</v>
      </c>
      <c r="AA259" s="43">
        <v>0</v>
      </c>
      <c r="AB259" s="14">
        <v>0</v>
      </c>
      <c r="AC259" s="44">
        <f t="shared" si="482"/>
        <v>0</v>
      </c>
      <c r="AD259" s="43">
        <v>0</v>
      </c>
      <c r="AE259" s="14">
        <v>0</v>
      </c>
      <c r="AF259" s="44">
        <f t="shared" si="483"/>
        <v>0</v>
      </c>
      <c r="AG259" s="43">
        <v>0</v>
      </c>
      <c r="AH259" s="14">
        <v>0</v>
      </c>
      <c r="AI259" s="44">
        <f t="shared" si="484"/>
        <v>0</v>
      </c>
      <c r="AJ259" s="43">
        <v>0</v>
      </c>
      <c r="AK259" s="14">
        <v>0</v>
      </c>
      <c r="AL259" s="44">
        <f t="shared" si="485"/>
        <v>0</v>
      </c>
      <c r="AM259" s="43">
        <v>0</v>
      </c>
      <c r="AN259" s="14">
        <v>0</v>
      </c>
      <c r="AO259" s="44">
        <f t="shared" si="486"/>
        <v>0</v>
      </c>
      <c r="AP259" s="43">
        <v>0</v>
      </c>
      <c r="AQ259" s="14">
        <v>0</v>
      </c>
      <c r="AR259" s="44">
        <f t="shared" si="487"/>
        <v>0</v>
      </c>
      <c r="AS259" s="43">
        <v>0</v>
      </c>
      <c r="AT259" s="14">
        <v>0</v>
      </c>
      <c r="AU259" s="44">
        <f t="shared" si="488"/>
        <v>0</v>
      </c>
      <c r="AV259" s="43">
        <v>0</v>
      </c>
      <c r="AW259" s="14">
        <v>0</v>
      </c>
      <c r="AX259" s="44">
        <f t="shared" si="489"/>
        <v>0</v>
      </c>
      <c r="AY259" s="43">
        <v>0</v>
      </c>
      <c r="AZ259" s="14">
        <v>0</v>
      </c>
      <c r="BA259" s="44">
        <f t="shared" si="490"/>
        <v>0</v>
      </c>
      <c r="BB259" s="43">
        <v>0</v>
      </c>
      <c r="BC259" s="14">
        <v>0</v>
      </c>
      <c r="BD259" s="44">
        <f t="shared" si="491"/>
        <v>0</v>
      </c>
      <c r="BE259" s="65">
        <v>4.0858400000000001</v>
      </c>
      <c r="BF259" s="14">
        <v>497.10500000000002</v>
      </c>
      <c r="BG259" s="44">
        <f t="shared" si="492"/>
        <v>121665.31239598223</v>
      </c>
      <c r="BH259" s="43">
        <v>0</v>
      </c>
      <c r="BI259" s="14">
        <v>0</v>
      </c>
      <c r="BJ259" s="44">
        <f t="shared" si="493"/>
        <v>0</v>
      </c>
      <c r="BK259" s="65">
        <v>0.65</v>
      </c>
      <c r="BL259" s="14">
        <v>47.268000000000001</v>
      </c>
      <c r="BM259" s="44">
        <f t="shared" si="494"/>
        <v>72720</v>
      </c>
      <c r="BN259" s="43">
        <v>0</v>
      </c>
      <c r="BO259" s="14">
        <v>0</v>
      </c>
      <c r="BP259" s="44">
        <f t="shared" si="495"/>
        <v>0</v>
      </c>
      <c r="BQ259" s="43">
        <v>0</v>
      </c>
      <c r="BR259" s="14">
        <v>0</v>
      </c>
      <c r="BS259" s="44">
        <f t="shared" si="496"/>
        <v>0</v>
      </c>
      <c r="BT259" s="43">
        <v>0</v>
      </c>
      <c r="BU259" s="14">
        <v>0</v>
      </c>
      <c r="BV259" s="44">
        <f t="shared" si="497"/>
        <v>0</v>
      </c>
      <c r="BW259" s="43">
        <v>0</v>
      </c>
      <c r="BX259" s="14">
        <v>0</v>
      </c>
      <c r="BY259" s="44">
        <f t="shared" si="498"/>
        <v>0</v>
      </c>
      <c r="BZ259" s="43">
        <v>0</v>
      </c>
      <c r="CA259" s="14">
        <v>0</v>
      </c>
      <c r="CB259" s="44">
        <f t="shared" si="499"/>
        <v>0</v>
      </c>
      <c r="CC259" s="43">
        <v>0</v>
      </c>
      <c r="CD259" s="14">
        <v>0</v>
      </c>
      <c r="CE259" s="44">
        <f t="shared" si="500"/>
        <v>0</v>
      </c>
      <c r="CF259" s="43">
        <v>0</v>
      </c>
      <c r="CG259" s="14">
        <v>0</v>
      </c>
      <c r="CH259" s="44">
        <f t="shared" si="501"/>
        <v>0</v>
      </c>
      <c r="CI259" s="65">
        <v>25</v>
      </c>
      <c r="CJ259" s="14">
        <v>688.47799999999995</v>
      </c>
      <c r="CK259" s="44">
        <f t="shared" si="502"/>
        <v>27539.119999999995</v>
      </c>
      <c r="CL259" s="43">
        <v>0</v>
      </c>
      <c r="CM259" s="14">
        <v>0</v>
      </c>
      <c r="CN259" s="44">
        <f t="shared" si="503"/>
        <v>0</v>
      </c>
      <c r="CO259" s="43">
        <v>0</v>
      </c>
      <c r="CP259" s="14">
        <v>0</v>
      </c>
      <c r="CQ259" s="44">
        <f t="shared" si="504"/>
        <v>0</v>
      </c>
      <c r="CR259" s="43">
        <v>0</v>
      </c>
      <c r="CS259" s="14">
        <v>0</v>
      </c>
      <c r="CT259" s="44">
        <f t="shared" si="505"/>
        <v>0</v>
      </c>
      <c r="CU259" s="65">
        <v>4.0000000000000001E-3</v>
      </c>
      <c r="CV259" s="14">
        <v>0.05</v>
      </c>
      <c r="CW259" s="44">
        <f t="shared" si="506"/>
        <v>12500</v>
      </c>
      <c r="CX259" s="43">
        <v>0</v>
      </c>
      <c r="CY259" s="14">
        <v>0</v>
      </c>
      <c r="CZ259" s="44">
        <f t="shared" si="507"/>
        <v>0</v>
      </c>
      <c r="DA259" s="8">
        <f>SUMIF($C$5:$CZ$5,"Ton",C259:CZ259)</f>
        <v>29.756880000000002</v>
      </c>
      <c r="DB259" s="17">
        <f>SUMIF($C$5:$CZ$5,"Ton",D259:DA259)</f>
        <v>1233.0260000000001</v>
      </c>
    </row>
    <row r="260" spans="1:106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75"/>
        <v>0</v>
      </c>
      <c r="F260" s="43">
        <v>0</v>
      </c>
      <c r="G260" s="14">
        <v>0</v>
      </c>
      <c r="H260" s="44">
        <f t="shared" si="513"/>
        <v>0</v>
      </c>
      <c r="I260" s="43">
        <v>0</v>
      </c>
      <c r="J260" s="14">
        <v>0</v>
      </c>
      <c r="K260" s="44">
        <f t="shared" si="476"/>
        <v>0</v>
      </c>
      <c r="L260" s="43">
        <v>0</v>
      </c>
      <c r="M260" s="14">
        <v>0</v>
      </c>
      <c r="N260" s="44">
        <f t="shared" si="477"/>
        <v>0</v>
      </c>
      <c r="O260" s="43">
        <v>0</v>
      </c>
      <c r="P260" s="14">
        <v>0</v>
      </c>
      <c r="Q260" s="44">
        <f t="shared" si="478"/>
        <v>0</v>
      </c>
      <c r="R260" s="43">
        <v>0</v>
      </c>
      <c r="S260" s="14">
        <v>0</v>
      </c>
      <c r="T260" s="44">
        <f t="shared" si="479"/>
        <v>0</v>
      </c>
      <c r="U260" s="43">
        <v>0</v>
      </c>
      <c r="V260" s="14">
        <v>0</v>
      </c>
      <c r="W260" s="44">
        <f t="shared" si="480"/>
        <v>0</v>
      </c>
      <c r="X260" s="43">
        <v>0</v>
      </c>
      <c r="Y260" s="14">
        <v>0</v>
      </c>
      <c r="Z260" s="44">
        <f t="shared" si="481"/>
        <v>0</v>
      </c>
      <c r="AA260" s="43">
        <v>0</v>
      </c>
      <c r="AB260" s="14">
        <v>0</v>
      </c>
      <c r="AC260" s="44">
        <f t="shared" si="482"/>
        <v>0</v>
      </c>
      <c r="AD260" s="43">
        <v>0</v>
      </c>
      <c r="AE260" s="14">
        <v>0</v>
      </c>
      <c r="AF260" s="44">
        <f t="shared" si="483"/>
        <v>0</v>
      </c>
      <c r="AG260" s="43">
        <v>0</v>
      </c>
      <c r="AH260" s="14">
        <v>0</v>
      </c>
      <c r="AI260" s="44">
        <f t="shared" si="484"/>
        <v>0</v>
      </c>
      <c r="AJ260" s="43">
        <v>0</v>
      </c>
      <c r="AK260" s="14">
        <v>0</v>
      </c>
      <c r="AL260" s="44">
        <f t="shared" si="485"/>
        <v>0</v>
      </c>
      <c r="AM260" s="43">
        <v>0</v>
      </c>
      <c r="AN260" s="14">
        <v>0</v>
      </c>
      <c r="AO260" s="44">
        <f t="shared" si="486"/>
        <v>0</v>
      </c>
      <c r="AP260" s="43">
        <v>0</v>
      </c>
      <c r="AQ260" s="14">
        <v>0</v>
      </c>
      <c r="AR260" s="44">
        <f t="shared" si="487"/>
        <v>0</v>
      </c>
      <c r="AS260" s="43">
        <v>0</v>
      </c>
      <c r="AT260" s="14">
        <v>0</v>
      </c>
      <c r="AU260" s="44">
        <f t="shared" si="488"/>
        <v>0</v>
      </c>
      <c r="AV260" s="65">
        <v>6.6E-4</v>
      </c>
      <c r="AW260" s="14">
        <v>7.6999999999999999E-2</v>
      </c>
      <c r="AX260" s="44">
        <f t="shared" si="489"/>
        <v>116666.66666666667</v>
      </c>
      <c r="AY260" s="43">
        <v>0</v>
      </c>
      <c r="AZ260" s="14">
        <v>0</v>
      </c>
      <c r="BA260" s="44">
        <f t="shared" si="490"/>
        <v>0</v>
      </c>
      <c r="BB260" s="43">
        <v>0</v>
      </c>
      <c r="BC260" s="14">
        <v>0</v>
      </c>
      <c r="BD260" s="44">
        <f t="shared" si="491"/>
        <v>0</v>
      </c>
      <c r="BE260" s="43">
        <v>0</v>
      </c>
      <c r="BF260" s="14">
        <v>0</v>
      </c>
      <c r="BG260" s="44">
        <f t="shared" si="492"/>
        <v>0</v>
      </c>
      <c r="BH260" s="43">
        <v>0</v>
      </c>
      <c r="BI260" s="14">
        <v>0</v>
      </c>
      <c r="BJ260" s="44">
        <f t="shared" si="493"/>
        <v>0</v>
      </c>
      <c r="BK260" s="65">
        <v>0.5</v>
      </c>
      <c r="BL260" s="14">
        <v>38.613</v>
      </c>
      <c r="BM260" s="44">
        <f t="shared" si="494"/>
        <v>77226</v>
      </c>
      <c r="BN260" s="43">
        <v>0</v>
      </c>
      <c r="BO260" s="14">
        <v>0</v>
      </c>
      <c r="BP260" s="44">
        <f t="shared" si="495"/>
        <v>0</v>
      </c>
      <c r="BQ260" s="43">
        <v>0</v>
      </c>
      <c r="BR260" s="14">
        <v>0</v>
      </c>
      <c r="BS260" s="44">
        <f t="shared" si="496"/>
        <v>0</v>
      </c>
      <c r="BT260" s="43">
        <v>0</v>
      </c>
      <c r="BU260" s="14">
        <v>0</v>
      </c>
      <c r="BV260" s="44">
        <f t="shared" si="497"/>
        <v>0</v>
      </c>
      <c r="BW260" s="43">
        <v>0</v>
      </c>
      <c r="BX260" s="14">
        <v>0</v>
      </c>
      <c r="BY260" s="44">
        <f t="shared" si="498"/>
        <v>0</v>
      </c>
      <c r="BZ260" s="43">
        <v>0</v>
      </c>
      <c r="CA260" s="14">
        <v>0</v>
      </c>
      <c r="CB260" s="44">
        <f t="shared" si="499"/>
        <v>0</v>
      </c>
      <c r="CC260" s="43">
        <v>0</v>
      </c>
      <c r="CD260" s="14">
        <v>0</v>
      </c>
      <c r="CE260" s="44">
        <f t="shared" si="500"/>
        <v>0</v>
      </c>
      <c r="CF260" s="43">
        <v>0</v>
      </c>
      <c r="CG260" s="14">
        <v>0</v>
      </c>
      <c r="CH260" s="44">
        <f t="shared" si="501"/>
        <v>0</v>
      </c>
      <c r="CI260" s="43">
        <v>0</v>
      </c>
      <c r="CJ260" s="14">
        <v>0</v>
      </c>
      <c r="CK260" s="44">
        <f t="shared" si="502"/>
        <v>0</v>
      </c>
      <c r="CL260" s="43">
        <v>0</v>
      </c>
      <c r="CM260" s="14">
        <v>0</v>
      </c>
      <c r="CN260" s="44">
        <f t="shared" si="503"/>
        <v>0</v>
      </c>
      <c r="CO260" s="43">
        <v>0</v>
      </c>
      <c r="CP260" s="14">
        <v>0</v>
      </c>
      <c r="CQ260" s="44">
        <f t="shared" si="504"/>
        <v>0</v>
      </c>
      <c r="CR260" s="43">
        <v>0</v>
      </c>
      <c r="CS260" s="14">
        <v>0</v>
      </c>
      <c r="CT260" s="44">
        <f t="shared" si="505"/>
        <v>0</v>
      </c>
      <c r="CU260" s="43">
        <v>0</v>
      </c>
      <c r="CV260" s="14">
        <v>0</v>
      </c>
      <c r="CW260" s="44">
        <f t="shared" si="506"/>
        <v>0</v>
      </c>
      <c r="CX260" s="43">
        <v>0</v>
      </c>
      <c r="CY260" s="14">
        <v>0</v>
      </c>
      <c r="CZ260" s="44">
        <f t="shared" si="507"/>
        <v>0</v>
      </c>
      <c r="DA260" s="8">
        <f t="shared" ref="DA260:DB260" si="516">SUMIF($C$5:$CZ$5,"Ton",C260:CZ260)</f>
        <v>0.50065999999999999</v>
      </c>
      <c r="DB260" s="17">
        <f t="shared" si="516"/>
        <v>38.69</v>
      </c>
    </row>
    <row r="261" spans="1:106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75"/>
        <v>0</v>
      </c>
      <c r="F261" s="43">
        <v>0</v>
      </c>
      <c r="G261" s="14">
        <v>0</v>
      </c>
      <c r="H261" s="44">
        <f t="shared" si="513"/>
        <v>0</v>
      </c>
      <c r="I261" s="43">
        <v>0</v>
      </c>
      <c r="J261" s="14">
        <v>0</v>
      </c>
      <c r="K261" s="44">
        <f t="shared" si="476"/>
        <v>0</v>
      </c>
      <c r="L261" s="43">
        <v>0</v>
      </c>
      <c r="M261" s="14">
        <v>0</v>
      </c>
      <c r="N261" s="44">
        <f t="shared" si="477"/>
        <v>0</v>
      </c>
      <c r="O261" s="43">
        <v>0</v>
      </c>
      <c r="P261" s="14">
        <v>0</v>
      </c>
      <c r="Q261" s="44">
        <f t="shared" si="478"/>
        <v>0</v>
      </c>
      <c r="R261" s="65">
        <v>3.96</v>
      </c>
      <c r="S261" s="14">
        <v>240.21600000000001</v>
      </c>
      <c r="T261" s="44">
        <f t="shared" si="479"/>
        <v>60660.606060606064</v>
      </c>
      <c r="U261" s="43">
        <v>0</v>
      </c>
      <c r="V261" s="14">
        <v>0</v>
      </c>
      <c r="W261" s="44">
        <f t="shared" si="480"/>
        <v>0</v>
      </c>
      <c r="X261" s="43">
        <v>0</v>
      </c>
      <c r="Y261" s="14">
        <v>0</v>
      </c>
      <c r="Z261" s="44">
        <f t="shared" si="481"/>
        <v>0</v>
      </c>
      <c r="AA261" s="43">
        <v>0</v>
      </c>
      <c r="AB261" s="14">
        <v>0</v>
      </c>
      <c r="AC261" s="44">
        <f t="shared" si="482"/>
        <v>0</v>
      </c>
      <c r="AD261" s="43">
        <v>0</v>
      </c>
      <c r="AE261" s="14">
        <v>0</v>
      </c>
      <c r="AF261" s="44">
        <f t="shared" si="483"/>
        <v>0</v>
      </c>
      <c r="AG261" s="43">
        <v>0</v>
      </c>
      <c r="AH261" s="14">
        <v>0</v>
      </c>
      <c r="AI261" s="44">
        <f t="shared" si="484"/>
        <v>0</v>
      </c>
      <c r="AJ261" s="43">
        <v>0</v>
      </c>
      <c r="AK261" s="14">
        <v>0</v>
      </c>
      <c r="AL261" s="44">
        <f t="shared" si="485"/>
        <v>0</v>
      </c>
      <c r="AM261" s="43">
        <v>0</v>
      </c>
      <c r="AN261" s="14">
        <v>0</v>
      </c>
      <c r="AO261" s="44">
        <f t="shared" si="486"/>
        <v>0</v>
      </c>
      <c r="AP261" s="43">
        <v>0</v>
      </c>
      <c r="AQ261" s="14">
        <v>0</v>
      </c>
      <c r="AR261" s="44">
        <f t="shared" si="487"/>
        <v>0</v>
      </c>
      <c r="AS261" s="43">
        <v>0</v>
      </c>
      <c r="AT261" s="14">
        <v>0</v>
      </c>
      <c r="AU261" s="44">
        <f t="shared" si="488"/>
        <v>0</v>
      </c>
      <c r="AV261" s="43">
        <v>0</v>
      </c>
      <c r="AW261" s="14">
        <v>0</v>
      </c>
      <c r="AX261" s="44">
        <f t="shared" si="489"/>
        <v>0</v>
      </c>
      <c r="AY261" s="43">
        <v>0</v>
      </c>
      <c r="AZ261" s="14">
        <v>0</v>
      </c>
      <c r="BA261" s="44">
        <f t="shared" si="490"/>
        <v>0</v>
      </c>
      <c r="BB261" s="43">
        <v>0</v>
      </c>
      <c r="BC261" s="14">
        <v>0</v>
      </c>
      <c r="BD261" s="44">
        <f t="shared" si="491"/>
        <v>0</v>
      </c>
      <c r="BE261" s="43">
        <v>0</v>
      </c>
      <c r="BF261" s="14">
        <v>0</v>
      </c>
      <c r="BG261" s="44">
        <f t="shared" si="492"/>
        <v>0</v>
      </c>
      <c r="BH261" s="43">
        <v>0</v>
      </c>
      <c r="BI261" s="14">
        <v>0</v>
      </c>
      <c r="BJ261" s="44">
        <f t="shared" si="493"/>
        <v>0</v>
      </c>
      <c r="BK261" s="65">
        <v>0.73269000000000006</v>
      </c>
      <c r="BL261" s="14">
        <v>79.971999999999994</v>
      </c>
      <c r="BM261" s="44">
        <f t="shared" si="494"/>
        <v>109148.4802576806</v>
      </c>
      <c r="BN261" s="43">
        <v>0</v>
      </c>
      <c r="BO261" s="14">
        <v>0</v>
      </c>
      <c r="BP261" s="44">
        <f t="shared" si="495"/>
        <v>0</v>
      </c>
      <c r="BQ261" s="43">
        <v>0</v>
      </c>
      <c r="BR261" s="14">
        <v>0</v>
      </c>
      <c r="BS261" s="44">
        <f t="shared" si="496"/>
        <v>0</v>
      </c>
      <c r="BT261" s="43">
        <v>0</v>
      </c>
      <c r="BU261" s="14">
        <v>0</v>
      </c>
      <c r="BV261" s="44">
        <f t="shared" si="497"/>
        <v>0</v>
      </c>
      <c r="BW261" s="43">
        <v>0</v>
      </c>
      <c r="BX261" s="14">
        <v>0</v>
      </c>
      <c r="BY261" s="44">
        <f t="shared" si="498"/>
        <v>0</v>
      </c>
      <c r="BZ261" s="43">
        <v>0</v>
      </c>
      <c r="CA261" s="14">
        <v>0</v>
      </c>
      <c r="CB261" s="44">
        <f t="shared" si="499"/>
        <v>0</v>
      </c>
      <c r="CC261" s="43">
        <v>0</v>
      </c>
      <c r="CD261" s="14">
        <v>0</v>
      </c>
      <c r="CE261" s="44">
        <f t="shared" si="500"/>
        <v>0</v>
      </c>
      <c r="CF261" s="43">
        <v>0</v>
      </c>
      <c r="CG261" s="14">
        <v>0</v>
      </c>
      <c r="CH261" s="44">
        <f t="shared" si="501"/>
        <v>0</v>
      </c>
      <c r="CI261" s="65">
        <v>119.28</v>
      </c>
      <c r="CJ261" s="14">
        <v>1304.934</v>
      </c>
      <c r="CK261" s="44">
        <f t="shared" si="502"/>
        <v>10940.090543259555</v>
      </c>
      <c r="CL261" s="43">
        <v>0</v>
      </c>
      <c r="CM261" s="14">
        <v>0</v>
      </c>
      <c r="CN261" s="44">
        <f t="shared" si="503"/>
        <v>0</v>
      </c>
      <c r="CO261" s="43">
        <v>0</v>
      </c>
      <c r="CP261" s="14">
        <v>0</v>
      </c>
      <c r="CQ261" s="44">
        <f t="shared" si="504"/>
        <v>0</v>
      </c>
      <c r="CR261" s="43">
        <v>0</v>
      </c>
      <c r="CS261" s="14">
        <v>0</v>
      </c>
      <c r="CT261" s="44">
        <f t="shared" si="505"/>
        <v>0</v>
      </c>
      <c r="CU261" s="43">
        <v>0</v>
      </c>
      <c r="CV261" s="14">
        <v>0</v>
      </c>
      <c r="CW261" s="44">
        <f t="shared" si="506"/>
        <v>0</v>
      </c>
      <c r="CX261" s="43">
        <v>0</v>
      </c>
      <c r="CY261" s="14">
        <v>0</v>
      </c>
      <c r="CZ261" s="44">
        <f t="shared" si="507"/>
        <v>0</v>
      </c>
      <c r="DA261" s="8">
        <f t="shared" ref="DA261:DB261" si="517">SUMIF($C$5:$CZ$5,"Ton",C261:CZ261)</f>
        <v>123.97269</v>
      </c>
      <c r="DB261" s="17">
        <f t="shared" si="517"/>
        <v>1625.1219999999998</v>
      </c>
    </row>
    <row r="262" spans="1:106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75"/>
        <v>0</v>
      </c>
      <c r="F262" s="43">
        <v>0</v>
      </c>
      <c r="G262" s="14">
        <v>0</v>
      </c>
      <c r="H262" s="44">
        <f t="shared" si="513"/>
        <v>0</v>
      </c>
      <c r="I262" s="43">
        <v>0</v>
      </c>
      <c r="J262" s="14">
        <v>0</v>
      </c>
      <c r="K262" s="44">
        <f t="shared" si="476"/>
        <v>0</v>
      </c>
      <c r="L262" s="43">
        <v>0</v>
      </c>
      <c r="M262" s="14">
        <v>0</v>
      </c>
      <c r="N262" s="44">
        <f t="shared" si="477"/>
        <v>0</v>
      </c>
      <c r="O262" s="43">
        <v>0</v>
      </c>
      <c r="P262" s="14">
        <v>0</v>
      </c>
      <c r="Q262" s="44">
        <f t="shared" si="478"/>
        <v>0</v>
      </c>
      <c r="R262" s="65">
        <v>15</v>
      </c>
      <c r="S262" s="14">
        <v>678.94799999999998</v>
      </c>
      <c r="T262" s="44">
        <f t="shared" si="479"/>
        <v>45263.199999999997</v>
      </c>
      <c r="U262" s="43">
        <v>0</v>
      </c>
      <c r="V262" s="14">
        <v>0</v>
      </c>
      <c r="W262" s="44">
        <f t="shared" si="480"/>
        <v>0</v>
      </c>
      <c r="X262" s="43">
        <v>0</v>
      </c>
      <c r="Y262" s="14">
        <v>0</v>
      </c>
      <c r="Z262" s="44">
        <f t="shared" si="481"/>
        <v>0</v>
      </c>
      <c r="AA262" s="43">
        <v>0</v>
      </c>
      <c r="AB262" s="14">
        <v>0</v>
      </c>
      <c r="AC262" s="44">
        <f t="shared" si="482"/>
        <v>0</v>
      </c>
      <c r="AD262" s="43">
        <v>0</v>
      </c>
      <c r="AE262" s="14">
        <v>0</v>
      </c>
      <c r="AF262" s="44">
        <f t="shared" si="483"/>
        <v>0</v>
      </c>
      <c r="AG262" s="43">
        <v>0</v>
      </c>
      <c r="AH262" s="14">
        <v>0</v>
      </c>
      <c r="AI262" s="44">
        <f t="shared" si="484"/>
        <v>0</v>
      </c>
      <c r="AJ262" s="43">
        <v>0</v>
      </c>
      <c r="AK262" s="14">
        <v>0</v>
      </c>
      <c r="AL262" s="44">
        <f t="shared" si="485"/>
        <v>0</v>
      </c>
      <c r="AM262" s="43">
        <v>0</v>
      </c>
      <c r="AN262" s="14">
        <v>0</v>
      </c>
      <c r="AO262" s="44">
        <f t="shared" si="486"/>
        <v>0</v>
      </c>
      <c r="AP262" s="43">
        <v>0</v>
      </c>
      <c r="AQ262" s="14">
        <v>0</v>
      </c>
      <c r="AR262" s="44">
        <f t="shared" si="487"/>
        <v>0</v>
      </c>
      <c r="AS262" s="43">
        <v>0</v>
      </c>
      <c r="AT262" s="14">
        <v>0</v>
      </c>
      <c r="AU262" s="44">
        <f t="shared" si="488"/>
        <v>0</v>
      </c>
      <c r="AV262" s="43">
        <v>0</v>
      </c>
      <c r="AW262" s="14">
        <v>0</v>
      </c>
      <c r="AX262" s="44">
        <f t="shared" si="489"/>
        <v>0</v>
      </c>
      <c r="AY262" s="43">
        <v>0</v>
      </c>
      <c r="AZ262" s="14">
        <v>0</v>
      </c>
      <c r="BA262" s="44">
        <f t="shared" si="490"/>
        <v>0</v>
      </c>
      <c r="BB262" s="43">
        <v>0</v>
      </c>
      <c r="BC262" s="14">
        <v>0</v>
      </c>
      <c r="BD262" s="44">
        <f t="shared" si="491"/>
        <v>0</v>
      </c>
      <c r="BE262" s="43">
        <v>0</v>
      </c>
      <c r="BF262" s="14">
        <v>0</v>
      </c>
      <c r="BG262" s="44">
        <f t="shared" si="492"/>
        <v>0</v>
      </c>
      <c r="BH262" s="43">
        <v>0</v>
      </c>
      <c r="BI262" s="14">
        <v>0</v>
      </c>
      <c r="BJ262" s="44">
        <f t="shared" si="493"/>
        <v>0</v>
      </c>
      <c r="BK262" s="65">
        <v>0.9</v>
      </c>
      <c r="BL262" s="14">
        <v>52.167000000000002</v>
      </c>
      <c r="BM262" s="44">
        <f t="shared" si="494"/>
        <v>57963.333333333328</v>
      </c>
      <c r="BN262" s="43">
        <v>0</v>
      </c>
      <c r="BO262" s="14">
        <v>0</v>
      </c>
      <c r="BP262" s="44">
        <f t="shared" si="495"/>
        <v>0</v>
      </c>
      <c r="BQ262" s="43">
        <v>0</v>
      </c>
      <c r="BR262" s="14">
        <v>0</v>
      </c>
      <c r="BS262" s="44">
        <f t="shared" si="496"/>
        <v>0</v>
      </c>
      <c r="BT262" s="43">
        <v>0</v>
      </c>
      <c r="BU262" s="14">
        <v>0</v>
      </c>
      <c r="BV262" s="44">
        <f t="shared" si="497"/>
        <v>0</v>
      </c>
      <c r="BW262" s="43">
        <v>0</v>
      </c>
      <c r="BX262" s="14">
        <v>0</v>
      </c>
      <c r="BY262" s="44">
        <f t="shared" si="498"/>
        <v>0</v>
      </c>
      <c r="BZ262" s="43">
        <v>0</v>
      </c>
      <c r="CA262" s="14">
        <v>0</v>
      </c>
      <c r="CB262" s="44">
        <f t="shared" si="499"/>
        <v>0</v>
      </c>
      <c r="CC262" s="43">
        <v>0</v>
      </c>
      <c r="CD262" s="14">
        <v>0</v>
      </c>
      <c r="CE262" s="44">
        <f t="shared" si="500"/>
        <v>0</v>
      </c>
      <c r="CF262" s="43">
        <v>0</v>
      </c>
      <c r="CG262" s="14">
        <v>0</v>
      </c>
      <c r="CH262" s="44">
        <f t="shared" si="501"/>
        <v>0</v>
      </c>
      <c r="CI262" s="43">
        <v>0</v>
      </c>
      <c r="CJ262" s="14">
        <v>0</v>
      </c>
      <c r="CK262" s="44">
        <f t="shared" si="502"/>
        <v>0</v>
      </c>
      <c r="CL262" s="43">
        <v>0</v>
      </c>
      <c r="CM262" s="14">
        <v>0</v>
      </c>
      <c r="CN262" s="44">
        <f t="shared" si="503"/>
        <v>0</v>
      </c>
      <c r="CO262" s="43">
        <v>0</v>
      </c>
      <c r="CP262" s="14">
        <v>0</v>
      </c>
      <c r="CQ262" s="44">
        <f t="shared" si="504"/>
        <v>0</v>
      </c>
      <c r="CR262" s="65">
        <v>5.6999999999999998E-4</v>
      </c>
      <c r="CS262" s="14">
        <v>0.46400000000000002</v>
      </c>
      <c r="CT262" s="44">
        <f t="shared" si="505"/>
        <v>814035.08771929832</v>
      </c>
      <c r="CU262" s="43">
        <v>0</v>
      </c>
      <c r="CV262" s="14">
        <v>0</v>
      </c>
      <c r="CW262" s="44">
        <f t="shared" si="506"/>
        <v>0</v>
      </c>
      <c r="CX262" s="43">
        <v>0</v>
      </c>
      <c r="CY262" s="14">
        <v>0</v>
      </c>
      <c r="CZ262" s="44">
        <f t="shared" si="507"/>
        <v>0</v>
      </c>
      <c r="DA262" s="8">
        <f t="shared" ref="DA262:DB262" si="518">SUMIF($C$5:$CZ$5,"Ton",C262:CZ262)</f>
        <v>15.90057</v>
      </c>
      <c r="DB262" s="17">
        <f t="shared" si="518"/>
        <v>731.57900000000006</v>
      </c>
    </row>
    <row r="263" spans="1:106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75"/>
        <v>0</v>
      </c>
      <c r="F263" s="43">
        <v>0</v>
      </c>
      <c r="G263" s="14">
        <v>0</v>
      </c>
      <c r="H263" s="44">
        <f t="shared" si="513"/>
        <v>0</v>
      </c>
      <c r="I263" s="43">
        <v>0</v>
      </c>
      <c r="J263" s="14">
        <v>0</v>
      </c>
      <c r="K263" s="44">
        <f t="shared" si="476"/>
        <v>0</v>
      </c>
      <c r="L263" s="43">
        <v>0</v>
      </c>
      <c r="M263" s="14">
        <v>0</v>
      </c>
      <c r="N263" s="44">
        <f t="shared" si="477"/>
        <v>0</v>
      </c>
      <c r="O263" s="43">
        <v>0</v>
      </c>
      <c r="P263" s="14">
        <v>0</v>
      </c>
      <c r="Q263" s="44">
        <f t="shared" si="478"/>
        <v>0</v>
      </c>
      <c r="R263" s="65">
        <v>14.208</v>
      </c>
      <c r="S263" s="14">
        <v>873.69600000000003</v>
      </c>
      <c r="T263" s="44">
        <f t="shared" si="479"/>
        <v>61493.24324324324</v>
      </c>
      <c r="U263" s="43">
        <v>0</v>
      </c>
      <c r="V263" s="14">
        <v>0</v>
      </c>
      <c r="W263" s="44">
        <f t="shared" si="480"/>
        <v>0</v>
      </c>
      <c r="X263" s="43">
        <v>0</v>
      </c>
      <c r="Y263" s="14">
        <v>0</v>
      </c>
      <c r="Z263" s="44">
        <f t="shared" si="481"/>
        <v>0</v>
      </c>
      <c r="AA263" s="43">
        <v>0</v>
      </c>
      <c r="AB263" s="14">
        <v>0</v>
      </c>
      <c r="AC263" s="44">
        <f t="shared" si="482"/>
        <v>0</v>
      </c>
      <c r="AD263" s="43">
        <v>0</v>
      </c>
      <c r="AE263" s="14">
        <v>0</v>
      </c>
      <c r="AF263" s="44">
        <f t="shared" si="483"/>
        <v>0</v>
      </c>
      <c r="AG263" s="43">
        <v>0</v>
      </c>
      <c r="AH263" s="14">
        <v>0</v>
      </c>
      <c r="AI263" s="44">
        <f t="shared" si="484"/>
        <v>0</v>
      </c>
      <c r="AJ263" s="43">
        <v>0</v>
      </c>
      <c r="AK263" s="14">
        <v>0</v>
      </c>
      <c r="AL263" s="44">
        <f t="shared" si="485"/>
        <v>0</v>
      </c>
      <c r="AM263" s="43">
        <v>0</v>
      </c>
      <c r="AN263" s="14">
        <v>0</v>
      </c>
      <c r="AO263" s="44">
        <f t="shared" si="486"/>
        <v>0</v>
      </c>
      <c r="AP263" s="43">
        <v>0</v>
      </c>
      <c r="AQ263" s="14">
        <v>0</v>
      </c>
      <c r="AR263" s="44">
        <f t="shared" si="487"/>
        <v>0</v>
      </c>
      <c r="AS263" s="43">
        <v>0</v>
      </c>
      <c r="AT263" s="14">
        <v>0</v>
      </c>
      <c r="AU263" s="44">
        <f t="shared" si="488"/>
        <v>0</v>
      </c>
      <c r="AV263" s="43">
        <v>0</v>
      </c>
      <c r="AW263" s="14">
        <v>0</v>
      </c>
      <c r="AX263" s="44">
        <f t="shared" si="489"/>
        <v>0</v>
      </c>
      <c r="AY263" s="43">
        <v>0</v>
      </c>
      <c r="AZ263" s="14">
        <v>0</v>
      </c>
      <c r="BA263" s="44">
        <f t="shared" si="490"/>
        <v>0</v>
      </c>
      <c r="BB263" s="43">
        <v>0</v>
      </c>
      <c r="BC263" s="14">
        <v>0</v>
      </c>
      <c r="BD263" s="44">
        <f t="shared" si="491"/>
        <v>0</v>
      </c>
      <c r="BE263" s="43">
        <v>0</v>
      </c>
      <c r="BF263" s="14">
        <v>0</v>
      </c>
      <c r="BG263" s="44">
        <f t="shared" si="492"/>
        <v>0</v>
      </c>
      <c r="BH263" s="43">
        <v>0</v>
      </c>
      <c r="BI263" s="14">
        <v>0</v>
      </c>
      <c r="BJ263" s="44">
        <f t="shared" si="493"/>
        <v>0</v>
      </c>
      <c r="BK263" s="65">
        <v>0.35</v>
      </c>
      <c r="BL263" s="14">
        <v>26.706</v>
      </c>
      <c r="BM263" s="44">
        <f t="shared" si="494"/>
        <v>76302.857142857145</v>
      </c>
      <c r="BN263" s="43">
        <v>0</v>
      </c>
      <c r="BO263" s="14">
        <v>0</v>
      </c>
      <c r="BP263" s="44">
        <f t="shared" si="495"/>
        <v>0</v>
      </c>
      <c r="BQ263" s="43">
        <v>0</v>
      </c>
      <c r="BR263" s="14">
        <v>0</v>
      </c>
      <c r="BS263" s="44">
        <f t="shared" si="496"/>
        <v>0</v>
      </c>
      <c r="BT263" s="43">
        <v>0</v>
      </c>
      <c r="BU263" s="14">
        <v>0</v>
      </c>
      <c r="BV263" s="44">
        <f t="shared" si="497"/>
        <v>0</v>
      </c>
      <c r="BW263" s="43">
        <v>0</v>
      </c>
      <c r="BX263" s="14">
        <v>0</v>
      </c>
      <c r="BY263" s="44">
        <f t="shared" si="498"/>
        <v>0</v>
      </c>
      <c r="BZ263" s="43">
        <v>0</v>
      </c>
      <c r="CA263" s="14">
        <v>0</v>
      </c>
      <c r="CB263" s="44">
        <f t="shared" si="499"/>
        <v>0</v>
      </c>
      <c r="CC263" s="43">
        <v>0</v>
      </c>
      <c r="CD263" s="14">
        <v>0</v>
      </c>
      <c r="CE263" s="44">
        <f t="shared" si="500"/>
        <v>0</v>
      </c>
      <c r="CF263" s="43">
        <v>0</v>
      </c>
      <c r="CG263" s="14">
        <v>0</v>
      </c>
      <c r="CH263" s="44">
        <f t="shared" si="501"/>
        <v>0</v>
      </c>
      <c r="CI263" s="43">
        <v>0</v>
      </c>
      <c r="CJ263" s="14">
        <v>0</v>
      </c>
      <c r="CK263" s="44">
        <f t="shared" si="502"/>
        <v>0</v>
      </c>
      <c r="CL263" s="43">
        <v>0</v>
      </c>
      <c r="CM263" s="14">
        <v>0</v>
      </c>
      <c r="CN263" s="44">
        <f t="shared" si="503"/>
        <v>0</v>
      </c>
      <c r="CO263" s="43">
        <v>0</v>
      </c>
      <c r="CP263" s="14">
        <v>0</v>
      </c>
      <c r="CQ263" s="44">
        <f t="shared" si="504"/>
        <v>0</v>
      </c>
      <c r="CR263" s="65">
        <v>167.86087000000001</v>
      </c>
      <c r="CS263" s="14">
        <v>1203.203</v>
      </c>
      <c r="CT263" s="44">
        <f t="shared" si="505"/>
        <v>7167.858715375417</v>
      </c>
      <c r="CU263" s="65">
        <v>3.0000000000000001E-3</v>
      </c>
      <c r="CV263" s="14">
        <v>0.04</v>
      </c>
      <c r="CW263" s="44">
        <f t="shared" si="506"/>
        <v>13333.333333333334</v>
      </c>
      <c r="CX263" s="43">
        <v>0</v>
      </c>
      <c r="CY263" s="14">
        <v>0</v>
      </c>
      <c r="CZ263" s="44">
        <f t="shared" si="507"/>
        <v>0</v>
      </c>
      <c r="DA263" s="8">
        <f t="shared" ref="DA263:DB263" si="519">SUMIF($C$5:$CZ$5,"Ton",C263:CZ263)</f>
        <v>182.42186999999998</v>
      </c>
      <c r="DB263" s="17">
        <f t="shared" si="519"/>
        <v>2103.645</v>
      </c>
    </row>
    <row r="264" spans="1:106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75"/>
        <v>0</v>
      </c>
      <c r="F264" s="43">
        <v>0</v>
      </c>
      <c r="G264" s="14">
        <v>0</v>
      </c>
      <c r="H264" s="44">
        <f t="shared" si="513"/>
        <v>0</v>
      </c>
      <c r="I264" s="43">
        <v>0</v>
      </c>
      <c r="J264" s="14">
        <v>0</v>
      </c>
      <c r="K264" s="44">
        <f t="shared" si="476"/>
        <v>0</v>
      </c>
      <c r="L264" s="43">
        <v>0</v>
      </c>
      <c r="M264" s="14">
        <v>0</v>
      </c>
      <c r="N264" s="44">
        <f t="shared" si="477"/>
        <v>0</v>
      </c>
      <c r="O264" s="43">
        <v>0</v>
      </c>
      <c r="P264" s="14">
        <v>0</v>
      </c>
      <c r="Q264" s="44">
        <f t="shared" si="478"/>
        <v>0</v>
      </c>
      <c r="R264" s="65">
        <v>3.9359999999999999</v>
      </c>
      <c r="S264" s="14">
        <v>233.44800000000001</v>
      </c>
      <c r="T264" s="44">
        <f t="shared" si="479"/>
        <v>59310.975609756097</v>
      </c>
      <c r="U264" s="43">
        <v>0</v>
      </c>
      <c r="V264" s="14">
        <v>0</v>
      </c>
      <c r="W264" s="44">
        <f t="shared" si="480"/>
        <v>0</v>
      </c>
      <c r="X264" s="43">
        <v>0</v>
      </c>
      <c r="Y264" s="14">
        <v>0</v>
      </c>
      <c r="Z264" s="44">
        <f t="shared" si="481"/>
        <v>0</v>
      </c>
      <c r="AA264" s="43">
        <v>0</v>
      </c>
      <c r="AB264" s="14">
        <v>0</v>
      </c>
      <c r="AC264" s="44">
        <f t="shared" si="482"/>
        <v>0</v>
      </c>
      <c r="AD264" s="43">
        <v>0</v>
      </c>
      <c r="AE264" s="14">
        <v>0</v>
      </c>
      <c r="AF264" s="44">
        <f t="shared" si="483"/>
        <v>0</v>
      </c>
      <c r="AG264" s="43">
        <v>0</v>
      </c>
      <c r="AH264" s="14">
        <v>0</v>
      </c>
      <c r="AI264" s="44">
        <f t="shared" si="484"/>
        <v>0</v>
      </c>
      <c r="AJ264" s="43">
        <v>0</v>
      </c>
      <c r="AK264" s="14">
        <v>0</v>
      </c>
      <c r="AL264" s="44">
        <f t="shared" si="485"/>
        <v>0</v>
      </c>
      <c r="AM264" s="43">
        <v>0</v>
      </c>
      <c r="AN264" s="14">
        <v>0</v>
      </c>
      <c r="AO264" s="44">
        <f t="shared" si="486"/>
        <v>0</v>
      </c>
      <c r="AP264" s="43">
        <v>0</v>
      </c>
      <c r="AQ264" s="14">
        <v>0</v>
      </c>
      <c r="AR264" s="44">
        <f t="shared" si="487"/>
        <v>0</v>
      </c>
      <c r="AS264" s="43">
        <v>0</v>
      </c>
      <c r="AT264" s="14">
        <v>0</v>
      </c>
      <c r="AU264" s="44">
        <f t="shared" si="488"/>
        <v>0</v>
      </c>
      <c r="AV264" s="43">
        <v>0</v>
      </c>
      <c r="AW264" s="14">
        <v>0</v>
      </c>
      <c r="AX264" s="44">
        <f t="shared" si="489"/>
        <v>0</v>
      </c>
      <c r="AY264" s="43">
        <v>0</v>
      </c>
      <c r="AZ264" s="14">
        <v>0</v>
      </c>
      <c r="BA264" s="44">
        <f t="shared" si="490"/>
        <v>0</v>
      </c>
      <c r="BB264" s="43">
        <v>0</v>
      </c>
      <c r="BC264" s="14">
        <v>0</v>
      </c>
      <c r="BD264" s="44">
        <f t="shared" si="491"/>
        <v>0</v>
      </c>
      <c r="BE264" s="43">
        <v>0</v>
      </c>
      <c r="BF264" s="14">
        <v>0</v>
      </c>
      <c r="BG264" s="44">
        <f t="shared" si="492"/>
        <v>0</v>
      </c>
      <c r="BH264" s="65">
        <v>0.35</v>
      </c>
      <c r="BI264" s="14">
        <v>11.522</v>
      </c>
      <c r="BJ264" s="44">
        <f t="shared" si="493"/>
        <v>32920</v>
      </c>
      <c r="BK264" s="43">
        <v>0</v>
      </c>
      <c r="BL264" s="14">
        <v>0</v>
      </c>
      <c r="BM264" s="44">
        <f t="shared" si="494"/>
        <v>0</v>
      </c>
      <c r="BN264" s="43">
        <v>0</v>
      </c>
      <c r="BO264" s="14">
        <v>0</v>
      </c>
      <c r="BP264" s="44">
        <f t="shared" si="495"/>
        <v>0</v>
      </c>
      <c r="BQ264" s="43">
        <v>0</v>
      </c>
      <c r="BR264" s="14">
        <v>0</v>
      </c>
      <c r="BS264" s="44">
        <f t="shared" si="496"/>
        <v>0</v>
      </c>
      <c r="BT264" s="43">
        <v>0</v>
      </c>
      <c r="BU264" s="14">
        <v>0</v>
      </c>
      <c r="BV264" s="44">
        <f t="shared" si="497"/>
        <v>0</v>
      </c>
      <c r="BW264" s="43">
        <v>0</v>
      </c>
      <c r="BX264" s="14">
        <v>0</v>
      </c>
      <c r="BY264" s="44">
        <f t="shared" si="498"/>
        <v>0</v>
      </c>
      <c r="BZ264" s="43">
        <v>0</v>
      </c>
      <c r="CA264" s="14">
        <v>0</v>
      </c>
      <c r="CB264" s="44">
        <f t="shared" si="499"/>
        <v>0</v>
      </c>
      <c r="CC264" s="43">
        <v>0</v>
      </c>
      <c r="CD264" s="14">
        <v>0</v>
      </c>
      <c r="CE264" s="44">
        <f t="shared" si="500"/>
        <v>0</v>
      </c>
      <c r="CF264" s="43">
        <v>0</v>
      </c>
      <c r="CG264" s="14">
        <v>0</v>
      </c>
      <c r="CH264" s="44">
        <f t="shared" si="501"/>
        <v>0</v>
      </c>
      <c r="CI264" s="65">
        <v>359.62</v>
      </c>
      <c r="CJ264" s="14">
        <v>2997.3679999999999</v>
      </c>
      <c r="CK264" s="44">
        <f t="shared" si="502"/>
        <v>8334.8200878705284</v>
      </c>
      <c r="CL264" s="43">
        <v>0</v>
      </c>
      <c r="CM264" s="14">
        <v>0</v>
      </c>
      <c r="CN264" s="44">
        <f t="shared" si="503"/>
        <v>0</v>
      </c>
      <c r="CO264" s="43">
        <v>0</v>
      </c>
      <c r="CP264" s="14">
        <v>0</v>
      </c>
      <c r="CQ264" s="44">
        <f t="shared" si="504"/>
        <v>0</v>
      </c>
      <c r="CR264" s="43">
        <v>0</v>
      </c>
      <c r="CS264" s="14">
        <v>0</v>
      </c>
      <c r="CT264" s="44">
        <f t="shared" si="505"/>
        <v>0</v>
      </c>
      <c r="CU264" s="43">
        <v>0</v>
      </c>
      <c r="CV264" s="14">
        <v>0</v>
      </c>
      <c r="CW264" s="44">
        <f t="shared" si="506"/>
        <v>0</v>
      </c>
      <c r="CX264" s="43">
        <v>0</v>
      </c>
      <c r="CY264" s="14">
        <v>0</v>
      </c>
      <c r="CZ264" s="44">
        <f t="shared" si="507"/>
        <v>0</v>
      </c>
      <c r="DA264" s="8">
        <f t="shared" ref="DA264:DB264" si="520">SUMIF($C$5:$CZ$5,"Ton",C264:CZ264)</f>
        <v>363.90600000000001</v>
      </c>
      <c r="DB264" s="17">
        <f t="shared" si="520"/>
        <v>3242.3379999999997</v>
      </c>
    </row>
    <row r="265" spans="1:106" ht="15" thickBot="1" x14ac:dyDescent="0.35">
      <c r="A265" s="45"/>
      <c r="B265" s="67" t="s">
        <v>17</v>
      </c>
      <c r="C265" s="46">
        <f t="shared" ref="C265:D265" si="521">SUM(C253:C264)</f>
        <v>1.704E-2</v>
      </c>
      <c r="D265" s="39">
        <f t="shared" si="521"/>
        <v>0.125</v>
      </c>
      <c r="E265" s="47"/>
      <c r="F265" s="46">
        <f t="shared" ref="F265:G265" si="522">SUM(F253:F264)</f>
        <v>0</v>
      </c>
      <c r="G265" s="39">
        <f t="shared" si="522"/>
        <v>0</v>
      </c>
      <c r="H265" s="47"/>
      <c r="I265" s="46">
        <f t="shared" ref="I265:J265" si="523">SUM(I253:I264)</f>
        <v>2.1770000000000001E-2</v>
      </c>
      <c r="J265" s="39">
        <f t="shared" si="523"/>
        <v>2.0609999999999999</v>
      </c>
      <c r="K265" s="47"/>
      <c r="L265" s="46">
        <f t="shared" ref="L265:M265" si="524">SUM(L253:L264)</f>
        <v>0</v>
      </c>
      <c r="M265" s="39">
        <f t="shared" si="524"/>
        <v>0</v>
      </c>
      <c r="N265" s="47"/>
      <c r="O265" s="46">
        <f t="shared" ref="O265:P265" si="525">SUM(O253:O264)</f>
        <v>0</v>
      </c>
      <c r="P265" s="39">
        <f t="shared" si="525"/>
        <v>0</v>
      </c>
      <c r="Q265" s="47"/>
      <c r="R265" s="46">
        <f t="shared" ref="R265:S265" si="526">SUM(R253:R264)</f>
        <v>53.165749999999996</v>
      </c>
      <c r="S265" s="39">
        <f t="shared" si="526"/>
        <v>2813.1299999999997</v>
      </c>
      <c r="T265" s="47"/>
      <c r="U265" s="46">
        <f t="shared" ref="U265:V265" si="527">SUM(U253:U264)</f>
        <v>0</v>
      </c>
      <c r="V265" s="39">
        <f t="shared" si="527"/>
        <v>0</v>
      </c>
      <c r="W265" s="47"/>
      <c r="X265" s="46">
        <f t="shared" ref="X265:Y265" si="528">SUM(X253:X264)</f>
        <v>0</v>
      </c>
      <c r="Y265" s="39">
        <f t="shared" si="528"/>
        <v>0</v>
      </c>
      <c r="Z265" s="47"/>
      <c r="AA265" s="46">
        <f t="shared" ref="AA265:AB265" si="529">SUM(AA253:AA264)</f>
        <v>0.3</v>
      </c>
      <c r="AB265" s="39">
        <f t="shared" si="529"/>
        <v>21.384</v>
      </c>
      <c r="AC265" s="47"/>
      <c r="AD265" s="46">
        <f t="shared" ref="AD265:AE265" si="530">SUM(AD253:AD264)</f>
        <v>20</v>
      </c>
      <c r="AE265" s="39">
        <f t="shared" si="530"/>
        <v>1603.2059999999999</v>
      </c>
      <c r="AF265" s="47"/>
      <c r="AG265" s="46">
        <f t="shared" ref="AG265:AH265" si="531">SUM(AG253:AG264)</f>
        <v>4.1619999999999997E-2</v>
      </c>
      <c r="AH265" s="39">
        <f t="shared" si="531"/>
        <v>3.8690000000000002</v>
      </c>
      <c r="AI265" s="47"/>
      <c r="AJ265" s="46">
        <f t="shared" ref="AJ265:AK265" si="532">SUM(AJ253:AJ264)</f>
        <v>0</v>
      </c>
      <c r="AK265" s="39">
        <f t="shared" si="532"/>
        <v>0</v>
      </c>
      <c r="AL265" s="47"/>
      <c r="AM265" s="46">
        <f t="shared" ref="AM265:AN265" si="533">SUM(AM253:AM264)</f>
        <v>0</v>
      </c>
      <c r="AN265" s="39">
        <f t="shared" si="533"/>
        <v>0</v>
      </c>
      <c r="AO265" s="47"/>
      <c r="AP265" s="46">
        <f t="shared" ref="AP265:AQ265" si="534">SUM(AP253:AP264)</f>
        <v>0</v>
      </c>
      <c r="AQ265" s="39">
        <f t="shared" si="534"/>
        <v>0</v>
      </c>
      <c r="AR265" s="47"/>
      <c r="AS265" s="46">
        <f t="shared" ref="AS265:AT265" si="535">SUM(AS253:AS264)</f>
        <v>0</v>
      </c>
      <c r="AT265" s="39">
        <f t="shared" si="535"/>
        <v>0</v>
      </c>
      <c r="AU265" s="47"/>
      <c r="AV265" s="46">
        <f t="shared" ref="AV265:AW265" si="536">SUM(AV253:AV264)</f>
        <v>6.6E-4</v>
      </c>
      <c r="AW265" s="39">
        <f t="shared" si="536"/>
        <v>7.6999999999999999E-2</v>
      </c>
      <c r="AX265" s="47"/>
      <c r="AY265" s="46">
        <f t="shared" ref="AY265:AZ265" si="537">SUM(AY253:AY264)</f>
        <v>0</v>
      </c>
      <c r="AZ265" s="39">
        <f t="shared" si="537"/>
        <v>0</v>
      </c>
      <c r="BA265" s="47"/>
      <c r="BB265" s="46">
        <f t="shared" ref="BB265:BC265" si="538">SUM(BB253:BB264)</f>
        <v>0</v>
      </c>
      <c r="BC265" s="39">
        <f t="shared" si="538"/>
        <v>0</v>
      </c>
      <c r="BD265" s="47"/>
      <c r="BE265" s="46">
        <f t="shared" ref="BE265:BF265" si="539">SUM(BE253:BE264)</f>
        <v>4.0858400000000001</v>
      </c>
      <c r="BF265" s="39">
        <f t="shared" si="539"/>
        <v>497.10500000000002</v>
      </c>
      <c r="BG265" s="47"/>
      <c r="BH265" s="46">
        <f t="shared" ref="BH265:BI265" si="540">SUM(BH253:BH264)</f>
        <v>0.55999999999999994</v>
      </c>
      <c r="BI265" s="39">
        <f t="shared" si="540"/>
        <v>16.376000000000001</v>
      </c>
      <c r="BJ265" s="47"/>
      <c r="BK265" s="46">
        <f t="shared" ref="BK265:BL265" si="541">SUM(BK253:BK264)</f>
        <v>5.5136399999999997</v>
      </c>
      <c r="BL265" s="39">
        <f t="shared" si="541"/>
        <v>420.50400000000002</v>
      </c>
      <c r="BM265" s="47"/>
      <c r="BN265" s="46">
        <f t="shared" ref="BN265:BO265" si="542">SUM(BN253:BN264)</f>
        <v>0</v>
      </c>
      <c r="BO265" s="39">
        <f t="shared" si="542"/>
        <v>0</v>
      </c>
      <c r="BP265" s="47"/>
      <c r="BQ265" s="46">
        <f t="shared" ref="BQ265:BR265" si="543">SUM(BQ253:BQ264)</f>
        <v>0</v>
      </c>
      <c r="BR265" s="39">
        <f t="shared" si="543"/>
        <v>0</v>
      </c>
      <c r="BS265" s="47"/>
      <c r="BT265" s="46">
        <f t="shared" ref="BT265:BU265" si="544">SUM(BT253:BT264)</f>
        <v>0</v>
      </c>
      <c r="BU265" s="39">
        <f t="shared" si="544"/>
        <v>0</v>
      </c>
      <c r="BV265" s="47"/>
      <c r="BW265" s="46">
        <f t="shared" ref="BW265:BX265" si="545">SUM(BW253:BW264)</f>
        <v>0</v>
      </c>
      <c r="BX265" s="39">
        <f t="shared" si="545"/>
        <v>0</v>
      </c>
      <c r="BY265" s="47"/>
      <c r="BZ265" s="46">
        <f t="shared" ref="BZ265:CA265" si="546">SUM(BZ253:BZ264)</f>
        <v>0</v>
      </c>
      <c r="CA265" s="39">
        <f t="shared" si="546"/>
        <v>0</v>
      </c>
      <c r="CB265" s="47"/>
      <c r="CC265" s="46">
        <f t="shared" ref="CC265:CD265" si="547">SUM(CC253:CC264)</f>
        <v>0</v>
      </c>
      <c r="CD265" s="39">
        <f t="shared" si="547"/>
        <v>0</v>
      </c>
      <c r="CE265" s="47"/>
      <c r="CF265" s="46">
        <f t="shared" ref="CF265:CG265" si="548">SUM(CF253:CF264)</f>
        <v>0</v>
      </c>
      <c r="CG265" s="39">
        <f t="shared" si="548"/>
        <v>0</v>
      </c>
      <c r="CH265" s="47"/>
      <c r="CI265" s="46">
        <f t="shared" ref="CI265:CJ265" si="549">SUM(CI253:CI264)</f>
        <v>1324.3249999999998</v>
      </c>
      <c r="CJ265" s="39">
        <f t="shared" si="549"/>
        <v>16133.318999999998</v>
      </c>
      <c r="CK265" s="47"/>
      <c r="CL265" s="46">
        <f t="shared" ref="CL265:CM265" si="550">SUM(CL253:CL264)</f>
        <v>0</v>
      </c>
      <c r="CM265" s="39">
        <f t="shared" si="550"/>
        <v>0</v>
      </c>
      <c r="CN265" s="47"/>
      <c r="CO265" s="46">
        <f t="shared" ref="CO265:CP265" si="551">SUM(CO253:CO264)</f>
        <v>0</v>
      </c>
      <c r="CP265" s="39">
        <f t="shared" si="551"/>
        <v>0</v>
      </c>
      <c r="CQ265" s="47"/>
      <c r="CR265" s="46">
        <f t="shared" ref="CR265:CS265" si="552">SUM(CR253:CR264)</f>
        <v>167.86234999999999</v>
      </c>
      <c r="CS265" s="39">
        <f t="shared" si="552"/>
        <v>1203.769</v>
      </c>
      <c r="CT265" s="47"/>
      <c r="CU265" s="46">
        <f t="shared" ref="CU265:CV265" si="553">SUM(CU253:CU264)</f>
        <v>4.200000000000001E-2</v>
      </c>
      <c r="CV265" s="39">
        <f t="shared" si="553"/>
        <v>0.13</v>
      </c>
      <c r="CW265" s="47"/>
      <c r="CX265" s="46">
        <f t="shared" ref="CX265:CY265" si="554">SUM(CX253:CX264)</f>
        <v>0</v>
      </c>
      <c r="CY265" s="39">
        <f t="shared" si="554"/>
        <v>0</v>
      </c>
      <c r="CZ265" s="47"/>
      <c r="DA265" s="40">
        <f t="shared" ref="DA265:DB265" si="555">SUMIF($C$5:$CZ$5,"Ton",C265:CZ265)</f>
        <v>1575.9356699999998</v>
      </c>
      <c r="DB265" s="41">
        <f t="shared" si="555"/>
        <v>22715.055</v>
      </c>
    </row>
  </sheetData>
  <mergeCells count="36">
    <mergeCell ref="BT4:BV4"/>
    <mergeCell ref="CC4:CE4"/>
    <mergeCell ref="BW4:BY4"/>
    <mergeCell ref="BZ4:CB4"/>
    <mergeCell ref="O4:Q4"/>
    <mergeCell ref="AA4:AC4"/>
    <mergeCell ref="BN4:BP4"/>
    <mergeCell ref="AP4:AR4"/>
    <mergeCell ref="C4:E4"/>
    <mergeCell ref="C2:N2"/>
    <mergeCell ref="A4:B4"/>
    <mergeCell ref="BH4:BJ4"/>
    <mergeCell ref="BB4:BD4"/>
    <mergeCell ref="X4:Z4"/>
    <mergeCell ref="F4:H4"/>
    <mergeCell ref="R4:T4"/>
    <mergeCell ref="AD4:AF4"/>
    <mergeCell ref="U4:W4"/>
    <mergeCell ref="L4:N4"/>
    <mergeCell ref="I4:K4"/>
    <mergeCell ref="CX4:CZ4"/>
    <mergeCell ref="CU4:CW4"/>
    <mergeCell ref="AJ4:AL4"/>
    <mergeCell ref="AG4:AI4"/>
    <mergeCell ref="AM4:AO4"/>
    <mergeCell ref="AV4:AX4"/>
    <mergeCell ref="AY4:BA4"/>
    <mergeCell ref="CR4:CT4"/>
    <mergeCell ref="CL4:CN4"/>
    <mergeCell ref="BE4:BG4"/>
    <mergeCell ref="AS4:AU4"/>
    <mergeCell ref="CF4:CH4"/>
    <mergeCell ref="CO4:CQ4"/>
    <mergeCell ref="CI4:CK4"/>
    <mergeCell ref="BK4:BM4"/>
    <mergeCell ref="BQ4:BS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2024-02-05T06:36:14Z</dcterms:modified>
</cp:coreProperties>
</file>