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17E01A4-297B-485B-8591-F2E50A4B5E6A}" xr6:coauthVersionLast="47" xr6:coauthVersionMax="47" xr10:uidLastSave="{00000000-0000-0000-0000-000000000000}"/>
  <bookViews>
    <workbookView xWindow="6792" yWindow="0" windowWidth="13392" windowHeight="12240" xr2:uid="{00000000-000D-0000-FFFF-FFFF00000000}"/>
  </bookViews>
  <sheets>
    <sheet name="1514.99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73" i="1" l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Q163" i="1"/>
  <c r="AP163" i="1"/>
  <c r="AQ162" i="1"/>
  <c r="AP162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AP174" i="1" s="1"/>
  <c r="S174" i="1"/>
  <c r="R174" i="1"/>
  <c r="P174" i="1"/>
  <c r="O174" i="1"/>
  <c r="M174" i="1"/>
  <c r="L174" i="1"/>
  <c r="J174" i="1"/>
  <c r="I174" i="1"/>
  <c r="G174" i="1"/>
  <c r="F174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Q160" i="1"/>
  <c r="AP160" i="1"/>
  <c r="AQ159" i="1"/>
  <c r="AP159" i="1"/>
  <c r="AQ158" i="1"/>
  <c r="AP158" i="1"/>
  <c r="AQ157" i="1"/>
  <c r="AP157" i="1"/>
  <c r="AQ156" i="1"/>
  <c r="AP156" i="1"/>
  <c r="AQ155" i="1"/>
  <c r="AP155" i="1"/>
  <c r="AQ154" i="1"/>
  <c r="AP154" i="1"/>
  <c r="AQ153" i="1"/>
  <c r="AP153" i="1"/>
  <c r="AQ152" i="1"/>
  <c r="AP152" i="1"/>
  <c r="AQ151" i="1"/>
  <c r="AP151" i="1"/>
  <c r="AQ150" i="1"/>
  <c r="AP150" i="1"/>
  <c r="AQ149" i="1"/>
  <c r="AP149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AO160" i="1"/>
  <c r="AL160" i="1"/>
  <c r="AI160" i="1"/>
  <c r="AF160" i="1"/>
  <c r="AC160" i="1"/>
  <c r="Z160" i="1"/>
  <c r="W160" i="1"/>
  <c r="T160" i="1"/>
  <c r="Q160" i="1"/>
  <c r="N160" i="1"/>
  <c r="K160" i="1"/>
  <c r="H160" i="1"/>
  <c r="AO159" i="1"/>
  <c r="AL159" i="1"/>
  <c r="AI159" i="1"/>
  <c r="AF159" i="1"/>
  <c r="AC159" i="1"/>
  <c r="Z159" i="1"/>
  <c r="W159" i="1"/>
  <c r="T159" i="1"/>
  <c r="Q159" i="1"/>
  <c r="N159" i="1"/>
  <c r="K159" i="1"/>
  <c r="H159" i="1"/>
  <c r="AO158" i="1"/>
  <c r="AL158" i="1"/>
  <c r="AI158" i="1"/>
  <c r="AF158" i="1"/>
  <c r="AC158" i="1"/>
  <c r="Z158" i="1"/>
  <c r="W158" i="1"/>
  <c r="T158" i="1"/>
  <c r="Q158" i="1"/>
  <c r="N158" i="1"/>
  <c r="K158" i="1"/>
  <c r="H158" i="1"/>
  <c r="AO157" i="1"/>
  <c r="AL157" i="1"/>
  <c r="AI157" i="1"/>
  <c r="AF157" i="1"/>
  <c r="AC157" i="1"/>
  <c r="Z157" i="1"/>
  <c r="W157" i="1"/>
  <c r="T157" i="1"/>
  <c r="Q157" i="1"/>
  <c r="N157" i="1"/>
  <c r="K157" i="1"/>
  <c r="H157" i="1"/>
  <c r="AO156" i="1"/>
  <c r="AL156" i="1"/>
  <c r="AI156" i="1"/>
  <c r="AF156" i="1"/>
  <c r="AC156" i="1"/>
  <c r="Z156" i="1"/>
  <c r="W156" i="1"/>
  <c r="T156" i="1"/>
  <c r="Q156" i="1"/>
  <c r="N156" i="1"/>
  <c r="K156" i="1"/>
  <c r="H156" i="1"/>
  <c r="AO155" i="1"/>
  <c r="AL155" i="1"/>
  <c r="AI155" i="1"/>
  <c r="AF155" i="1"/>
  <c r="AC155" i="1"/>
  <c r="Z155" i="1"/>
  <c r="W155" i="1"/>
  <c r="T155" i="1"/>
  <c r="Q155" i="1"/>
  <c r="N155" i="1"/>
  <c r="K155" i="1"/>
  <c r="H155" i="1"/>
  <c r="AO154" i="1"/>
  <c r="AL154" i="1"/>
  <c r="AI154" i="1"/>
  <c r="AF154" i="1"/>
  <c r="AC154" i="1"/>
  <c r="Z154" i="1"/>
  <c r="W154" i="1"/>
  <c r="T154" i="1"/>
  <c r="Q154" i="1"/>
  <c r="N154" i="1"/>
  <c r="K154" i="1"/>
  <c r="H154" i="1"/>
  <c r="AO153" i="1"/>
  <c r="AL153" i="1"/>
  <c r="AI153" i="1"/>
  <c r="AF153" i="1"/>
  <c r="AC153" i="1"/>
  <c r="Z153" i="1"/>
  <c r="W153" i="1"/>
  <c r="T153" i="1"/>
  <c r="Q153" i="1"/>
  <c r="N153" i="1"/>
  <c r="K153" i="1"/>
  <c r="H153" i="1"/>
  <c r="AO152" i="1"/>
  <c r="AL152" i="1"/>
  <c r="AI152" i="1"/>
  <c r="AF152" i="1"/>
  <c r="AC152" i="1"/>
  <c r="Z152" i="1"/>
  <c r="W152" i="1"/>
  <c r="T152" i="1"/>
  <c r="Q152" i="1"/>
  <c r="N152" i="1"/>
  <c r="K152" i="1"/>
  <c r="H152" i="1"/>
  <c r="AO151" i="1"/>
  <c r="AL151" i="1"/>
  <c r="AI151" i="1"/>
  <c r="AF151" i="1"/>
  <c r="AC151" i="1"/>
  <c r="Z151" i="1"/>
  <c r="W151" i="1"/>
  <c r="T151" i="1"/>
  <c r="Q151" i="1"/>
  <c r="N151" i="1"/>
  <c r="K151" i="1"/>
  <c r="H151" i="1"/>
  <c r="AO150" i="1"/>
  <c r="AL150" i="1"/>
  <c r="AI150" i="1"/>
  <c r="AF150" i="1"/>
  <c r="AC150" i="1"/>
  <c r="Z150" i="1"/>
  <c r="W150" i="1"/>
  <c r="T150" i="1"/>
  <c r="Q150" i="1"/>
  <c r="N150" i="1"/>
  <c r="K150" i="1"/>
  <c r="H150" i="1"/>
  <c r="AO149" i="1"/>
  <c r="AL149" i="1"/>
  <c r="AI149" i="1"/>
  <c r="AF149" i="1"/>
  <c r="AC149" i="1"/>
  <c r="Z149" i="1"/>
  <c r="W149" i="1"/>
  <c r="T149" i="1"/>
  <c r="Q149" i="1"/>
  <c r="N149" i="1"/>
  <c r="K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AQ147" i="1"/>
  <c r="AP147" i="1"/>
  <c r="AQ146" i="1"/>
  <c r="AP146" i="1"/>
  <c r="AQ145" i="1"/>
  <c r="AP145" i="1"/>
  <c r="AQ144" i="1"/>
  <c r="AP144" i="1"/>
  <c r="AQ143" i="1"/>
  <c r="AP143" i="1"/>
  <c r="AQ142" i="1"/>
  <c r="AP142" i="1"/>
  <c r="AQ141" i="1"/>
  <c r="AP141" i="1"/>
  <c r="AQ140" i="1"/>
  <c r="AP140" i="1"/>
  <c r="AQ139" i="1"/>
  <c r="AP139" i="1"/>
  <c r="AQ138" i="1"/>
  <c r="AP138" i="1"/>
  <c r="AQ137" i="1"/>
  <c r="AP137" i="1"/>
  <c r="AQ136" i="1"/>
  <c r="AP136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AQ148" i="1" s="1"/>
  <c r="O148" i="1"/>
  <c r="AP148" i="1" s="1"/>
  <c r="M148" i="1"/>
  <c r="L148" i="1"/>
  <c r="J148" i="1"/>
  <c r="I148" i="1"/>
  <c r="G148" i="1"/>
  <c r="F148" i="1"/>
  <c r="AO147" i="1"/>
  <c r="AL147" i="1"/>
  <c r="AI147" i="1"/>
  <c r="AF147" i="1"/>
  <c r="AC147" i="1"/>
  <c r="Z147" i="1"/>
  <c r="W147" i="1"/>
  <c r="T147" i="1"/>
  <c r="Q147" i="1"/>
  <c r="N147" i="1"/>
  <c r="K147" i="1"/>
  <c r="H147" i="1"/>
  <c r="AO146" i="1"/>
  <c r="AL146" i="1"/>
  <c r="AI146" i="1"/>
  <c r="AF146" i="1"/>
  <c r="AC146" i="1"/>
  <c r="Z146" i="1"/>
  <c r="W146" i="1"/>
  <c r="T146" i="1"/>
  <c r="Q146" i="1"/>
  <c r="N146" i="1"/>
  <c r="K146" i="1"/>
  <c r="H146" i="1"/>
  <c r="AO145" i="1"/>
  <c r="AL145" i="1"/>
  <c r="AI145" i="1"/>
  <c r="AF145" i="1"/>
  <c r="AC145" i="1"/>
  <c r="Z145" i="1"/>
  <c r="W145" i="1"/>
  <c r="T145" i="1"/>
  <c r="Q145" i="1"/>
  <c r="N145" i="1"/>
  <c r="K145" i="1"/>
  <c r="H145" i="1"/>
  <c r="AO144" i="1"/>
  <c r="AL144" i="1"/>
  <c r="AI144" i="1"/>
  <c r="AF144" i="1"/>
  <c r="AC144" i="1"/>
  <c r="Z144" i="1"/>
  <c r="W144" i="1"/>
  <c r="T144" i="1"/>
  <c r="Q144" i="1"/>
  <c r="N144" i="1"/>
  <c r="K144" i="1"/>
  <c r="H144" i="1"/>
  <c r="AO143" i="1"/>
  <c r="AL143" i="1"/>
  <c r="AI143" i="1"/>
  <c r="AF143" i="1"/>
  <c r="AC143" i="1"/>
  <c r="Z143" i="1"/>
  <c r="W143" i="1"/>
  <c r="T143" i="1"/>
  <c r="Q143" i="1"/>
  <c r="N143" i="1"/>
  <c r="K143" i="1"/>
  <c r="H143" i="1"/>
  <c r="AO142" i="1"/>
  <c r="AL142" i="1"/>
  <c r="AI142" i="1"/>
  <c r="AF142" i="1"/>
  <c r="AC142" i="1"/>
  <c r="Z142" i="1"/>
  <c r="W142" i="1"/>
  <c r="T142" i="1"/>
  <c r="Q142" i="1"/>
  <c r="N142" i="1"/>
  <c r="K142" i="1"/>
  <c r="H142" i="1"/>
  <c r="AO141" i="1"/>
  <c r="AL141" i="1"/>
  <c r="AI141" i="1"/>
  <c r="AF141" i="1"/>
  <c r="AC141" i="1"/>
  <c r="Z141" i="1"/>
  <c r="W141" i="1"/>
  <c r="T141" i="1"/>
  <c r="Q141" i="1"/>
  <c r="N141" i="1"/>
  <c r="K141" i="1"/>
  <c r="H141" i="1"/>
  <c r="AO140" i="1"/>
  <c r="AL140" i="1"/>
  <c r="AI140" i="1"/>
  <c r="AF140" i="1"/>
  <c r="AC140" i="1"/>
  <c r="Z140" i="1"/>
  <c r="W140" i="1"/>
  <c r="T140" i="1"/>
  <c r="Q140" i="1"/>
  <c r="N140" i="1"/>
  <c r="K140" i="1"/>
  <c r="H140" i="1"/>
  <c r="AO139" i="1"/>
  <c r="AL139" i="1"/>
  <c r="AI139" i="1"/>
  <c r="AF139" i="1"/>
  <c r="AC139" i="1"/>
  <c r="Z139" i="1"/>
  <c r="W139" i="1"/>
  <c r="T139" i="1"/>
  <c r="Q139" i="1"/>
  <c r="N139" i="1"/>
  <c r="K139" i="1"/>
  <c r="H139" i="1"/>
  <c r="AO138" i="1"/>
  <c r="AL138" i="1"/>
  <c r="AI138" i="1"/>
  <c r="AF138" i="1"/>
  <c r="AC138" i="1"/>
  <c r="Z138" i="1"/>
  <c r="W138" i="1"/>
  <c r="T138" i="1"/>
  <c r="Q138" i="1"/>
  <c r="N138" i="1"/>
  <c r="K138" i="1"/>
  <c r="H138" i="1"/>
  <c r="AO137" i="1"/>
  <c r="AL137" i="1"/>
  <c r="AI137" i="1"/>
  <c r="AF137" i="1"/>
  <c r="AC137" i="1"/>
  <c r="Z137" i="1"/>
  <c r="W137" i="1"/>
  <c r="T137" i="1"/>
  <c r="Q137" i="1"/>
  <c r="N137" i="1"/>
  <c r="K137" i="1"/>
  <c r="H137" i="1"/>
  <c r="AO136" i="1"/>
  <c r="AL136" i="1"/>
  <c r="AI136" i="1"/>
  <c r="AF136" i="1"/>
  <c r="AC136" i="1"/>
  <c r="Z136" i="1"/>
  <c r="W136" i="1"/>
  <c r="T136" i="1"/>
  <c r="Q136" i="1"/>
  <c r="N136" i="1"/>
  <c r="K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AQ174" i="1" l="1"/>
  <c r="AQ161" i="1"/>
  <c r="AP161" i="1"/>
  <c r="AQ134" i="1"/>
  <c r="AP134" i="1"/>
  <c r="AQ133" i="1"/>
  <c r="AP133" i="1"/>
  <c r="AQ132" i="1"/>
  <c r="AP132" i="1"/>
  <c r="AQ131" i="1"/>
  <c r="AP131" i="1"/>
  <c r="AQ130" i="1"/>
  <c r="AP130" i="1"/>
  <c r="AQ129" i="1"/>
  <c r="AP129" i="1"/>
  <c r="AQ128" i="1"/>
  <c r="AP128" i="1"/>
  <c r="AQ127" i="1"/>
  <c r="AP127" i="1"/>
  <c r="AQ126" i="1"/>
  <c r="AP126" i="1"/>
  <c r="AQ125" i="1"/>
  <c r="AP125" i="1"/>
  <c r="AQ124" i="1"/>
  <c r="AP124" i="1"/>
  <c r="AQ123" i="1"/>
  <c r="AP123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AO134" i="1"/>
  <c r="AL134" i="1"/>
  <c r="AI134" i="1"/>
  <c r="AF134" i="1"/>
  <c r="AC134" i="1"/>
  <c r="Z134" i="1"/>
  <c r="W134" i="1"/>
  <c r="T134" i="1"/>
  <c r="Q134" i="1"/>
  <c r="N134" i="1"/>
  <c r="K134" i="1"/>
  <c r="H134" i="1"/>
  <c r="AO133" i="1"/>
  <c r="AL133" i="1"/>
  <c r="AI133" i="1"/>
  <c r="AF133" i="1"/>
  <c r="AC133" i="1"/>
  <c r="Z133" i="1"/>
  <c r="W133" i="1"/>
  <c r="T133" i="1"/>
  <c r="Q133" i="1"/>
  <c r="N133" i="1"/>
  <c r="K133" i="1"/>
  <c r="H133" i="1"/>
  <c r="AO132" i="1"/>
  <c r="AL132" i="1"/>
  <c r="AI132" i="1"/>
  <c r="AF132" i="1"/>
  <c r="AC132" i="1"/>
  <c r="Z132" i="1"/>
  <c r="W132" i="1"/>
  <c r="T132" i="1"/>
  <c r="Q132" i="1"/>
  <c r="N132" i="1"/>
  <c r="K132" i="1"/>
  <c r="H132" i="1"/>
  <c r="AO131" i="1"/>
  <c r="AL131" i="1"/>
  <c r="AI131" i="1"/>
  <c r="AF131" i="1"/>
  <c r="AC131" i="1"/>
  <c r="Z131" i="1"/>
  <c r="W131" i="1"/>
  <c r="T131" i="1"/>
  <c r="Q131" i="1"/>
  <c r="N131" i="1"/>
  <c r="K131" i="1"/>
  <c r="H131" i="1"/>
  <c r="AO130" i="1"/>
  <c r="AL130" i="1"/>
  <c r="AI130" i="1"/>
  <c r="AF130" i="1"/>
  <c r="AC130" i="1"/>
  <c r="Z130" i="1"/>
  <c r="W130" i="1"/>
  <c r="T130" i="1"/>
  <c r="Q130" i="1"/>
  <c r="N130" i="1"/>
  <c r="K130" i="1"/>
  <c r="H130" i="1"/>
  <c r="AO129" i="1"/>
  <c r="AL129" i="1"/>
  <c r="AI129" i="1"/>
  <c r="AF129" i="1"/>
  <c r="AC129" i="1"/>
  <c r="Z129" i="1"/>
  <c r="W129" i="1"/>
  <c r="T129" i="1"/>
  <c r="Q129" i="1"/>
  <c r="N129" i="1"/>
  <c r="K129" i="1"/>
  <c r="H129" i="1"/>
  <c r="AO128" i="1"/>
  <c r="AL128" i="1"/>
  <c r="AI128" i="1"/>
  <c r="AF128" i="1"/>
  <c r="AC128" i="1"/>
  <c r="Z128" i="1"/>
  <c r="W128" i="1"/>
  <c r="T128" i="1"/>
  <c r="Q128" i="1"/>
  <c r="N128" i="1"/>
  <c r="K128" i="1"/>
  <c r="H128" i="1"/>
  <c r="AO127" i="1"/>
  <c r="AL127" i="1"/>
  <c r="AI127" i="1"/>
  <c r="AF127" i="1"/>
  <c r="AC127" i="1"/>
  <c r="Z127" i="1"/>
  <c r="W127" i="1"/>
  <c r="T127" i="1"/>
  <c r="Q127" i="1"/>
  <c r="N127" i="1"/>
  <c r="K127" i="1"/>
  <c r="H127" i="1"/>
  <c r="AO126" i="1"/>
  <c r="AL126" i="1"/>
  <c r="AI126" i="1"/>
  <c r="AF126" i="1"/>
  <c r="AC126" i="1"/>
  <c r="Z126" i="1"/>
  <c r="W126" i="1"/>
  <c r="T126" i="1"/>
  <c r="Q126" i="1"/>
  <c r="N126" i="1"/>
  <c r="K126" i="1"/>
  <c r="H126" i="1"/>
  <c r="AO125" i="1"/>
  <c r="AL125" i="1"/>
  <c r="AI125" i="1"/>
  <c r="AF125" i="1"/>
  <c r="AC125" i="1"/>
  <c r="Z125" i="1"/>
  <c r="W125" i="1"/>
  <c r="T125" i="1"/>
  <c r="Q125" i="1"/>
  <c r="N125" i="1"/>
  <c r="K125" i="1"/>
  <c r="H125" i="1"/>
  <c r="AO124" i="1"/>
  <c r="AL124" i="1"/>
  <c r="AI124" i="1"/>
  <c r="AF124" i="1"/>
  <c r="AC124" i="1"/>
  <c r="Z124" i="1"/>
  <c r="W124" i="1"/>
  <c r="T124" i="1"/>
  <c r="Q124" i="1"/>
  <c r="N124" i="1"/>
  <c r="K124" i="1"/>
  <c r="H124" i="1"/>
  <c r="AO123" i="1"/>
  <c r="AL123" i="1"/>
  <c r="AI123" i="1"/>
  <c r="AF123" i="1"/>
  <c r="AC123" i="1"/>
  <c r="Z123" i="1"/>
  <c r="W123" i="1"/>
  <c r="T123" i="1"/>
  <c r="Q123" i="1"/>
  <c r="N123" i="1"/>
  <c r="K123" i="1"/>
  <c r="H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AP135" i="1" l="1"/>
  <c r="AQ135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E121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E120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E119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E118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E117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E116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E115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E114" i="1"/>
  <c r="AQ121" i="1" l="1"/>
  <c r="AP121" i="1"/>
  <c r="AQ120" i="1"/>
  <c r="AP120" i="1"/>
  <c r="AQ119" i="1"/>
  <c r="AP119" i="1"/>
  <c r="AQ118" i="1"/>
  <c r="AP118" i="1"/>
  <c r="AQ117" i="1"/>
  <c r="AP117" i="1"/>
  <c r="AQ116" i="1"/>
  <c r="AP116" i="1"/>
  <c r="AQ115" i="1"/>
  <c r="AP115" i="1"/>
  <c r="AQ114" i="1"/>
  <c r="AP114" i="1"/>
  <c r="AQ113" i="1"/>
  <c r="AP113" i="1"/>
  <c r="AQ112" i="1"/>
  <c r="AP112" i="1"/>
  <c r="AQ111" i="1"/>
  <c r="AP111" i="1"/>
  <c r="AQ110" i="1"/>
  <c r="AP110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W113" i="1"/>
  <c r="Q113" i="1"/>
  <c r="Q112" i="1"/>
  <c r="Q111" i="1"/>
  <c r="Q110" i="1"/>
  <c r="D122" i="1"/>
  <c r="C122" i="1"/>
  <c r="E112" i="1"/>
  <c r="AP122" i="1" l="1"/>
  <c r="AQ122" i="1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P86" i="1"/>
  <c r="AQ85" i="1"/>
  <c r="AP85" i="1"/>
  <c r="AQ84" i="1"/>
  <c r="AP84" i="1"/>
  <c r="AQ95" i="1"/>
  <c r="AP95" i="1"/>
  <c r="AE109" i="1"/>
  <c r="AD109" i="1"/>
  <c r="AF104" i="1"/>
  <c r="AE96" i="1"/>
  <c r="AD96" i="1"/>
  <c r="AF95" i="1"/>
  <c r="AE83" i="1"/>
  <c r="AD83" i="1"/>
  <c r="AE70" i="1"/>
  <c r="AD70" i="1"/>
  <c r="AE57" i="1"/>
  <c r="AD57" i="1"/>
  <c r="AF56" i="1"/>
  <c r="AE44" i="1"/>
  <c r="AD44" i="1"/>
  <c r="AF35" i="1"/>
  <c r="AF34" i="1"/>
  <c r="AF33" i="1"/>
  <c r="AE31" i="1"/>
  <c r="AD31" i="1"/>
  <c r="AE18" i="1"/>
  <c r="AD18" i="1"/>
  <c r="AF17" i="1"/>
  <c r="AN109" i="1"/>
  <c r="AM109" i="1"/>
  <c r="AK109" i="1"/>
  <c r="AJ109" i="1"/>
  <c r="AH109" i="1"/>
  <c r="AG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D109" i="1"/>
  <c r="C109" i="1"/>
  <c r="Q108" i="1"/>
  <c r="W107" i="1"/>
  <c r="Q107" i="1"/>
  <c r="Q106" i="1"/>
  <c r="W105" i="1"/>
  <c r="Q105" i="1"/>
  <c r="E105" i="1"/>
  <c r="W104" i="1"/>
  <c r="Q104" i="1"/>
  <c r="Q103" i="1"/>
  <c r="E103" i="1"/>
  <c r="Q102" i="1"/>
  <c r="Q101" i="1"/>
  <c r="W100" i="1"/>
  <c r="Q100" i="1"/>
  <c r="Q99" i="1"/>
  <c r="E99" i="1"/>
  <c r="Q98" i="1"/>
  <c r="Q97" i="1"/>
  <c r="AP109" i="1" l="1"/>
  <c r="AQ109" i="1"/>
  <c r="AN96" i="1"/>
  <c r="AM96" i="1"/>
  <c r="AO85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Q85" i="1"/>
  <c r="W94" i="1" l="1"/>
  <c r="AK96" i="1" l="1"/>
  <c r="AJ96" i="1"/>
  <c r="AH96" i="1"/>
  <c r="AG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D96" i="1"/>
  <c r="C96" i="1"/>
  <c r="Q95" i="1"/>
  <c r="Q94" i="1"/>
  <c r="Q93" i="1"/>
  <c r="Q92" i="1"/>
  <c r="Q91" i="1"/>
  <c r="Q90" i="1"/>
  <c r="Q89" i="1"/>
  <c r="Q88" i="1"/>
  <c r="Q87" i="1"/>
  <c r="Q86" i="1"/>
  <c r="Q84" i="1"/>
  <c r="AQ96" i="1" l="1"/>
  <c r="AP96" i="1"/>
  <c r="Q76" i="1"/>
  <c r="AP72" i="1" l="1"/>
  <c r="AQ72" i="1"/>
  <c r="AP73" i="1"/>
  <c r="AQ73" i="1"/>
  <c r="AP74" i="1"/>
  <c r="AQ74" i="1"/>
  <c r="AP75" i="1"/>
  <c r="AQ75" i="1"/>
  <c r="AP76" i="1"/>
  <c r="AQ76" i="1"/>
  <c r="AP77" i="1"/>
  <c r="AQ77" i="1"/>
  <c r="AP78" i="1"/>
  <c r="AQ78" i="1"/>
  <c r="AP79" i="1"/>
  <c r="AQ79" i="1"/>
  <c r="AP80" i="1"/>
  <c r="AQ80" i="1"/>
  <c r="AP81" i="1"/>
  <c r="AQ81" i="1"/>
  <c r="AP82" i="1"/>
  <c r="AQ82" i="1"/>
  <c r="AQ71" i="1"/>
  <c r="AP71" i="1"/>
  <c r="G83" i="1"/>
  <c r="F83" i="1"/>
  <c r="H75" i="1"/>
  <c r="G70" i="1"/>
  <c r="F70" i="1"/>
  <c r="G57" i="1"/>
  <c r="F57" i="1"/>
  <c r="G44" i="1"/>
  <c r="F44" i="1"/>
  <c r="G31" i="1"/>
  <c r="F31" i="1"/>
  <c r="G18" i="1"/>
  <c r="F18" i="1"/>
  <c r="Q73" i="1" l="1"/>
  <c r="W75" i="1" l="1"/>
  <c r="Q82" i="1"/>
  <c r="Q81" i="1"/>
  <c r="Q80" i="1"/>
  <c r="Q79" i="1"/>
  <c r="Q78" i="1"/>
  <c r="Q77" i="1"/>
  <c r="Q75" i="1"/>
  <c r="Q74" i="1"/>
  <c r="Q72" i="1"/>
  <c r="Q71" i="1"/>
  <c r="E72" i="1"/>
  <c r="E75" i="1"/>
  <c r="AK83" i="1"/>
  <c r="AJ83" i="1"/>
  <c r="AH83" i="1"/>
  <c r="AG83" i="1"/>
  <c r="AB83" i="1"/>
  <c r="AA83" i="1"/>
  <c r="Y83" i="1"/>
  <c r="X83" i="1"/>
  <c r="V83" i="1"/>
  <c r="U83" i="1"/>
  <c r="S83" i="1"/>
  <c r="R83" i="1"/>
  <c r="P83" i="1"/>
  <c r="O83" i="1"/>
  <c r="M83" i="1"/>
  <c r="L83" i="1"/>
  <c r="J83" i="1"/>
  <c r="I83" i="1"/>
  <c r="D83" i="1"/>
  <c r="C83" i="1"/>
  <c r="AQ83" i="1" l="1"/>
  <c r="AP83" i="1"/>
  <c r="AL68" i="1"/>
  <c r="AL65" i="1"/>
  <c r="AL63" i="1"/>
  <c r="AL61" i="1"/>
  <c r="AL59" i="1"/>
  <c r="Q69" i="1"/>
  <c r="Q68" i="1"/>
  <c r="Q67" i="1"/>
  <c r="Q66" i="1"/>
  <c r="Q65" i="1"/>
  <c r="Q64" i="1"/>
  <c r="Q63" i="1"/>
  <c r="Q62" i="1"/>
  <c r="Q61" i="1"/>
  <c r="Q60" i="1"/>
  <c r="Q59" i="1"/>
  <c r="Q58" i="1"/>
  <c r="E59" i="1"/>
  <c r="E60" i="1"/>
  <c r="E69" i="1"/>
  <c r="E58" i="1"/>
  <c r="AK70" i="1"/>
  <c r="AJ70" i="1"/>
  <c r="AH70" i="1"/>
  <c r="AG70" i="1"/>
  <c r="AB70" i="1"/>
  <c r="AA70" i="1"/>
  <c r="Y70" i="1"/>
  <c r="X70" i="1"/>
  <c r="V70" i="1"/>
  <c r="U70" i="1"/>
  <c r="S70" i="1"/>
  <c r="R70" i="1"/>
  <c r="P70" i="1"/>
  <c r="O70" i="1"/>
  <c r="M70" i="1"/>
  <c r="L70" i="1"/>
  <c r="J70" i="1"/>
  <c r="I70" i="1"/>
  <c r="D70" i="1"/>
  <c r="C70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P70" i="1" l="1"/>
  <c r="AQ70" i="1"/>
  <c r="Q56" i="1"/>
  <c r="AP46" i="1" l="1"/>
  <c r="AQ46" i="1"/>
  <c r="AP47" i="1"/>
  <c r="AQ47" i="1"/>
  <c r="AP48" i="1"/>
  <c r="AQ48" i="1"/>
  <c r="AP49" i="1"/>
  <c r="AQ49" i="1"/>
  <c r="AP50" i="1"/>
  <c r="AQ50" i="1"/>
  <c r="AP51" i="1"/>
  <c r="AQ51" i="1"/>
  <c r="AP52" i="1"/>
  <c r="AQ52" i="1"/>
  <c r="AP53" i="1"/>
  <c r="AQ53" i="1"/>
  <c r="AP54" i="1"/>
  <c r="AQ54" i="1"/>
  <c r="AP55" i="1"/>
  <c r="AQ55" i="1"/>
  <c r="AP56" i="1"/>
  <c r="AQ56" i="1"/>
  <c r="AQ45" i="1"/>
  <c r="AP45" i="1"/>
  <c r="AK57" i="1"/>
  <c r="AJ57" i="1"/>
  <c r="AL55" i="1"/>
  <c r="AL53" i="1"/>
  <c r="AL52" i="1"/>
  <c r="AL51" i="1"/>
  <c r="AK44" i="1"/>
  <c r="AJ44" i="1"/>
  <c r="AK31" i="1"/>
  <c r="AJ31" i="1"/>
  <c r="AK18" i="1"/>
  <c r="AJ18" i="1"/>
  <c r="AI56" i="1" l="1"/>
  <c r="AC51" i="1"/>
  <c r="AC50" i="1"/>
  <c r="AC49" i="1"/>
  <c r="W49" i="1"/>
  <c r="AC48" i="1"/>
  <c r="AC47" i="1"/>
  <c r="AC46" i="1"/>
  <c r="AC45" i="1"/>
  <c r="T54" i="1"/>
  <c r="Q55" i="1"/>
  <c r="Q54" i="1"/>
  <c r="Q53" i="1"/>
  <c r="Q52" i="1"/>
  <c r="Q51" i="1"/>
  <c r="Q50" i="1"/>
  <c r="Q49" i="1"/>
  <c r="Q48" i="1"/>
  <c r="Q47" i="1"/>
  <c r="Q46" i="1"/>
  <c r="Q45" i="1"/>
  <c r="AH57" i="1"/>
  <c r="AG57" i="1"/>
  <c r="AB57" i="1"/>
  <c r="AA57" i="1"/>
  <c r="Y57" i="1"/>
  <c r="X57" i="1"/>
  <c r="V57" i="1"/>
  <c r="U57" i="1"/>
  <c r="S57" i="1"/>
  <c r="R57" i="1"/>
  <c r="P57" i="1"/>
  <c r="O57" i="1"/>
  <c r="M57" i="1"/>
  <c r="L57" i="1"/>
  <c r="J57" i="1"/>
  <c r="I57" i="1"/>
  <c r="D57" i="1"/>
  <c r="C57" i="1"/>
  <c r="AP57" i="1" l="1"/>
  <c r="AQ57" i="1"/>
  <c r="AP33" i="1"/>
  <c r="AQ33" i="1"/>
  <c r="AP34" i="1"/>
  <c r="AQ34" i="1"/>
  <c r="AP35" i="1"/>
  <c r="AQ35" i="1"/>
  <c r="AP36" i="1"/>
  <c r="AQ36" i="1"/>
  <c r="AP37" i="1"/>
  <c r="AQ37" i="1"/>
  <c r="AP38" i="1"/>
  <c r="AQ38" i="1"/>
  <c r="AP39" i="1"/>
  <c r="AQ39" i="1"/>
  <c r="AP40" i="1"/>
  <c r="AQ40" i="1"/>
  <c r="AP41" i="1"/>
  <c r="AQ41" i="1"/>
  <c r="AP42" i="1"/>
  <c r="AQ42" i="1"/>
  <c r="AP43" i="1"/>
  <c r="AQ43" i="1"/>
  <c r="AQ32" i="1"/>
  <c r="AP32" i="1"/>
  <c r="V44" i="1"/>
  <c r="U44" i="1"/>
  <c r="W43" i="1"/>
  <c r="V31" i="1"/>
  <c r="U31" i="1"/>
  <c r="V18" i="1"/>
  <c r="U18" i="1"/>
  <c r="S44" i="1" l="1"/>
  <c r="R44" i="1"/>
  <c r="T38" i="1"/>
  <c r="S31" i="1"/>
  <c r="R31" i="1"/>
  <c r="S18" i="1"/>
  <c r="R18" i="1"/>
  <c r="AC32" i="1" l="1"/>
  <c r="AC30" i="1"/>
  <c r="Q30" i="1"/>
  <c r="Q28" i="1"/>
  <c r="AC29" i="1"/>
  <c r="N29" i="1"/>
  <c r="E29" i="1"/>
  <c r="AC28" i="1" l="1"/>
  <c r="AC27" i="1"/>
  <c r="AC25" i="1"/>
  <c r="Q27" i="1"/>
  <c r="Q26" i="1"/>
  <c r="Q25" i="1"/>
  <c r="K25" i="1"/>
  <c r="Q24" i="1"/>
  <c r="AC23" i="1"/>
  <c r="Q23" i="1"/>
  <c r="E23" i="1"/>
  <c r="Q22" i="1"/>
  <c r="Q21" i="1"/>
  <c r="E21" i="1"/>
  <c r="AC20" i="1"/>
  <c r="Q20" i="1"/>
  <c r="AC19" i="1"/>
  <c r="Q19" i="1"/>
  <c r="AI17" i="1"/>
  <c r="AC17" i="1"/>
  <c r="Q17" i="1"/>
  <c r="AC16" i="1"/>
  <c r="AC15" i="1"/>
  <c r="Q15" i="1"/>
  <c r="AC14" i="1"/>
  <c r="AC13" i="1"/>
  <c r="AC12" i="1"/>
  <c r="Q12" i="1"/>
  <c r="AC11" i="1"/>
  <c r="Q11" i="1"/>
  <c r="AC10" i="1"/>
  <c r="Q10" i="1"/>
  <c r="AC9" i="1"/>
  <c r="Q9" i="1"/>
  <c r="AC8" i="1"/>
  <c r="Q8" i="1"/>
  <c r="AC7" i="1"/>
  <c r="AC6" i="1"/>
  <c r="Z6" i="1"/>
  <c r="Q6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Q6" i="1"/>
  <c r="AP6" i="1"/>
  <c r="Y44" i="1"/>
  <c r="X44" i="1"/>
  <c r="Z43" i="1"/>
  <c r="Y31" i="1"/>
  <c r="X31" i="1"/>
  <c r="Y18" i="1"/>
  <c r="X18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B31" i="1"/>
  <c r="AA31" i="1"/>
  <c r="AB18" i="1"/>
  <c r="AA18" i="1"/>
  <c r="P44" i="1" l="1"/>
  <c r="O44" i="1"/>
  <c r="Q43" i="1"/>
  <c r="Q42" i="1"/>
  <c r="Q41" i="1"/>
  <c r="Q40" i="1"/>
  <c r="Q39" i="1"/>
  <c r="Q38" i="1"/>
  <c r="Q37" i="1"/>
  <c r="Q36" i="1"/>
  <c r="Q34" i="1"/>
  <c r="P31" i="1"/>
  <c r="O31" i="1"/>
  <c r="P18" i="1"/>
  <c r="O18" i="1"/>
  <c r="AI35" i="1" l="1"/>
  <c r="AI34" i="1"/>
  <c r="AI33" i="1"/>
  <c r="AH44" i="1"/>
  <c r="AG44" i="1"/>
  <c r="M44" i="1"/>
  <c r="L44" i="1"/>
  <c r="J44" i="1"/>
  <c r="I44" i="1"/>
  <c r="D44" i="1"/>
  <c r="C44" i="1"/>
  <c r="AQ44" i="1" l="1"/>
  <c r="AP44" i="1"/>
  <c r="AH31" i="1"/>
  <c r="AG31" i="1"/>
  <c r="M31" i="1"/>
  <c r="L31" i="1"/>
  <c r="J31" i="1"/>
  <c r="I31" i="1"/>
  <c r="D31" i="1"/>
  <c r="C31" i="1"/>
  <c r="AQ31" i="1" l="1"/>
  <c r="AP31" i="1"/>
  <c r="J18" i="1"/>
  <c r="I18" i="1"/>
  <c r="AH18" i="1" l="1"/>
  <c r="AG18" i="1"/>
  <c r="M18" i="1"/>
  <c r="L18" i="1"/>
  <c r="D18" i="1"/>
  <c r="C18" i="1"/>
  <c r="AP18" i="1" l="1"/>
  <c r="AQ18" i="1"/>
</calcChain>
</file>

<file path=xl/sharedStrings.xml><?xml version="1.0" encoding="utf-8"?>
<sst xmlns="http://schemas.openxmlformats.org/spreadsheetml/2006/main" count="230" uniqueCount="37">
  <si>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</si>
  <si>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</si>
  <si>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</si>
  <si>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</si>
  <si>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</si>
  <si>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</si>
  <si>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</si>
  <si>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</si>
  <si>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</si>
  <si>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</si>
  <si>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</si>
  <si>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</si>
  <si>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</si>
  <si>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</si>
  <si>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</si>
  <si>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</si>
  <si>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</si>
  <si>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</si>
  <si>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</si>
  <si>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</si>
  <si>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</si>
  <si>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</si>
  <si>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Germany</t>
  </si>
  <si>
    <t>India</t>
  </si>
  <si>
    <t>Bangladesh</t>
  </si>
  <si>
    <t>Portugal</t>
  </si>
  <si>
    <t>France</t>
  </si>
  <si>
    <t>Spain</t>
  </si>
  <si>
    <t>United Kingdom</t>
  </si>
  <si>
    <t>Tariff Line 1514.99.10 Rape, colza or mustard oil - Other in containers</t>
  </si>
  <si>
    <t>Korea, Rep Of</t>
  </si>
  <si>
    <t>Pakistan</t>
  </si>
  <si>
    <t>United States</t>
  </si>
  <si>
    <t>China</t>
  </si>
  <si>
    <t>Zimbabwe</t>
  </si>
  <si>
    <t>Month</t>
  </si>
  <si>
    <t>United Arab Emirates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</si>
</sst>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6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horizontal="left" wrapText="1"/>
    </xf>
    <xf numFmtId="164" fontId="2" fillId="3" borderId="0" xfId="0" applyNumberFormat="1" applyFont="1" applyFill="1" applyAlignment="1">
      <alignment wrapText="1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10" xfId="0" applyNumberFormat="1" applyBorder="1"/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4" borderId="11" xfId="0" applyNumberFormat="1" applyFont="1" applyFill="1" applyBorder="1"/>
    <xf numFmtId="164" fontId="4" fillId="4" borderId="7" xfId="0" applyNumberFormat="1" applyFont="1" applyFill="1" applyBorder="1" applyAlignment="1">
      <alignment wrapText="1"/>
    </xf>
    <xf numFmtId="4" fontId="4" fillId="4" borderId="4" xfId="0" applyNumberFormat="1" applyFont="1" applyFill="1" applyBorder="1" applyAlignment="1">
      <alignment wrapText="1"/>
    </xf>
    <xf numFmtId="0" fontId="0" fillId="0" borderId="6" xfId="0" applyBorder="1"/>
    <xf numFmtId="164" fontId="0" fillId="0" borderId="6" xfId="0" applyNumberFormat="1" applyBorder="1"/>
    <xf numFmtId="4" fontId="0" fillId="0" borderId="2" xfId="0" applyNumberFormat="1" applyBorder="1"/>
    <xf numFmtId="0" fontId="4" fillId="4" borderId="12" xfId="0" applyFont="1" applyFill="1" applyBorder="1"/>
    <xf numFmtId="164" fontId="4" fillId="4" borderId="7" xfId="0" applyNumberFormat="1" applyFont="1" applyFill="1" applyBorder="1"/>
    <xf numFmtId="4" fontId="4" fillId="4" borderId="4" xfId="0" applyNumberFormat="1" applyFont="1" applyFill="1" applyBorder="1"/>
    <xf numFmtId="0" fontId="1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5" xfId="0" applyBorder="1"/>
    <xf numFmtId="0" fontId="4" fillId="4" borderId="13" xfId="0" applyFont="1" applyFill="1" applyBorder="1"/>
    <xf numFmtId="4" fontId="0" fillId="0" borderId="5" xfId="0" applyNumberFormat="1" applyBorder="1"/>
    <xf numFmtId="164" fontId="1" fillId="0" borderId="15" xfId="0" applyNumberFormat="1" applyFont="1" applyBorder="1" applyAlignment="1">
      <alignment horizontal="center" vertical="center" wrapText="1"/>
    </xf>
    <xf numFmtId="164" fontId="0" fillId="0" borderId="16" xfId="0" applyNumberFormat="1" applyBorder="1"/>
    <xf numFmtId="164" fontId="0" fillId="0" borderId="3" xfId="0" applyNumberFormat="1" applyBorder="1"/>
    <xf numFmtId="164" fontId="4" fillId="4" borderId="15" xfId="0" applyNumberFormat="1" applyFont="1" applyFill="1" applyBorder="1"/>
    <xf numFmtId="164" fontId="0" fillId="0" borderId="8" xfId="0" applyNumberFormat="1" applyBorder="1"/>
    <xf numFmtId="4" fontId="0" fillId="0" borderId="9" xfId="0" applyNumberFormat="1" applyBorder="1"/>
    <xf numFmtId="4" fontId="1" fillId="0" borderId="13" xfId="0" applyNumberFormat="1" applyFont="1" applyBorder="1" applyAlignment="1">
      <alignment horizontal="center" vertical="center" wrapText="1"/>
    </xf>
    <xf numFmtId="4" fontId="0" fillId="0" borderId="14" xfId="0" applyNumberFormat="1" applyBorder="1"/>
    <xf numFmtId="4" fontId="4" fillId="4" borderId="13" xfId="0" applyNumberFormat="1" applyFont="1" applyFill="1" applyBorder="1"/>
    <xf numFmtId="164" fontId="3" fillId="2" borderId="3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1" fillId="0" borderId="23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164" fontId="0" fillId="0" borderId="32" xfId="0" applyNumberFormat="1" applyBorder="1" applyAlignment="1">
      <alignment wrapText="1"/>
    </xf>
    <xf numFmtId="164" fontId="5" fillId="0" borderId="33" xfId="0" applyNumberFormat="1" applyFont="1" applyBorder="1"/>
    <xf numFmtId="4" fontId="5" fillId="0" borderId="0" xfId="0" applyNumberFormat="1" applyFont="1"/>
    <xf numFmtId="164" fontId="5" fillId="0" borderId="1" xfId="0" applyNumberFormat="1" applyFont="1" applyBorder="1"/>
    <xf numFmtId="4" fontId="5" fillId="0" borderId="1" xfId="0" applyNumberFormat="1" applyFont="1" applyBorder="1"/>
    <xf numFmtId="4" fontId="0" fillId="0" borderId="34" xfId="0" applyNumberFormat="1" applyBorder="1"/>
    <xf numFmtId="0" fontId="0" fillId="0" borderId="2" xfId="0" applyBorder="1"/>
    <xf numFmtId="0" fontId="4" fillId="4" borderId="4" xfId="0" applyFont="1" applyFill="1" applyBorder="1"/>
    <xf numFmtId="164" fontId="0" fillId="0" borderId="1" xfId="0" applyNumberFormat="1" applyBorder="1"/>
    <xf numFmtId="4" fontId="6" fillId="0" borderId="0" xfId="0" applyNumberFormat="1" applyFont="1"/>
    <xf numFmtId="0" fontId="6" fillId="0" borderId="0" xfId="0" applyFont="1"/>
    <xf numFmtId="164" fontId="7" fillId="0" borderId="1" xfId="0" applyNumberFormat="1" applyFont="1" applyBorder="1"/>
    <xf numFmtId="4" fontId="7" fillId="0" borderId="1" xfId="0" applyNumberFormat="1" applyFont="1" applyBorder="1"/>
    <xf numFmtId="4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4" fontId="4" fillId="4" borderId="20" xfId="0" applyNumberFormat="1" applyFont="1" applyFill="1" applyBorder="1" applyAlignment="1">
      <alignment horizontal="center" vertical="center" wrapText="1"/>
    </xf>
    <xf numFmtId="4" fontId="4" fillId="4" borderId="21" xfId="0" applyNumberFormat="1" applyFont="1" applyFill="1" applyBorder="1" applyAlignment="1">
      <alignment horizontal="center" vertical="center" wrapText="1"/>
    </xf>
    <xf numFmtId="4" fontId="4" fillId="4" borderId="22" xfId="0" applyNumberFormat="1" applyFont="1" applyFill="1" applyBorder="1" applyAlignment="1">
      <alignment horizontal="center" vertical="center" wrapText="1"/>
    </xf>
    <xf numFmtId="4" fontId="4" fillId="4" borderId="29" xfId="0" applyNumberFormat="1" applyFont="1" applyFill="1" applyBorder="1" applyAlignment="1">
      <alignment horizontal="center" vertical="center" wrapText="1"/>
    </xf>
    <xf numFmtId="4" fontId="4" fillId="4" borderId="27" xfId="0" applyNumberFormat="1" applyFont="1" applyFill="1" applyBorder="1" applyAlignment="1">
      <alignment horizontal="center" vertical="center" wrapText="1"/>
    </xf>
    <xf numFmtId="4" fontId="4" fillId="4" borderId="30" xfId="0" applyNumberFormat="1" applyFont="1" applyFill="1" applyBorder="1" applyAlignment="1">
      <alignment horizontal="center" vertical="center" wrapText="1"/>
    </xf>
    <xf numFmtId="4" fontId="4" fillId="4" borderId="28" xfId="0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4" fontId="4" fillId="4" borderId="17" xfId="0" applyNumberFormat="1" applyFont="1" applyFill="1" applyBorder="1" applyAlignment="1">
      <alignment horizontal="center" vertical="center" wrapText="1"/>
    </xf>
    <xf numFmtId="4" fontId="4" fillId="4" borderId="18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4" fontId="4" fillId="4" borderId="3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174"/>
  <sheetViews>
    <sheetView tabSelected="1"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8" sqref="A168"/>
    </sheetView>
  </sheetViews>
  <sheetFormatPr defaultColWidth="9.109375" defaultRowHeight="14.4" x14ac:dyDescent="0.3"/>
  <cols>
    <col min="2" max="2" width="11.5546875" bestFit="1" customWidth="1"/>
    <col min="3" max="3" width="9.109375" style="13" customWidth="1"/>
    <col min="4" max="4" width="10.33203125" style="12" bestFit="1" customWidth="1"/>
    <col min="5" max="5" width="12.44140625" style="12" bestFit="1" customWidth="1"/>
    <col min="6" max="6" width="9.109375" style="13" customWidth="1"/>
    <col min="7" max="7" width="10.33203125" style="12" bestFit="1" customWidth="1"/>
    <col min="8" max="8" width="9.44140625" style="12" bestFit="1" customWidth="1"/>
    <col min="9" max="9" width="9.109375" style="13" customWidth="1"/>
    <col min="10" max="10" width="10.33203125" style="12" bestFit="1" customWidth="1"/>
    <col min="11" max="11" width="9.44140625" style="12" bestFit="1" customWidth="1"/>
    <col min="12" max="12" width="10.88671875" style="13" bestFit="1" customWidth="1"/>
    <col min="13" max="13" width="10.88671875" style="12" bestFit="1" customWidth="1"/>
    <col min="14" max="14" width="9.88671875" style="12" bestFit="1" customWidth="1"/>
    <col min="15" max="15" width="10.88671875" style="13" bestFit="1" customWidth="1"/>
    <col min="16" max="16" width="10.88671875" style="12" bestFit="1" customWidth="1"/>
    <col min="17" max="17" width="10" style="12" customWidth="1"/>
    <col min="18" max="18" width="10.88671875" style="13" bestFit="1" customWidth="1"/>
    <col min="19" max="19" width="10.88671875" style="12" bestFit="1" customWidth="1"/>
    <col min="20" max="20" width="10" style="12" customWidth="1"/>
    <col min="21" max="21" width="10.88671875" style="13" bestFit="1" customWidth="1"/>
    <col min="22" max="22" width="10.88671875" style="12" bestFit="1" customWidth="1"/>
    <col min="23" max="23" width="10" style="12" customWidth="1"/>
    <col min="24" max="24" width="10.88671875" style="13" bestFit="1" customWidth="1"/>
    <col min="25" max="25" width="10.88671875" style="12" bestFit="1" customWidth="1"/>
    <col min="26" max="26" width="10" style="12" customWidth="1"/>
    <col min="27" max="27" width="10.88671875" style="13" bestFit="1" customWidth="1"/>
    <col min="28" max="28" width="10.88671875" style="12" bestFit="1" customWidth="1"/>
    <col min="29" max="29" width="10.6640625" style="12" customWidth="1"/>
    <col min="30" max="30" width="10.88671875" style="13" bestFit="1" customWidth="1"/>
    <col min="31" max="31" width="10.88671875" style="12" bestFit="1" customWidth="1"/>
    <col min="32" max="32" width="10.44140625" style="12" customWidth="1"/>
    <col min="33" max="33" width="10.88671875" style="13" bestFit="1" customWidth="1"/>
    <col min="34" max="34" width="10.88671875" style="12" bestFit="1" customWidth="1"/>
    <col min="35" max="35" width="10.44140625" style="12" customWidth="1"/>
    <col min="36" max="36" width="10.88671875" style="13" bestFit="1" customWidth="1"/>
    <col min="37" max="37" width="10.88671875" style="12" bestFit="1" customWidth="1"/>
    <col min="38" max="38" width="11.33203125" style="12" customWidth="1"/>
    <col min="39" max="39" width="10.88671875" style="13" bestFit="1" customWidth="1"/>
    <col min="40" max="40" width="10.88671875" style="12" bestFit="1" customWidth="1"/>
    <col min="41" max="41" width="11.33203125" style="12" customWidth="1"/>
    <col min="42" max="42" width="13.33203125" style="13" customWidth="1"/>
    <col min="43" max="43" width="13.33203125" style="12" customWidth="1"/>
    <col min="44" max="44" width="9.109375" style="12"/>
    <col min="45" max="45" width="1.6640625" style="12" customWidth="1"/>
    <col min="46" max="48" width="9.109375" style="12"/>
    <col min="49" max="49" width="1.6640625" style="12" customWidth="1"/>
    <col min="50" max="52" width="9.109375" style="12"/>
    <col min="53" max="53" width="1.6640625" style="12" customWidth="1"/>
    <col min="54" max="56" width="9.109375" style="12"/>
    <col min="57" max="57" width="1.6640625" style="12" customWidth="1"/>
    <col min="58" max="60" width="9.109375" style="12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78" max="78" width="12.109375" customWidth="1"/>
    <col min="81" max="81" width="1.6640625" customWidth="1"/>
    <col min="85" max="85" width="1.6640625" customWidth="1"/>
    <col min="89" max="89" width="1.6640625" customWidth="1"/>
    <col min="93" max="93" width="1.6640625" customWidth="1"/>
  </cols>
  <sheetData>
    <row r="1" spans="1:175" s="16" customFormat="1" ht="21" x14ac:dyDescent="0.4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</row>
    <row r="2" spans="1:175" s="23" customFormat="1" ht="21" customHeight="1" x14ac:dyDescent="0.4">
      <c r="B2" s="20" t="s">
        <v>18</v>
      </c>
      <c r="C2" s="80" t="s">
        <v>29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21"/>
      <c r="P2" s="22"/>
      <c r="Q2" s="22"/>
      <c r="R2" s="21"/>
      <c r="S2" s="22"/>
      <c r="T2" s="22"/>
      <c r="U2" s="21"/>
      <c r="V2" s="22"/>
      <c r="W2" s="22"/>
      <c r="X2" s="21"/>
      <c r="Y2" s="22"/>
      <c r="Z2" s="22"/>
      <c r="AA2" s="21"/>
      <c r="AB2" s="22"/>
      <c r="AC2" s="22"/>
      <c r="AD2" s="21"/>
      <c r="AE2" s="22"/>
      <c r="AF2" s="22"/>
      <c r="AG2" s="21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</row>
    <row r="3" spans="1:175" s="24" customFormat="1" ht="15" thickBot="1" x14ac:dyDescent="0.35">
      <c r="C3" s="25"/>
      <c r="D3" s="26"/>
      <c r="E3" s="26"/>
      <c r="F3" s="28"/>
      <c r="G3" s="27"/>
      <c r="H3" s="27"/>
      <c r="I3" s="28"/>
      <c r="J3" s="27"/>
      <c r="K3" s="27"/>
      <c r="L3" s="28"/>
      <c r="M3" s="27"/>
      <c r="N3" s="27"/>
      <c r="O3" s="28"/>
      <c r="P3" s="27"/>
      <c r="Q3" s="27"/>
      <c r="R3" s="28"/>
      <c r="S3" s="27"/>
      <c r="T3" s="27"/>
      <c r="U3" s="28"/>
      <c r="V3" s="27"/>
      <c r="W3" s="27"/>
      <c r="X3" s="28"/>
      <c r="Y3" s="27"/>
      <c r="Z3" s="27"/>
      <c r="AA3" s="28"/>
      <c r="AB3" s="27"/>
      <c r="AC3" s="27"/>
      <c r="AD3" s="28"/>
      <c r="AE3" s="27"/>
      <c r="AF3" s="27"/>
      <c r="AG3" s="28"/>
      <c r="AH3" s="27"/>
      <c r="AI3" s="27"/>
      <c r="AJ3" s="28"/>
      <c r="AK3" s="27"/>
      <c r="AL3" s="27"/>
      <c r="AM3" s="28"/>
      <c r="AN3" s="27"/>
      <c r="AO3" s="27"/>
      <c r="AP3" s="28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</row>
    <row r="4" spans="1:175" s="9" customFormat="1" ht="45" customHeight="1" thickBot="1" x14ac:dyDescent="0.35">
      <c r="A4" s="89" t="s">
        <v>0</v>
      </c>
      <c r="B4" s="90"/>
      <c r="C4" s="91" t="s">
        <v>24</v>
      </c>
      <c r="D4" s="92"/>
      <c r="E4" s="93"/>
      <c r="F4" s="83" t="s">
        <v>33</v>
      </c>
      <c r="G4" s="83"/>
      <c r="H4" s="83"/>
      <c r="I4" s="82" t="s">
        <v>26</v>
      </c>
      <c r="J4" s="83"/>
      <c r="K4" s="84"/>
      <c r="L4" s="83" t="s">
        <v>22</v>
      </c>
      <c r="M4" s="83"/>
      <c r="N4" s="83"/>
      <c r="O4" s="82" t="s">
        <v>23</v>
      </c>
      <c r="P4" s="83"/>
      <c r="Q4" s="84"/>
      <c r="R4" s="83" t="s">
        <v>30</v>
      </c>
      <c r="S4" s="83"/>
      <c r="T4" s="83"/>
      <c r="U4" s="82" t="s">
        <v>31</v>
      </c>
      <c r="V4" s="83"/>
      <c r="W4" s="84"/>
      <c r="X4" s="83" t="s">
        <v>25</v>
      </c>
      <c r="Y4" s="83"/>
      <c r="Z4" s="88"/>
      <c r="AA4" s="85" t="s">
        <v>27</v>
      </c>
      <c r="AB4" s="86"/>
      <c r="AC4" s="87"/>
      <c r="AD4" s="92" t="s">
        <v>36</v>
      </c>
      <c r="AE4" s="92"/>
      <c r="AF4" s="94"/>
      <c r="AG4" s="91" t="s">
        <v>28</v>
      </c>
      <c r="AH4" s="92"/>
      <c r="AI4" s="93"/>
      <c r="AJ4" s="88" t="s">
        <v>32</v>
      </c>
      <c r="AK4" s="92"/>
      <c r="AL4" s="94"/>
      <c r="AM4" s="91" t="s">
        <v>34</v>
      </c>
      <c r="AN4" s="92"/>
      <c r="AO4" s="93"/>
      <c r="AP4" s="63" t="s">
        <v>19</v>
      </c>
      <c r="AQ4" s="64" t="s">
        <v>19</v>
      </c>
      <c r="AR4" s="7"/>
      <c r="AS4" s="8"/>
      <c r="AT4" s="7"/>
      <c r="AU4" s="7"/>
      <c r="AV4" s="7"/>
      <c r="AW4" s="8"/>
      <c r="AX4" s="7"/>
      <c r="AY4" s="7"/>
      <c r="AZ4" s="7"/>
      <c r="BA4" s="8"/>
      <c r="BB4" s="7"/>
      <c r="BC4" s="7"/>
      <c r="BD4" s="7"/>
      <c r="BE4" s="8"/>
      <c r="BF4" s="7"/>
      <c r="BG4" s="7"/>
      <c r="BH4" s="7"/>
      <c r="BJ4" s="10"/>
      <c r="BK4" s="10"/>
      <c r="BL4" s="10"/>
      <c r="BN4" s="10"/>
      <c r="BO4" s="10"/>
      <c r="BP4" s="10"/>
      <c r="BR4" s="10"/>
      <c r="BS4" s="10"/>
      <c r="BT4" s="10"/>
      <c r="BV4" s="10"/>
      <c r="BW4" s="10"/>
      <c r="BX4" s="10"/>
      <c r="BZ4" s="10"/>
      <c r="CA4" s="10"/>
      <c r="CB4" s="10"/>
      <c r="CD4" s="10"/>
      <c r="CE4" s="10"/>
      <c r="CF4" s="10"/>
      <c r="CH4" s="10"/>
      <c r="CI4" s="10"/>
      <c r="CJ4" s="10"/>
      <c r="CL4" s="10"/>
      <c r="CM4" s="10"/>
      <c r="CN4" s="10"/>
      <c r="CP4" s="10"/>
      <c r="CQ4" s="10"/>
      <c r="CR4" s="10"/>
    </row>
    <row r="5" spans="1:175" ht="45" customHeight="1" thickBot="1" x14ac:dyDescent="0.35">
      <c r="A5" s="65" t="s">
        <v>1</v>
      </c>
      <c r="B5" s="44" t="s">
        <v>35</v>
      </c>
      <c r="C5" s="33" t="s">
        <v>2</v>
      </c>
      <c r="D5" s="32" t="s">
        <v>3</v>
      </c>
      <c r="E5" s="34" t="s">
        <v>4</v>
      </c>
      <c r="F5" s="49" t="s">
        <v>2</v>
      </c>
      <c r="G5" s="32" t="s">
        <v>3</v>
      </c>
      <c r="H5" s="55" t="s">
        <v>4</v>
      </c>
      <c r="I5" s="33" t="s">
        <v>2</v>
      </c>
      <c r="J5" s="32" t="s">
        <v>3</v>
      </c>
      <c r="K5" s="34" t="s">
        <v>4</v>
      </c>
      <c r="L5" s="49" t="s">
        <v>2</v>
      </c>
      <c r="M5" s="32" t="s">
        <v>3</v>
      </c>
      <c r="N5" s="55" t="s">
        <v>4</v>
      </c>
      <c r="O5" s="33" t="s">
        <v>2</v>
      </c>
      <c r="P5" s="32" t="s">
        <v>3</v>
      </c>
      <c r="Q5" s="34" t="s">
        <v>4</v>
      </c>
      <c r="R5" s="49" t="s">
        <v>2</v>
      </c>
      <c r="S5" s="32" t="s">
        <v>3</v>
      </c>
      <c r="T5" s="55" t="s">
        <v>4</v>
      </c>
      <c r="U5" s="33" t="s">
        <v>2</v>
      </c>
      <c r="V5" s="32" t="s">
        <v>3</v>
      </c>
      <c r="W5" s="34" t="s">
        <v>4</v>
      </c>
      <c r="X5" s="49" t="s">
        <v>2</v>
      </c>
      <c r="Y5" s="32" t="s">
        <v>3</v>
      </c>
      <c r="Z5" s="55" t="s">
        <v>4</v>
      </c>
      <c r="AA5" s="60" t="s">
        <v>2</v>
      </c>
      <c r="AB5" s="61" t="s">
        <v>3</v>
      </c>
      <c r="AC5" s="62" t="s">
        <v>4</v>
      </c>
      <c r="AD5" s="49" t="s">
        <v>2</v>
      </c>
      <c r="AE5" s="32" t="s">
        <v>3</v>
      </c>
      <c r="AF5" s="55" t="s">
        <v>4</v>
      </c>
      <c r="AG5" s="33" t="s">
        <v>2</v>
      </c>
      <c r="AH5" s="32" t="s">
        <v>3</v>
      </c>
      <c r="AI5" s="34" t="s">
        <v>4</v>
      </c>
      <c r="AJ5" s="49" t="s">
        <v>2</v>
      </c>
      <c r="AK5" s="32" t="s">
        <v>3</v>
      </c>
      <c r="AL5" s="55" t="s">
        <v>4</v>
      </c>
      <c r="AM5" s="33" t="s">
        <v>2</v>
      </c>
      <c r="AN5" s="32" t="s">
        <v>3</v>
      </c>
      <c r="AO5" s="34" t="s">
        <v>4</v>
      </c>
      <c r="AP5" s="33" t="s">
        <v>20</v>
      </c>
      <c r="AQ5" s="34" t="s">
        <v>21</v>
      </c>
      <c r="AR5" s="4"/>
      <c r="AS5" s="5"/>
      <c r="AT5" s="4"/>
      <c r="AU5" s="4"/>
      <c r="AV5" s="4"/>
      <c r="AW5" s="5"/>
      <c r="AX5" s="4"/>
      <c r="AY5" s="4"/>
      <c r="AZ5" s="4"/>
      <c r="BA5" s="5"/>
      <c r="BB5" s="4"/>
      <c r="BC5" s="4"/>
      <c r="BD5" s="4"/>
      <c r="BE5" s="5"/>
      <c r="BF5" s="4"/>
      <c r="BG5" s="4"/>
      <c r="BH5" s="4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</row>
    <row r="6" spans="1:175" x14ac:dyDescent="0.3">
      <c r="A6" s="66">
        <v>2012</v>
      </c>
      <c r="B6" s="45" t="s">
        <v>5</v>
      </c>
      <c r="C6" s="53">
        <v>0</v>
      </c>
      <c r="D6" s="29">
        <v>0</v>
      </c>
      <c r="E6" s="54">
        <v>0</v>
      </c>
      <c r="F6" s="50">
        <v>0</v>
      </c>
      <c r="G6" s="29">
        <v>0</v>
      </c>
      <c r="H6" s="56">
        <v>0</v>
      </c>
      <c r="I6" s="53">
        <v>0</v>
      </c>
      <c r="J6" s="29">
        <v>0</v>
      </c>
      <c r="K6" s="54">
        <v>0</v>
      </c>
      <c r="L6" s="50">
        <v>0</v>
      </c>
      <c r="M6" s="29">
        <v>0</v>
      </c>
      <c r="N6" s="56">
        <v>0</v>
      </c>
      <c r="O6" s="53">
        <v>0.15</v>
      </c>
      <c r="P6" s="29">
        <v>2.78</v>
      </c>
      <c r="Q6" s="54">
        <f t="shared" ref="Q6:Q17" si="0">P6/O6*1000</f>
        <v>18533.333333333332</v>
      </c>
      <c r="R6" s="50">
        <v>0</v>
      </c>
      <c r="S6" s="29">
        <v>0</v>
      </c>
      <c r="T6" s="56">
        <v>0</v>
      </c>
      <c r="U6" s="53">
        <v>0</v>
      </c>
      <c r="V6" s="29">
        <v>0</v>
      </c>
      <c r="W6" s="54">
        <v>0</v>
      </c>
      <c r="X6" s="50">
        <v>3.0270000000000001</v>
      </c>
      <c r="Y6" s="29">
        <v>50.36</v>
      </c>
      <c r="Z6" s="56">
        <f t="shared" ref="Z6" si="1">Y6/X6*1000</f>
        <v>16636.934258341589</v>
      </c>
      <c r="AA6" s="53">
        <v>49.165999999999997</v>
      </c>
      <c r="AB6" s="29">
        <v>817.24</v>
      </c>
      <c r="AC6" s="54">
        <f t="shared" ref="AC6:AC17" si="2">AB6/AA6*1000</f>
        <v>16622.055892283286</v>
      </c>
      <c r="AD6" s="50">
        <v>0</v>
      </c>
      <c r="AE6" s="29">
        <v>0</v>
      </c>
      <c r="AF6" s="56">
        <v>0</v>
      </c>
      <c r="AG6" s="53">
        <v>0</v>
      </c>
      <c r="AH6" s="29">
        <v>0</v>
      </c>
      <c r="AI6" s="54">
        <v>0</v>
      </c>
      <c r="AJ6" s="50">
        <v>0</v>
      </c>
      <c r="AK6" s="29">
        <v>0</v>
      </c>
      <c r="AL6" s="56">
        <v>0</v>
      </c>
      <c r="AM6" s="53">
        <v>0</v>
      </c>
      <c r="AN6" s="29">
        <v>0</v>
      </c>
      <c r="AO6" s="54">
        <v>0</v>
      </c>
      <c r="AP6" s="30">
        <f t="shared" ref="AP6:AP31" si="3">SUM(C6,I6,L6,AG6,O6,AA6,X6)</f>
        <v>52.342999999999996</v>
      </c>
      <c r="AQ6" s="31">
        <f t="shared" ref="AQ6:AQ31" si="4">SUM(D6,J6,M6,AH6,P6,AB6,Y6)</f>
        <v>870.38</v>
      </c>
      <c r="AR6" s="4"/>
      <c r="AS6" s="5"/>
      <c r="AT6" s="4"/>
      <c r="AU6" s="4"/>
      <c r="AV6" s="4"/>
      <c r="AW6" s="5"/>
      <c r="AX6" s="4"/>
      <c r="AY6" s="4"/>
      <c r="AZ6" s="4"/>
      <c r="BA6" s="5"/>
      <c r="BB6" s="4"/>
      <c r="BC6" s="4"/>
      <c r="BD6" s="4"/>
      <c r="BE6" s="5"/>
      <c r="BF6" s="4"/>
      <c r="BG6" s="4"/>
      <c r="BH6" s="4"/>
      <c r="BI6" s="2"/>
      <c r="BJ6" s="1"/>
      <c r="BK6" s="1"/>
      <c r="BL6" s="1"/>
      <c r="BM6" s="2"/>
      <c r="BN6" s="1"/>
      <c r="BO6" s="1"/>
      <c r="BP6" s="1"/>
      <c r="BQ6" s="2"/>
      <c r="BR6" s="1"/>
      <c r="BS6" s="1"/>
      <c r="BT6" s="1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</row>
    <row r="7" spans="1:175" x14ac:dyDescent="0.3">
      <c r="A7" s="38">
        <v>2012</v>
      </c>
      <c r="B7" s="46" t="s">
        <v>6</v>
      </c>
      <c r="C7" s="39">
        <v>0</v>
      </c>
      <c r="D7" s="11">
        <v>0</v>
      </c>
      <c r="E7" s="40">
        <v>0</v>
      </c>
      <c r="F7" s="51">
        <v>0</v>
      </c>
      <c r="G7" s="11">
        <v>0</v>
      </c>
      <c r="H7" s="48">
        <v>0</v>
      </c>
      <c r="I7" s="39">
        <v>0</v>
      </c>
      <c r="J7" s="11">
        <v>0</v>
      </c>
      <c r="K7" s="40">
        <v>0</v>
      </c>
      <c r="L7" s="51">
        <v>0</v>
      </c>
      <c r="M7" s="11">
        <v>0</v>
      </c>
      <c r="N7" s="48">
        <v>0</v>
      </c>
      <c r="O7" s="39">
        <v>0</v>
      </c>
      <c r="P7" s="11">
        <v>0</v>
      </c>
      <c r="Q7" s="40">
        <v>0</v>
      </c>
      <c r="R7" s="51">
        <v>0</v>
      </c>
      <c r="S7" s="11">
        <v>0</v>
      </c>
      <c r="T7" s="48">
        <v>0</v>
      </c>
      <c r="U7" s="39">
        <v>0</v>
      </c>
      <c r="V7" s="11">
        <v>0</v>
      </c>
      <c r="W7" s="40">
        <v>0</v>
      </c>
      <c r="X7" s="51">
        <v>0</v>
      </c>
      <c r="Y7" s="11">
        <v>0</v>
      </c>
      <c r="Z7" s="48">
        <v>0</v>
      </c>
      <c r="AA7" s="39">
        <v>18.417000000000002</v>
      </c>
      <c r="AB7" s="11">
        <v>308.32</v>
      </c>
      <c r="AC7" s="40">
        <f t="shared" si="2"/>
        <v>16741.05446055275</v>
      </c>
      <c r="AD7" s="51">
        <v>0</v>
      </c>
      <c r="AE7" s="11">
        <v>0</v>
      </c>
      <c r="AF7" s="48">
        <v>0</v>
      </c>
      <c r="AG7" s="39">
        <v>0</v>
      </c>
      <c r="AH7" s="11">
        <v>0</v>
      </c>
      <c r="AI7" s="40">
        <v>0</v>
      </c>
      <c r="AJ7" s="51">
        <v>0</v>
      </c>
      <c r="AK7" s="11">
        <v>0</v>
      </c>
      <c r="AL7" s="48">
        <v>0</v>
      </c>
      <c r="AM7" s="39">
        <v>0</v>
      </c>
      <c r="AN7" s="11">
        <v>0</v>
      </c>
      <c r="AO7" s="40">
        <v>0</v>
      </c>
      <c r="AP7" s="6">
        <f t="shared" si="3"/>
        <v>18.417000000000002</v>
      </c>
      <c r="AQ7" s="15">
        <f t="shared" si="4"/>
        <v>308.32</v>
      </c>
      <c r="AR7" s="4"/>
      <c r="AS7" s="5"/>
      <c r="AT7" s="4"/>
      <c r="AU7" s="4"/>
      <c r="AV7" s="4"/>
      <c r="AW7" s="5"/>
      <c r="AX7" s="4"/>
      <c r="AY7" s="4"/>
      <c r="AZ7" s="4"/>
      <c r="BA7" s="5"/>
      <c r="BB7" s="4"/>
      <c r="BC7" s="4"/>
      <c r="BD7" s="4"/>
      <c r="BE7" s="5"/>
      <c r="BF7" s="4"/>
      <c r="BG7" s="4"/>
      <c r="BH7" s="4"/>
      <c r="BI7" s="2"/>
      <c r="BJ7" s="1"/>
      <c r="BK7" s="1"/>
      <c r="BL7" s="1"/>
      <c r="BM7" s="2"/>
      <c r="BN7" s="1"/>
      <c r="BO7" s="1"/>
      <c r="BP7" s="1"/>
      <c r="BQ7" s="2"/>
      <c r="BR7" s="1"/>
      <c r="BS7" s="1"/>
      <c r="BT7" s="1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</row>
    <row r="8" spans="1:175" x14ac:dyDescent="0.3">
      <c r="A8" s="38">
        <v>2012</v>
      </c>
      <c r="B8" s="46" t="s">
        <v>7</v>
      </c>
      <c r="C8" s="39">
        <v>0</v>
      </c>
      <c r="D8" s="11">
        <v>0</v>
      </c>
      <c r="E8" s="40">
        <v>0</v>
      </c>
      <c r="F8" s="51">
        <v>0</v>
      </c>
      <c r="G8" s="11">
        <v>0</v>
      </c>
      <c r="H8" s="48">
        <v>0</v>
      </c>
      <c r="I8" s="39">
        <v>0</v>
      </c>
      <c r="J8" s="11">
        <v>0</v>
      </c>
      <c r="K8" s="40">
        <v>0</v>
      </c>
      <c r="L8" s="51">
        <v>0</v>
      </c>
      <c r="M8" s="11">
        <v>0</v>
      </c>
      <c r="N8" s="48">
        <v>0</v>
      </c>
      <c r="O8" s="39">
        <v>0.2</v>
      </c>
      <c r="P8" s="11">
        <v>5.33</v>
      </c>
      <c r="Q8" s="40">
        <f t="shared" si="0"/>
        <v>26650</v>
      </c>
      <c r="R8" s="51">
        <v>0</v>
      </c>
      <c r="S8" s="11">
        <v>0</v>
      </c>
      <c r="T8" s="48">
        <v>0</v>
      </c>
      <c r="U8" s="39">
        <v>0</v>
      </c>
      <c r="V8" s="11">
        <v>0</v>
      </c>
      <c r="W8" s="40">
        <v>0</v>
      </c>
      <c r="X8" s="51">
        <v>0</v>
      </c>
      <c r="Y8" s="11">
        <v>0</v>
      </c>
      <c r="Z8" s="48">
        <v>0</v>
      </c>
      <c r="AA8" s="39">
        <v>162.24199999999999</v>
      </c>
      <c r="AB8" s="11">
        <v>2301.79</v>
      </c>
      <c r="AC8" s="40">
        <f t="shared" si="2"/>
        <v>14187.386743260069</v>
      </c>
      <c r="AD8" s="51">
        <v>0</v>
      </c>
      <c r="AE8" s="11">
        <v>0</v>
      </c>
      <c r="AF8" s="48">
        <v>0</v>
      </c>
      <c r="AG8" s="39">
        <v>0</v>
      </c>
      <c r="AH8" s="11">
        <v>0</v>
      </c>
      <c r="AI8" s="40">
        <v>0</v>
      </c>
      <c r="AJ8" s="51">
        <v>0</v>
      </c>
      <c r="AK8" s="11">
        <v>0</v>
      </c>
      <c r="AL8" s="48">
        <v>0</v>
      </c>
      <c r="AM8" s="39">
        <v>0</v>
      </c>
      <c r="AN8" s="11">
        <v>0</v>
      </c>
      <c r="AO8" s="40">
        <v>0</v>
      </c>
      <c r="AP8" s="6">
        <f t="shared" si="3"/>
        <v>162.44199999999998</v>
      </c>
      <c r="AQ8" s="15">
        <f t="shared" si="4"/>
        <v>2307.12</v>
      </c>
      <c r="AR8" s="4"/>
      <c r="AS8" s="5"/>
      <c r="AT8" s="4"/>
      <c r="AU8" s="4"/>
      <c r="AV8" s="4"/>
      <c r="AW8" s="5"/>
      <c r="AX8" s="4"/>
      <c r="AY8" s="4"/>
      <c r="AZ8" s="4"/>
      <c r="BA8" s="5"/>
      <c r="BB8" s="4"/>
      <c r="BC8" s="4"/>
      <c r="BD8" s="4"/>
      <c r="BE8" s="5"/>
      <c r="BF8" s="4"/>
      <c r="BG8" s="4"/>
      <c r="BH8" s="4"/>
      <c r="BI8" s="2"/>
      <c r="BJ8" s="1"/>
      <c r="BK8" s="1"/>
      <c r="BL8" s="1"/>
      <c r="BM8" s="2"/>
      <c r="BN8" s="1"/>
      <c r="BO8" s="1"/>
      <c r="BP8" s="1"/>
      <c r="BQ8" s="2"/>
      <c r="BR8" s="1"/>
      <c r="BS8" s="1"/>
      <c r="BT8" s="1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</row>
    <row r="9" spans="1:175" x14ac:dyDescent="0.3">
      <c r="A9" s="38">
        <v>2012</v>
      </c>
      <c r="B9" s="46" t="s">
        <v>8</v>
      </c>
      <c r="C9" s="39">
        <v>0</v>
      </c>
      <c r="D9" s="11">
        <v>0</v>
      </c>
      <c r="E9" s="40">
        <v>0</v>
      </c>
      <c r="F9" s="51">
        <v>0</v>
      </c>
      <c r="G9" s="11">
        <v>0</v>
      </c>
      <c r="H9" s="48">
        <v>0</v>
      </c>
      <c r="I9" s="39">
        <v>0</v>
      </c>
      <c r="J9" s="11">
        <v>0</v>
      </c>
      <c r="K9" s="40">
        <v>0</v>
      </c>
      <c r="L9" s="51">
        <v>0</v>
      </c>
      <c r="M9" s="11">
        <v>0</v>
      </c>
      <c r="N9" s="48">
        <v>0</v>
      </c>
      <c r="O9" s="39">
        <v>0.45400000000000001</v>
      </c>
      <c r="P9" s="11">
        <v>7.35</v>
      </c>
      <c r="Q9" s="40">
        <f t="shared" si="0"/>
        <v>16189.427312775329</v>
      </c>
      <c r="R9" s="51">
        <v>0</v>
      </c>
      <c r="S9" s="11">
        <v>0</v>
      </c>
      <c r="T9" s="48">
        <v>0</v>
      </c>
      <c r="U9" s="39">
        <v>0</v>
      </c>
      <c r="V9" s="11">
        <v>0</v>
      </c>
      <c r="W9" s="40">
        <v>0</v>
      </c>
      <c r="X9" s="51">
        <v>0</v>
      </c>
      <c r="Y9" s="11">
        <v>0</v>
      </c>
      <c r="Z9" s="48">
        <v>0</v>
      </c>
      <c r="AA9" s="39">
        <v>107.11199999999999</v>
      </c>
      <c r="AB9" s="11">
        <v>1490.43</v>
      </c>
      <c r="AC9" s="40">
        <f t="shared" si="2"/>
        <v>13914.687429979836</v>
      </c>
      <c r="AD9" s="51">
        <v>0</v>
      </c>
      <c r="AE9" s="11">
        <v>0</v>
      </c>
      <c r="AF9" s="48">
        <v>0</v>
      </c>
      <c r="AG9" s="39">
        <v>0</v>
      </c>
      <c r="AH9" s="11">
        <v>0</v>
      </c>
      <c r="AI9" s="40">
        <v>0</v>
      </c>
      <c r="AJ9" s="51">
        <v>0</v>
      </c>
      <c r="AK9" s="11">
        <v>0</v>
      </c>
      <c r="AL9" s="48">
        <v>0</v>
      </c>
      <c r="AM9" s="39">
        <v>0</v>
      </c>
      <c r="AN9" s="11">
        <v>0</v>
      </c>
      <c r="AO9" s="40">
        <v>0</v>
      </c>
      <c r="AP9" s="6">
        <f t="shared" si="3"/>
        <v>107.56599999999999</v>
      </c>
      <c r="AQ9" s="15">
        <f t="shared" si="4"/>
        <v>1497.78</v>
      </c>
      <c r="AR9" s="4"/>
      <c r="AS9" s="5"/>
      <c r="AT9" s="4"/>
      <c r="AU9" s="4"/>
      <c r="AV9" s="4"/>
      <c r="AW9" s="5"/>
      <c r="AX9" s="4"/>
      <c r="AY9" s="4"/>
      <c r="AZ9" s="4"/>
      <c r="BA9" s="5"/>
      <c r="BB9" s="4"/>
      <c r="BC9" s="4"/>
      <c r="BD9" s="4"/>
      <c r="BE9" s="5"/>
      <c r="BF9" s="4"/>
      <c r="BG9" s="4"/>
      <c r="BH9" s="4"/>
      <c r="BI9" s="2"/>
      <c r="BJ9" s="1"/>
      <c r="BK9" s="1"/>
      <c r="BL9" s="1"/>
      <c r="BM9" s="2"/>
      <c r="BN9" s="1"/>
      <c r="BO9" s="1"/>
      <c r="BP9" s="1"/>
      <c r="BQ9" s="2"/>
      <c r="BR9" s="1"/>
      <c r="BS9" s="1"/>
      <c r="BT9" s="1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</row>
    <row r="10" spans="1:175" x14ac:dyDescent="0.3">
      <c r="A10" s="38">
        <v>2012</v>
      </c>
      <c r="B10" s="46" t="s">
        <v>9</v>
      </c>
      <c r="C10" s="39">
        <v>0</v>
      </c>
      <c r="D10" s="11">
        <v>0</v>
      </c>
      <c r="E10" s="40">
        <v>0</v>
      </c>
      <c r="F10" s="51">
        <v>0</v>
      </c>
      <c r="G10" s="11">
        <v>0</v>
      </c>
      <c r="H10" s="48">
        <v>0</v>
      </c>
      <c r="I10" s="39">
        <v>0</v>
      </c>
      <c r="J10" s="11">
        <v>0</v>
      </c>
      <c r="K10" s="40">
        <v>0</v>
      </c>
      <c r="L10" s="51">
        <v>0</v>
      </c>
      <c r="M10" s="11">
        <v>0</v>
      </c>
      <c r="N10" s="48">
        <v>0</v>
      </c>
      <c r="O10" s="39">
        <v>0.28000000000000003</v>
      </c>
      <c r="P10" s="11">
        <v>5.62</v>
      </c>
      <c r="Q10" s="40">
        <f t="shared" si="0"/>
        <v>20071.428571428569</v>
      </c>
      <c r="R10" s="51">
        <v>0</v>
      </c>
      <c r="S10" s="11">
        <v>0</v>
      </c>
      <c r="T10" s="48">
        <v>0</v>
      </c>
      <c r="U10" s="39">
        <v>0</v>
      </c>
      <c r="V10" s="11">
        <v>0</v>
      </c>
      <c r="W10" s="40">
        <v>0</v>
      </c>
      <c r="X10" s="51">
        <v>0</v>
      </c>
      <c r="Y10" s="11">
        <v>0</v>
      </c>
      <c r="Z10" s="48">
        <v>0</v>
      </c>
      <c r="AA10" s="39">
        <v>94.930999999999997</v>
      </c>
      <c r="AB10" s="11">
        <v>1397.67</v>
      </c>
      <c r="AC10" s="40">
        <f t="shared" si="2"/>
        <v>14723.009343628531</v>
      </c>
      <c r="AD10" s="51">
        <v>0</v>
      </c>
      <c r="AE10" s="11">
        <v>0</v>
      </c>
      <c r="AF10" s="48">
        <v>0</v>
      </c>
      <c r="AG10" s="39">
        <v>0</v>
      </c>
      <c r="AH10" s="11">
        <v>0</v>
      </c>
      <c r="AI10" s="40">
        <v>0</v>
      </c>
      <c r="AJ10" s="51">
        <v>0</v>
      </c>
      <c r="AK10" s="11">
        <v>0</v>
      </c>
      <c r="AL10" s="48">
        <v>0</v>
      </c>
      <c r="AM10" s="39">
        <v>0</v>
      </c>
      <c r="AN10" s="11">
        <v>0</v>
      </c>
      <c r="AO10" s="40">
        <v>0</v>
      </c>
      <c r="AP10" s="6">
        <f t="shared" si="3"/>
        <v>95.210999999999999</v>
      </c>
      <c r="AQ10" s="15">
        <f t="shared" si="4"/>
        <v>1403.29</v>
      </c>
      <c r="AR10" s="4"/>
      <c r="AS10" s="5"/>
      <c r="AT10" s="4"/>
      <c r="AU10" s="4"/>
      <c r="AV10" s="4"/>
      <c r="AW10" s="5"/>
      <c r="AX10" s="4"/>
      <c r="AY10" s="4"/>
      <c r="AZ10" s="4"/>
      <c r="BA10" s="5"/>
      <c r="BB10" s="4"/>
      <c r="BC10" s="4"/>
      <c r="BD10" s="4"/>
      <c r="BE10" s="5"/>
      <c r="BF10" s="4"/>
      <c r="BG10" s="4"/>
      <c r="BH10" s="4"/>
      <c r="BI10" s="2"/>
      <c r="BJ10" s="1"/>
      <c r="BK10" s="1"/>
      <c r="BL10" s="1"/>
      <c r="BM10" s="2"/>
      <c r="BN10" s="1"/>
      <c r="BO10" s="1"/>
      <c r="BP10" s="1"/>
      <c r="BQ10" s="2"/>
      <c r="BR10" s="1"/>
      <c r="BS10" s="1"/>
      <c r="BT10" s="1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</row>
    <row r="11" spans="1:175" x14ac:dyDescent="0.3">
      <c r="A11" s="38">
        <v>2012</v>
      </c>
      <c r="B11" s="46" t="s">
        <v>10</v>
      </c>
      <c r="C11" s="39">
        <v>0</v>
      </c>
      <c r="D11" s="11">
        <v>0</v>
      </c>
      <c r="E11" s="40">
        <v>0</v>
      </c>
      <c r="F11" s="51">
        <v>0</v>
      </c>
      <c r="G11" s="11">
        <v>0</v>
      </c>
      <c r="H11" s="48">
        <v>0</v>
      </c>
      <c r="I11" s="39">
        <v>0</v>
      </c>
      <c r="J11" s="11">
        <v>0</v>
      </c>
      <c r="K11" s="40">
        <v>0</v>
      </c>
      <c r="L11" s="51">
        <v>0</v>
      </c>
      <c r="M11" s="11">
        <v>0</v>
      </c>
      <c r="N11" s="48">
        <v>0</v>
      </c>
      <c r="O11" s="39">
        <v>1.538</v>
      </c>
      <c r="P11" s="11">
        <v>13.94</v>
      </c>
      <c r="Q11" s="40">
        <f t="shared" si="0"/>
        <v>9063.7191157347206</v>
      </c>
      <c r="R11" s="51">
        <v>0</v>
      </c>
      <c r="S11" s="11">
        <v>0</v>
      </c>
      <c r="T11" s="48">
        <v>0</v>
      </c>
      <c r="U11" s="39">
        <v>0</v>
      </c>
      <c r="V11" s="11">
        <v>0</v>
      </c>
      <c r="W11" s="40">
        <v>0</v>
      </c>
      <c r="X11" s="51">
        <v>0</v>
      </c>
      <c r="Y11" s="11">
        <v>0</v>
      </c>
      <c r="Z11" s="48">
        <v>0</v>
      </c>
      <c r="AA11" s="39">
        <v>129.429</v>
      </c>
      <c r="AB11" s="11">
        <v>1960.4</v>
      </c>
      <c r="AC11" s="40">
        <f t="shared" si="2"/>
        <v>15146.528212378989</v>
      </c>
      <c r="AD11" s="51">
        <v>0</v>
      </c>
      <c r="AE11" s="11">
        <v>0</v>
      </c>
      <c r="AF11" s="48">
        <v>0</v>
      </c>
      <c r="AG11" s="39">
        <v>0</v>
      </c>
      <c r="AH11" s="11">
        <v>0</v>
      </c>
      <c r="AI11" s="40">
        <v>0</v>
      </c>
      <c r="AJ11" s="51">
        <v>0</v>
      </c>
      <c r="AK11" s="11">
        <v>0</v>
      </c>
      <c r="AL11" s="48">
        <v>0</v>
      </c>
      <c r="AM11" s="39">
        <v>0</v>
      </c>
      <c r="AN11" s="11">
        <v>0</v>
      </c>
      <c r="AO11" s="40">
        <v>0</v>
      </c>
      <c r="AP11" s="6">
        <f t="shared" si="3"/>
        <v>130.96700000000001</v>
      </c>
      <c r="AQ11" s="15">
        <f t="shared" si="4"/>
        <v>1974.3400000000001</v>
      </c>
      <c r="AR11" s="4"/>
      <c r="AS11" s="5"/>
      <c r="AT11" s="4"/>
      <c r="AU11" s="4"/>
      <c r="AV11" s="4"/>
      <c r="AW11" s="5"/>
      <c r="AX11" s="4"/>
      <c r="AY11" s="4"/>
      <c r="AZ11" s="4"/>
      <c r="BA11" s="5"/>
      <c r="BB11" s="4"/>
      <c r="BC11" s="4"/>
      <c r="BD11" s="4"/>
      <c r="BE11" s="5"/>
      <c r="BF11" s="4"/>
      <c r="BG11" s="4"/>
      <c r="BH11" s="4"/>
      <c r="BI11" s="2"/>
      <c r="BJ11" s="1"/>
      <c r="BK11" s="1"/>
      <c r="BL11" s="1"/>
      <c r="BM11" s="2"/>
      <c r="BN11" s="1"/>
      <c r="BO11" s="1"/>
      <c r="BP11" s="1"/>
      <c r="BQ11" s="2"/>
      <c r="BR11" s="1"/>
      <c r="BS11" s="1"/>
      <c r="BT11" s="1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</row>
    <row r="12" spans="1:175" x14ac:dyDescent="0.3">
      <c r="A12" s="38">
        <v>2012</v>
      </c>
      <c r="B12" s="46" t="s">
        <v>11</v>
      </c>
      <c r="C12" s="39">
        <v>0</v>
      </c>
      <c r="D12" s="11">
        <v>0</v>
      </c>
      <c r="E12" s="40">
        <v>0</v>
      </c>
      <c r="F12" s="51">
        <v>0</v>
      </c>
      <c r="G12" s="11">
        <v>0</v>
      </c>
      <c r="H12" s="48">
        <v>0</v>
      </c>
      <c r="I12" s="39">
        <v>0</v>
      </c>
      <c r="J12" s="11">
        <v>0</v>
      </c>
      <c r="K12" s="40">
        <v>0</v>
      </c>
      <c r="L12" s="51">
        <v>0</v>
      </c>
      <c r="M12" s="11">
        <v>0</v>
      </c>
      <c r="N12" s="48">
        <v>0</v>
      </c>
      <c r="O12" s="39">
        <v>0.66</v>
      </c>
      <c r="P12" s="11">
        <v>14.58</v>
      </c>
      <c r="Q12" s="40">
        <f t="shared" si="0"/>
        <v>22090.909090909088</v>
      </c>
      <c r="R12" s="51">
        <v>0</v>
      </c>
      <c r="S12" s="11">
        <v>0</v>
      </c>
      <c r="T12" s="48">
        <v>0</v>
      </c>
      <c r="U12" s="39">
        <v>0</v>
      </c>
      <c r="V12" s="11">
        <v>0</v>
      </c>
      <c r="W12" s="40">
        <v>0</v>
      </c>
      <c r="X12" s="51">
        <v>0</v>
      </c>
      <c r="Y12" s="11">
        <v>0</v>
      </c>
      <c r="Z12" s="48">
        <v>0</v>
      </c>
      <c r="AA12" s="39">
        <v>177.28700000000001</v>
      </c>
      <c r="AB12" s="11">
        <v>2668.02</v>
      </c>
      <c r="AC12" s="40">
        <f t="shared" si="2"/>
        <v>15049.157580646071</v>
      </c>
      <c r="AD12" s="51">
        <v>0</v>
      </c>
      <c r="AE12" s="11">
        <v>0</v>
      </c>
      <c r="AF12" s="48">
        <v>0</v>
      </c>
      <c r="AG12" s="39">
        <v>0</v>
      </c>
      <c r="AH12" s="11">
        <v>0</v>
      </c>
      <c r="AI12" s="40">
        <v>0</v>
      </c>
      <c r="AJ12" s="51">
        <v>0</v>
      </c>
      <c r="AK12" s="11">
        <v>0</v>
      </c>
      <c r="AL12" s="48">
        <v>0</v>
      </c>
      <c r="AM12" s="39">
        <v>0</v>
      </c>
      <c r="AN12" s="11">
        <v>0</v>
      </c>
      <c r="AO12" s="40">
        <v>0</v>
      </c>
      <c r="AP12" s="6">
        <f t="shared" si="3"/>
        <v>177.947</v>
      </c>
      <c r="AQ12" s="15">
        <f t="shared" si="4"/>
        <v>2682.6</v>
      </c>
      <c r="AR12" s="4"/>
      <c r="AS12" s="5"/>
      <c r="AT12" s="4"/>
      <c r="AU12" s="4"/>
      <c r="AV12" s="4"/>
      <c r="AW12" s="5"/>
      <c r="AX12" s="4"/>
      <c r="AY12" s="4"/>
      <c r="AZ12" s="4"/>
      <c r="BA12" s="5"/>
      <c r="BB12" s="4"/>
      <c r="BC12" s="4"/>
      <c r="BD12" s="4"/>
      <c r="BE12" s="5"/>
      <c r="BF12" s="4"/>
      <c r="BG12" s="4"/>
      <c r="BH12" s="4"/>
      <c r="BI12" s="2"/>
      <c r="BJ12" s="1"/>
      <c r="BK12" s="1"/>
      <c r="BL12" s="1"/>
      <c r="BM12" s="2"/>
      <c r="BN12" s="1"/>
      <c r="BO12" s="1"/>
      <c r="BP12" s="1"/>
      <c r="BQ12" s="2"/>
      <c r="BR12" s="1"/>
      <c r="BS12" s="1"/>
      <c r="BT12" s="1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</row>
    <row r="13" spans="1:175" x14ac:dyDescent="0.3">
      <c r="A13" s="38">
        <v>2012</v>
      </c>
      <c r="B13" s="46" t="s">
        <v>12</v>
      </c>
      <c r="C13" s="39">
        <v>0</v>
      </c>
      <c r="D13" s="11">
        <v>0</v>
      </c>
      <c r="E13" s="40">
        <v>0</v>
      </c>
      <c r="F13" s="51">
        <v>0</v>
      </c>
      <c r="G13" s="11">
        <v>0</v>
      </c>
      <c r="H13" s="48">
        <v>0</v>
      </c>
      <c r="I13" s="39">
        <v>0</v>
      </c>
      <c r="J13" s="11">
        <v>0</v>
      </c>
      <c r="K13" s="40">
        <v>0</v>
      </c>
      <c r="L13" s="51">
        <v>0</v>
      </c>
      <c r="M13" s="11">
        <v>0</v>
      </c>
      <c r="N13" s="48">
        <v>0</v>
      </c>
      <c r="O13" s="39">
        <v>0</v>
      </c>
      <c r="P13" s="11">
        <v>0</v>
      </c>
      <c r="Q13" s="40">
        <v>0</v>
      </c>
      <c r="R13" s="51">
        <v>0</v>
      </c>
      <c r="S13" s="11">
        <v>0</v>
      </c>
      <c r="T13" s="48">
        <v>0</v>
      </c>
      <c r="U13" s="39">
        <v>0</v>
      </c>
      <c r="V13" s="11">
        <v>0</v>
      </c>
      <c r="W13" s="40">
        <v>0</v>
      </c>
      <c r="X13" s="51">
        <v>0</v>
      </c>
      <c r="Y13" s="11">
        <v>0</v>
      </c>
      <c r="Z13" s="48">
        <v>0</v>
      </c>
      <c r="AA13" s="39">
        <v>193.45599999999999</v>
      </c>
      <c r="AB13" s="11">
        <v>2832.35</v>
      </c>
      <c r="AC13" s="40">
        <f t="shared" si="2"/>
        <v>14640.796873707717</v>
      </c>
      <c r="AD13" s="51">
        <v>0</v>
      </c>
      <c r="AE13" s="11">
        <v>0</v>
      </c>
      <c r="AF13" s="48">
        <v>0</v>
      </c>
      <c r="AG13" s="39">
        <v>0</v>
      </c>
      <c r="AH13" s="11">
        <v>0</v>
      </c>
      <c r="AI13" s="40">
        <v>0</v>
      </c>
      <c r="AJ13" s="51">
        <v>0</v>
      </c>
      <c r="AK13" s="11">
        <v>0</v>
      </c>
      <c r="AL13" s="48">
        <v>0</v>
      </c>
      <c r="AM13" s="39">
        <v>0</v>
      </c>
      <c r="AN13" s="11">
        <v>0</v>
      </c>
      <c r="AO13" s="40">
        <v>0</v>
      </c>
      <c r="AP13" s="6">
        <f t="shared" si="3"/>
        <v>193.45599999999999</v>
      </c>
      <c r="AQ13" s="15">
        <f t="shared" si="4"/>
        <v>2832.35</v>
      </c>
      <c r="AR13" s="4"/>
      <c r="AS13" s="5"/>
      <c r="AT13" s="4"/>
      <c r="AU13" s="4"/>
      <c r="AV13" s="4"/>
      <c r="AW13" s="5"/>
      <c r="AX13" s="4"/>
      <c r="AY13" s="4"/>
      <c r="AZ13" s="4"/>
      <c r="BA13" s="5"/>
      <c r="BB13" s="4"/>
      <c r="BC13" s="4"/>
      <c r="BD13" s="4"/>
      <c r="BE13" s="5"/>
      <c r="BF13" s="4"/>
      <c r="BG13" s="4"/>
      <c r="BH13" s="4"/>
      <c r="BI13" s="2"/>
      <c r="BJ13" s="1"/>
      <c r="BK13" s="1"/>
      <c r="BL13" s="1"/>
      <c r="BM13" s="2"/>
      <c r="BN13" s="1"/>
      <c r="BO13" s="1"/>
      <c r="BP13" s="1"/>
      <c r="BQ13" s="2"/>
      <c r="BR13" s="1"/>
      <c r="BS13" s="1"/>
      <c r="BT13" s="1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</row>
    <row r="14" spans="1:175" x14ac:dyDescent="0.3">
      <c r="A14" s="38">
        <v>2012</v>
      </c>
      <c r="B14" s="46" t="s">
        <v>13</v>
      </c>
      <c r="C14" s="39">
        <v>0</v>
      </c>
      <c r="D14" s="11">
        <v>0</v>
      </c>
      <c r="E14" s="40">
        <v>0</v>
      </c>
      <c r="F14" s="51">
        <v>0</v>
      </c>
      <c r="G14" s="11">
        <v>0</v>
      </c>
      <c r="H14" s="48">
        <v>0</v>
      </c>
      <c r="I14" s="39">
        <v>0</v>
      </c>
      <c r="J14" s="11">
        <v>0</v>
      </c>
      <c r="K14" s="40">
        <v>0</v>
      </c>
      <c r="L14" s="51">
        <v>0</v>
      </c>
      <c r="M14" s="11">
        <v>0</v>
      </c>
      <c r="N14" s="48">
        <v>0</v>
      </c>
      <c r="O14" s="39">
        <v>0</v>
      </c>
      <c r="P14" s="11">
        <v>0</v>
      </c>
      <c r="Q14" s="40">
        <v>0</v>
      </c>
      <c r="R14" s="51">
        <v>0</v>
      </c>
      <c r="S14" s="11">
        <v>0</v>
      </c>
      <c r="T14" s="48">
        <v>0</v>
      </c>
      <c r="U14" s="39">
        <v>0</v>
      </c>
      <c r="V14" s="11">
        <v>0</v>
      </c>
      <c r="W14" s="40">
        <v>0</v>
      </c>
      <c r="X14" s="51">
        <v>0</v>
      </c>
      <c r="Y14" s="11">
        <v>0</v>
      </c>
      <c r="Z14" s="48">
        <v>0</v>
      </c>
      <c r="AA14" s="39">
        <v>64.456000000000003</v>
      </c>
      <c r="AB14" s="11">
        <v>971.37</v>
      </c>
      <c r="AC14" s="40">
        <f t="shared" si="2"/>
        <v>15070.280501427331</v>
      </c>
      <c r="AD14" s="51">
        <v>0</v>
      </c>
      <c r="AE14" s="11">
        <v>0</v>
      </c>
      <c r="AF14" s="48">
        <v>0</v>
      </c>
      <c r="AG14" s="39">
        <v>0</v>
      </c>
      <c r="AH14" s="11">
        <v>0</v>
      </c>
      <c r="AI14" s="40">
        <v>0</v>
      </c>
      <c r="AJ14" s="51">
        <v>0</v>
      </c>
      <c r="AK14" s="11">
        <v>0</v>
      </c>
      <c r="AL14" s="48">
        <v>0</v>
      </c>
      <c r="AM14" s="39">
        <v>0</v>
      </c>
      <c r="AN14" s="11">
        <v>0</v>
      </c>
      <c r="AO14" s="40">
        <v>0</v>
      </c>
      <c r="AP14" s="6">
        <f t="shared" si="3"/>
        <v>64.456000000000003</v>
      </c>
      <c r="AQ14" s="15">
        <f t="shared" si="4"/>
        <v>971.37</v>
      </c>
      <c r="AR14" s="4"/>
      <c r="AS14" s="5"/>
      <c r="AT14" s="4"/>
      <c r="AU14" s="4"/>
      <c r="AV14" s="4"/>
      <c r="AW14" s="5"/>
      <c r="AX14" s="4"/>
      <c r="AY14" s="4"/>
      <c r="AZ14" s="4"/>
      <c r="BA14" s="5"/>
      <c r="BB14" s="4"/>
      <c r="BC14" s="4"/>
      <c r="BD14" s="4"/>
      <c r="BE14" s="5"/>
      <c r="BF14" s="4"/>
      <c r="BG14" s="4"/>
      <c r="BH14" s="4"/>
      <c r="BI14" s="2"/>
      <c r="BJ14" s="1"/>
      <c r="BK14" s="1"/>
      <c r="BL14" s="1"/>
      <c r="BM14" s="2"/>
      <c r="BN14" s="1"/>
      <c r="BO14" s="1"/>
      <c r="BP14" s="1"/>
      <c r="BQ14" s="2"/>
      <c r="BR14" s="1"/>
      <c r="BS14" s="1"/>
      <c r="BT14" s="1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</row>
    <row r="15" spans="1:175" x14ac:dyDescent="0.3">
      <c r="A15" s="38">
        <v>2012</v>
      </c>
      <c r="B15" s="46" t="s">
        <v>14</v>
      </c>
      <c r="C15" s="39">
        <v>0</v>
      </c>
      <c r="D15" s="11">
        <v>0</v>
      </c>
      <c r="E15" s="40">
        <v>0</v>
      </c>
      <c r="F15" s="51">
        <v>0</v>
      </c>
      <c r="G15" s="11">
        <v>0</v>
      </c>
      <c r="H15" s="48">
        <v>0</v>
      </c>
      <c r="I15" s="39">
        <v>0</v>
      </c>
      <c r="J15" s="11">
        <v>0</v>
      </c>
      <c r="K15" s="40">
        <v>0</v>
      </c>
      <c r="L15" s="51">
        <v>0</v>
      </c>
      <c r="M15" s="11">
        <v>0</v>
      </c>
      <c r="N15" s="48">
        <v>0</v>
      </c>
      <c r="O15" s="39">
        <v>0.77400000000000002</v>
      </c>
      <c r="P15" s="11">
        <v>16.940000000000001</v>
      </c>
      <c r="Q15" s="40">
        <f t="shared" si="0"/>
        <v>21886.304909560724</v>
      </c>
      <c r="R15" s="51">
        <v>0</v>
      </c>
      <c r="S15" s="11">
        <v>0</v>
      </c>
      <c r="T15" s="48">
        <v>0</v>
      </c>
      <c r="U15" s="39">
        <v>0</v>
      </c>
      <c r="V15" s="11">
        <v>0</v>
      </c>
      <c r="W15" s="40">
        <v>0</v>
      </c>
      <c r="X15" s="51">
        <v>0</v>
      </c>
      <c r="Y15" s="11">
        <v>0</v>
      </c>
      <c r="Z15" s="48">
        <v>0</v>
      </c>
      <c r="AA15" s="39">
        <v>32.228000000000002</v>
      </c>
      <c r="AB15" s="11">
        <v>501.18</v>
      </c>
      <c r="AC15" s="40">
        <f t="shared" si="2"/>
        <v>15551.073600595755</v>
      </c>
      <c r="AD15" s="51">
        <v>0</v>
      </c>
      <c r="AE15" s="11">
        <v>0</v>
      </c>
      <c r="AF15" s="48">
        <v>0</v>
      </c>
      <c r="AG15" s="39">
        <v>0</v>
      </c>
      <c r="AH15" s="11">
        <v>0</v>
      </c>
      <c r="AI15" s="40">
        <v>0</v>
      </c>
      <c r="AJ15" s="51">
        <v>0</v>
      </c>
      <c r="AK15" s="11">
        <v>0</v>
      </c>
      <c r="AL15" s="48">
        <v>0</v>
      </c>
      <c r="AM15" s="39">
        <v>0</v>
      </c>
      <c r="AN15" s="11">
        <v>0</v>
      </c>
      <c r="AO15" s="40">
        <v>0</v>
      </c>
      <c r="AP15" s="6">
        <f t="shared" si="3"/>
        <v>33.002000000000002</v>
      </c>
      <c r="AQ15" s="15">
        <f t="shared" si="4"/>
        <v>518.12</v>
      </c>
      <c r="AR15" s="4"/>
      <c r="AS15" s="5"/>
      <c r="AT15" s="4"/>
      <c r="AU15" s="4"/>
      <c r="AV15" s="4"/>
      <c r="AW15" s="5"/>
      <c r="AX15" s="4"/>
      <c r="AY15" s="4"/>
      <c r="AZ15" s="4"/>
      <c r="BA15" s="5"/>
      <c r="BB15" s="4"/>
      <c r="BC15" s="4"/>
      <c r="BD15" s="4"/>
      <c r="BE15" s="5"/>
      <c r="BF15" s="4"/>
      <c r="BG15" s="4"/>
      <c r="BH15" s="4"/>
      <c r="BI15" s="2"/>
      <c r="BJ15" s="1"/>
      <c r="BK15" s="1"/>
      <c r="BL15" s="1"/>
      <c r="BM15" s="2"/>
      <c r="BN15" s="1"/>
      <c r="BO15" s="1"/>
      <c r="BP15" s="1"/>
      <c r="BQ15" s="2"/>
      <c r="BR15" s="1"/>
      <c r="BS15" s="1"/>
      <c r="BT15" s="1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</row>
    <row r="16" spans="1:175" x14ac:dyDescent="0.3">
      <c r="A16" s="38">
        <v>2012</v>
      </c>
      <c r="B16" s="46" t="s">
        <v>15</v>
      </c>
      <c r="C16" s="39">
        <v>0</v>
      </c>
      <c r="D16" s="11">
        <v>0</v>
      </c>
      <c r="E16" s="40">
        <v>0</v>
      </c>
      <c r="F16" s="51">
        <v>0</v>
      </c>
      <c r="G16" s="11">
        <v>0</v>
      </c>
      <c r="H16" s="48">
        <v>0</v>
      </c>
      <c r="I16" s="39">
        <v>0</v>
      </c>
      <c r="J16" s="11">
        <v>0</v>
      </c>
      <c r="K16" s="40">
        <v>0</v>
      </c>
      <c r="L16" s="51">
        <v>0</v>
      </c>
      <c r="M16" s="11">
        <v>0</v>
      </c>
      <c r="N16" s="48">
        <v>0</v>
      </c>
      <c r="O16" s="39">
        <v>0</v>
      </c>
      <c r="P16" s="11">
        <v>0</v>
      </c>
      <c r="Q16" s="40">
        <v>0</v>
      </c>
      <c r="R16" s="51">
        <v>0</v>
      </c>
      <c r="S16" s="11">
        <v>0</v>
      </c>
      <c r="T16" s="48">
        <v>0</v>
      </c>
      <c r="U16" s="39">
        <v>0</v>
      </c>
      <c r="V16" s="11">
        <v>0</v>
      </c>
      <c r="W16" s="40">
        <v>0</v>
      </c>
      <c r="X16" s="51">
        <v>0</v>
      </c>
      <c r="Y16" s="11">
        <v>0</v>
      </c>
      <c r="Z16" s="48">
        <v>0</v>
      </c>
      <c r="AA16" s="39">
        <v>147.86000000000001</v>
      </c>
      <c r="AB16" s="11">
        <v>2316</v>
      </c>
      <c r="AC16" s="40">
        <f t="shared" si="2"/>
        <v>15663.465440281347</v>
      </c>
      <c r="AD16" s="51">
        <v>0</v>
      </c>
      <c r="AE16" s="11">
        <v>0</v>
      </c>
      <c r="AF16" s="48">
        <v>0</v>
      </c>
      <c r="AG16" s="39">
        <v>0</v>
      </c>
      <c r="AH16" s="11">
        <v>0</v>
      </c>
      <c r="AI16" s="40">
        <v>0</v>
      </c>
      <c r="AJ16" s="51">
        <v>0</v>
      </c>
      <c r="AK16" s="11">
        <v>0</v>
      </c>
      <c r="AL16" s="48">
        <v>0</v>
      </c>
      <c r="AM16" s="39">
        <v>0</v>
      </c>
      <c r="AN16" s="11">
        <v>0</v>
      </c>
      <c r="AO16" s="40">
        <v>0</v>
      </c>
      <c r="AP16" s="6">
        <f t="shared" si="3"/>
        <v>147.86000000000001</v>
      </c>
      <c r="AQ16" s="15">
        <f t="shared" si="4"/>
        <v>2316</v>
      </c>
      <c r="AR16" s="4"/>
      <c r="AS16" s="5"/>
      <c r="AT16" s="4"/>
      <c r="AU16" s="4"/>
      <c r="AV16" s="4"/>
      <c r="AW16" s="5"/>
      <c r="AX16" s="4"/>
      <c r="AY16" s="4"/>
      <c r="AZ16" s="4"/>
      <c r="BA16" s="5"/>
      <c r="BB16" s="4"/>
      <c r="BC16" s="4"/>
      <c r="BD16" s="4"/>
      <c r="BE16" s="5"/>
      <c r="BF16" s="4"/>
      <c r="BG16" s="4"/>
      <c r="BH16" s="4"/>
      <c r="BI16" s="2"/>
      <c r="BJ16" s="1"/>
      <c r="BK16" s="1"/>
      <c r="BL16" s="1"/>
      <c r="BM16" s="2"/>
      <c r="BN16" s="1"/>
      <c r="BO16" s="1"/>
      <c r="BP16" s="1"/>
      <c r="BQ16" s="2"/>
      <c r="BR16" s="1"/>
      <c r="BS16" s="1"/>
      <c r="BT16" s="1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</row>
    <row r="17" spans="1:171" x14ac:dyDescent="0.3">
      <c r="A17" s="38">
        <v>2012</v>
      </c>
      <c r="B17" s="46" t="s">
        <v>16</v>
      </c>
      <c r="C17" s="39">
        <v>0</v>
      </c>
      <c r="D17" s="11">
        <v>0</v>
      </c>
      <c r="E17" s="40">
        <v>0</v>
      </c>
      <c r="F17" s="51">
        <v>0</v>
      </c>
      <c r="G17" s="11">
        <v>0</v>
      </c>
      <c r="H17" s="48">
        <v>0</v>
      </c>
      <c r="I17" s="39">
        <v>0</v>
      </c>
      <c r="J17" s="11">
        <v>0</v>
      </c>
      <c r="K17" s="40">
        <v>0</v>
      </c>
      <c r="L17" s="51">
        <v>0</v>
      </c>
      <c r="M17" s="11">
        <v>0</v>
      </c>
      <c r="N17" s="48">
        <v>0</v>
      </c>
      <c r="O17" s="39">
        <v>0.13500000000000001</v>
      </c>
      <c r="P17" s="11">
        <v>3.45</v>
      </c>
      <c r="Q17" s="40">
        <f t="shared" si="0"/>
        <v>25555.555555555555</v>
      </c>
      <c r="R17" s="51">
        <v>0</v>
      </c>
      <c r="S17" s="11">
        <v>0</v>
      </c>
      <c r="T17" s="48">
        <v>0</v>
      </c>
      <c r="U17" s="39">
        <v>0</v>
      </c>
      <c r="V17" s="11">
        <v>0</v>
      </c>
      <c r="W17" s="40">
        <v>0</v>
      </c>
      <c r="X17" s="51">
        <v>0</v>
      </c>
      <c r="Y17" s="11">
        <v>0</v>
      </c>
      <c r="Z17" s="48">
        <v>0</v>
      </c>
      <c r="AA17" s="39">
        <v>17.006</v>
      </c>
      <c r="AB17" s="11">
        <v>264.86</v>
      </c>
      <c r="AC17" s="40">
        <f t="shared" si="2"/>
        <v>15574.503116547101</v>
      </c>
      <c r="AD17" s="51">
        <v>0.15</v>
      </c>
      <c r="AE17" s="11">
        <v>10.38</v>
      </c>
      <c r="AF17" s="48">
        <f t="shared" ref="AF17" si="5">AE17/AD17*1000</f>
        <v>69200</v>
      </c>
      <c r="AG17" s="39">
        <v>0.15</v>
      </c>
      <c r="AH17" s="11">
        <v>10.38</v>
      </c>
      <c r="AI17" s="40">
        <f t="shared" ref="AI17" si="6">AH17/AG17*1000</f>
        <v>69200</v>
      </c>
      <c r="AJ17" s="51">
        <v>0</v>
      </c>
      <c r="AK17" s="11">
        <v>0</v>
      </c>
      <c r="AL17" s="48">
        <v>0</v>
      </c>
      <c r="AM17" s="39">
        <v>0</v>
      </c>
      <c r="AN17" s="11">
        <v>0</v>
      </c>
      <c r="AO17" s="40">
        <v>0</v>
      </c>
      <c r="AP17" s="6">
        <f t="shared" si="3"/>
        <v>17.291</v>
      </c>
      <c r="AQ17" s="15">
        <f t="shared" si="4"/>
        <v>278.69</v>
      </c>
      <c r="AR17" s="4"/>
      <c r="AS17" s="5"/>
      <c r="AT17" s="4"/>
      <c r="AU17" s="4"/>
      <c r="AV17" s="4"/>
      <c r="AW17" s="5"/>
      <c r="AX17" s="4"/>
      <c r="AY17" s="4"/>
      <c r="AZ17" s="4"/>
      <c r="BA17" s="5"/>
      <c r="BB17" s="4"/>
      <c r="BC17" s="4"/>
      <c r="BD17" s="4"/>
      <c r="BE17" s="5"/>
      <c r="BF17" s="4"/>
      <c r="BG17" s="4"/>
      <c r="BH17" s="4"/>
      <c r="BI17" s="2"/>
      <c r="BJ17" s="1"/>
      <c r="BK17" s="1"/>
      <c r="BL17" s="1"/>
      <c r="BM17" s="2"/>
      <c r="BN17" s="1"/>
      <c r="BO17" s="1"/>
      <c r="BP17" s="1"/>
      <c r="BQ17" s="2"/>
      <c r="BR17" s="1"/>
      <c r="BS17" s="1"/>
      <c r="BT17" s="1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</row>
    <row r="18" spans="1:171" ht="15" thickBot="1" x14ac:dyDescent="0.35">
      <c r="A18" s="41"/>
      <c r="B18" s="47" t="s">
        <v>17</v>
      </c>
      <c r="C18" s="42">
        <f>SUM(C6:C17)</f>
        <v>0</v>
      </c>
      <c r="D18" s="35">
        <f>SUM(D6:D17)</f>
        <v>0</v>
      </c>
      <c r="E18" s="43"/>
      <c r="F18" s="52">
        <f>SUM(F6:F17)</f>
        <v>0</v>
      </c>
      <c r="G18" s="35">
        <f>SUM(G6:G17)</f>
        <v>0</v>
      </c>
      <c r="H18" s="57"/>
      <c r="I18" s="42">
        <f>SUM(I6:I17)</f>
        <v>0</v>
      </c>
      <c r="J18" s="35">
        <f>SUM(J6:J17)</f>
        <v>0</v>
      </c>
      <c r="K18" s="43"/>
      <c r="L18" s="52">
        <f t="shared" ref="L18:M18" si="7">SUM(L6:L17)</f>
        <v>0</v>
      </c>
      <c r="M18" s="35">
        <f t="shared" si="7"/>
        <v>0</v>
      </c>
      <c r="N18" s="57"/>
      <c r="O18" s="42">
        <f t="shared" ref="O18:P18" si="8">SUM(O6:O17)</f>
        <v>4.1909999999999998</v>
      </c>
      <c r="P18" s="35">
        <f t="shared" si="8"/>
        <v>69.989999999999995</v>
      </c>
      <c r="Q18" s="43"/>
      <c r="R18" s="52">
        <f t="shared" ref="R18:S18" si="9">SUM(R6:R17)</f>
        <v>0</v>
      </c>
      <c r="S18" s="35">
        <f t="shared" si="9"/>
        <v>0</v>
      </c>
      <c r="T18" s="57"/>
      <c r="U18" s="42">
        <f t="shared" ref="U18:V18" si="10">SUM(U6:U17)</f>
        <v>0</v>
      </c>
      <c r="V18" s="35">
        <f t="shared" si="10"/>
        <v>0</v>
      </c>
      <c r="W18" s="43"/>
      <c r="X18" s="52">
        <f t="shared" ref="X18:Y18" si="11">SUM(X6:X17)</f>
        <v>3.0270000000000001</v>
      </c>
      <c r="Y18" s="35">
        <f t="shared" si="11"/>
        <v>50.36</v>
      </c>
      <c r="Z18" s="57"/>
      <c r="AA18" s="42">
        <f t="shared" ref="AA18:AB18" si="12">SUM(AA6:AA17)</f>
        <v>1193.5900000000004</v>
      </c>
      <c r="AB18" s="35">
        <f t="shared" si="12"/>
        <v>17829.630000000005</v>
      </c>
      <c r="AC18" s="43"/>
      <c r="AD18" s="52">
        <f t="shared" ref="AD18:AE18" si="13">SUM(AD6:AD17)</f>
        <v>0.15</v>
      </c>
      <c r="AE18" s="35">
        <f t="shared" si="13"/>
        <v>10.38</v>
      </c>
      <c r="AF18" s="57"/>
      <c r="AG18" s="42">
        <f t="shared" ref="AG18:AH18" si="14">SUM(AG6:AG17)</f>
        <v>0.15</v>
      </c>
      <c r="AH18" s="35">
        <f t="shared" si="14"/>
        <v>10.38</v>
      </c>
      <c r="AI18" s="43"/>
      <c r="AJ18" s="52">
        <f t="shared" ref="AJ18:AK18" si="15">SUM(AJ6:AJ17)</f>
        <v>0</v>
      </c>
      <c r="AK18" s="35">
        <f t="shared" si="15"/>
        <v>0</v>
      </c>
      <c r="AL18" s="57"/>
      <c r="AM18" s="42">
        <f t="shared" ref="AM18:AN18" si="16">SUM(AM6:AM17)</f>
        <v>0</v>
      </c>
      <c r="AN18" s="35">
        <f t="shared" si="16"/>
        <v>0</v>
      </c>
      <c r="AO18" s="43"/>
      <c r="AP18" s="36">
        <f t="shared" si="3"/>
        <v>1200.9580000000003</v>
      </c>
      <c r="AQ18" s="37">
        <f t="shared" si="4"/>
        <v>17960.360000000004</v>
      </c>
      <c r="AR18" s="4"/>
      <c r="AS18" s="5"/>
      <c r="AT18" s="4"/>
      <c r="AU18" s="4"/>
      <c r="AV18" s="4"/>
      <c r="AW18" s="5"/>
      <c r="AX18" s="4"/>
      <c r="AY18" s="4"/>
      <c r="AZ18" s="4"/>
      <c r="BA18" s="5"/>
      <c r="BB18" s="4"/>
      <c r="BC18" s="4"/>
      <c r="BD18" s="4"/>
      <c r="BE18" s="5"/>
      <c r="BF18" s="4"/>
      <c r="BG18" s="4"/>
      <c r="BH18" s="4"/>
      <c r="BI18" s="2"/>
      <c r="BJ18" s="1"/>
      <c r="BK18" s="1"/>
      <c r="BL18" s="1"/>
      <c r="BM18" s="2"/>
      <c r="BN18" s="1"/>
      <c r="BO18" s="1"/>
      <c r="BP18" s="1"/>
      <c r="BQ18" s="2"/>
      <c r="BR18" s="1"/>
      <c r="BS18" s="1"/>
      <c r="BT18" s="1"/>
      <c r="BU18" s="2"/>
      <c r="BV18" s="1"/>
      <c r="BW18" s="1"/>
      <c r="BX18" s="1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</row>
    <row r="19" spans="1:171" x14ac:dyDescent="0.3">
      <c r="A19" s="66">
        <v>2013</v>
      </c>
      <c r="B19" s="45" t="s">
        <v>5</v>
      </c>
      <c r="C19" s="53">
        <v>0</v>
      </c>
      <c r="D19" s="29">
        <v>0</v>
      </c>
      <c r="E19" s="54">
        <v>0</v>
      </c>
      <c r="F19" s="50">
        <v>0</v>
      </c>
      <c r="G19" s="29">
        <v>0</v>
      </c>
      <c r="H19" s="56">
        <v>0</v>
      </c>
      <c r="I19" s="53">
        <v>0</v>
      </c>
      <c r="J19" s="29">
        <v>0</v>
      </c>
      <c r="K19" s="54">
        <v>0</v>
      </c>
      <c r="L19" s="50">
        <v>0</v>
      </c>
      <c r="M19" s="29">
        <v>0</v>
      </c>
      <c r="N19" s="56">
        <v>0</v>
      </c>
      <c r="O19" s="53">
        <v>0.7</v>
      </c>
      <c r="P19" s="29">
        <v>11.02</v>
      </c>
      <c r="Q19" s="54">
        <f t="shared" ref="Q19:Q30" si="17">P19/O19*1000</f>
        <v>15742.857142857143</v>
      </c>
      <c r="R19" s="50">
        <v>0</v>
      </c>
      <c r="S19" s="29">
        <v>0</v>
      </c>
      <c r="T19" s="56">
        <v>0</v>
      </c>
      <c r="U19" s="53">
        <v>0</v>
      </c>
      <c r="V19" s="29">
        <v>0</v>
      </c>
      <c r="W19" s="54">
        <v>0</v>
      </c>
      <c r="X19" s="50">
        <v>0</v>
      </c>
      <c r="Y19" s="29">
        <v>0</v>
      </c>
      <c r="Z19" s="56">
        <v>0</v>
      </c>
      <c r="AA19" s="53">
        <v>158.38200000000001</v>
      </c>
      <c r="AB19" s="29">
        <v>2651.26</v>
      </c>
      <c r="AC19" s="54">
        <f t="shared" ref="AC19:AC20" si="18">AB19/AA19*1000</f>
        <v>16739.654758747838</v>
      </c>
      <c r="AD19" s="50">
        <v>0</v>
      </c>
      <c r="AE19" s="29">
        <v>0</v>
      </c>
      <c r="AF19" s="56">
        <v>0</v>
      </c>
      <c r="AG19" s="53">
        <v>0</v>
      </c>
      <c r="AH19" s="29">
        <v>0</v>
      </c>
      <c r="AI19" s="54">
        <v>0</v>
      </c>
      <c r="AJ19" s="50">
        <v>0</v>
      </c>
      <c r="AK19" s="29">
        <v>0</v>
      </c>
      <c r="AL19" s="56">
        <v>0</v>
      </c>
      <c r="AM19" s="53">
        <v>0</v>
      </c>
      <c r="AN19" s="29">
        <v>0</v>
      </c>
      <c r="AO19" s="54">
        <v>0</v>
      </c>
      <c r="AP19" s="30">
        <f t="shared" si="3"/>
        <v>159.08199999999999</v>
      </c>
      <c r="AQ19" s="31">
        <f t="shared" si="4"/>
        <v>2662.28</v>
      </c>
      <c r="AR19" s="4"/>
      <c r="AS19" s="5"/>
      <c r="AT19" s="4"/>
      <c r="AU19" s="4"/>
      <c r="AV19" s="4"/>
      <c r="AW19" s="5"/>
      <c r="AX19" s="4"/>
      <c r="AY19" s="4"/>
      <c r="AZ19" s="4"/>
      <c r="BA19" s="5"/>
      <c r="BB19" s="4"/>
      <c r="BC19" s="4"/>
      <c r="BD19" s="4"/>
      <c r="BE19" s="5"/>
      <c r="BF19" s="4"/>
      <c r="BG19" s="4"/>
      <c r="BH19" s="4"/>
      <c r="BI19" s="2"/>
      <c r="BJ19" s="1"/>
      <c r="BK19" s="1"/>
      <c r="BL19" s="1"/>
      <c r="BM19" s="2"/>
      <c r="BN19" s="1"/>
      <c r="BO19" s="1"/>
      <c r="BP19" s="1"/>
      <c r="BQ19" s="2"/>
      <c r="BR19" s="1"/>
      <c r="BS19" s="1"/>
      <c r="BT19" s="1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</row>
    <row r="20" spans="1:171" x14ac:dyDescent="0.3">
      <c r="A20" s="38">
        <v>2013</v>
      </c>
      <c r="B20" s="46" t="s">
        <v>6</v>
      </c>
      <c r="C20" s="39">
        <v>0</v>
      </c>
      <c r="D20" s="11">
        <v>0</v>
      </c>
      <c r="E20" s="40">
        <v>0</v>
      </c>
      <c r="F20" s="51">
        <v>0</v>
      </c>
      <c r="G20" s="11">
        <v>0</v>
      </c>
      <c r="H20" s="48">
        <v>0</v>
      </c>
      <c r="I20" s="59">
        <v>0</v>
      </c>
      <c r="J20" s="14">
        <v>0</v>
      </c>
      <c r="K20" s="40">
        <v>0</v>
      </c>
      <c r="L20" s="51">
        <v>0</v>
      </c>
      <c r="M20" s="11">
        <v>0</v>
      </c>
      <c r="N20" s="48">
        <v>0</v>
      </c>
      <c r="O20" s="39">
        <v>3.5680000000000001</v>
      </c>
      <c r="P20" s="11">
        <v>31.32</v>
      </c>
      <c r="Q20" s="40">
        <f t="shared" si="17"/>
        <v>8778.0269058295962</v>
      </c>
      <c r="R20" s="51">
        <v>0</v>
      </c>
      <c r="S20" s="11">
        <v>0</v>
      </c>
      <c r="T20" s="48">
        <v>0</v>
      </c>
      <c r="U20" s="39">
        <v>0</v>
      </c>
      <c r="V20" s="11">
        <v>0</v>
      </c>
      <c r="W20" s="40">
        <v>0</v>
      </c>
      <c r="X20" s="51">
        <v>0</v>
      </c>
      <c r="Y20" s="11">
        <v>0</v>
      </c>
      <c r="Z20" s="48">
        <v>0</v>
      </c>
      <c r="AA20" s="39">
        <v>35.832999999999998</v>
      </c>
      <c r="AB20" s="11">
        <v>621.88</v>
      </c>
      <c r="AC20" s="40">
        <f t="shared" si="18"/>
        <v>17354.952139089666</v>
      </c>
      <c r="AD20" s="51">
        <v>0</v>
      </c>
      <c r="AE20" s="11">
        <v>0</v>
      </c>
      <c r="AF20" s="48">
        <v>0</v>
      </c>
      <c r="AG20" s="39">
        <v>0</v>
      </c>
      <c r="AH20" s="11">
        <v>0</v>
      </c>
      <c r="AI20" s="40">
        <v>0</v>
      </c>
      <c r="AJ20" s="51">
        <v>0</v>
      </c>
      <c r="AK20" s="11">
        <v>0</v>
      </c>
      <c r="AL20" s="48">
        <v>0</v>
      </c>
      <c r="AM20" s="39">
        <v>0</v>
      </c>
      <c r="AN20" s="11">
        <v>0</v>
      </c>
      <c r="AO20" s="40">
        <v>0</v>
      </c>
      <c r="AP20" s="6">
        <f t="shared" si="3"/>
        <v>39.400999999999996</v>
      </c>
      <c r="AQ20" s="15">
        <f t="shared" si="4"/>
        <v>653.20000000000005</v>
      </c>
      <c r="AR20" s="4"/>
      <c r="AS20" s="5"/>
      <c r="AT20" s="4"/>
      <c r="AU20" s="4"/>
      <c r="AV20" s="4"/>
      <c r="AW20" s="5"/>
      <c r="AX20" s="4"/>
      <c r="AY20" s="4"/>
      <c r="AZ20" s="4"/>
      <c r="BA20" s="5"/>
      <c r="BB20" s="4"/>
      <c r="BC20" s="4"/>
      <c r="BD20" s="4"/>
      <c r="BE20" s="5"/>
      <c r="BF20" s="4"/>
      <c r="BG20" s="4"/>
      <c r="BH20" s="4"/>
      <c r="BI20" s="2"/>
      <c r="BJ20" s="1"/>
      <c r="BK20" s="1"/>
      <c r="BL20" s="1"/>
      <c r="BM20" s="2"/>
      <c r="BN20" s="1"/>
      <c r="BO20" s="1"/>
      <c r="BP20" s="1"/>
      <c r="BQ20" s="2"/>
      <c r="BR20" s="1"/>
      <c r="BS20" s="1"/>
      <c r="BT20" s="1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</row>
    <row r="21" spans="1:171" x14ac:dyDescent="0.3">
      <c r="A21" s="38">
        <v>2013</v>
      </c>
      <c r="B21" s="46" t="s">
        <v>7</v>
      </c>
      <c r="C21" s="39">
        <v>1.448</v>
      </c>
      <c r="D21" s="11">
        <v>4.8</v>
      </c>
      <c r="E21" s="40">
        <f t="shared" ref="E21:E23" si="19">D21/C21*1000</f>
        <v>3314.917127071823</v>
      </c>
      <c r="F21" s="51">
        <v>0</v>
      </c>
      <c r="G21" s="11">
        <v>0</v>
      </c>
      <c r="H21" s="48">
        <v>0</v>
      </c>
      <c r="I21" s="59">
        <v>0</v>
      </c>
      <c r="J21" s="14">
        <v>0</v>
      </c>
      <c r="K21" s="40">
        <v>0</v>
      </c>
      <c r="L21" s="51">
        <v>0</v>
      </c>
      <c r="M21" s="11">
        <v>0</v>
      </c>
      <c r="N21" s="48">
        <v>0</v>
      </c>
      <c r="O21" s="39">
        <v>3.5779999999999998</v>
      </c>
      <c r="P21" s="11">
        <v>19.260000000000002</v>
      </c>
      <c r="Q21" s="40">
        <f t="shared" si="17"/>
        <v>5382.8954723309116</v>
      </c>
      <c r="R21" s="51">
        <v>0</v>
      </c>
      <c r="S21" s="11">
        <v>0</v>
      </c>
      <c r="T21" s="48">
        <v>0</v>
      </c>
      <c r="U21" s="39">
        <v>0</v>
      </c>
      <c r="V21" s="11">
        <v>0</v>
      </c>
      <c r="W21" s="40">
        <v>0</v>
      </c>
      <c r="X21" s="51">
        <v>0</v>
      </c>
      <c r="Y21" s="11">
        <v>0</v>
      </c>
      <c r="Z21" s="48">
        <v>0</v>
      </c>
      <c r="AA21" s="39">
        <v>0</v>
      </c>
      <c r="AB21" s="11">
        <v>0</v>
      </c>
      <c r="AC21" s="40">
        <v>0</v>
      </c>
      <c r="AD21" s="51">
        <v>0</v>
      </c>
      <c r="AE21" s="11">
        <v>0</v>
      </c>
      <c r="AF21" s="48">
        <v>0</v>
      </c>
      <c r="AG21" s="39">
        <v>0</v>
      </c>
      <c r="AH21" s="11">
        <v>0</v>
      </c>
      <c r="AI21" s="40">
        <v>0</v>
      </c>
      <c r="AJ21" s="51">
        <v>0</v>
      </c>
      <c r="AK21" s="11">
        <v>0</v>
      </c>
      <c r="AL21" s="48">
        <v>0</v>
      </c>
      <c r="AM21" s="39">
        <v>0</v>
      </c>
      <c r="AN21" s="11">
        <v>0</v>
      </c>
      <c r="AO21" s="40">
        <v>0</v>
      </c>
      <c r="AP21" s="6">
        <f t="shared" si="3"/>
        <v>5.0259999999999998</v>
      </c>
      <c r="AQ21" s="15">
        <f t="shared" si="4"/>
        <v>24.060000000000002</v>
      </c>
      <c r="AR21" s="4"/>
      <c r="AS21" s="5"/>
      <c r="AT21" s="4"/>
      <c r="AU21" s="4"/>
      <c r="AV21" s="4"/>
      <c r="AW21" s="5"/>
      <c r="AX21" s="4"/>
      <c r="AY21" s="4"/>
      <c r="AZ21" s="4"/>
      <c r="BA21" s="5"/>
      <c r="BB21" s="4"/>
      <c r="BC21" s="4"/>
      <c r="BD21" s="4"/>
      <c r="BE21" s="5"/>
      <c r="BF21" s="4"/>
      <c r="BG21" s="4"/>
      <c r="BH21" s="4"/>
      <c r="BI21" s="2"/>
      <c r="BJ21" s="1"/>
      <c r="BK21" s="1"/>
      <c r="BL21" s="1"/>
      <c r="BM21" s="2"/>
      <c r="BN21" s="1"/>
      <c r="BO21" s="1"/>
      <c r="BP21" s="1"/>
      <c r="BQ21" s="2"/>
      <c r="BR21" s="1"/>
      <c r="BS21" s="1"/>
      <c r="BT21" s="1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</row>
    <row r="22" spans="1:171" x14ac:dyDescent="0.3">
      <c r="A22" s="38">
        <v>2013</v>
      </c>
      <c r="B22" s="46" t="s">
        <v>8</v>
      </c>
      <c r="C22" s="39">
        <v>0</v>
      </c>
      <c r="D22" s="11">
        <v>0</v>
      </c>
      <c r="E22" s="40">
        <v>0</v>
      </c>
      <c r="F22" s="51">
        <v>0</v>
      </c>
      <c r="G22" s="11">
        <v>0</v>
      </c>
      <c r="H22" s="48">
        <v>0</v>
      </c>
      <c r="I22" s="39">
        <v>0</v>
      </c>
      <c r="J22" s="11">
        <v>0</v>
      </c>
      <c r="K22" s="40">
        <v>0</v>
      </c>
      <c r="L22" s="51">
        <v>0</v>
      </c>
      <c r="M22" s="11">
        <v>0</v>
      </c>
      <c r="N22" s="48">
        <v>0</v>
      </c>
      <c r="O22" s="39">
        <v>2.2440000000000002</v>
      </c>
      <c r="P22" s="11">
        <v>37.840000000000003</v>
      </c>
      <c r="Q22" s="40">
        <f t="shared" si="17"/>
        <v>16862.745098039217</v>
      </c>
      <c r="R22" s="51">
        <v>0</v>
      </c>
      <c r="S22" s="11">
        <v>0</v>
      </c>
      <c r="T22" s="48">
        <v>0</v>
      </c>
      <c r="U22" s="39">
        <v>0</v>
      </c>
      <c r="V22" s="11">
        <v>0</v>
      </c>
      <c r="W22" s="40">
        <v>0</v>
      </c>
      <c r="X22" s="51">
        <v>0</v>
      </c>
      <c r="Y22" s="11">
        <v>0</v>
      </c>
      <c r="Z22" s="48">
        <v>0</v>
      </c>
      <c r="AA22" s="39">
        <v>0</v>
      </c>
      <c r="AB22" s="11">
        <v>0</v>
      </c>
      <c r="AC22" s="40">
        <v>0</v>
      </c>
      <c r="AD22" s="51">
        <v>0</v>
      </c>
      <c r="AE22" s="11">
        <v>0</v>
      </c>
      <c r="AF22" s="48">
        <v>0</v>
      </c>
      <c r="AG22" s="39">
        <v>0</v>
      </c>
      <c r="AH22" s="11">
        <v>0</v>
      </c>
      <c r="AI22" s="40">
        <v>0</v>
      </c>
      <c r="AJ22" s="51">
        <v>0</v>
      </c>
      <c r="AK22" s="11">
        <v>0</v>
      </c>
      <c r="AL22" s="48">
        <v>0</v>
      </c>
      <c r="AM22" s="39">
        <v>0</v>
      </c>
      <c r="AN22" s="11">
        <v>0</v>
      </c>
      <c r="AO22" s="40">
        <v>0</v>
      </c>
      <c r="AP22" s="6">
        <f t="shared" si="3"/>
        <v>2.2440000000000002</v>
      </c>
      <c r="AQ22" s="15">
        <f t="shared" si="4"/>
        <v>37.840000000000003</v>
      </c>
      <c r="AR22" s="4"/>
      <c r="AS22" s="5"/>
      <c r="AT22" s="4"/>
      <c r="AU22" s="4"/>
      <c r="AV22" s="4"/>
      <c r="AW22" s="5"/>
      <c r="AX22" s="4"/>
      <c r="AY22" s="4"/>
      <c r="AZ22" s="4"/>
      <c r="BA22" s="5"/>
      <c r="BB22" s="4"/>
      <c r="BC22" s="4"/>
      <c r="BD22" s="4"/>
      <c r="BE22" s="5"/>
      <c r="BF22" s="4"/>
      <c r="BG22" s="4"/>
      <c r="BH22" s="4"/>
      <c r="BI22" s="2"/>
      <c r="BJ22" s="1"/>
      <c r="BK22" s="1"/>
      <c r="BL22" s="1"/>
      <c r="BM22" s="2"/>
      <c r="BN22" s="1"/>
      <c r="BO22" s="1"/>
      <c r="BP22" s="1"/>
      <c r="BQ22" s="2"/>
      <c r="BR22" s="1"/>
      <c r="BS22" s="1"/>
      <c r="BT22" s="1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</row>
    <row r="23" spans="1:171" x14ac:dyDescent="0.3">
      <c r="A23" s="38">
        <v>2013</v>
      </c>
      <c r="B23" s="46" t="s">
        <v>9</v>
      </c>
      <c r="C23" s="39">
        <v>1.32</v>
      </c>
      <c r="D23" s="11">
        <v>5.83</v>
      </c>
      <c r="E23" s="40">
        <f t="shared" si="19"/>
        <v>4416.6666666666661</v>
      </c>
      <c r="F23" s="51">
        <v>0</v>
      </c>
      <c r="G23" s="11">
        <v>0</v>
      </c>
      <c r="H23" s="48">
        <v>0</v>
      </c>
      <c r="I23" s="39">
        <v>0</v>
      </c>
      <c r="J23" s="11">
        <v>0</v>
      </c>
      <c r="K23" s="40">
        <v>0</v>
      </c>
      <c r="L23" s="51">
        <v>0</v>
      </c>
      <c r="M23" s="11">
        <v>0</v>
      </c>
      <c r="N23" s="48">
        <v>0</v>
      </c>
      <c r="O23" s="39">
        <v>0.17599999999999999</v>
      </c>
      <c r="P23" s="11">
        <v>4.4400000000000004</v>
      </c>
      <c r="Q23" s="40">
        <f t="shared" si="17"/>
        <v>25227.272727272732</v>
      </c>
      <c r="R23" s="51">
        <v>0</v>
      </c>
      <c r="S23" s="11">
        <v>0</v>
      </c>
      <c r="T23" s="48">
        <v>0</v>
      </c>
      <c r="U23" s="39">
        <v>0</v>
      </c>
      <c r="V23" s="11">
        <v>0</v>
      </c>
      <c r="W23" s="40">
        <v>0</v>
      </c>
      <c r="X23" s="51">
        <v>0</v>
      </c>
      <c r="Y23" s="11">
        <v>0</v>
      </c>
      <c r="Z23" s="48">
        <v>0</v>
      </c>
      <c r="AA23" s="39">
        <v>51.005000000000003</v>
      </c>
      <c r="AB23" s="11">
        <v>749</v>
      </c>
      <c r="AC23" s="40">
        <f t="shared" ref="AC23:AC30" si="20">AB23/AA23*1000</f>
        <v>14684.834820115673</v>
      </c>
      <c r="AD23" s="51">
        <v>0</v>
      </c>
      <c r="AE23" s="11">
        <v>0</v>
      </c>
      <c r="AF23" s="48">
        <v>0</v>
      </c>
      <c r="AG23" s="39">
        <v>0</v>
      </c>
      <c r="AH23" s="11">
        <v>0</v>
      </c>
      <c r="AI23" s="40">
        <v>0</v>
      </c>
      <c r="AJ23" s="51">
        <v>0</v>
      </c>
      <c r="AK23" s="11">
        <v>0</v>
      </c>
      <c r="AL23" s="48">
        <v>0</v>
      </c>
      <c r="AM23" s="39">
        <v>0</v>
      </c>
      <c r="AN23" s="11">
        <v>0</v>
      </c>
      <c r="AO23" s="40">
        <v>0</v>
      </c>
      <c r="AP23" s="6">
        <f t="shared" si="3"/>
        <v>52.501000000000005</v>
      </c>
      <c r="AQ23" s="15">
        <f t="shared" si="4"/>
        <v>759.27</v>
      </c>
      <c r="AR23" s="4"/>
      <c r="AS23" s="5"/>
      <c r="AT23" s="4"/>
      <c r="AU23" s="4"/>
      <c r="AV23" s="4"/>
      <c r="AW23" s="5"/>
      <c r="AX23" s="4"/>
      <c r="AY23" s="4"/>
      <c r="AZ23" s="4"/>
      <c r="BA23" s="5"/>
      <c r="BB23" s="4"/>
      <c r="BC23" s="4"/>
      <c r="BD23" s="4"/>
      <c r="BE23" s="5"/>
      <c r="BF23" s="4"/>
      <c r="BG23" s="4"/>
      <c r="BH23" s="4"/>
      <c r="BI23" s="2"/>
      <c r="BJ23" s="1"/>
      <c r="BK23" s="1"/>
      <c r="BL23" s="1"/>
      <c r="BM23" s="2"/>
      <c r="BN23" s="1"/>
      <c r="BO23" s="1"/>
      <c r="BP23" s="1"/>
      <c r="BQ23" s="2"/>
      <c r="BR23" s="1"/>
      <c r="BS23" s="1"/>
      <c r="BT23" s="1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</row>
    <row r="24" spans="1:171" x14ac:dyDescent="0.3">
      <c r="A24" s="38">
        <v>2013</v>
      </c>
      <c r="B24" s="46" t="s">
        <v>10</v>
      </c>
      <c r="C24" s="39">
        <v>0</v>
      </c>
      <c r="D24" s="11">
        <v>0</v>
      </c>
      <c r="E24" s="40">
        <v>0</v>
      </c>
      <c r="F24" s="51">
        <v>0</v>
      </c>
      <c r="G24" s="11">
        <v>0</v>
      </c>
      <c r="H24" s="48">
        <v>0</v>
      </c>
      <c r="I24" s="39">
        <v>0</v>
      </c>
      <c r="J24" s="11">
        <v>0</v>
      </c>
      <c r="K24" s="40">
        <v>0</v>
      </c>
      <c r="L24" s="51">
        <v>0</v>
      </c>
      <c r="M24" s="11">
        <v>0</v>
      </c>
      <c r="N24" s="48">
        <v>0</v>
      </c>
      <c r="O24" s="39">
        <v>0.40100000000000002</v>
      </c>
      <c r="P24" s="11">
        <v>9.16</v>
      </c>
      <c r="Q24" s="40">
        <f t="shared" si="17"/>
        <v>22842.892768079801</v>
      </c>
      <c r="R24" s="51">
        <v>0</v>
      </c>
      <c r="S24" s="11">
        <v>0</v>
      </c>
      <c r="T24" s="48">
        <v>0</v>
      </c>
      <c r="U24" s="39">
        <v>0</v>
      </c>
      <c r="V24" s="11">
        <v>0</v>
      </c>
      <c r="W24" s="40">
        <v>0</v>
      </c>
      <c r="X24" s="51">
        <v>0</v>
      </c>
      <c r="Y24" s="11">
        <v>0</v>
      </c>
      <c r="Z24" s="48">
        <v>0</v>
      </c>
      <c r="AA24" s="39">
        <v>0</v>
      </c>
      <c r="AB24" s="11">
        <v>0</v>
      </c>
      <c r="AC24" s="40">
        <v>0</v>
      </c>
      <c r="AD24" s="51">
        <v>0</v>
      </c>
      <c r="AE24" s="11">
        <v>0</v>
      </c>
      <c r="AF24" s="48">
        <v>0</v>
      </c>
      <c r="AG24" s="39">
        <v>0</v>
      </c>
      <c r="AH24" s="11">
        <v>0</v>
      </c>
      <c r="AI24" s="40">
        <v>0</v>
      </c>
      <c r="AJ24" s="51">
        <v>0</v>
      </c>
      <c r="AK24" s="11">
        <v>0</v>
      </c>
      <c r="AL24" s="48">
        <v>0</v>
      </c>
      <c r="AM24" s="39">
        <v>0</v>
      </c>
      <c r="AN24" s="11">
        <v>0</v>
      </c>
      <c r="AO24" s="40">
        <v>0</v>
      </c>
      <c r="AP24" s="6">
        <f t="shared" si="3"/>
        <v>0.40100000000000002</v>
      </c>
      <c r="AQ24" s="15">
        <f t="shared" si="4"/>
        <v>9.16</v>
      </c>
      <c r="AR24" s="4"/>
      <c r="AS24" s="5"/>
      <c r="AT24" s="4"/>
      <c r="AU24" s="4"/>
      <c r="AV24" s="4"/>
      <c r="AW24" s="5"/>
      <c r="AX24" s="4"/>
      <c r="AY24" s="4"/>
      <c r="AZ24" s="4"/>
      <c r="BA24" s="5"/>
      <c r="BB24" s="4"/>
      <c r="BC24" s="4"/>
      <c r="BD24" s="4"/>
      <c r="BE24" s="5"/>
      <c r="BF24" s="4"/>
      <c r="BG24" s="4"/>
      <c r="BH24" s="4"/>
      <c r="BI24" s="2"/>
      <c r="BJ24" s="1"/>
      <c r="BK24" s="1"/>
      <c r="BL24" s="1"/>
      <c r="BM24" s="2"/>
      <c r="BN24" s="1"/>
      <c r="BO24" s="1"/>
      <c r="BP24" s="1"/>
      <c r="BQ24" s="2"/>
      <c r="BR24" s="1"/>
      <c r="BS24" s="1"/>
      <c r="BT24" s="1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</row>
    <row r="25" spans="1:171" x14ac:dyDescent="0.3">
      <c r="A25" s="38">
        <v>2013</v>
      </c>
      <c r="B25" s="46" t="s">
        <v>11</v>
      </c>
      <c r="C25" s="39">
        <v>0</v>
      </c>
      <c r="D25" s="11">
        <v>0</v>
      </c>
      <c r="E25" s="40">
        <v>0</v>
      </c>
      <c r="F25" s="51">
        <v>0</v>
      </c>
      <c r="G25" s="11">
        <v>0</v>
      </c>
      <c r="H25" s="48">
        <v>0</v>
      </c>
      <c r="I25" s="39">
        <v>0.02</v>
      </c>
      <c r="J25" s="11">
        <v>0.94</v>
      </c>
      <c r="K25" s="40">
        <f t="shared" ref="K25" si="21">J25/I25*1000</f>
        <v>46999.999999999993</v>
      </c>
      <c r="L25" s="51">
        <v>0</v>
      </c>
      <c r="M25" s="11">
        <v>0</v>
      </c>
      <c r="N25" s="48">
        <v>0</v>
      </c>
      <c r="O25" s="39">
        <v>0.36399999999999999</v>
      </c>
      <c r="P25" s="11">
        <v>9.6300000000000008</v>
      </c>
      <c r="Q25" s="40">
        <f t="shared" si="17"/>
        <v>26456.043956043959</v>
      </c>
      <c r="R25" s="51">
        <v>0</v>
      </c>
      <c r="S25" s="11">
        <v>0</v>
      </c>
      <c r="T25" s="48">
        <v>0</v>
      </c>
      <c r="U25" s="39">
        <v>0</v>
      </c>
      <c r="V25" s="11">
        <v>0</v>
      </c>
      <c r="W25" s="40">
        <v>0</v>
      </c>
      <c r="X25" s="51">
        <v>0</v>
      </c>
      <c r="Y25" s="11">
        <v>0</v>
      </c>
      <c r="Z25" s="48">
        <v>0</v>
      </c>
      <c r="AA25" s="39">
        <v>323.19499999999999</v>
      </c>
      <c r="AB25" s="11">
        <v>5333.05</v>
      </c>
      <c r="AC25" s="40">
        <f t="shared" si="20"/>
        <v>16501.028790668173</v>
      </c>
      <c r="AD25" s="51">
        <v>0</v>
      </c>
      <c r="AE25" s="11">
        <v>0</v>
      </c>
      <c r="AF25" s="48">
        <v>0</v>
      </c>
      <c r="AG25" s="39">
        <v>0</v>
      </c>
      <c r="AH25" s="11">
        <v>0</v>
      </c>
      <c r="AI25" s="40">
        <v>0</v>
      </c>
      <c r="AJ25" s="51">
        <v>0</v>
      </c>
      <c r="AK25" s="11">
        <v>0</v>
      </c>
      <c r="AL25" s="48">
        <v>0</v>
      </c>
      <c r="AM25" s="39">
        <v>0</v>
      </c>
      <c r="AN25" s="11">
        <v>0</v>
      </c>
      <c r="AO25" s="40">
        <v>0</v>
      </c>
      <c r="AP25" s="6">
        <f t="shared" si="3"/>
        <v>323.57900000000001</v>
      </c>
      <c r="AQ25" s="15">
        <f t="shared" si="4"/>
        <v>5343.62</v>
      </c>
      <c r="AR25" s="4"/>
      <c r="AS25" s="5"/>
      <c r="AT25" s="4"/>
      <c r="AU25" s="4"/>
      <c r="AV25" s="4"/>
      <c r="AW25" s="5"/>
      <c r="AX25" s="4"/>
      <c r="AY25" s="4"/>
      <c r="AZ25" s="4"/>
      <c r="BA25" s="5"/>
      <c r="BB25" s="4"/>
      <c r="BC25" s="4"/>
      <c r="BD25" s="4"/>
      <c r="BE25" s="5"/>
      <c r="BF25" s="4"/>
      <c r="BG25" s="4"/>
      <c r="BH25" s="4"/>
      <c r="BI25" s="2"/>
      <c r="BJ25" s="1"/>
      <c r="BK25" s="1"/>
      <c r="BL25" s="1"/>
      <c r="BM25" s="2"/>
      <c r="BN25" s="1"/>
      <c r="BO25" s="1"/>
      <c r="BP25" s="1"/>
      <c r="BQ25" s="2"/>
      <c r="BR25" s="1"/>
      <c r="BS25" s="1"/>
      <c r="BT25" s="1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</row>
    <row r="26" spans="1:171" x14ac:dyDescent="0.3">
      <c r="A26" s="38">
        <v>2013</v>
      </c>
      <c r="B26" s="46" t="s">
        <v>12</v>
      </c>
      <c r="C26" s="39">
        <v>0</v>
      </c>
      <c r="D26" s="11">
        <v>0</v>
      </c>
      <c r="E26" s="40">
        <v>0</v>
      </c>
      <c r="F26" s="51">
        <v>0</v>
      </c>
      <c r="G26" s="11">
        <v>0</v>
      </c>
      <c r="H26" s="48">
        <v>0</v>
      </c>
      <c r="I26" s="39">
        <v>0</v>
      </c>
      <c r="J26" s="11">
        <v>0</v>
      </c>
      <c r="K26" s="40">
        <v>0</v>
      </c>
      <c r="L26" s="51">
        <v>0</v>
      </c>
      <c r="M26" s="11">
        <v>0</v>
      </c>
      <c r="N26" s="48">
        <v>0</v>
      </c>
      <c r="O26" s="39">
        <v>0.63700000000000001</v>
      </c>
      <c r="P26" s="11">
        <v>9.49</v>
      </c>
      <c r="Q26" s="40">
        <f t="shared" si="17"/>
        <v>14897.959183673469</v>
      </c>
      <c r="R26" s="51">
        <v>0</v>
      </c>
      <c r="S26" s="11">
        <v>0</v>
      </c>
      <c r="T26" s="48">
        <v>0</v>
      </c>
      <c r="U26" s="39">
        <v>0</v>
      </c>
      <c r="V26" s="11">
        <v>0</v>
      </c>
      <c r="W26" s="40">
        <v>0</v>
      </c>
      <c r="X26" s="51">
        <v>0</v>
      </c>
      <c r="Y26" s="11">
        <v>0</v>
      </c>
      <c r="Z26" s="48">
        <v>0</v>
      </c>
      <c r="AA26" s="39">
        <v>0</v>
      </c>
      <c r="AB26" s="11">
        <v>0</v>
      </c>
      <c r="AC26" s="40">
        <v>0</v>
      </c>
      <c r="AD26" s="51">
        <v>0</v>
      </c>
      <c r="AE26" s="11">
        <v>0</v>
      </c>
      <c r="AF26" s="48">
        <v>0</v>
      </c>
      <c r="AG26" s="39">
        <v>0</v>
      </c>
      <c r="AH26" s="11">
        <v>0</v>
      </c>
      <c r="AI26" s="40">
        <v>0</v>
      </c>
      <c r="AJ26" s="51">
        <v>0</v>
      </c>
      <c r="AK26" s="11">
        <v>0</v>
      </c>
      <c r="AL26" s="48">
        <v>0</v>
      </c>
      <c r="AM26" s="39">
        <v>0</v>
      </c>
      <c r="AN26" s="11">
        <v>0</v>
      </c>
      <c r="AO26" s="40">
        <v>0</v>
      </c>
      <c r="AP26" s="6">
        <f t="shared" si="3"/>
        <v>0.63700000000000001</v>
      </c>
      <c r="AQ26" s="15">
        <f t="shared" si="4"/>
        <v>9.49</v>
      </c>
      <c r="AR26" s="4"/>
      <c r="AS26" s="5"/>
      <c r="AT26" s="4"/>
      <c r="AU26" s="4"/>
      <c r="AV26" s="4"/>
      <c r="AW26" s="5"/>
      <c r="AX26" s="4"/>
      <c r="AY26" s="4"/>
      <c r="AZ26" s="4"/>
      <c r="BA26" s="5"/>
      <c r="BB26" s="4"/>
      <c r="BC26" s="4"/>
      <c r="BD26" s="4"/>
      <c r="BE26" s="5"/>
      <c r="BF26" s="4"/>
      <c r="BG26" s="4"/>
      <c r="BH26" s="4"/>
      <c r="BI26" s="2"/>
      <c r="BJ26" s="1"/>
      <c r="BK26" s="1"/>
      <c r="BL26" s="1"/>
      <c r="BM26" s="2"/>
      <c r="BN26" s="1"/>
      <c r="BO26" s="1"/>
      <c r="BP26" s="1"/>
      <c r="BQ26" s="2"/>
      <c r="BR26" s="1"/>
      <c r="BS26" s="1"/>
      <c r="BT26" s="1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</row>
    <row r="27" spans="1:171" x14ac:dyDescent="0.3">
      <c r="A27" s="38">
        <v>2013</v>
      </c>
      <c r="B27" s="46" t="s">
        <v>13</v>
      </c>
      <c r="C27" s="39">
        <v>0</v>
      </c>
      <c r="D27" s="11">
        <v>0</v>
      </c>
      <c r="E27" s="40">
        <v>0</v>
      </c>
      <c r="F27" s="51">
        <v>0</v>
      </c>
      <c r="G27" s="11">
        <v>0</v>
      </c>
      <c r="H27" s="48">
        <v>0</v>
      </c>
      <c r="I27" s="39">
        <v>0</v>
      </c>
      <c r="J27" s="11">
        <v>0</v>
      </c>
      <c r="K27" s="40">
        <v>0</v>
      </c>
      <c r="L27" s="51">
        <v>0</v>
      </c>
      <c r="M27" s="11">
        <v>0</v>
      </c>
      <c r="N27" s="48">
        <v>0</v>
      </c>
      <c r="O27" s="39">
        <v>0.16</v>
      </c>
      <c r="P27" s="11">
        <v>3.6</v>
      </c>
      <c r="Q27" s="40">
        <f t="shared" si="17"/>
        <v>22500</v>
      </c>
      <c r="R27" s="51">
        <v>0</v>
      </c>
      <c r="S27" s="11">
        <v>0</v>
      </c>
      <c r="T27" s="48">
        <v>0</v>
      </c>
      <c r="U27" s="39">
        <v>0</v>
      </c>
      <c r="V27" s="11">
        <v>0</v>
      </c>
      <c r="W27" s="40">
        <v>0</v>
      </c>
      <c r="X27" s="51">
        <v>0</v>
      </c>
      <c r="Y27" s="11">
        <v>0</v>
      </c>
      <c r="Z27" s="48">
        <v>0</v>
      </c>
      <c r="AA27" s="39">
        <v>165.6</v>
      </c>
      <c r="AB27" s="11">
        <v>2983.31</v>
      </c>
      <c r="AC27" s="40">
        <f t="shared" si="20"/>
        <v>18015.157004830919</v>
      </c>
      <c r="AD27" s="51">
        <v>0</v>
      </c>
      <c r="AE27" s="11">
        <v>0</v>
      </c>
      <c r="AF27" s="48">
        <v>0</v>
      </c>
      <c r="AG27" s="39">
        <v>0</v>
      </c>
      <c r="AH27" s="11">
        <v>0</v>
      </c>
      <c r="AI27" s="40">
        <v>0</v>
      </c>
      <c r="AJ27" s="51">
        <v>0</v>
      </c>
      <c r="AK27" s="11">
        <v>0</v>
      </c>
      <c r="AL27" s="48">
        <v>0</v>
      </c>
      <c r="AM27" s="39">
        <v>0</v>
      </c>
      <c r="AN27" s="11">
        <v>0</v>
      </c>
      <c r="AO27" s="40">
        <v>0</v>
      </c>
      <c r="AP27" s="6">
        <f t="shared" si="3"/>
        <v>165.76</v>
      </c>
      <c r="AQ27" s="15">
        <f t="shared" si="4"/>
        <v>2986.91</v>
      </c>
      <c r="AR27" s="4"/>
      <c r="AS27" s="5"/>
      <c r="AT27" s="4"/>
      <c r="AU27" s="4"/>
      <c r="AV27" s="4"/>
      <c r="AW27" s="5"/>
      <c r="AX27" s="4"/>
      <c r="AY27" s="4"/>
      <c r="AZ27" s="4"/>
      <c r="BA27" s="5"/>
      <c r="BB27" s="4"/>
      <c r="BC27" s="4"/>
      <c r="BD27" s="4"/>
      <c r="BE27" s="5"/>
      <c r="BF27" s="4"/>
      <c r="BG27" s="4"/>
      <c r="BH27" s="4"/>
      <c r="BI27" s="2"/>
      <c r="BJ27" s="1"/>
      <c r="BK27" s="1"/>
      <c r="BL27" s="1"/>
      <c r="BM27" s="2"/>
      <c r="BN27" s="1"/>
      <c r="BO27" s="1"/>
      <c r="BP27" s="1"/>
      <c r="BQ27" s="2"/>
      <c r="BR27" s="1"/>
      <c r="BS27" s="1"/>
      <c r="BT27" s="1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</row>
    <row r="28" spans="1:171" x14ac:dyDescent="0.3">
      <c r="A28" s="38">
        <v>2013</v>
      </c>
      <c r="B28" s="46" t="s">
        <v>14</v>
      </c>
      <c r="C28" s="39">
        <v>0</v>
      </c>
      <c r="D28" s="11">
        <v>0</v>
      </c>
      <c r="E28" s="40">
        <v>0</v>
      </c>
      <c r="F28" s="51">
        <v>0</v>
      </c>
      <c r="G28" s="11">
        <v>0</v>
      </c>
      <c r="H28" s="48">
        <v>0</v>
      </c>
      <c r="I28" s="39">
        <v>0</v>
      </c>
      <c r="J28" s="11">
        <v>0</v>
      </c>
      <c r="K28" s="40">
        <v>0</v>
      </c>
      <c r="L28" s="51">
        <v>0</v>
      </c>
      <c r="M28" s="11">
        <v>0</v>
      </c>
      <c r="N28" s="48">
        <v>0</v>
      </c>
      <c r="O28" s="39">
        <v>0.40799999999999997</v>
      </c>
      <c r="P28" s="11">
        <v>6.27</v>
      </c>
      <c r="Q28" s="40">
        <f t="shared" si="17"/>
        <v>15367.64705882353</v>
      </c>
      <c r="R28" s="51">
        <v>0</v>
      </c>
      <c r="S28" s="11">
        <v>0</v>
      </c>
      <c r="T28" s="48">
        <v>0</v>
      </c>
      <c r="U28" s="39">
        <v>0</v>
      </c>
      <c r="V28" s="11">
        <v>0</v>
      </c>
      <c r="W28" s="40">
        <v>0</v>
      </c>
      <c r="X28" s="51">
        <v>0</v>
      </c>
      <c r="Y28" s="11">
        <v>0</v>
      </c>
      <c r="Z28" s="48">
        <v>0</v>
      </c>
      <c r="AA28" s="39">
        <v>170.01300000000001</v>
      </c>
      <c r="AB28" s="11">
        <v>2741.77</v>
      </c>
      <c r="AC28" s="40">
        <f t="shared" si="20"/>
        <v>16126.825595689741</v>
      </c>
      <c r="AD28" s="51">
        <v>0</v>
      </c>
      <c r="AE28" s="11">
        <v>0</v>
      </c>
      <c r="AF28" s="48">
        <v>0</v>
      </c>
      <c r="AG28" s="39">
        <v>0</v>
      </c>
      <c r="AH28" s="11">
        <v>0</v>
      </c>
      <c r="AI28" s="40">
        <v>0</v>
      </c>
      <c r="AJ28" s="51">
        <v>0</v>
      </c>
      <c r="AK28" s="11">
        <v>0</v>
      </c>
      <c r="AL28" s="48">
        <v>0</v>
      </c>
      <c r="AM28" s="39">
        <v>0</v>
      </c>
      <c r="AN28" s="11">
        <v>0</v>
      </c>
      <c r="AO28" s="40">
        <v>0</v>
      </c>
      <c r="AP28" s="6">
        <f t="shared" si="3"/>
        <v>170.42099999999999</v>
      </c>
      <c r="AQ28" s="15">
        <f t="shared" si="4"/>
        <v>2748.04</v>
      </c>
      <c r="AR28" s="4"/>
      <c r="AS28" s="5"/>
      <c r="AT28" s="4"/>
      <c r="AU28" s="4"/>
      <c r="AV28" s="4"/>
      <c r="AW28" s="5"/>
      <c r="AX28" s="4"/>
      <c r="AY28" s="4"/>
      <c r="AZ28" s="4"/>
      <c r="BA28" s="5"/>
      <c r="BB28" s="4"/>
      <c r="BC28" s="4"/>
      <c r="BD28" s="4"/>
      <c r="BE28" s="5"/>
      <c r="BF28" s="4"/>
      <c r="BG28" s="4"/>
      <c r="BH28" s="4"/>
      <c r="BI28" s="2"/>
      <c r="BJ28" s="1"/>
      <c r="BK28" s="1"/>
      <c r="BL28" s="1"/>
      <c r="BM28" s="2"/>
      <c r="BN28" s="1"/>
      <c r="BO28" s="1"/>
      <c r="BP28" s="1"/>
      <c r="BQ28" s="2"/>
      <c r="BR28" s="1"/>
      <c r="BS28" s="1"/>
      <c r="BT28" s="1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</row>
    <row r="29" spans="1:171" x14ac:dyDescent="0.3">
      <c r="A29" s="38">
        <v>2013</v>
      </c>
      <c r="B29" s="48" t="s">
        <v>15</v>
      </c>
      <c r="C29" s="39">
        <v>2.2599999999999998</v>
      </c>
      <c r="D29" s="11">
        <v>10.08</v>
      </c>
      <c r="E29" s="40">
        <f t="shared" ref="E29" si="22">D29/C29*1000</f>
        <v>4460.1769911504434</v>
      </c>
      <c r="F29" s="51">
        <v>0</v>
      </c>
      <c r="G29" s="11">
        <v>0</v>
      </c>
      <c r="H29" s="48">
        <v>0</v>
      </c>
      <c r="I29" s="39">
        <v>0</v>
      </c>
      <c r="J29" s="11">
        <v>0</v>
      </c>
      <c r="K29" s="40">
        <v>0</v>
      </c>
      <c r="L29" s="51">
        <v>0.42</v>
      </c>
      <c r="M29" s="11">
        <v>4.55</v>
      </c>
      <c r="N29" s="48">
        <f t="shared" ref="N29" si="23">M29/L29*1000</f>
        <v>10833.333333333334</v>
      </c>
      <c r="O29" s="39">
        <v>0</v>
      </c>
      <c r="P29" s="11">
        <v>0</v>
      </c>
      <c r="Q29" s="40">
        <v>0</v>
      </c>
      <c r="R29" s="51">
        <v>0</v>
      </c>
      <c r="S29" s="11">
        <v>0</v>
      </c>
      <c r="T29" s="48">
        <v>0</v>
      </c>
      <c r="U29" s="39">
        <v>0</v>
      </c>
      <c r="V29" s="11">
        <v>0</v>
      </c>
      <c r="W29" s="40">
        <v>0</v>
      </c>
      <c r="X29" s="51">
        <v>0</v>
      </c>
      <c r="Y29" s="11">
        <v>0</v>
      </c>
      <c r="Z29" s="48">
        <v>0</v>
      </c>
      <c r="AA29" s="39">
        <v>128.786</v>
      </c>
      <c r="AB29" s="11">
        <v>2141.58</v>
      </c>
      <c r="AC29" s="40">
        <f t="shared" si="20"/>
        <v>16628.981411022938</v>
      </c>
      <c r="AD29" s="51">
        <v>0</v>
      </c>
      <c r="AE29" s="11">
        <v>0</v>
      </c>
      <c r="AF29" s="48">
        <v>0</v>
      </c>
      <c r="AG29" s="39">
        <v>0</v>
      </c>
      <c r="AH29" s="11">
        <v>0</v>
      </c>
      <c r="AI29" s="40">
        <v>0</v>
      </c>
      <c r="AJ29" s="51">
        <v>0</v>
      </c>
      <c r="AK29" s="11">
        <v>0</v>
      </c>
      <c r="AL29" s="48">
        <v>0</v>
      </c>
      <c r="AM29" s="39">
        <v>0</v>
      </c>
      <c r="AN29" s="11">
        <v>0</v>
      </c>
      <c r="AO29" s="40">
        <v>0</v>
      </c>
      <c r="AP29" s="6">
        <f t="shared" si="3"/>
        <v>131.46600000000001</v>
      </c>
      <c r="AQ29" s="15">
        <f t="shared" si="4"/>
        <v>2156.21</v>
      </c>
      <c r="AR29" s="4"/>
      <c r="AS29" s="5"/>
      <c r="AT29" s="4"/>
      <c r="AU29" s="4"/>
      <c r="AV29" s="4"/>
      <c r="AW29" s="5"/>
      <c r="AX29" s="4"/>
      <c r="AY29" s="4"/>
      <c r="AZ29" s="4"/>
      <c r="BA29" s="5"/>
      <c r="BB29" s="4"/>
      <c r="BC29" s="4"/>
      <c r="BD29" s="4"/>
      <c r="BE29" s="5"/>
      <c r="BF29" s="4"/>
      <c r="BG29" s="4"/>
      <c r="BH29" s="4"/>
      <c r="BI29" s="2"/>
      <c r="BJ29" s="1"/>
      <c r="BK29" s="1"/>
      <c r="BL29" s="1"/>
      <c r="BM29" s="2"/>
      <c r="BN29" s="1"/>
      <c r="BO29" s="1"/>
      <c r="BP29" s="1"/>
      <c r="BQ29" s="2"/>
      <c r="BR29" s="1"/>
      <c r="BS29" s="1"/>
      <c r="BT29" s="1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</row>
    <row r="30" spans="1:171" x14ac:dyDescent="0.3">
      <c r="A30" s="38">
        <v>2013</v>
      </c>
      <c r="B30" s="46" t="s">
        <v>16</v>
      </c>
      <c r="C30" s="39">
        <v>0</v>
      </c>
      <c r="D30" s="11">
        <v>0</v>
      </c>
      <c r="E30" s="40">
        <v>0</v>
      </c>
      <c r="F30" s="51">
        <v>0</v>
      </c>
      <c r="G30" s="11">
        <v>0</v>
      </c>
      <c r="H30" s="48">
        <v>0</v>
      </c>
      <c r="I30" s="39">
        <v>0</v>
      </c>
      <c r="J30" s="11">
        <v>0</v>
      </c>
      <c r="K30" s="40">
        <v>0</v>
      </c>
      <c r="L30" s="51">
        <v>0</v>
      </c>
      <c r="M30" s="11">
        <v>0</v>
      </c>
      <c r="N30" s="48">
        <v>0</v>
      </c>
      <c r="O30" s="39">
        <v>0.16</v>
      </c>
      <c r="P30" s="11">
        <v>3.86</v>
      </c>
      <c r="Q30" s="40">
        <f t="shared" si="17"/>
        <v>24125</v>
      </c>
      <c r="R30" s="51">
        <v>0</v>
      </c>
      <c r="S30" s="11">
        <v>0</v>
      </c>
      <c r="T30" s="48">
        <v>0</v>
      </c>
      <c r="U30" s="39">
        <v>0</v>
      </c>
      <c r="V30" s="11">
        <v>0</v>
      </c>
      <c r="W30" s="40">
        <v>0</v>
      </c>
      <c r="X30" s="51">
        <v>0</v>
      </c>
      <c r="Y30" s="11">
        <v>0</v>
      </c>
      <c r="Z30" s="48">
        <v>0</v>
      </c>
      <c r="AA30" s="39">
        <v>85.03</v>
      </c>
      <c r="AB30" s="11">
        <v>1432.65</v>
      </c>
      <c r="AC30" s="40">
        <f t="shared" si="20"/>
        <v>16848.759261437142</v>
      </c>
      <c r="AD30" s="51">
        <v>0</v>
      </c>
      <c r="AE30" s="11">
        <v>0</v>
      </c>
      <c r="AF30" s="48">
        <v>0</v>
      </c>
      <c r="AG30" s="39">
        <v>0</v>
      </c>
      <c r="AH30" s="11">
        <v>0</v>
      </c>
      <c r="AI30" s="40">
        <v>0</v>
      </c>
      <c r="AJ30" s="51">
        <v>0</v>
      </c>
      <c r="AK30" s="11">
        <v>0</v>
      </c>
      <c r="AL30" s="48">
        <v>0</v>
      </c>
      <c r="AM30" s="39">
        <v>0</v>
      </c>
      <c r="AN30" s="11">
        <v>0</v>
      </c>
      <c r="AO30" s="40">
        <v>0</v>
      </c>
      <c r="AP30" s="6">
        <f t="shared" si="3"/>
        <v>85.19</v>
      </c>
      <c r="AQ30" s="15">
        <f t="shared" si="4"/>
        <v>1436.51</v>
      </c>
      <c r="AR30" s="4"/>
      <c r="AS30" s="5"/>
      <c r="AT30" s="4"/>
      <c r="AU30" s="4"/>
      <c r="AV30" s="4"/>
      <c r="AW30" s="5"/>
      <c r="AX30" s="4"/>
      <c r="AY30" s="4"/>
      <c r="AZ30" s="4"/>
      <c r="BA30" s="5"/>
      <c r="BB30" s="4"/>
      <c r="BC30" s="4"/>
      <c r="BD30" s="4"/>
      <c r="BE30" s="5"/>
      <c r="BF30" s="4"/>
      <c r="BG30" s="4"/>
      <c r="BH30" s="4"/>
      <c r="BI30" s="2"/>
      <c r="BJ30" s="1"/>
      <c r="BK30" s="1"/>
      <c r="BL30" s="1"/>
      <c r="BM30" s="2"/>
      <c r="BN30" s="1"/>
      <c r="BO30" s="1"/>
      <c r="BP30" s="1"/>
      <c r="BQ30" s="2"/>
      <c r="BR30" s="1"/>
      <c r="BS30" s="1"/>
      <c r="BT30" s="1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</row>
    <row r="31" spans="1:171" ht="15" thickBot="1" x14ac:dyDescent="0.35">
      <c r="A31" s="41"/>
      <c r="B31" s="47" t="s">
        <v>17</v>
      </c>
      <c r="C31" s="42">
        <f t="shared" ref="C31:AH31" si="24">SUM(C19:C30)</f>
        <v>5.0279999999999996</v>
      </c>
      <c r="D31" s="35">
        <f t="shared" si="24"/>
        <v>20.71</v>
      </c>
      <c r="E31" s="43"/>
      <c r="F31" s="52">
        <f t="shared" ref="F31:G31" si="25">SUM(F19:F30)</f>
        <v>0</v>
      </c>
      <c r="G31" s="35">
        <f t="shared" si="25"/>
        <v>0</v>
      </c>
      <c r="H31" s="57"/>
      <c r="I31" s="42">
        <f t="shared" si="24"/>
        <v>0.02</v>
      </c>
      <c r="J31" s="35">
        <f t="shared" si="24"/>
        <v>0.94</v>
      </c>
      <c r="K31" s="43"/>
      <c r="L31" s="52">
        <f t="shared" si="24"/>
        <v>0.42</v>
      </c>
      <c r="M31" s="35">
        <f t="shared" si="24"/>
        <v>4.55</v>
      </c>
      <c r="N31" s="57"/>
      <c r="O31" s="42">
        <f t="shared" ref="O31:P31" si="26">SUM(O19:O30)</f>
        <v>12.396000000000001</v>
      </c>
      <c r="P31" s="35">
        <f t="shared" si="26"/>
        <v>145.89000000000001</v>
      </c>
      <c r="Q31" s="43"/>
      <c r="R31" s="52">
        <f t="shared" ref="R31:S31" si="27">SUM(R19:R30)</f>
        <v>0</v>
      </c>
      <c r="S31" s="35">
        <f t="shared" si="27"/>
        <v>0</v>
      </c>
      <c r="T31" s="57"/>
      <c r="U31" s="42">
        <f t="shared" ref="U31:V31" si="28">SUM(U19:U30)</f>
        <v>0</v>
      </c>
      <c r="V31" s="35">
        <f t="shared" si="28"/>
        <v>0</v>
      </c>
      <c r="W31" s="43"/>
      <c r="X31" s="52">
        <f t="shared" ref="X31:Y31" si="29">SUM(X19:X30)</f>
        <v>0</v>
      </c>
      <c r="Y31" s="35">
        <f t="shared" si="29"/>
        <v>0</v>
      </c>
      <c r="Z31" s="57"/>
      <c r="AA31" s="42">
        <f t="shared" ref="AA31:AB31" si="30">SUM(AA19:AA30)</f>
        <v>1117.8440000000001</v>
      </c>
      <c r="AB31" s="35">
        <f t="shared" si="30"/>
        <v>18654.5</v>
      </c>
      <c r="AC31" s="43"/>
      <c r="AD31" s="52">
        <f t="shared" ref="AD31:AE31" si="31">SUM(AD19:AD30)</f>
        <v>0</v>
      </c>
      <c r="AE31" s="35">
        <f t="shared" si="31"/>
        <v>0</v>
      </c>
      <c r="AF31" s="57"/>
      <c r="AG31" s="42">
        <f t="shared" si="24"/>
        <v>0</v>
      </c>
      <c r="AH31" s="35">
        <f t="shared" si="24"/>
        <v>0</v>
      </c>
      <c r="AI31" s="43"/>
      <c r="AJ31" s="52">
        <f t="shared" ref="AJ31:AK31" si="32">SUM(AJ19:AJ30)</f>
        <v>0</v>
      </c>
      <c r="AK31" s="35">
        <f t="shared" si="32"/>
        <v>0</v>
      </c>
      <c r="AL31" s="57"/>
      <c r="AM31" s="42">
        <f t="shared" ref="AM31:AN31" si="33">SUM(AM19:AM30)</f>
        <v>0</v>
      </c>
      <c r="AN31" s="35">
        <f t="shared" si="33"/>
        <v>0</v>
      </c>
      <c r="AO31" s="43"/>
      <c r="AP31" s="36">
        <f t="shared" si="3"/>
        <v>1135.7080000000001</v>
      </c>
      <c r="AQ31" s="37">
        <f t="shared" si="4"/>
        <v>18826.59</v>
      </c>
      <c r="AR31" s="4"/>
      <c r="AS31" s="5"/>
      <c r="AT31" s="4"/>
      <c r="AU31" s="4"/>
      <c r="AV31" s="4"/>
      <c r="AW31" s="5"/>
      <c r="AX31" s="4"/>
      <c r="AY31" s="4"/>
      <c r="AZ31" s="4"/>
      <c r="BA31" s="5"/>
      <c r="BB31" s="4"/>
      <c r="BC31" s="4"/>
      <c r="BD31" s="4"/>
      <c r="BE31" s="5"/>
      <c r="BF31" s="4"/>
      <c r="BG31" s="4"/>
      <c r="BH31" s="4"/>
      <c r="BI31" s="2"/>
      <c r="BJ31" s="1"/>
      <c r="BK31" s="1"/>
      <c r="BL31" s="1"/>
      <c r="BM31" s="2"/>
      <c r="BN31" s="1"/>
      <c r="BO31" s="1"/>
      <c r="BP31" s="1"/>
      <c r="BQ31" s="2"/>
      <c r="BR31" s="1"/>
      <c r="BS31" s="1"/>
      <c r="BT31" s="1"/>
      <c r="BU31" s="2"/>
      <c r="BV31" s="1"/>
      <c r="BW31" s="1"/>
      <c r="BX31" s="1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W31" s="3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</row>
    <row r="32" spans="1:171" x14ac:dyDescent="0.3">
      <c r="A32" s="38">
        <v>2014</v>
      </c>
      <c r="B32" s="46" t="s">
        <v>5</v>
      </c>
      <c r="C32" s="39">
        <v>0</v>
      </c>
      <c r="D32" s="11">
        <v>0</v>
      </c>
      <c r="E32" s="40">
        <v>0</v>
      </c>
      <c r="F32" s="51">
        <v>0</v>
      </c>
      <c r="G32" s="11">
        <v>0</v>
      </c>
      <c r="H32" s="48">
        <v>0</v>
      </c>
      <c r="I32" s="39">
        <v>0</v>
      </c>
      <c r="J32" s="11">
        <v>0</v>
      </c>
      <c r="K32" s="40">
        <v>0</v>
      </c>
      <c r="L32" s="51">
        <v>0</v>
      </c>
      <c r="M32" s="11">
        <v>0</v>
      </c>
      <c r="N32" s="48">
        <v>0</v>
      </c>
      <c r="O32" s="39">
        <v>0</v>
      </c>
      <c r="P32" s="11">
        <v>0</v>
      </c>
      <c r="Q32" s="40">
        <v>0</v>
      </c>
      <c r="R32" s="51">
        <v>0</v>
      </c>
      <c r="S32" s="11">
        <v>0</v>
      </c>
      <c r="T32" s="48">
        <v>0</v>
      </c>
      <c r="U32" s="39">
        <v>0</v>
      </c>
      <c r="V32" s="11">
        <v>0</v>
      </c>
      <c r="W32" s="40">
        <v>0</v>
      </c>
      <c r="X32" s="51">
        <v>0</v>
      </c>
      <c r="Y32" s="11">
        <v>0</v>
      </c>
      <c r="Z32" s="48">
        <v>0</v>
      </c>
      <c r="AA32" s="39">
        <v>114.58199999999999</v>
      </c>
      <c r="AB32" s="11">
        <v>2122.8000000000002</v>
      </c>
      <c r="AC32" s="40">
        <f t="shared" ref="AC32:AC43" si="34">AB32/AA32*1000</f>
        <v>18526.470126197837</v>
      </c>
      <c r="AD32" s="51">
        <v>0</v>
      </c>
      <c r="AE32" s="11">
        <v>0</v>
      </c>
      <c r="AF32" s="48">
        <v>0</v>
      </c>
      <c r="AG32" s="39">
        <v>0</v>
      </c>
      <c r="AH32" s="11">
        <v>0</v>
      </c>
      <c r="AI32" s="40">
        <v>0</v>
      </c>
      <c r="AJ32" s="51">
        <v>0</v>
      </c>
      <c r="AK32" s="11">
        <v>0</v>
      </c>
      <c r="AL32" s="48">
        <v>0</v>
      </c>
      <c r="AM32" s="39">
        <v>0</v>
      </c>
      <c r="AN32" s="11">
        <v>0</v>
      </c>
      <c r="AO32" s="40">
        <v>0</v>
      </c>
      <c r="AP32" s="6">
        <f t="shared" ref="AP32:AP44" si="35">SUM(C32,I32,L32,AG32,O32,AA32,X32,R32)+U32</f>
        <v>114.58199999999999</v>
      </c>
      <c r="AQ32" s="15">
        <f t="shared" ref="AQ32:AQ44" si="36">SUM(D32,J32,M32,AH32,P32,AB32,Y32,S32)+V32</f>
        <v>2122.8000000000002</v>
      </c>
    </row>
    <row r="33" spans="1:43" x14ac:dyDescent="0.3">
      <c r="A33" s="38">
        <v>2014</v>
      </c>
      <c r="B33" s="46" t="s">
        <v>6</v>
      </c>
      <c r="C33" s="39">
        <v>0</v>
      </c>
      <c r="D33" s="11">
        <v>0</v>
      </c>
      <c r="E33" s="40">
        <v>0</v>
      </c>
      <c r="F33" s="51">
        <v>0</v>
      </c>
      <c r="G33" s="11">
        <v>0</v>
      </c>
      <c r="H33" s="48">
        <v>0</v>
      </c>
      <c r="I33" s="39">
        <v>0</v>
      </c>
      <c r="J33" s="11">
        <v>0</v>
      </c>
      <c r="K33" s="40">
        <v>0</v>
      </c>
      <c r="L33" s="51">
        <v>0</v>
      </c>
      <c r="M33" s="11">
        <v>0</v>
      </c>
      <c r="N33" s="48">
        <v>0</v>
      </c>
      <c r="O33" s="39">
        <v>0</v>
      </c>
      <c r="P33" s="11">
        <v>0</v>
      </c>
      <c r="Q33" s="40">
        <v>0</v>
      </c>
      <c r="R33" s="51">
        <v>0</v>
      </c>
      <c r="S33" s="11">
        <v>0</v>
      </c>
      <c r="T33" s="48">
        <v>0</v>
      </c>
      <c r="U33" s="39">
        <v>0</v>
      </c>
      <c r="V33" s="11">
        <v>0</v>
      </c>
      <c r="W33" s="40">
        <v>0</v>
      </c>
      <c r="X33" s="51">
        <v>0</v>
      </c>
      <c r="Y33" s="11">
        <v>0</v>
      </c>
      <c r="Z33" s="48">
        <v>0</v>
      </c>
      <c r="AA33" s="39">
        <v>238.084</v>
      </c>
      <c r="AB33" s="11">
        <v>4287.4799999999996</v>
      </c>
      <c r="AC33" s="40">
        <f t="shared" si="34"/>
        <v>18008.265990154734</v>
      </c>
      <c r="AD33" s="51">
        <v>1.669</v>
      </c>
      <c r="AE33" s="11">
        <v>83.81</v>
      </c>
      <c r="AF33" s="48">
        <f t="shared" ref="AF33:AF35" si="37">AE33/AD33*1000</f>
        <v>50215.69802276812</v>
      </c>
      <c r="AG33" s="39">
        <v>1.669</v>
      </c>
      <c r="AH33" s="11">
        <v>83.81</v>
      </c>
      <c r="AI33" s="40">
        <f t="shared" ref="AI33:AI35" si="38">AH33/AG33*1000</f>
        <v>50215.69802276812</v>
      </c>
      <c r="AJ33" s="51">
        <v>0</v>
      </c>
      <c r="AK33" s="11">
        <v>0</v>
      </c>
      <c r="AL33" s="48">
        <v>0</v>
      </c>
      <c r="AM33" s="39">
        <v>0</v>
      </c>
      <c r="AN33" s="11">
        <v>0</v>
      </c>
      <c r="AO33" s="40">
        <v>0</v>
      </c>
      <c r="AP33" s="6">
        <f t="shared" si="35"/>
        <v>239.75300000000001</v>
      </c>
      <c r="AQ33" s="15">
        <f t="shared" si="36"/>
        <v>4371.29</v>
      </c>
    </row>
    <row r="34" spans="1:43" x14ac:dyDescent="0.3">
      <c r="A34" s="38">
        <v>2014</v>
      </c>
      <c r="B34" s="46" t="s">
        <v>7</v>
      </c>
      <c r="C34" s="39">
        <v>0</v>
      </c>
      <c r="D34" s="11">
        <v>0</v>
      </c>
      <c r="E34" s="40">
        <v>0</v>
      </c>
      <c r="F34" s="51">
        <v>0</v>
      </c>
      <c r="G34" s="11">
        <v>0</v>
      </c>
      <c r="H34" s="48">
        <v>0</v>
      </c>
      <c r="I34" s="39">
        <v>0</v>
      </c>
      <c r="J34" s="11">
        <v>0</v>
      </c>
      <c r="K34" s="40">
        <v>0</v>
      </c>
      <c r="L34" s="51">
        <v>0</v>
      </c>
      <c r="M34" s="11">
        <v>0</v>
      </c>
      <c r="N34" s="48">
        <v>0</v>
      </c>
      <c r="O34" s="39">
        <v>0.2</v>
      </c>
      <c r="P34" s="11">
        <v>1.88</v>
      </c>
      <c r="Q34" s="40">
        <f t="shared" ref="Q34:Q43" si="39">P34/O34*1000</f>
        <v>9399.9999999999982</v>
      </c>
      <c r="R34" s="51">
        <v>0</v>
      </c>
      <c r="S34" s="11">
        <v>0</v>
      </c>
      <c r="T34" s="48">
        <v>0</v>
      </c>
      <c r="U34" s="39">
        <v>0</v>
      </c>
      <c r="V34" s="11">
        <v>0</v>
      </c>
      <c r="W34" s="40">
        <v>0</v>
      </c>
      <c r="X34" s="51">
        <v>0</v>
      </c>
      <c r="Y34" s="11">
        <v>0</v>
      </c>
      <c r="Z34" s="48">
        <v>0</v>
      </c>
      <c r="AA34" s="39">
        <v>153.054</v>
      </c>
      <c r="AB34" s="11">
        <v>2764.89</v>
      </c>
      <c r="AC34" s="40">
        <f t="shared" si="34"/>
        <v>18064.800658591084</v>
      </c>
      <c r="AD34" s="51">
        <v>0.04</v>
      </c>
      <c r="AE34" s="11">
        <v>2.39</v>
      </c>
      <c r="AF34" s="48">
        <f t="shared" si="37"/>
        <v>59750</v>
      </c>
      <c r="AG34" s="39">
        <v>0.04</v>
      </c>
      <c r="AH34" s="11">
        <v>2.39</v>
      </c>
      <c r="AI34" s="40">
        <f t="shared" si="38"/>
        <v>59750</v>
      </c>
      <c r="AJ34" s="51">
        <v>0</v>
      </c>
      <c r="AK34" s="11">
        <v>0</v>
      </c>
      <c r="AL34" s="48">
        <v>0</v>
      </c>
      <c r="AM34" s="39">
        <v>0</v>
      </c>
      <c r="AN34" s="11">
        <v>0</v>
      </c>
      <c r="AO34" s="40">
        <v>0</v>
      </c>
      <c r="AP34" s="6">
        <f t="shared" si="35"/>
        <v>153.29400000000001</v>
      </c>
      <c r="AQ34" s="15">
        <f t="shared" si="36"/>
        <v>2769.16</v>
      </c>
    </row>
    <row r="35" spans="1:43" x14ac:dyDescent="0.3">
      <c r="A35" s="38">
        <v>2014</v>
      </c>
      <c r="B35" s="46" t="s">
        <v>8</v>
      </c>
      <c r="C35" s="39">
        <v>0</v>
      </c>
      <c r="D35" s="11">
        <v>0</v>
      </c>
      <c r="E35" s="40">
        <v>0</v>
      </c>
      <c r="F35" s="51">
        <v>0</v>
      </c>
      <c r="G35" s="11">
        <v>0</v>
      </c>
      <c r="H35" s="48">
        <v>0</v>
      </c>
      <c r="I35" s="39">
        <v>0</v>
      </c>
      <c r="J35" s="11">
        <v>0</v>
      </c>
      <c r="K35" s="40">
        <v>0</v>
      </c>
      <c r="L35" s="51">
        <v>0</v>
      </c>
      <c r="M35" s="11">
        <v>0</v>
      </c>
      <c r="N35" s="48">
        <v>0</v>
      </c>
      <c r="O35" s="39">
        <v>0</v>
      </c>
      <c r="P35" s="11">
        <v>0</v>
      </c>
      <c r="Q35" s="40">
        <v>0</v>
      </c>
      <c r="R35" s="51">
        <v>0</v>
      </c>
      <c r="S35" s="11">
        <v>0</v>
      </c>
      <c r="T35" s="48">
        <v>0</v>
      </c>
      <c r="U35" s="39">
        <v>0</v>
      </c>
      <c r="V35" s="11">
        <v>0</v>
      </c>
      <c r="W35" s="40">
        <v>0</v>
      </c>
      <c r="X35" s="51">
        <v>0</v>
      </c>
      <c r="Y35" s="11">
        <v>0</v>
      </c>
      <c r="Z35" s="48">
        <v>0</v>
      </c>
      <c r="AA35" s="39">
        <v>187.066</v>
      </c>
      <c r="AB35" s="11">
        <v>3344.65</v>
      </c>
      <c r="AC35" s="40">
        <f t="shared" si="34"/>
        <v>17879.518458725797</v>
      </c>
      <c r="AD35" s="51">
        <v>0.51800000000000002</v>
      </c>
      <c r="AE35" s="11">
        <v>29.65</v>
      </c>
      <c r="AF35" s="48">
        <f t="shared" si="37"/>
        <v>57239.382239382241</v>
      </c>
      <c r="AG35" s="39">
        <v>0.51800000000000002</v>
      </c>
      <c r="AH35" s="11">
        <v>29.65</v>
      </c>
      <c r="AI35" s="40">
        <f t="shared" si="38"/>
        <v>57239.382239382241</v>
      </c>
      <c r="AJ35" s="51">
        <v>0</v>
      </c>
      <c r="AK35" s="11">
        <v>0</v>
      </c>
      <c r="AL35" s="48">
        <v>0</v>
      </c>
      <c r="AM35" s="39">
        <v>0</v>
      </c>
      <c r="AN35" s="11">
        <v>0</v>
      </c>
      <c r="AO35" s="40">
        <v>0</v>
      </c>
      <c r="AP35" s="6">
        <f t="shared" si="35"/>
        <v>187.584</v>
      </c>
      <c r="AQ35" s="15">
        <f t="shared" si="36"/>
        <v>3374.3</v>
      </c>
    </row>
    <row r="36" spans="1:43" x14ac:dyDescent="0.3">
      <c r="A36" s="38">
        <v>2014</v>
      </c>
      <c r="B36" s="46" t="s">
        <v>9</v>
      </c>
      <c r="C36" s="39">
        <v>0</v>
      </c>
      <c r="D36" s="11">
        <v>0</v>
      </c>
      <c r="E36" s="40">
        <v>0</v>
      </c>
      <c r="F36" s="51">
        <v>0</v>
      </c>
      <c r="G36" s="11">
        <v>0</v>
      </c>
      <c r="H36" s="48">
        <v>0</v>
      </c>
      <c r="I36" s="39">
        <v>0</v>
      </c>
      <c r="J36" s="11">
        <v>0</v>
      </c>
      <c r="K36" s="40">
        <v>0</v>
      </c>
      <c r="L36" s="51">
        <v>0</v>
      </c>
      <c r="M36" s="11">
        <v>0</v>
      </c>
      <c r="N36" s="48">
        <v>0</v>
      </c>
      <c r="O36" s="39">
        <v>1.08</v>
      </c>
      <c r="P36" s="11">
        <v>21.77</v>
      </c>
      <c r="Q36" s="40">
        <f t="shared" si="39"/>
        <v>20157.407407407405</v>
      </c>
      <c r="R36" s="51">
        <v>0</v>
      </c>
      <c r="S36" s="11">
        <v>0</v>
      </c>
      <c r="T36" s="48">
        <v>0</v>
      </c>
      <c r="U36" s="39">
        <v>0</v>
      </c>
      <c r="V36" s="11">
        <v>0</v>
      </c>
      <c r="W36" s="40">
        <v>0</v>
      </c>
      <c r="X36" s="51">
        <v>0</v>
      </c>
      <c r="Y36" s="11">
        <v>0</v>
      </c>
      <c r="Z36" s="48">
        <v>0</v>
      </c>
      <c r="AA36" s="39">
        <v>85.03</v>
      </c>
      <c r="AB36" s="11">
        <v>1500.01</v>
      </c>
      <c r="AC36" s="40">
        <f t="shared" si="34"/>
        <v>17640.950252851933</v>
      </c>
      <c r="AD36" s="51">
        <v>0</v>
      </c>
      <c r="AE36" s="11">
        <v>0</v>
      </c>
      <c r="AF36" s="48">
        <v>0</v>
      </c>
      <c r="AG36" s="39">
        <v>0</v>
      </c>
      <c r="AH36" s="11">
        <v>0</v>
      </c>
      <c r="AI36" s="40">
        <v>0</v>
      </c>
      <c r="AJ36" s="51">
        <v>0</v>
      </c>
      <c r="AK36" s="11">
        <v>0</v>
      </c>
      <c r="AL36" s="48">
        <v>0</v>
      </c>
      <c r="AM36" s="39">
        <v>0</v>
      </c>
      <c r="AN36" s="11">
        <v>0</v>
      </c>
      <c r="AO36" s="40">
        <v>0</v>
      </c>
      <c r="AP36" s="6">
        <f t="shared" si="35"/>
        <v>86.11</v>
      </c>
      <c r="AQ36" s="15">
        <f t="shared" si="36"/>
        <v>1521.78</v>
      </c>
    </row>
    <row r="37" spans="1:43" x14ac:dyDescent="0.3">
      <c r="A37" s="38">
        <v>2014</v>
      </c>
      <c r="B37" s="46" t="s">
        <v>10</v>
      </c>
      <c r="C37" s="39">
        <v>0</v>
      </c>
      <c r="D37" s="11">
        <v>0</v>
      </c>
      <c r="E37" s="40">
        <v>0</v>
      </c>
      <c r="F37" s="51">
        <v>0</v>
      </c>
      <c r="G37" s="11">
        <v>0</v>
      </c>
      <c r="H37" s="48">
        <v>0</v>
      </c>
      <c r="I37" s="39">
        <v>0</v>
      </c>
      <c r="J37" s="11">
        <v>0</v>
      </c>
      <c r="K37" s="40">
        <v>0</v>
      </c>
      <c r="L37" s="51">
        <v>0</v>
      </c>
      <c r="M37" s="11">
        <v>0</v>
      </c>
      <c r="N37" s="48">
        <v>0</v>
      </c>
      <c r="O37" s="39">
        <v>0.2</v>
      </c>
      <c r="P37" s="11">
        <v>6.07</v>
      </c>
      <c r="Q37" s="40">
        <f t="shared" si="39"/>
        <v>30350</v>
      </c>
      <c r="R37" s="51">
        <v>0</v>
      </c>
      <c r="S37" s="11">
        <v>0</v>
      </c>
      <c r="T37" s="48">
        <v>0</v>
      </c>
      <c r="U37" s="39">
        <v>0</v>
      </c>
      <c r="V37" s="11">
        <v>0</v>
      </c>
      <c r="W37" s="40">
        <v>0</v>
      </c>
      <c r="X37" s="51">
        <v>0</v>
      </c>
      <c r="Y37" s="11">
        <v>0</v>
      </c>
      <c r="Z37" s="48">
        <v>0</v>
      </c>
      <c r="AA37" s="39">
        <v>135.28200000000001</v>
      </c>
      <c r="AB37" s="11">
        <v>2230.08</v>
      </c>
      <c r="AC37" s="40">
        <f t="shared" si="34"/>
        <v>16484.676453630193</v>
      </c>
      <c r="AD37" s="51">
        <v>0</v>
      </c>
      <c r="AE37" s="11">
        <v>0</v>
      </c>
      <c r="AF37" s="48">
        <v>0</v>
      </c>
      <c r="AG37" s="39">
        <v>0</v>
      </c>
      <c r="AH37" s="11">
        <v>0</v>
      </c>
      <c r="AI37" s="40">
        <v>0</v>
      </c>
      <c r="AJ37" s="51">
        <v>0</v>
      </c>
      <c r="AK37" s="11">
        <v>0</v>
      </c>
      <c r="AL37" s="48">
        <v>0</v>
      </c>
      <c r="AM37" s="39">
        <v>0</v>
      </c>
      <c r="AN37" s="11">
        <v>0</v>
      </c>
      <c r="AO37" s="40">
        <v>0</v>
      </c>
      <c r="AP37" s="6">
        <f t="shared" si="35"/>
        <v>135.482</v>
      </c>
      <c r="AQ37" s="15">
        <f t="shared" si="36"/>
        <v>2236.15</v>
      </c>
    </row>
    <row r="38" spans="1:43" x14ac:dyDescent="0.3">
      <c r="A38" s="38">
        <v>2014</v>
      </c>
      <c r="B38" s="46" t="s">
        <v>11</v>
      </c>
      <c r="C38" s="39">
        <v>0</v>
      </c>
      <c r="D38" s="11">
        <v>0</v>
      </c>
      <c r="E38" s="40">
        <v>0</v>
      </c>
      <c r="F38" s="51">
        <v>0</v>
      </c>
      <c r="G38" s="11">
        <v>0</v>
      </c>
      <c r="H38" s="48">
        <v>0</v>
      </c>
      <c r="I38" s="39">
        <v>0</v>
      </c>
      <c r="J38" s="11">
        <v>0</v>
      </c>
      <c r="K38" s="40">
        <v>0</v>
      </c>
      <c r="L38" s="51">
        <v>0</v>
      </c>
      <c r="M38" s="11">
        <v>0</v>
      </c>
      <c r="N38" s="48">
        <v>0</v>
      </c>
      <c r="O38" s="39">
        <v>0.182</v>
      </c>
      <c r="P38" s="11">
        <v>5</v>
      </c>
      <c r="Q38" s="40">
        <f t="shared" si="39"/>
        <v>27472.527472527476</v>
      </c>
      <c r="R38" s="51">
        <v>7.0000000000000001E-3</v>
      </c>
      <c r="S38" s="11">
        <v>0.64</v>
      </c>
      <c r="T38" s="48">
        <f t="shared" ref="T38" si="40">S38/R38*1000</f>
        <v>91428.571428571435</v>
      </c>
      <c r="U38" s="39">
        <v>0</v>
      </c>
      <c r="V38" s="11">
        <v>0</v>
      </c>
      <c r="W38" s="40">
        <v>0</v>
      </c>
      <c r="X38" s="51">
        <v>0</v>
      </c>
      <c r="Y38" s="11">
        <v>0</v>
      </c>
      <c r="Z38" s="48">
        <v>0</v>
      </c>
      <c r="AA38" s="39">
        <v>204.072</v>
      </c>
      <c r="AB38" s="11">
        <v>3404.58</v>
      </c>
      <c r="AC38" s="40">
        <f t="shared" si="34"/>
        <v>16683.229448429967</v>
      </c>
      <c r="AD38" s="51">
        <v>0</v>
      </c>
      <c r="AE38" s="11">
        <v>0</v>
      </c>
      <c r="AF38" s="48">
        <v>0</v>
      </c>
      <c r="AG38" s="39">
        <v>0</v>
      </c>
      <c r="AH38" s="11">
        <v>0</v>
      </c>
      <c r="AI38" s="40">
        <v>0</v>
      </c>
      <c r="AJ38" s="51">
        <v>0</v>
      </c>
      <c r="AK38" s="11">
        <v>0</v>
      </c>
      <c r="AL38" s="48">
        <v>0</v>
      </c>
      <c r="AM38" s="39">
        <v>0</v>
      </c>
      <c r="AN38" s="11">
        <v>0</v>
      </c>
      <c r="AO38" s="40">
        <v>0</v>
      </c>
      <c r="AP38" s="6">
        <f t="shared" si="35"/>
        <v>204.261</v>
      </c>
      <c r="AQ38" s="15">
        <f t="shared" si="36"/>
        <v>3410.22</v>
      </c>
    </row>
    <row r="39" spans="1:43" x14ac:dyDescent="0.3">
      <c r="A39" s="38">
        <v>2014</v>
      </c>
      <c r="B39" s="46" t="s">
        <v>12</v>
      </c>
      <c r="C39" s="39">
        <v>0</v>
      </c>
      <c r="D39" s="11">
        <v>0</v>
      </c>
      <c r="E39" s="40">
        <v>0</v>
      </c>
      <c r="F39" s="51">
        <v>0</v>
      </c>
      <c r="G39" s="11">
        <v>0</v>
      </c>
      <c r="H39" s="48">
        <v>0</v>
      </c>
      <c r="I39" s="39">
        <v>0</v>
      </c>
      <c r="J39" s="11">
        <v>0</v>
      </c>
      <c r="K39" s="40">
        <v>0</v>
      </c>
      <c r="L39" s="58">
        <v>0</v>
      </c>
      <c r="M39" s="14">
        <v>0</v>
      </c>
      <c r="N39" s="48">
        <v>0</v>
      </c>
      <c r="O39" s="39">
        <v>2.37</v>
      </c>
      <c r="P39" s="11">
        <v>19.13</v>
      </c>
      <c r="Q39" s="40">
        <f t="shared" si="39"/>
        <v>8071.7299578059074</v>
      </c>
      <c r="R39" s="51">
        <v>0</v>
      </c>
      <c r="S39" s="11">
        <v>0</v>
      </c>
      <c r="T39" s="48">
        <v>0</v>
      </c>
      <c r="U39" s="39">
        <v>0</v>
      </c>
      <c r="V39" s="11">
        <v>0</v>
      </c>
      <c r="W39" s="40">
        <v>0</v>
      </c>
      <c r="X39" s="51">
        <v>0</v>
      </c>
      <c r="Y39" s="11">
        <v>0</v>
      </c>
      <c r="Z39" s="48">
        <v>0</v>
      </c>
      <c r="AA39" s="39">
        <v>52.8</v>
      </c>
      <c r="AB39" s="11">
        <v>885.59</v>
      </c>
      <c r="AC39" s="40">
        <f t="shared" si="34"/>
        <v>16772.53787878788</v>
      </c>
      <c r="AD39" s="51">
        <v>0</v>
      </c>
      <c r="AE39" s="11">
        <v>0</v>
      </c>
      <c r="AF39" s="48">
        <v>0</v>
      </c>
      <c r="AG39" s="39">
        <v>0</v>
      </c>
      <c r="AH39" s="11">
        <v>0</v>
      </c>
      <c r="AI39" s="40">
        <v>0</v>
      </c>
      <c r="AJ39" s="51">
        <v>0</v>
      </c>
      <c r="AK39" s="11">
        <v>0</v>
      </c>
      <c r="AL39" s="48">
        <v>0</v>
      </c>
      <c r="AM39" s="39">
        <v>0</v>
      </c>
      <c r="AN39" s="11">
        <v>0</v>
      </c>
      <c r="AO39" s="40">
        <v>0</v>
      </c>
      <c r="AP39" s="6">
        <f t="shared" si="35"/>
        <v>55.169999999999995</v>
      </c>
      <c r="AQ39" s="15">
        <f t="shared" si="36"/>
        <v>904.72</v>
      </c>
    </row>
    <row r="40" spans="1:43" x14ac:dyDescent="0.3">
      <c r="A40" s="38">
        <v>2014</v>
      </c>
      <c r="B40" s="46" t="s">
        <v>13</v>
      </c>
      <c r="C40" s="39">
        <v>0</v>
      </c>
      <c r="D40" s="11">
        <v>0</v>
      </c>
      <c r="E40" s="40">
        <v>0</v>
      </c>
      <c r="F40" s="51">
        <v>0</v>
      </c>
      <c r="G40" s="11">
        <v>0</v>
      </c>
      <c r="H40" s="48">
        <v>0</v>
      </c>
      <c r="I40" s="39">
        <v>0</v>
      </c>
      <c r="J40" s="11">
        <v>0</v>
      </c>
      <c r="K40" s="40">
        <v>0</v>
      </c>
      <c r="L40" s="58">
        <v>0</v>
      </c>
      <c r="M40" s="14">
        <v>0</v>
      </c>
      <c r="N40" s="48">
        <v>0</v>
      </c>
      <c r="O40" s="39">
        <v>1.0109999999999999</v>
      </c>
      <c r="P40" s="11">
        <v>21.2</v>
      </c>
      <c r="Q40" s="40">
        <f t="shared" si="39"/>
        <v>20969.337289812069</v>
      </c>
      <c r="R40" s="51">
        <v>0</v>
      </c>
      <c r="S40" s="11">
        <v>0</v>
      </c>
      <c r="T40" s="48">
        <v>0</v>
      </c>
      <c r="U40" s="39">
        <v>0</v>
      </c>
      <c r="V40" s="11">
        <v>0</v>
      </c>
      <c r="W40" s="40">
        <v>0</v>
      </c>
      <c r="X40" s="51">
        <v>0</v>
      </c>
      <c r="Y40" s="11">
        <v>0</v>
      </c>
      <c r="Z40" s="48">
        <v>0</v>
      </c>
      <c r="AA40" s="39">
        <v>85.03</v>
      </c>
      <c r="AB40" s="11">
        <v>1412.58</v>
      </c>
      <c r="AC40" s="40">
        <f t="shared" si="34"/>
        <v>16612.724920616252</v>
      </c>
      <c r="AD40" s="51">
        <v>0</v>
      </c>
      <c r="AE40" s="11">
        <v>0</v>
      </c>
      <c r="AF40" s="48">
        <v>0</v>
      </c>
      <c r="AG40" s="39">
        <v>0</v>
      </c>
      <c r="AH40" s="11">
        <v>0</v>
      </c>
      <c r="AI40" s="40">
        <v>0</v>
      </c>
      <c r="AJ40" s="51">
        <v>0</v>
      </c>
      <c r="AK40" s="11">
        <v>0</v>
      </c>
      <c r="AL40" s="48">
        <v>0</v>
      </c>
      <c r="AM40" s="39">
        <v>0</v>
      </c>
      <c r="AN40" s="11">
        <v>0</v>
      </c>
      <c r="AO40" s="40">
        <v>0</v>
      </c>
      <c r="AP40" s="6">
        <f t="shared" si="35"/>
        <v>86.040999999999997</v>
      </c>
      <c r="AQ40" s="15">
        <f t="shared" si="36"/>
        <v>1433.78</v>
      </c>
    </row>
    <row r="41" spans="1:43" x14ac:dyDescent="0.3">
      <c r="A41" s="38">
        <v>2014</v>
      </c>
      <c r="B41" s="46" t="s">
        <v>14</v>
      </c>
      <c r="C41" s="39">
        <v>0</v>
      </c>
      <c r="D41" s="11">
        <v>0</v>
      </c>
      <c r="E41" s="40">
        <v>0</v>
      </c>
      <c r="F41" s="51">
        <v>0</v>
      </c>
      <c r="G41" s="11">
        <v>0</v>
      </c>
      <c r="H41" s="48">
        <v>0</v>
      </c>
      <c r="I41" s="39">
        <v>0</v>
      </c>
      <c r="J41" s="11">
        <v>0</v>
      </c>
      <c r="K41" s="40">
        <v>0</v>
      </c>
      <c r="L41" s="58">
        <v>0</v>
      </c>
      <c r="M41" s="14">
        <v>0</v>
      </c>
      <c r="N41" s="48">
        <v>0</v>
      </c>
      <c r="O41" s="39">
        <v>1.579</v>
      </c>
      <c r="P41" s="11">
        <v>35.409999999999997</v>
      </c>
      <c r="Q41" s="40">
        <f t="shared" si="39"/>
        <v>22425.585813806203</v>
      </c>
      <c r="R41" s="51">
        <v>0</v>
      </c>
      <c r="S41" s="11">
        <v>0</v>
      </c>
      <c r="T41" s="48">
        <v>0</v>
      </c>
      <c r="U41" s="39">
        <v>0</v>
      </c>
      <c r="V41" s="11">
        <v>0</v>
      </c>
      <c r="W41" s="40">
        <v>0</v>
      </c>
      <c r="X41" s="51">
        <v>0</v>
      </c>
      <c r="Y41" s="11">
        <v>0</v>
      </c>
      <c r="Z41" s="48">
        <v>0</v>
      </c>
      <c r="AA41" s="39">
        <v>118.15</v>
      </c>
      <c r="AB41" s="11">
        <v>1979.57</v>
      </c>
      <c r="AC41" s="40">
        <f t="shared" si="34"/>
        <v>16754.718578078711</v>
      </c>
      <c r="AD41" s="51">
        <v>0</v>
      </c>
      <c r="AE41" s="11">
        <v>0</v>
      </c>
      <c r="AF41" s="48">
        <v>0</v>
      </c>
      <c r="AG41" s="39">
        <v>0</v>
      </c>
      <c r="AH41" s="11">
        <v>0</v>
      </c>
      <c r="AI41" s="40">
        <v>0</v>
      </c>
      <c r="AJ41" s="51">
        <v>0</v>
      </c>
      <c r="AK41" s="11">
        <v>0</v>
      </c>
      <c r="AL41" s="48">
        <v>0</v>
      </c>
      <c r="AM41" s="39">
        <v>0</v>
      </c>
      <c r="AN41" s="11">
        <v>0</v>
      </c>
      <c r="AO41" s="40">
        <v>0</v>
      </c>
      <c r="AP41" s="6">
        <f t="shared" si="35"/>
        <v>119.729</v>
      </c>
      <c r="AQ41" s="15">
        <f t="shared" si="36"/>
        <v>2014.98</v>
      </c>
    </row>
    <row r="42" spans="1:43" x14ac:dyDescent="0.3">
      <c r="A42" s="38">
        <v>2014</v>
      </c>
      <c r="B42" s="48" t="s">
        <v>15</v>
      </c>
      <c r="C42" s="39">
        <v>0</v>
      </c>
      <c r="D42" s="11">
        <v>0</v>
      </c>
      <c r="E42" s="40">
        <v>0</v>
      </c>
      <c r="F42" s="51">
        <v>0</v>
      </c>
      <c r="G42" s="11">
        <v>0</v>
      </c>
      <c r="H42" s="48">
        <v>0</v>
      </c>
      <c r="I42" s="39">
        <v>0</v>
      </c>
      <c r="J42" s="11">
        <v>0</v>
      </c>
      <c r="K42" s="40">
        <v>0</v>
      </c>
      <c r="L42" s="58">
        <v>0</v>
      </c>
      <c r="M42" s="14">
        <v>0</v>
      </c>
      <c r="N42" s="48">
        <v>0</v>
      </c>
      <c r="O42" s="39">
        <v>0.374</v>
      </c>
      <c r="P42" s="11">
        <v>10.64</v>
      </c>
      <c r="Q42" s="40">
        <f t="shared" si="39"/>
        <v>28449.197860962566</v>
      </c>
      <c r="R42" s="51">
        <v>0</v>
      </c>
      <c r="S42" s="11">
        <v>0</v>
      </c>
      <c r="T42" s="48">
        <v>0</v>
      </c>
      <c r="U42" s="39">
        <v>0</v>
      </c>
      <c r="V42" s="11">
        <v>0</v>
      </c>
      <c r="W42" s="40">
        <v>0</v>
      </c>
      <c r="X42" s="51">
        <v>0</v>
      </c>
      <c r="Y42" s="11">
        <v>0</v>
      </c>
      <c r="Z42" s="48">
        <v>0</v>
      </c>
      <c r="AA42" s="39">
        <v>153.054</v>
      </c>
      <c r="AB42" s="11">
        <v>2509.25</v>
      </c>
      <c r="AC42" s="40">
        <f t="shared" si="34"/>
        <v>16394.540488977746</v>
      </c>
      <c r="AD42" s="51">
        <v>0</v>
      </c>
      <c r="AE42" s="11">
        <v>0</v>
      </c>
      <c r="AF42" s="48">
        <v>0</v>
      </c>
      <c r="AG42" s="39">
        <v>0</v>
      </c>
      <c r="AH42" s="11">
        <v>0</v>
      </c>
      <c r="AI42" s="40">
        <v>0</v>
      </c>
      <c r="AJ42" s="51">
        <v>0</v>
      </c>
      <c r="AK42" s="11">
        <v>0</v>
      </c>
      <c r="AL42" s="48">
        <v>0</v>
      </c>
      <c r="AM42" s="39">
        <v>0</v>
      </c>
      <c r="AN42" s="11">
        <v>0</v>
      </c>
      <c r="AO42" s="40">
        <v>0</v>
      </c>
      <c r="AP42" s="6">
        <f t="shared" si="35"/>
        <v>153.428</v>
      </c>
      <c r="AQ42" s="15">
        <f t="shared" si="36"/>
        <v>2519.89</v>
      </c>
    </row>
    <row r="43" spans="1:43" x14ac:dyDescent="0.3">
      <c r="A43" s="38">
        <v>2014</v>
      </c>
      <c r="B43" s="46" t="s">
        <v>16</v>
      </c>
      <c r="C43" s="39">
        <v>0</v>
      </c>
      <c r="D43" s="11">
        <v>0</v>
      </c>
      <c r="E43" s="40">
        <v>0</v>
      </c>
      <c r="F43" s="51">
        <v>0</v>
      </c>
      <c r="G43" s="11">
        <v>0</v>
      </c>
      <c r="H43" s="48">
        <v>0</v>
      </c>
      <c r="I43" s="39">
        <v>0</v>
      </c>
      <c r="J43" s="11">
        <v>0</v>
      </c>
      <c r="K43" s="40">
        <v>0</v>
      </c>
      <c r="L43" s="58">
        <v>0</v>
      </c>
      <c r="M43" s="14">
        <v>0</v>
      </c>
      <c r="N43" s="48">
        <v>0</v>
      </c>
      <c r="O43" s="39">
        <v>0.32</v>
      </c>
      <c r="P43" s="11">
        <v>8.2200000000000006</v>
      </c>
      <c r="Q43" s="40">
        <f t="shared" si="39"/>
        <v>25687.5</v>
      </c>
      <c r="R43" s="51">
        <v>0</v>
      </c>
      <c r="S43" s="11">
        <v>0</v>
      </c>
      <c r="T43" s="48">
        <v>0</v>
      </c>
      <c r="U43" s="39">
        <v>2.9000000000000001E-2</v>
      </c>
      <c r="V43" s="11">
        <v>1.31</v>
      </c>
      <c r="W43" s="40">
        <f t="shared" ref="W43" si="41">V43/U43*1000</f>
        <v>45172.413793103442</v>
      </c>
      <c r="X43" s="51"/>
      <c r="Y43" s="11"/>
      <c r="Z43" s="48" t="e">
        <f t="shared" ref="Z43" si="42">Y43/X43*1000</f>
        <v>#DIV/0!</v>
      </c>
      <c r="AA43" s="39">
        <v>119.042</v>
      </c>
      <c r="AB43" s="11">
        <v>1928.61</v>
      </c>
      <c r="AC43" s="40">
        <f t="shared" si="34"/>
        <v>16201.088691386232</v>
      </c>
      <c r="AD43" s="51">
        <v>0</v>
      </c>
      <c r="AE43" s="11">
        <v>0</v>
      </c>
      <c r="AF43" s="48">
        <v>0</v>
      </c>
      <c r="AG43" s="39">
        <v>0</v>
      </c>
      <c r="AH43" s="11">
        <v>0</v>
      </c>
      <c r="AI43" s="40">
        <v>0</v>
      </c>
      <c r="AJ43" s="51">
        <v>0</v>
      </c>
      <c r="AK43" s="11">
        <v>0</v>
      </c>
      <c r="AL43" s="48">
        <v>0</v>
      </c>
      <c r="AM43" s="39">
        <v>0</v>
      </c>
      <c r="AN43" s="11">
        <v>0</v>
      </c>
      <c r="AO43" s="40">
        <v>0</v>
      </c>
      <c r="AP43" s="6">
        <f t="shared" si="35"/>
        <v>119.39099999999999</v>
      </c>
      <c r="AQ43" s="15">
        <f t="shared" si="36"/>
        <v>1938.1399999999999</v>
      </c>
    </row>
    <row r="44" spans="1:43" ht="15" thickBot="1" x14ac:dyDescent="0.35">
      <c r="A44" s="41"/>
      <c r="B44" s="47" t="s">
        <v>17</v>
      </c>
      <c r="C44" s="42">
        <f t="shared" ref="C44:D44" si="43">SUM(C32:C43)</f>
        <v>0</v>
      </c>
      <c r="D44" s="35">
        <f t="shared" si="43"/>
        <v>0</v>
      </c>
      <c r="E44" s="43"/>
      <c r="F44" s="52">
        <f t="shared" ref="F44:G44" si="44">SUM(F32:F43)</f>
        <v>0</v>
      </c>
      <c r="G44" s="35">
        <f t="shared" si="44"/>
        <v>0</v>
      </c>
      <c r="H44" s="57"/>
      <c r="I44" s="42">
        <f t="shared" ref="I44:J44" si="45">SUM(I32:I43)</f>
        <v>0</v>
      </c>
      <c r="J44" s="35">
        <f t="shared" si="45"/>
        <v>0</v>
      </c>
      <c r="K44" s="43"/>
      <c r="L44" s="52">
        <f t="shared" ref="L44:M44" si="46">SUM(L32:L43)</f>
        <v>0</v>
      </c>
      <c r="M44" s="35">
        <f t="shared" si="46"/>
        <v>0</v>
      </c>
      <c r="N44" s="57"/>
      <c r="O44" s="42">
        <f t="shared" ref="O44:P44" si="47">SUM(O32:O43)</f>
        <v>7.3159999999999998</v>
      </c>
      <c r="P44" s="35">
        <f t="shared" si="47"/>
        <v>129.32</v>
      </c>
      <c r="Q44" s="43"/>
      <c r="R44" s="52">
        <f t="shared" ref="R44:S44" si="48">SUM(R32:R43)</f>
        <v>7.0000000000000001E-3</v>
      </c>
      <c r="S44" s="35">
        <f t="shared" si="48"/>
        <v>0.64</v>
      </c>
      <c r="T44" s="57"/>
      <c r="U44" s="42">
        <f t="shared" ref="U44:V44" si="49">SUM(U32:U43)</f>
        <v>2.9000000000000001E-2</v>
      </c>
      <c r="V44" s="35">
        <f t="shared" si="49"/>
        <v>1.31</v>
      </c>
      <c r="W44" s="43"/>
      <c r="X44" s="52">
        <f t="shared" ref="X44:Y44" si="50">SUM(X32:X43)</f>
        <v>0</v>
      </c>
      <c r="Y44" s="35">
        <f t="shared" si="50"/>
        <v>0</v>
      </c>
      <c r="Z44" s="57"/>
      <c r="AA44" s="42">
        <f t="shared" ref="AA44:AB44" si="51">SUM(AA32:AA43)</f>
        <v>1645.2460000000001</v>
      </c>
      <c r="AB44" s="35">
        <f t="shared" si="51"/>
        <v>28370.089999999997</v>
      </c>
      <c r="AC44" s="43"/>
      <c r="AD44" s="52">
        <f t="shared" ref="AD44:AE44" si="52">SUM(AD32:AD43)</f>
        <v>2.2270000000000003</v>
      </c>
      <c r="AE44" s="35">
        <f t="shared" si="52"/>
        <v>115.85</v>
      </c>
      <c r="AF44" s="57"/>
      <c r="AG44" s="42">
        <f t="shared" ref="AG44:AH44" si="53">SUM(AG32:AG43)</f>
        <v>2.2270000000000003</v>
      </c>
      <c r="AH44" s="35">
        <f t="shared" si="53"/>
        <v>115.85</v>
      </c>
      <c r="AI44" s="43"/>
      <c r="AJ44" s="52">
        <f t="shared" ref="AJ44:AK44" si="54">SUM(AJ32:AJ43)</f>
        <v>0</v>
      </c>
      <c r="AK44" s="35">
        <f t="shared" si="54"/>
        <v>0</v>
      </c>
      <c r="AL44" s="57"/>
      <c r="AM44" s="42">
        <f t="shared" ref="AM44:AN44" si="55">SUM(AM32:AM43)</f>
        <v>0</v>
      </c>
      <c r="AN44" s="35">
        <f t="shared" si="55"/>
        <v>0</v>
      </c>
      <c r="AO44" s="43"/>
      <c r="AP44" s="36">
        <f t="shared" si="35"/>
        <v>1654.825</v>
      </c>
      <c r="AQ44" s="37">
        <f t="shared" si="36"/>
        <v>28617.209999999995</v>
      </c>
    </row>
    <row r="45" spans="1:43" x14ac:dyDescent="0.3">
      <c r="A45" s="38">
        <v>2015</v>
      </c>
      <c r="B45" s="46" t="s">
        <v>5</v>
      </c>
      <c r="C45" s="39">
        <v>0</v>
      </c>
      <c r="D45" s="11">
        <v>0</v>
      </c>
      <c r="E45" s="40">
        <v>0</v>
      </c>
      <c r="F45" s="51">
        <v>0</v>
      </c>
      <c r="G45" s="11">
        <v>0</v>
      </c>
      <c r="H45" s="48">
        <v>0</v>
      </c>
      <c r="I45" s="39">
        <v>0</v>
      </c>
      <c r="J45" s="11">
        <v>0</v>
      </c>
      <c r="K45" s="40">
        <v>0</v>
      </c>
      <c r="L45" s="58">
        <v>0</v>
      </c>
      <c r="M45" s="14">
        <v>0</v>
      </c>
      <c r="N45" s="48">
        <v>0</v>
      </c>
      <c r="O45" s="39">
        <v>0.1</v>
      </c>
      <c r="P45" s="11">
        <v>2.52</v>
      </c>
      <c r="Q45" s="40">
        <f t="shared" ref="Q45:Q56" si="56">P45/O45*1000</f>
        <v>25200</v>
      </c>
      <c r="R45" s="51">
        <v>0</v>
      </c>
      <c r="S45" s="11">
        <v>0</v>
      </c>
      <c r="T45" s="48">
        <v>0</v>
      </c>
      <c r="U45" s="39">
        <v>0</v>
      </c>
      <c r="V45" s="11">
        <v>0</v>
      </c>
      <c r="W45" s="40">
        <v>0</v>
      </c>
      <c r="X45" s="51">
        <v>0</v>
      </c>
      <c r="Y45" s="11">
        <v>0</v>
      </c>
      <c r="Z45" s="48">
        <v>0</v>
      </c>
      <c r="AA45" s="39">
        <v>119.042</v>
      </c>
      <c r="AB45" s="11">
        <v>1967.16</v>
      </c>
      <c r="AC45" s="40">
        <f t="shared" ref="AC45:AC51" si="57">AB45/AA45*1000</f>
        <v>16524.92397641169</v>
      </c>
      <c r="AD45" s="51">
        <v>0</v>
      </c>
      <c r="AE45" s="11">
        <v>0</v>
      </c>
      <c r="AF45" s="48">
        <v>0</v>
      </c>
      <c r="AG45" s="39">
        <v>0</v>
      </c>
      <c r="AH45" s="11">
        <v>0</v>
      </c>
      <c r="AI45" s="40">
        <v>0</v>
      </c>
      <c r="AJ45" s="51">
        <v>0</v>
      </c>
      <c r="AK45" s="11">
        <v>0</v>
      </c>
      <c r="AL45" s="48">
        <v>0</v>
      </c>
      <c r="AM45" s="39">
        <v>0</v>
      </c>
      <c r="AN45" s="11">
        <v>0</v>
      </c>
      <c r="AO45" s="40">
        <v>0</v>
      </c>
      <c r="AP45" s="6">
        <f t="shared" ref="AP45:AP70" si="58">SUM(C45,I45,L45,AG45,O45,AA45,X45,R45)+U45+AJ45</f>
        <v>119.142</v>
      </c>
      <c r="AQ45" s="15">
        <f t="shared" ref="AQ45:AQ70" si="59">SUM(D45,J45,M45,AH45,P45,AB45,Y45,S45)+V45+AK45</f>
        <v>1969.68</v>
      </c>
    </row>
    <row r="46" spans="1:43" x14ac:dyDescent="0.3">
      <c r="A46" s="38">
        <v>2015</v>
      </c>
      <c r="B46" s="46" t="s">
        <v>6</v>
      </c>
      <c r="C46" s="39">
        <v>0</v>
      </c>
      <c r="D46" s="11">
        <v>0</v>
      </c>
      <c r="E46" s="40">
        <v>0</v>
      </c>
      <c r="F46" s="51">
        <v>0</v>
      </c>
      <c r="G46" s="11">
        <v>0</v>
      </c>
      <c r="H46" s="48">
        <v>0</v>
      </c>
      <c r="I46" s="39">
        <v>0</v>
      </c>
      <c r="J46" s="11">
        <v>0</v>
      </c>
      <c r="K46" s="40">
        <v>0</v>
      </c>
      <c r="L46" s="51">
        <v>0</v>
      </c>
      <c r="M46" s="11">
        <v>0</v>
      </c>
      <c r="N46" s="48">
        <v>0</v>
      </c>
      <c r="O46" s="39">
        <v>0.182</v>
      </c>
      <c r="P46" s="11">
        <v>6.9</v>
      </c>
      <c r="Q46" s="40">
        <f t="shared" si="56"/>
        <v>37912.087912087911</v>
      </c>
      <c r="R46" s="51">
        <v>0</v>
      </c>
      <c r="S46" s="11">
        <v>0</v>
      </c>
      <c r="T46" s="48">
        <v>0</v>
      </c>
      <c r="U46" s="39">
        <v>0</v>
      </c>
      <c r="V46" s="11">
        <v>0</v>
      </c>
      <c r="W46" s="40">
        <v>0</v>
      </c>
      <c r="X46" s="51">
        <v>0</v>
      </c>
      <c r="Y46" s="11">
        <v>0</v>
      </c>
      <c r="Z46" s="48">
        <v>0</v>
      </c>
      <c r="AA46" s="39">
        <v>51.018000000000001</v>
      </c>
      <c r="AB46" s="11">
        <v>797.04</v>
      </c>
      <c r="AC46" s="40">
        <f t="shared" si="57"/>
        <v>15622.721392449723</v>
      </c>
      <c r="AD46" s="51">
        <v>0</v>
      </c>
      <c r="AE46" s="11">
        <v>0</v>
      </c>
      <c r="AF46" s="48">
        <v>0</v>
      </c>
      <c r="AG46" s="39">
        <v>0</v>
      </c>
      <c r="AH46" s="11">
        <v>0</v>
      </c>
      <c r="AI46" s="40">
        <v>0</v>
      </c>
      <c r="AJ46" s="51">
        <v>0</v>
      </c>
      <c r="AK46" s="11">
        <v>0</v>
      </c>
      <c r="AL46" s="48">
        <v>0</v>
      </c>
      <c r="AM46" s="39">
        <v>0</v>
      </c>
      <c r="AN46" s="11">
        <v>0</v>
      </c>
      <c r="AO46" s="40">
        <v>0</v>
      </c>
      <c r="AP46" s="6">
        <f t="shared" si="58"/>
        <v>51.2</v>
      </c>
      <c r="AQ46" s="15">
        <f t="shared" si="59"/>
        <v>803.93999999999994</v>
      </c>
    </row>
    <row r="47" spans="1:43" x14ac:dyDescent="0.3">
      <c r="A47" s="38">
        <v>2015</v>
      </c>
      <c r="B47" s="46" t="s">
        <v>7</v>
      </c>
      <c r="C47" s="39">
        <v>0</v>
      </c>
      <c r="D47" s="11">
        <v>0</v>
      </c>
      <c r="E47" s="40">
        <v>0</v>
      </c>
      <c r="F47" s="51">
        <v>0</v>
      </c>
      <c r="G47" s="11">
        <v>0</v>
      </c>
      <c r="H47" s="48">
        <v>0</v>
      </c>
      <c r="I47" s="39">
        <v>0</v>
      </c>
      <c r="J47" s="11">
        <v>0</v>
      </c>
      <c r="K47" s="40">
        <v>0</v>
      </c>
      <c r="L47" s="51">
        <v>0</v>
      </c>
      <c r="M47" s="11">
        <v>0</v>
      </c>
      <c r="N47" s="48">
        <v>0</v>
      </c>
      <c r="O47" s="39">
        <v>1.4610000000000001</v>
      </c>
      <c r="P47" s="11">
        <v>31.71</v>
      </c>
      <c r="Q47" s="40">
        <f t="shared" si="56"/>
        <v>21704.312114989734</v>
      </c>
      <c r="R47" s="51">
        <v>0</v>
      </c>
      <c r="S47" s="11">
        <v>0</v>
      </c>
      <c r="T47" s="48">
        <v>0</v>
      </c>
      <c r="U47" s="39">
        <v>0</v>
      </c>
      <c r="V47" s="11">
        <v>0</v>
      </c>
      <c r="W47" s="40">
        <v>0</v>
      </c>
      <c r="X47" s="51">
        <v>0</v>
      </c>
      <c r="Y47" s="11">
        <v>0</v>
      </c>
      <c r="Z47" s="48">
        <v>0</v>
      </c>
      <c r="AA47" s="39">
        <v>102.036</v>
      </c>
      <c r="AB47" s="11">
        <v>1532.2</v>
      </c>
      <c r="AC47" s="40">
        <f t="shared" si="57"/>
        <v>15016.268767885844</v>
      </c>
      <c r="AD47" s="51">
        <v>0</v>
      </c>
      <c r="AE47" s="11">
        <v>0</v>
      </c>
      <c r="AF47" s="48">
        <v>0</v>
      </c>
      <c r="AG47" s="39">
        <v>0</v>
      </c>
      <c r="AH47" s="11">
        <v>0</v>
      </c>
      <c r="AI47" s="40">
        <v>0</v>
      </c>
      <c r="AJ47" s="51">
        <v>0</v>
      </c>
      <c r="AK47" s="11">
        <v>0</v>
      </c>
      <c r="AL47" s="48">
        <v>0</v>
      </c>
      <c r="AM47" s="39">
        <v>0</v>
      </c>
      <c r="AN47" s="11">
        <v>0</v>
      </c>
      <c r="AO47" s="40">
        <v>0</v>
      </c>
      <c r="AP47" s="6">
        <f t="shared" si="58"/>
        <v>103.497</v>
      </c>
      <c r="AQ47" s="15">
        <f t="shared" si="59"/>
        <v>1563.91</v>
      </c>
    </row>
    <row r="48" spans="1:43" x14ac:dyDescent="0.3">
      <c r="A48" s="38">
        <v>2015</v>
      </c>
      <c r="B48" s="46" t="s">
        <v>8</v>
      </c>
      <c r="C48" s="39">
        <v>0</v>
      </c>
      <c r="D48" s="11">
        <v>0</v>
      </c>
      <c r="E48" s="40">
        <v>0</v>
      </c>
      <c r="F48" s="51">
        <v>0</v>
      </c>
      <c r="G48" s="11">
        <v>0</v>
      </c>
      <c r="H48" s="48">
        <v>0</v>
      </c>
      <c r="I48" s="39">
        <v>0</v>
      </c>
      <c r="J48" s="11">
        <v>0</v>
      </c>
      <c r="K48" s="40">
        <v>0</v>
      </c>
      <c r="L48" s="51">
        <v>0</v>
      </c>
      <c r="M48" s="11">
        <v>0</v>
      </c>
      <c r="N48" s="48">
        <v>0</v>
      </c>
      <c r="O48" s="39">
        <v>1.3</v>
      </c>
      <c r="P48" s="11">
        <v>16.46</v>
      </c>
      <c r="Q48" s="40">
        <f t="shared" si="56"/>
        <v>12661.538461538461</v>
      </c>
      <c r="R48" s="51">
        <v>0</v>
      </c>
      <c r="S48" s="11">
        <v>0</v>
      </c>
      <c r="T48" s="48">
        <v>0</v>
      </c>
      <c r="U48" s="39">
        <v>0</v>
      </c>
      <c r="V48" s="11">
        <v>0</v>
      </c>
      <c r="W48" s="40">
        <v>0</v>
      </c>
      <c r="X48" s="51">
        <v>0</v>
      </c>
      <c r="Y48" s="11">
        <v>0</v>
      </c>
      <c r="Z48" s="48">
        <v>0</v>
      </c>
      <c r="AA48" s="39">
        <v>167.38399999999999</v>
      </c>
      <c r="AB48" s="11">
        <v>2583.2199999999998</v>
      </c>
      <c r="AC48" s="40">
        <f t="shared" si="57"/>
        <v>15432.896812120633</v>
      </c>
      <c r="AD48" s="51">
        <v>0</v>
      </c>
      <c r="AE48" s="11">
        <v>0</v>
      </c>
      <c r="AF48" s="48">
        <v>0</v>
      </c>
      <c r="AG48" s="39">
        <v>0</v>
      </c>
      <c r="AH48" s="11">
        <v>0</v>
      </c>
      <c r="AI48" s="40">
        <v>0</v>
      </c>
      <c r="AJ48" s="51">
        <v>0</v>
      </c>
      <c r="AK48" s="11">
        <v>0</v>
      </c>
      <c r="AL48" s="48">
        <v>0</v>
      </c>
      <c r="AM48" s="39">
        <v>0</v>
      </c>
      <c r="AN48" s="11">
        <v>0</v>
      </c>
      <c r="AO48" s="40">
        <v>0</v>
      </c>
      <c r="AP48" s="6">
        <f t="shared" si="58"/>
        <v>168.684</v>
      </c>
      <c r="AQ48" s="15">
        <f t="shared" si="59"/>
        <v>2599.6799999999998</v>
      </c>
    </row>
    <row r="49" spans="1:43" x14ac:dyDescent="0.3">
      <c r="A49" s="38">
        <v>2015</v>
      </c>
      <c r="B49" s="46" t="s">
        <v>9</v>
      </c>
      <c r="C49" s="39">
        <v>0</v>
      </c>
      <c r="D49" s="11">
        <v>0</v>
      </c>
      <c r="E49" s="40">
        <v>0</v>
      </c>
      <c r="F49" s="51">
        <v>0</v>
      </c>
      <c r="G49" s="11">
        <v>0</v>
      </c>
      <c r="H49" s="48">
        <v>0</v>
      </c>
      <c r="I49" s="39">
        <v>0</v>
      </c>
      <c r="J49" s="11">
        <v>0</v>
      </c>
      <c r="K49" s="40">
        <v>0</v>
      </c>
      <c r="L49" s="51">
        <v>0</v>
      </c>
      <c r="M49" s="11">
        <v>0</v>
      </c>
      <c r="N49" s="48">
        <v>0</v>
      </c>
      <c r="O49" s="39">
        <v>0.63700000000000001</v>
      </c>
      <c r="P49" s="11">
        <v>19.239999999999998</v>
      </c>
      <c r="Q49" s="40">
        <f t="shared" si="56"/>
        <v>30204.081632653058</v>
      </c>
      <c r="R49" s="51">
        <v>0</v>
      </c>
      <c r="S49" s="11">
        <v>0</v>
      </c>
      <c r="T49" s="48">
        <v>0</v>
      </c>
      <c r="U49" s="39">
        <v>2.3E-2</v>
      </c>
      <c r="V49" s="11">
        <v>1.31</v>
      </c>
      <c r="W49" s="40">
        <f t="shared" ref="W49" si="60">V49/U49*1000</f>
        <v>56956.52173913044</v>
      </c>
      <c r="X49" s="51">
        <v>0</v>
      </c>
      <c r="Y49" s="11">
        <v>0</v>
      </c>
      <c r="Z49" s="48">
        <v>0</v>
      </c>
      <c r="AA49" s="39">
        <v>255.09</v>
      </c>
      <c r="AB49" s="11">
        <v>4005.22</v>
      </c>
      <c r="AC49" s="40">
        <f t="shared" si="57"/>
        <v>15701.203496805048</v>
      </c>
      <c r="AD49" s="51">
        <v>0</v>
      </c>
      <c r="AE49" s="11">
        <v>0</v>
      </c>
      <c r="AF49" s="48">
        <v>0</v>
      </c>
      <c r="AG49" s="39">
        <v>0</v>
      </c>
      <c r="AH49" s="11">
        <v>0</v>
      </c>
      <c r="AI49" s="40">
        <v>0</v>
      </c>
      <c r="AJ49" s="51">
        <v>0</v>
      </c>
      <c r="AK49" s="11">
        <v>0</v>
      </c>
      <c r="AL49" s="48">
        <v>0</v>
      </c>
      <c r="AM49" s="39">
        <v>0</v>
      </c>
      <c r="AN49" s="11">
        <v>0</v>
      </c>
      <c r="AO49" s="40">
        <v>0</v>
      </c>
      <c r="AP49" s="6">
        <f t="shared" si="58"/>
        <v>255.75</v>
      </c>
      <c r="AQ49" s="15">
        <f t="shared" si="59"/>
        <v>4025.7699999999995</v>
      </c>
    </row>
    <row r="50" spans="1:43" x14ac:dyDescent="0.3">
      <c r="A50" s="38">
        <v>2015</v>
      </c>
      <c r="B50" s="46" t="s">
        <v>10</v>
      </c>
      <c r="C50" s="39">
        <v>0</v>
      </c>
      <c r="D50" s="11">
        <v>0</v>
      </c>
      <c r="E50" s="40">
        <v>0</v>
      </c>
      <c r="F50" s="51">
        <v>0</v>
      </c>
      <c r="G50" s="11">
        <v>0</v>
      </c>
      <c r="H50" s="48">
        <v>0</v>
      </c>
      <c r="I50" s="39">
        <v>0</v>
      </c>
      <c r="J50" s="11">
        <v>0</v>
      </c>
      <c r="K50" s="40">
        <v>0</v>
      </c>
      <c r="L50" s="51">
        <v>0</v>
      </c>
      <c r="M50" s="11">
        <v>0</v>
      </c>
      <c r="N50" s="48">
        <v>0</v>
      </c>
      <c r="O50" s="39">
        <v>0.74199999999999999</v>
      </c>
      <c r="P50" s="11">
        <v>24.07</v>
      </c>
      <c r="Q50" s="40">
        <f t="shared" si="56"/>
        <v>32439.353099730462</v>
      </c>
      <c r="R50" s="51">
        <v>0</v>
      </c>
      <c r="S50" s="11">
        <v>0</v>
      </c>
      <c r="T50" s="48">
        <v>0</v>
      </c>
      <c r="U50" s="39">
        <v>0</v>
      </c>
      <c r="V50" s="11">
        <v>0</v>
      </c>
      <c r="W50" s="40">
        <v>0</v>
      </c>
      <c r="X50" s="51">
        <v>0</v>
      </c>
      <c r="Y50" s="11">
        <v>0</v>
      </c>
      <c r="Z50" s="48">
        <v>0</v>
      </c>
      <c r="AA50" s="39">
        <v>221.078</v>
      </c>
      <c r="AB50" s="11">
        <v>3516.98</v>
      </c>
      <c r="AC50" s="40">
        <f t="shared" si="57"/>
        <v>15908.321949719104</v>
      </c>
      <c r="AD50" s="51">
        <v>0</v>
      </c>
      <c r="AE50" s="11">
        <v>0</v>
      </c>
      <c r="AF50" s="48">
        <v>0</v>
      </c>
      <c r="AG50" s="39">
        <v>0</v>
      </c>
      <c r="AH50" s="11">
        <v>0</v>
      </c>
      <c r="AI50" s="40">
        <v>0</v>
      </c>
      <c r="AJ50" s="51">
        <v>0</v>
      </c>
      <c r="AK50" s="11">
        <v>0</v>
      </c>
      <c r="AL50" s="48">
        <v>0</v>
      </c>
      <c r="AM50" s="39">
        <v>0</v>
      </c>
      <c r="AN50" s="11">
        <v>0</v>
      </c>
      <c r="AO50" s="40">
        <v>0</v>
      </c>
      <c r="AP50" s="6">
        <f t="shared" si="58"/>
        <v>221.82</v>
      </c>
      <c r="AQ50" s="15">
        <f t="shared" si="59"/>
        <v>3541.05</v>
      </c>
    </row>
    <row r="51" spans="1:43" x14ac:dyDescent="0.3">
      <c r="A51" s="38">
        <v>2015</v>
      </c>
      <c r="B51" s="46" t="s">
        <v>11</v>
      </c>
      <c r="C51" s="39">
        <v>0</v>
      </c>
      <c r="D51" s="11">
        <v>0</v>
      </c>
      <c r="E51" s="40">
        <v>0</v>
      </c>
      <c r="F51" s="51">
        <v>0</v>
      </c>
      <c r="G51" s="11">
        <v>0</v>
      </c>
      <c r="H51" s="48">
        <v>0</v>
      </c>
      <c r="I51" s="39">
        <v>0</v>
      </c>
      <c r="J51" s="11">
        <v>0</v>
      </c>
      <c r="K51" s="40">
        <v>0</v>
      </c>
      <c r="L51" s="51">
        <v>0</v>
      </c>
      <c r="M51" s="11">
        <v>0</v>
      </c>
      <c r="N51" s="48">
        <v>0</v>
      </c>
      <c r="O51" s="39">
        <v>0.20799999999999999</v>
      </c>
      <c r="P51" s="11">
        <v>5.61</v>
      </c>
      <c r="Q51" s="40">
        <f t="shared" si="56"/>
        <v>26971.153846153851</v>
      </c>
      <c r="R51" s="51">
        <v>0</v>
      </c>
      <c r="S51" s="11">
        <v>0</v>
      </c>
      <c r="T51" s="48">
        <v>0</v>
      </c>
      <c r="U51" s="39">
        <v>0</v>
      </c>
      <c r="V51" s="11">
        <v>0</v>
      </c>
      <c r="W51" s="40">
        <v>0</v>
      </c>
      <c r="X51" s="51">
        <v>0</v>
      </c>
      <c r="Y51" s="11">
        <v>0</v>
      </c>
      <c r="Z51" s="48">
        <v>0</v>
      </c>
      <c r="AA51" s="39">
        <v>182.60599999999999</v>
      </c>
      <c r="AB51" s="11">
        <v>3101.78</v>
      </c>
      <c r="AC51" s="40">
        <f t="shared" si="57"/>
        <v>16986.188843740078</v>
      </c>
      <c r="AD51" s="51">
        <v>0</v>
      </c>
      <c r="AE51" s="11">
        <v>0</v>
      </c>
      <c r="AF51" s="48">
        <v>0</v>
      </c>
      <c r="AG51" s="39">
        <v>0</v>
      </c>
      <c r="AH51" s="11">
        <v>0</v>
      </c>
      <c r="AI51" s="40">
        <v>0</v>
      </c>
      <c r="AJ51" s="51">
        <v>2.9000000000000001E-2</v>
      </c>
      <c r="AK51" s="11">
        <v>2.2599999999999998</v>
      </c>
      <c r="AL51" s="48">
        <f t="shared" ref="AL51:AL55" si="61">AK51/AJ51*1000</f>
        <v>77931.034482758609</v>
      </c>
      <c r="AM51" s="39">
        <v>0</v>
      </c>
      <c r="AN51" s="11">
        <v>0</v>
      </c>
      <c r="AO51" s="40">
        <v>0</v>
      </c>
      <c r="AP51" s="6">
        <f t="shared" si="58"/>
        <v>182.84299999999999</v>
      </c>
      <c r="AQ51" s="15">
        <f t="shared" si="59"/>
        <v>3109.6500000000005</v>
      </c>
    </row>
    <row r="52" spans="1:43" x14ac:dyDescent="0.3">
      <c r="A52" s="38">
        <v>2015</v>
      </c>
      <c r="B52" s="46" t="s">
        <v>12</v>
      </c>
      <c r="C52" s="39">
        <v>0</v>
      </c>
      <c r="D52" s="11">
        <v>0</v>
      </c>
      <c r="E52" s="40">
        <v>0</v>
      </c>
      <c r="F52" s="51">
        <v>0</v>
      </c>
      <c r="G52" s="11">
        <v>0</v>
      </c>
      <c r="H52" s="48">
        <v>0</v>
      </c>
      <c r="I52" s="39">
        <v>0</v>
      </c>
      <c r="J52" s="11">
        <v>0</v>
      </c>
      <c r="K52" s="40">
        <v>0</v>
      </c>
      <c r="L52" s="51">
        <v>0</v>
      </c>
      <c r="M52" s="11">
        <v>0</v>
      </c>
      <c r="N52" s="48">
        <v>0</v>
      </c>
      <c r="O52" s="39">
        <v>0.182</v>
      </c>
      <c r="P52" s="11">
        <v>7.19</v>
      </c>
      <c r="Q52" s="40">
        <f t="shared" si="56"/>
        <v>39505.494505494513</v>
      </c>
      <c r="R52" s="51">
        <v>0</v>
      </c>
      <c r="S52" s="11">
        <v>0</v>
      </c>
      <c r="T52" s="48">
        <v>0</v>
      </c>
      <c r="U52" s="39">
        <v>0</v>
      </c>
      <c r="V52" s="11">
        <v>0</v>
      </c>
      <c r="W52" s="40">
        <v>0</v>
      </c>
      <c r="X52" s="51">
        <v>0</v>
      </c>
      <c r="Y52" s="11">
        <v>0</v>
      </c>
      <c r="Z52" s="48">
        <v>0</v>
      </c>
      <c r="AA52" s="39">
        <v>0</v>
      </c>
      <c r="AB52" s="11">
        <v>0</v>
      </c>
      <c r="AC52" s="40">
        <v>0</v>
      </c>
      <c r="AD52" s="51">
        <v>0</v>
      </c>
      <c r="AE52" s="11">
        <v>0</v>
      </c>
      <c r="AF52" s="48">
        <v>0</v>
      </c>
      <c r="AG52" s="39">
        <v>0</v>
      </c>
      <c r="AH52" s="11">
        <v>0</v>
      </c>
      <c r="AI52" s="40">
        <v>0</v>
      </c>
      <c r="AJ52" s="51">
        <v>0.03</v>
      </c>
      <c r="AK52" s="11">
        <v>2.08</v>
      </c>
      <c r="AL52" s="48">
        <f t="shared" si="61"/>
        <v>69333.333333333343</v>
      </c>
      <c r="AM52" s="39">
        <v>0</v>
      </c>
      <c r="AN52" s="11">
        <v>0</v>
      </c>
      <c r="AO52" s="40">
        <v>0</v>
      </c>
      <c r="AP52" s="6">
        <f t="shared" si="58"/>
        <v>0.21199999999999999</v>
      </c>
      <c r="AQ52" s="15">
        <f t="shared" si="59"/>
        <v>9.27</v>
      </c>
    </row>
    <row r="53" spans="1:43" x14ac:dyDescent="0.3">
      <c r="A53" s="38">
        <v>2015</v>
      </c>
      <c r="B53" s="46" t="s">
        <v>13</v>
      </c>
      <c r="C53" s="39">
        <v>0</v>
      </c>
      <c r="D53" s="11">
        <v>0</v>
      </c>
      <c r="E53" s="40">
        <v>0</v>
      </c>
      <c r="F53" s="51">
        <v>0</v>
      </c>
      <c r="G53" s="11">
        <v>0</v>
      </c>
      <c r="H53" s="48">
        <v>0</v>
      </c>
      <c r="I53" s="39">
        <v>0</v>
      </c>
      <c r="J53" s="11">
        <v>0</v>
      </c>
      <c r="K53" s="40">
        <v>0</v>
      </c>
      <c r="L53" s="51">
        <v>0</v>
      </c>
      <c r="M53" s="11">
        <v>0</v>
      </c>
      <c r="N53" s="48">
        <v>0</v>
      </c>
      <c r="O53" s="39">
        <v>1.274</v>
      </c>
      <c r="P53" s="11">
        <v>13.69</v>
      </c>
      <c r="Q53" s="40">
        <f t="shared" si="56"/>
        <v>10745.682888540032</v>
      </c>
      <c r="R53" s="51">
        <v>0</v>
      </c>
      <c r="S53" s="11">
        <v>0</v>
      </c>
      <c r="T53" s="48">
        <v>0</v>
      </c>
      <c r="U53" s="39">
        <v>0</v>
      </c>
      <c r="V53" s="11">
        <v>0</v>
      </c>
      <c r="W53" s="40">
        <v>0</v>
      </c>
      <c r="X53" s="51">
        <v>0</v>
      </c>
      <c r="Y53" s="11">
        <v>0</v>
      </c>
      <c r="Z53" s="48">
        <v>0</v>
      </c>
      <c r="AA53" s="39">
        <v>0</v>
      </c>
      <c r="AB53" s="11">
        <v>0</v>
      </c>
      <c r="AC53" s="40">
        <v>0</v>
      </c>
      <c r="AD53" s="51">
        <v>0</v>
      </c>
      <c r="AE53" s="11">
        <v>0</v>
      </c>
      <c r="AF53" s="48">
        <v>0</v>
      </c>
      <c r="AG53" s="39">
        <v>0</v>
      </c>
      <c r="AH53" s="11">
        <v>0</v>
      </c>
      <c r="AI53" s="40">
        <v>0</v>
      </c>
      <c r="AJ53" s="51">
        <v>0.06</v>
      </c>
      <c r="AK53" s="11">
        <v>2.2200000000000002</v>
      </c>
      <c r="AL53" s="48">
        <f t="shared" si="61"/>
        <v>37000.000000000007</v>
      </c>
      <c r="AM53" s="39">
        <v>0</v>
      </c>
      <c r="AN53" s="11">
        <v>0</v>
      </c>
      <c r="AO53" s="40">
        <v>0</v>
      </c>
      <c r="AP53" s="6">
        <f t="shared" si="58"/>
        <v>1.3340000000000001</v>
      </c>
      <c r="AQ53" s="15">
        <f t="shared" si="59"/>
        <v>15.91</v>
      </c>
    </row>
    <row r="54" spans="1:43" x14ac:dyDescent="0.3">
      <c r="A54" s="38">
        <v>2015</v>
      </c>
      <c r="B54" s="46" t="s">
        <v>14</v>
      </c>
      <c r="C54" s="39">
        <v>0</v>
      </c>
      <c r="D54" s="11">
        <v>0</v>
      </c>
      <c r="E54" s="40">
        <v>0</v>
      </c>
      <c r="F54" s="51">
        <v>0</v>
      </c>
      <c r="G54" s="11">
        <v>0</v>
      </c>
      <c r="H54" s="48">
        <v>0</v>
      </c>
      <c r="I54" s="39">
        <v>0</v>
      </c>
      <c r="J54" s="11">
        <v>0</v>
      </c>
      <c r="K54" s="40">
        <v>0</v>
      </c>
      <c r="L54" s="51">
        <v>0</v>
      </c>
      <c r="M54" s="11">
        <v>0</v>
      </c>
      <c r="N54" s="48">
        <v>0</v>
      </c>
      <c r="O54" s="39">
        <v>0.61</v>
      </c>
      <c r="P54" s="11">
        <v>23.21</v>
      </c>
      <c r="Q54" s="40">
        <f t="shared" si="56"/>
        <v>38049.180327868853</v>
      </c>
      <c r="R54" s="51">
        <v>1.7999999999999999E-2</v>
      </c>
      <c r="S54" s="11">
        <v>0.79</v>
      </c>
      <c r="T54" s="48">
        <f t="shared" ref="T54" si="62">S54/R54*1000</f>
        <v>43888.888888888891</v>
      </c>
      <c r="U54" s="39">
        <v>0</v>
      </c>
      <c r="V54" s="11">
        <v>0</v>
      </c>
      <c r="W54" s="40">
        <v>0</v>
      </c>
      <c r="X54" s="51">
        <v>0</v>
      </c>
      <c r="Y54" s="11">
        <v>0</v>
      </c>
      <c r="Z54" s="48">
        <v>0</v>
      </c>
      <c r="AA54" s="39">
        <v>0</v>
      </c>
      <c r="AB54" s="11">
        <v>0</v>
      </c>
      <c r="AC54" s="40">
        <v>0</v>
      </c>
      <c r="AD54" s="51">
        <v>0</v>
      </c>
      <c r="AE54" s="11">
        <v>0</v>
      </c>
      <c r="AF54" s="48">
        <v>0</v>
      </c>
      <c r="AG54" s="39">
        <v>0</v>
      </c>
      <c r="AH54" s="11">
        <v>0</v>
      </c>
      <c r="AI54" s="40">
        <v>0</v>
      </c>
      <c r="AJ54" s="51">
        <v>0</v>
      </c>
      <c r="AK54" s="11">
        <v>0</v>
      </c>
      <c r="AL54" s="48">
        <v>0</v>
      </c>
      <c r="AM54" s="39">
        <v>0</v>
      </c>
      <c r="AN54" s="11">
        <v>0</v>
      </c>
      <c r="AO54" s="40">
        <v>0</v>
      </c>
      <c r="AP54" s="6">
        <f t="shared" si="58"/>
        <v>0.628</v>
      </c>
      <c r="AQ54" s="15">
        <f t="shared" si="59"/>
        <v>24</v>
      </c>
    </row>
    <row r="55" spans="1:43" x14ac:dyDescent="0.3">
      <c r="A55" s="38">
        <v>2015</v>
      </c>
      <c r="B55" s="48" t="s">
        <v>15</v>
      </c>
      <c r="C55" s="39">
        <v>0</v>
      </c>
      <c r="D55" s="11">
        <v>0</v>
      </c>
      <c r="E55" s="40">
        <v>0</v>
      </c>
      <c r="F55" s="51">
        <v>0</v>
      </c>
      <c r="G55" s="11">
        <v>0</v>
      </c>
      <c r="H55" s="48">
        <v>0</v>
      </c>
      <c r="I55" s="39">
        <v>0</v>
      </c>
      <c r="J55" s="11">
        <v>0</v>
      </c>
      <c r="K55" s="40">
        <v>0</v>
      </c>
      <c r="L55" s="51">
        <v>0</v>
      </c>
      <c r="M55" s="11">
        <v>0</v>
      </c>
      <c r="N55" s="48">
        <v>0</v>
      </c>
      <c r="O55" s="39">
        <v>0.27300000000000002</v>
      </c>
      <c r="P55" s="11">
        <v>11.3</v>
      </c>
      <c r="Q55" s="40">
        <f t="shared" si="56"/>
        <v>41391.941391941393</v>
      </c>
      <c r="R55" s="51">
        <v>0</v>
      </c>
      <c r="S55" s="11">
        <v>0</v>
      </c>
      <c r="T55" s="48">
        <v>0</v>
      </c>
      <c r="U55" s="39">
        <v>0</v>
      </c>
      <c r="V55" s="11">
        <v>0</v>
      </c>
      <c r="W55" s="40">
        <v>0</v>
      </c>
      <c r="X55" s="51">
        <v>0</v>
      </c>
      <c r="Y55" s="11">
        <v>0</v>
      </c>
      <c r="Z55" s="48">
        <v>0</v>
      </c>
      <c r="AA55" s="39">
        <v>0</v>
      </c>
      <c r="AB55" s="11">
        <v>0</v>
      </c>
      <c r="AC55" s="40">
        <v>0</v>
      </c>
      <c r="AD55" s="51">
        <v>0</v>
      </c>
      <c r="AE55" s="11">
        <v>0</v>
      </c>
      <c r="AF55" s="48">
        <v>0</v>
      </c>
      <c r="AG55" s="39">
        <v>0</v>
      </c>
      <c r="AH55" s="11">
        <v>0</v>
      </c>
      <c r="AI55" s="40">
        <v>0</v>
      </c>
      <c r="AJ55" s="51">
        <v>0.01</v>
      </c>
      <c r="AK55" s="11">
        <v>0.86</v>
      </c>
      <c r="AL55" s="48">
        <f t="shared" si="61"/>
        <v>86000</v>
      </c>
      <c r="AM55" s="39">
        <v>0</v>
      </c>
      <c r="AN55" s="11">
        <v>0</v>
      </c>
      <c r="AO55" s="40">
        <v>0</v>
      </c>
      <c r="AP55" s="6">
        <f t="shared" si="58"/>
        <v>0.28300000000000003</v>
      </c>
      <c r="AQ55" s="15">
        <f t="shared" si="59"/>
        <v>12.16</v>
      </c>
    </row>
    <row r="56" spans="1:43" x14ac:dyDescent="0.3">
      <c r="A56" s="38">
        <v>2015</v>
      </c>
      <c r="B56" s="46" t="s">
        <v>16</v>
      </c>
      <c r="C56" s="39">
        <v>0</v>
      </c>
      <c r="D56" s="11">
        <v>0</v>
      </c>
      <c r="E56" s="40">
        <v>0</v>
      </c>
      <c r="F56" s="51">
        <v>0</v>
      </c>
      <c r="G56" s="11">
        <v>0</v>
      </c>
      <c r="H56" s="48">
        <v>0</v>
      </c>
      <c r="I56" s="39">
        <v>0</v>
      </c>
      <c r="J56" s="11">
        <v>0</v>
      </c>
      <c r="K56" s="40">
        <v>0</v>
      </c>
      <c r="L56" s="51">
        <v>0</v>
      </c>
      <c r="M56" s="11">
        <v>0</v>
      </c>
      <c r="N56" s="48">
        <v>0</v>
      </c>
      <c r="O56" s="39">
        <v>0.64800000000000002</v>
      </c>
      <c r="P56" s="11">
        <v>4.9000000000000004</v>
      </c>
      <c r="Q56" s="40">
        <f t="shared" si="56"/>
        <v>7561.7283950617284</v>
      </c>
      <c r="R56" s="51">
        <v>0</v>
      </c>
      <c r="S56" s="11">
        <v>0</v>
      </c>
      <c r="T56" s="48">
        <v>0</v>
      </c>
      <c r="U56" s="39">
        <v>0</v>
      </c>
      <c r="V56" s="11">
        <v>0</v>
      </c>
      <c r="W56" s="40">
        <v>0</v>
      </c>
      <c r="X56" s="51">
        <v>0</v>
      </c>
      <c r="Y56" s="11">
        <v>0</v>
      </c>
      <c r="Z56" s="48">
        <v>0</v>
      </c>
      <c r="AA56" s="39">
        <v>0</v>
      </c>
      <c r="AB56" s="11">
        <v>0</v>
      </c>
      <c r="AC56" s="40">
        <v>0</v>
      </c>
      <c r="AD56" s="51">
        <v>0.17</v>
      </c>
      <c r="AE56" s="11">
        <v>11.47</v>
      </c>
      <c r="AF56" s="48">
        <f t="shared" ref="AF56" si="63">AE56/AD56*1000</f>
        <v>67470.588235294112</v>
      </c>
      <c r="AG56" s="39">
        <v>0.17</v>
      </c>
      <c r="AH56" s="11">
        <v>11.47</v>
      </c>
      <c r="AI56" s="40">
        <f t="shared" ref="AI56" si="64">AH56/AG56*1000</f>
        <v>67470.588235294112</v>
      </c>
      <c r="AJ56" s="51">
        <v>0</v>
      </c>
      <c r="AK56" s="11">
        <v>0</v>
      </c>
      <c r="AL56" s="48">
        <v>0</v>
      </c>
      <c r="AM56" s="39">
        <v>0</v>
      </c>
      <c r="AN56" s="11">
        <v>0</v>
      </c>
      <c r="AO56" s="40">
        <v>0</v>
      </c>
      <c r="AP56" s="6">
        <f t="shared" si="58"/>
        <v>0.81800000000000006</v>
      </c>
      <c r="AQ56" s="15">
        <f t="shared" si="59"/>
        <v>16.37</v>
      </c>
    </row>
    <row r="57" spans="1:43" ht="15" thickBot="1" x14ac:dyDescent="0.35">
      <c r="A57" s="41"/>
      <c r="B57" s="47" t="s">
        <v>17</v>
      </c>
      <c r="C57" s="42">
        <f t="shared" ref="C57:D57" si="65">SUM(C45:C56)</f>
        <v>0</v>
      </c>
      <c r="D57" s="35">
        <f t="shared" si="65"/>
        <v>0</v>
      </c>
      <c r="E57" s="43"/>
      <c r="F57" s="52">
        <f t="shared" ref="F57:G57" si="66">SUM(F45:F56)</f>
        <v>0</v>
      </c>
      <c r="G57" s="35">
        <f t="shared" si="66"/>
        <v>0</v>
      </c>
      <c r="H57" s="57"/>
      <c r="I57" s="42">
        <f t="shared" ref="I57:J57" si="67">SUM(I45:I56)</f>
        <v>0</v>
      </c>
      <c r="J57" s="35">
        <f t="shared" si="67"/>
        <v>0</v>
      </c>
      <c r="K57" s="43"/>
      <c r="L57" s="52">
        <f t="shared" ref="L57:M57" si="68">SUM(L45:L56)</f>
        <v>0</v>
      </c>
      <c r="M57" s="35">
        <f t="shared" si="68"/>
        <v>0</v>
      </c>
      <c r="N57" s="57"/>
      <c r="O57" s="42">
        <f t="shared" ref="O57:P57" si="69">SUM(O45:O56)</f>
        <v>7.6170000000000009</v>
      </c>
      <c r="P57" s="35">
        <f t="shared" si="69"/>
        <v>166.8</v>
      </c>
      <c r="Q57" s="43"/>
      <c r="R57" s="52">
        <f t="shared" ref="R57:S57" si="70">SUM(R45:R56)</f>
        <v>1.7999999999999999E-2</v>
      </c>
      <c r="S57" s="35">
        <f t="shared" si="70"/>
        <v>0.79</v>
      </c>
      <c r="T57" s="57"/>
      <c r="U57" s="42">
        <f t="shared" ref="U57:V57" si="71">SUM(U45:U56)</f>
        <v>2.3E-2</v>
      </c>
      <c r="V57" s="35">
        <f t="shared" si="71"/>
        <v>1.31</v>
      </c>
      <c r="W57" s="43"/>
      <c r="X57" s="52">
        <f t="shared" ref="X57:Y57" si="72">SUM(X45:X56)</f>
        <v>0</v>
      </c>
      <c r="Y57" s="35">
        <f t="shared" si="72"/>
        <v>0</v>
      </c>
      <c r="Z57" s="57"/>
      <c r="AA57" s="42">
        <f t="shared" ref="AA57:AB57" si="73">SUM(AA45:AA56)</f>
        <v>1098.2539999999999</v>
      </c>
      <c r="AB57" s="35">
        <f t="shared" si="73"/>
        <v>17503.599999999999</v>
      </c>
      <c r="AC57" s="43"/>
      <c r="AD57" s="52">
        <f t="shared" ref="AD57:AE57" si="74">SUM(AD45:AD56)</f>
        <v>0.17</v>
      </c>
      <c r="AE57" s="35">
        <f t="shared" si="74"/>
        <v>11.47</v>
      </c>
      <c r="AF57" s="57"/>
      <c r="AG57" s="42">
        <f t="shared" ref="AG57:AH57" si="75">SUM(AG45:AG56)</f>
        <v>0.17</v>
      </c>
      <c r="AH57" s="35">
        <f t="shared" si="75"/>
        <v>11.47</v>
      </c>
      <c r="AI57" s="43"/>
      <c r="AJ57" s="52">
        <f t="shared" ref="AJ57:AK57" si="76">SUM(AJ45:AJ56)</f>
        <v>0.129</v>
      </c>
      <c r="AK57" s="35">
        <f t="shared" si="76"/>
        <v>7.4200000000000008</v>
      </c>
      <c r="AL57" s="57"/>
      <c r="AM57" s="42">
        <f t="shared" ref="AM57:AN57" si="77">SUM(AM45:AM56)</f>
        <v>0</v>
      </c>
      <c r="AN57" s="35">
        <f t="shared" si="77"/>
        <v>0</v>
      </c>
      <c r="AO57" s="43"/>
      <c r="AP57" s="36">
        <f t="shared" si="58"/>
        <v>1106.2109999999998</v>
      </c>
      <c r="AQ57" s="37">
        <f t="shared" si="59"/>
        <v>17691.39</v>
      </c>
    </row>
    <row r="58" spans="1:43" x14ac:dyDescent="0.3">
      <c r="A58" s="38">
        <v>2016</v>
      </c>
      <c r="B58" s="46" t="s">
        <v>5</v>
      </c>
      <c r="C58" s="39">
        <v>1E-3</v>
      </c>
      <c r="D58" s="11">
        <v>4.49</v>
      </c>
      <c r="E58" s="40">
        <f t="shared" ref="E58:E69" si="78">D58/C58*1000</f>
        <v>4490000</v>
      </c>
      <c r="F58" s="51">
        <v>0</v>
      </c>
      <c r="G58" s="11">
        <v>0</v>
      </c>
      <c r="H58" s="48">
        <v>0</v>
      </c>
      <c r="I58" s="39">
        <v>0</v>
      </c>
      <c r="J58" s="11">
        <v>0</v>
      </c>
      <c r="K58" s="40">
        <v>0</v>
      </c>
      <c r="L58" s="51">
        <v>0</v>
      </c>
      <c r="M58" s="11">
        <v>0</v>
      </c>
      <c r="N58" s="48">
        <v>0</v>
      </c>
      <c r="O58" s="39">
        <v>0.36</v>
      </c>
      <c r="P58" s="11">
        <v>14.67</v>
      </c>
      <c r="Q58" s="40">
        <f t="shared" ref="Q58:Q69" si="79">P58/O58*1000</f>
        <v>40750</v>
      </c>
      <c r="R58" s="51">
        <v>0</v>
      </c>
      <c r="S58" s="11">
        <v>0</v>
      </c>
      <c r="T58" s="48">
        <v>0</v>
      </c>
      <c r="U58" s="39">
        <v>0</v>
      </c>
      <c r="V58" s="11">
        <v>0</v>
      </c>
      <c r="W58" s="40">
        <v>0</v>
      </c>
      <c r="X58" s="51">
        <v>0</v>
      </c>
      <c r="Y58" s="11">
        <v>0</v>
      </c>
      <c r="Z58" s="48">
        <v>0</v>
      </c>
      <c r="AA58" s="39">
        <v>0</v>
      </c>
      <c r="AB58" s="11">
        <v>0</v>
      </c>
      <c r="AC58" s="40">
        <v>0</v>
      </c>
      <c r="AD58" s="51">
        <v>0</v>
      </c>
      <c r="AE58" s="11">
        <v>0</v>
      </c>
      <c r="AF58" s="48">
        <v>0</v>
      </c>
      <c r="AG58" s="39">
        <v>0</v>
      </c>
      <c r="AH58" s="11">
        <v>0</v>
      </c>
      <c r="AI58" s="40">
        <v>0</v>
      </c>
      <c r="AJ58" s="51">
        <v>0</v>
      </c>
      <c r="AK58" s="11">
        <v>0</v>
      </c>
      <c r="AL58" s="48">
        <v>0</v>
      </c>
      <c r="AM58" s="39">
        <v>0</v>
      </c>
      <c r="AN58" s="11">
        <v>0</v>
      </c>
      <c r="AO58" s="40">
        <v>0</v>
      </c>
      <c r="AP58" s="6">
        <f t="shared" si="58"/>
        <v>0.36099999999999999</v>
      </c>
      <c r="AQ58" s="15">
        <f t="shared" si="59"/>
        <v>19.16</v>
      </c>
    </row>
    <row r="59" spans="1:43" x14ac:dyDescent="0.3">
      <c r="A59" s="38">
        <v>2016</v>
      </c>
      <c r="B59" s="46" t="s">
        <v>6</v>
      </c>
      <c r="C59" s="39">
        <v>0.40799999999999997</v>
      </c>
      <c r="D59" s="11">
        <v>11.07</v>
      </c>
      <c r="E59" s="40">
        <f t="shared" si="78"/>
        <v>27132.352941176476</v>
      </c>
      <c r="F59" s="51">
        <v>0</v>
      </c>
      <c r="G59" s="11">
        <v>0</v>
      </c>
      <c r="H59" s="48">
        <v>0</v>
      </c>
      <c r="I59" s="39">
        <v>0</v>
      </c>
      <c r="J59" s="11">
        <v>0</v>
      </c>
      <c r="K59" s="40">
        <v>0</v>
      </c>
      <c r="L59" s="51">
        <v>0</v>
      </c>
      <c r="M59" s="11">
        <v>0</v>
      </c>
      <c r="N59" s="48">
        <v>0</v>
      </c>
      <c r="O59" s="39">
        <v>2.956</v>
      </c>
      <c r="P59" s="11">
        <v>36.78</v>
      </c>
      <c r="Q59" s="40">
        <f t="shared" si="79"/>
        <v>12442.489851150203</v>
      </c>
      <c r="R59" s="51">
        <v>0</v>
      </c>
      <c r="S59" s="11">
        <v>0</v>
      </c>
      <c r="T59" s="48">
        <v>0</v>
      </c>
      <c r="U59" s="39">
        <v>0</v>
      </c>
      <c r="V59" s="11">
        <v>0</v>
      </c>
      <c r="W59" s="40">
        <v>0</v>
      </c>
      <c r="X59" s="51">
        <v>0</v>
      </c>
      <c r="Y59" s="11">
        <v>0</v>
      </c>
      <c r="Z59" s="48">
        <v>0</v>
      </c>
      <c r="AA59" s="39">
        <v>0</v>
      </c>
      <c r="AB59" s="11">
        <v>0</v>
      </c>
      <c r="AC59" s="40">
        <v>0</v>
      </c>
      <c r="AD59" s="51">
        <v>0</v>
      </c>
      <c r="AE59" s="11">
        <v>0</v>
      </c>
      <c r="AF59" s="48">
        <v>0</v>
      </c>
      <c r="AG59" s="39">
        <v>0</v>
      </c>
      <c r="AH59" s="11">
        <v>0</v>
      </c>
      <c r="AI59" s="40">
        <v>0</v>
      </c>
      <c r="AJ59" s="51">
        <v>1.4999999999999999E-2</v>
      </c>
      <c r="AK59" s="11">
        <v>1.57</v>
      </c>
      <c r="AL59" s="48">
        <f t="shared" ref="AL59:AL68" si="80">AK59/AJ59*1000</f>
        <v>104666.66666666667</v>
      </c>
      <c r="AM59" s="39">
        <v>0</v>
      </c>
      <c r="AN59" s="11">
        <v>0</v>
      </c>
      <c r="AO59" s="40">
        <v>0</v>
      </c>
      <c r="AP59" s="6">
        <f t="shared" si="58"/>
        <v>3.379</v>
      </c>
      <c r="AQ59" s="15">
        <f t="shared" si="59"/>
        <v>49.42</v>
      </c>
    </row>
    <row r="60" spans="1:43" x14ac:dyDescent="0.3">
      <c r="A60" s="38">
        <v>2016</v>
      </c>
      <c r="B60" s="46" t="s">
        <v>7</v>
      </c>
      <c r="C60" s="39">
        <v>1.18</v>
      </c>
      <c r="D60" s="11">
        <v>7.87</v>
      </c>
      <c r="E60" s="40">
        <f t="shared" si="78"/>
        <v>6669.4915254237294</v>
      </c>
      <c r="F60" s="51">
        <v>0</v>
      </c>
      <c r="G60" s="11">
        <v>0</v>
      </c>
      <c r="H60" s="48">
        <v>0</v>
      </c>
      <c r="I60" s="39">
        <v>0</v>
      </c>
      <c r="J60" s="11">
        <v>0</v>
      </c>
      <c r="K60" s="40">
        <v>0</v>
      </c>
      <c r="L60" s="51">
        <v>0</v>
      </c>
      <c r="M60" s="11">
        <v>0</v>
      </c>
      <c r="N60" s="48">
        <v>0</v>
      </c>
      <c r="O60" s="39">
        <v>0.67600000000000005</v>
      </c>
      <c r="P60" s="11">
        <v>31.16</v>
      </c>
      <c r="Q60" s="40">
        <f t="shared" si="79"/>
        <v>46094.674556213016</v>
      </c>
      <c r="R60" s="51">
        <v>0</v>
      </c>
      <c r="S60" s="11">
        <v>0</v>
      </c>
      <c r="T60" s="48">
        <v>0</v>
      </c>
      <c r="U60" s="39">
        <v>0</v>
      </c>
      <c r="V60" s="11">
        <v>0</v>
      </c>
      <c r="W60" s="40">
        <v>0</v>
      </c>
      <c r="X60" s="51">
        <v>0</v>
      </c>
      <c r="Y60" s="11">
        <v>0</v>
      </c>
      <c r="Z60" s="48">
        <v>0</v>
      </c>
      <c r="AA60" s="39">
        <v>0</v>
      </c>
      <c r="AB60" s="11">
        <v>0</v>
      </c>
      <c r="AC60" s="40">
        <v>0</v>
      </c>
      <c r="AD60" s="51">
        <v>0</v>
      </c>
      <c r="AE60" s="11">
        <v>0</v>
      </c>
      <c r="AF60" s="48">
        <v>0</v>
      </c>
      <c r="AG60" s="39">
        <v>0</v>
      </c>
      <c r="AH60" s="11">
        <v>0</v>
      </c>
      <c r="AI60" s="40">
        <v>0</v>
      </c>
      <c r="AJ60" s="51">
        <v>0</v>
      </c>
      <c r="AK60" s="11">
        <v>0</v>
      </c>
      <c r="AL60" s="48">
        <v>0</v>
      </c>
      <c r="AM60" s="39">
        <v>0</v>
      </c>
      <c r="AN60" s="11">
        <v>0</v>
      </c>
      <c r="AO60" s="40">
        <v>0</v>
      </c>
      <c r="AP60" s="6">
        <f t="shared" si="58"/>
        <v>1.8559999999999999</v>
      </c>
      <c r="AQ60" s="15">
        <f t="shared" si="59"/>
        <v>39.03</v>
      </c>
    </row>
    <row r="61" spans="1:43" x14ac:dyDescent="0.3">
      <c r="A61" s="38">
        <v>2016</v>
      </c>
      <c r="B61" s="46" t="s">
        <v>8</v>
      </c>
      <c r="C61" s="39">
        <v>0</v>
      </c>
      <c r="D61" s="11">
        <v>0</v>
      </c>
      <c r="E61" s="40">
        <v>0</v>
      </c>
      <c r="F61" s="51">
        <v>0</v>
      </c>
      <c r="G61" s="11">
        <v>0</v>
      </c>
      <c r="H61" s="48">
        <v>0</v>
      </c>
      <c r="I61" s="39">
        <v>0</v>
      </c>
      <c r="J61" s="11">
        <v>0</v>
      </c>
      <c r="K61" s="40">
        <v>0</v>
      </c>
      <c r="L61" s="51">
        <v>0</v>
      </c>
      <c r="M61" s="11">
        <v>0</v>
      </c>
      <c r="N61" s="48">
        <v>0</v>
      </c>
      <c r="O61" s="39">
        <v>0.3</v>
      </c>
      <c r="P61" s="11">
        <v>11.65</v>
      </c>
      <c r="Q61" s="40">
        <f t="shared" si="79"/>
        <v>38833.333333333336</v>
      </c>
      <c r="R61" s="51">
        <v>0</v>
      </c>
      <c r="S61" s="11">
        <v>0</v>
      </c>
      <c r="T61" s="48">
        <v>0</v>
      </c>
      <c r="U61" s="39">
        <v>0</v>
      </c>
      <c r="V61" s="11">
        <v>0</v>
      </c>
      <c r="W61" s="40">
        <v>0</v>
      </c>
      <c r="X61" s="51">
        <v>0</v>
      </c>
      <c r="Y61" s="11">
        <v>0</v>
      </c>
      <c r="Z61" s="48">
        <v>0</v>
      </c>
      <c r="AA61" s="39">
        <v>0</v>
      </c>
      <c r="AB61" s="11">
        <v>0</v>
      </c>
      <c r="AC61" s="40">
        <v>0</v>
      </c>
      <c r="AD61" s="51">
        <v>0</v>
      </c>
      <c r="AE61" s="11">
        <v>0</v>
      </c>
      <c r="AF61" s="48">
        <v>0</v>
      </c>
      <c r="AG61" s="39">
        <v>0</v>
      </c>
      <c r="AH61" s="11">
        <v>0</v>
      </c>
      <c r="AI61" s="40">
        <v>0</v>
      </c>
      <c r="AJ61" s="51">
        <v>0.01</v>
      </c>
      <c r="AK61" s="11">
        <v>1.22</v>
      </c>
      <c r="AL61" s="48">
        <f t="shared" si="80"/>
        <v>122000</v>
      </c>
      <c r="AM61" s="39">
        <v>0</v>
      </c>
      <c r="AN61" s="11">
        <v>0</v>
      </c>
      <c r="AO61" s="40">
        <v>0</v>
      </c>
      <c r="AP61" s="6">
        <f t="shared" si="58"/>
        <v>0.31</v>
      </c>
      <c r="AQ61" s="15">
        <f t="shared" si="59"/>
        <v>12.870000000000001</v>
      </c>
    </row>
    <row r="62" spans="1:43" x14ac:dyDescent="0.3">
      <c r="A62" s="38">
        <v>2016</v>
      </c>
      <c r="B62" s="46" t="s">
        <v>9</v>
      </c>
      <c r="C62" s="39">
        <v>0</v>
      </c>
      <c r="D62" s="11">
        <v>0</v>
      </c>
      <c r="E62" s="40">
        <v>0</v>
      </c>
      <c r="F62" s="51">
        <v>0</v>
      </c>
      <c r="G62" s="11">
        <v>0</v>
      </c>
      <c r="H62" s="48">
        <v>0</v>
      </c>
      <c r="I62" s="39">
        <v>0</v>
      </c>
      <c r="J62" s="11">
        <v>0</v>
      </c>
      <c r="K62" s="40">
        <v>0</v>
      </c>
      <c r="L62" s="51">
        <v>0</v>
      </c>
      <c r="M62" s="11">
        <v>0</v>
      </c>
      <c r="N62" s="48">
        <v>0</v>
      </c>
      <c r="O62" s="39">
        <v>0.93400000000000005</v>
      </c>
      <c r="P62" s="11">
        <v>37.49</v>
      </c>
      <c r="Q62" s="40">
        <f t="shared" si="79"/>
        <v>40139.186295503212</v>
      </c>
      <c r="R62" s="51">
        <v>0</v>
      </c>
      <c r="S62" s="11">
        <v>0</v>
      </c>
      <c r="T62" s="48">
        <v>0</v>
      </c>
      <c r="U62" s="39">
        <v>0</v>
      </c>
      <c r="V62" s="11">
        <v>0</v>
      </c>
      <c r="W62" s="40">
        <v>0</v>
      </c>
      <c r="X62" s="51">
        <v>0</v>
      </c>
      <c r="Y62" s="11">
        <v>0</v>
      </c>
      <c r="Z62" s="48">
        <v>0</v>
      </c>
      <c r="AA62" s="39">
        <v>0</v>
      </c>
      <c r="AB62" s="11">
        <v>0</v>
      </c>
      <c r="AC62" s="40">
        <v>0</v>
      </c>
      <c r="AD62" s="51">
        <v>0</v>
      </c>
      <c r="AE62" s="11">
        <v>0</v>
      </c>
      <c r="AF62" s="48">
        <v>0</v>
      </c>
      <c r="AG62" s="39">
        <v>0</v>
      </c>
      <c r="AH62" s="11">
        <v>0</v>
      </c>
      <c r="AI62" s="40">
        <v>0</v>
      </c>
      <c r="AJ62" s="51">
        <v>0</v>
      </c>
      <c r="AK62" s="11">
        <v>0</v>
      </c>
      <c r="AL62" s="48">
        <v>0</v>
      </c>
      <c r="AM62" s="39">
        <v>0</v>
      </c>
      <c r="AN62" s="11">
        <v>0</v>
      </c>
      <c r="AO62" s="40">
        <v>0</v>
      </c>
      <c r="AP62" s="6">
        <f t="shared" si="58"/>
        <v>0.93400000000000005</v>
      </c>
      <c r="AQ62" s="15">
        <f t="shared" si="59"/>
        <v>37.49</v>
      </c>
    </row>
    <row r="63" spans="1:43" x14ac:dyDescent="0.3">
      <c r="A63" s="38">
        <v>2016</v>
      </c>
      <c r="B63" s="46" t="s">
        <v>10</v>
      </c>
      <c r="C63" s="39">
        <v>0</v>
      </c>
      <c r="D63" s="11">
        <v>0</v>
      </c>
      <c r="E63" s="40">
        <v>0</v>
      </c>
      <c r="F63" s="51">
        <v>0</v>
      </c>
      <c r="G63" s="11">
        <v>0</v>
      </c>
      <c r="H63" s="48">
        <v>0</v>
      </c>
      <c r="I63" s="39">
        <v>0</v>
      </c>
      <c r="J63" s="11">
        <v>0</v>
      </c>
      <c r="K63" s="40">
        <v>0</v>
      </c>
      <c r="L63" s="51">
        <v>0</v>
      </c>
      <c r="M63" s="11">
        <v>0</v>
      </c>
      <c r="N63" s="48">
        <v>0</v>
      </c>
      <c r="O63" s="39">
        <v>2.6320000000000001</v>
      </c>
      <c r="P63" s="11">
        <v>80.680000000000007</v>
      </c>
      <c r="Q63" s="40">
        <f t="shared" si="79"/>
        <v>30653.495440729486</v>
      </c>
      <c r="R63" s="51">
        <v>0</v>
      </c>
      <c r="S63" s="11">
        <v>0</v>
      </c>
      <c r="T63" s="48">
        <v>0</v>
      </c>
      <c r="U63" s="39">
        <v>0</v>
      </c>
      <c r="V63" s="11">
        <v>0</v>
      </c>
      <c r="W63" s="40">
        <v>0</v>
      </c>
      <c r="X63" s="51">
        <v>0</v>
      </c>
      <c r="Y63" s="11">
        <v>0</v>
      </c>
      <c r="Z63" s="48">
        <v>0</v>
      </c>
      <c r="AA63" s="39">
        <v>0</v>
      </c>
      <c r="AB63" s="11">
        <v>0</v>
      </c>
      <c r="AC63" s="40">
        <v>0</v>
      </c>
      <c r="AD63" s="51">
        <v>0</v>
      </c>
      <c r="AE63" s="11">
        <v>0</v>
      </c>
      <c r="AF63" s="48">
        <v>0</v>
      </c>
      <c r="AG63" s="39">
        <v>0</v>
      </c>
      <c r="AH63" s="11">
        <v>0</v>
      </c>
      <c r="AI63" s="40">
        <v>0</v>
      </c>
      <c r="AJ63" s="51">
        <v>5.2999999999999999E-2</v>
      </c>
      <c r="AK63" s="11">
        <v>6.28</v>
      </c>
      <c r="AL63" s="48">
        <f t="shared" si="80"/>
        <v>118490.56603773586</v>
      </c>
      <c r="AM63" s="39">
        <v>0</v>
      </c>
      <c r="AN63" s="11">
        <v>0</v>
      </c>
      <c r="AO63" s="40">
        <v>0</v>
      </c>
      <c r="AP63" s="6">
        <f t="shared" si="58"/>
        <v>2.6850000000000001</v>
      </c>
      <c r="AQ63" s="15">
        <f t="shared" si="59"/>
        <v>86.960000000000008</v>
      </c>
    </row>
    <row r="64" spans="1:43" x14ac:dyDescent="0.3">
      <c r="A64" s="38">
        <v>2016</v>
      </c>
      <c r="B64" s="46" t="s">
        <v>11</v>
      </c>
      <c r="C64" s="39">
        <v>0</v>
      </c>
      <c r="D64" s="11">
        <v>0</v>
      </c>
      <c r="E64" s="40">
        <v>0</v>
      </c>
      <c r="F64" s="51">
        <v>0</v>
      </c>
      <c r="G64" s="11">
        <v>0</v>
      </c>
      <c r="H64" s="48">
        <v>0</v>
      </c>
      <c r="I64" s="39">
        <v>0</v>
      </c>
      <c r="J64" s="11">
        <v>0</v>
      </c>
      <c r="K64" s="40">
        <v>0</v>
      </c>
      <c r="L64" s="51">
        <v>0</v>
      </c>
      <c r="M64" s="11">
        <v>0</v>
      </c>
      <c r="N64" s="48">
        <v>0</v>
      </c>
      <c r="O64" s="39">
        <v>0.40799999999999997</v>
      </c>
      <c r="P64" s="11">
        <v>10.68</v>
      </c>
      <c r="Q64" s="40">
        <f t="shared" si="79"/>
        <v>26176.470588235294</v>
      </c>
      <c r="R64" s="51">
        <v>0</v>
      </c>
      <c r="S64" s="11">
        <v>0</v>
      </c>
      <c r="T64" s="48">
        <v>0</v>
      </c>
      <c r="U64" s="39">
        <v>0</v>
      </c>
      <c r="V64" s="11">
        <v>0</v>
      </c>
      <c r="W64" s="40">
        <v>0</v>
      </c>
      <c r="X64" s="51">
        <v>0</v>
      </c>
      <c r="Y64" s="11">
        <v>0</v>
      </c>
      <c r="Z64" s="48">
        <v>0</v>
      </c>
      <c r="AA64" s="39">
        <v>0</v>
      </c>
      <c r="AB64" s="11">
        <v>0</v>
      </c>
      <c r="AC64" s="40">
        <v>0</v>
      </c>
      <c r="AD64" s="51">
        <v>0</v>
      </c>
      <c r="AE64" s="11">
        <v>0</v>
      </c>
      <c r="AF64" s="48">
        <v>0</v>
      </c>
      <c r="AG64" s="39">
        <v>0</v>
      </c>
      <c r="AH64" s="11">
        <v>0</v>
      </c>
      <c r="AI64" s="40">
        <v>0</v>
      </c>
      <c r="AJ64" s="51">
        <v>0</v>
      </c>
      <c r="AK64" s="11">
        <v>0</v>
      </c>
      <c r="AL64" s="48">
        <v>0</v>
      </c>
      <c r="AM64" s="39">
        <v>0</v>
      </c>
      <c r="AN64" s="11">
        <v>0</v>
      </c>
      <c r="AO64" s="40">
        <v>0</v>
      </c>
      <c r="AP64" s="6">
        <f t="shared" si="58"/>
        <v>0.40799999999999997</v>
      </c>
      <c r="AQ64" s="15">
        <f t="shared" si="59"/>
        <v>10.68</v>
      </c>
    </row>
    <row r="65" spans="1:43" x14ac:dyDescent="0.3">
      <c r="A65" s="38">
        <v>2016</v>
      </c>
      <c r="B65" s="46" t="s">
        <v>12</v>
      </c>
      <c r="C65" s="39">
        <v>0</v>
      </c>
      <c r="D65" s="11">
        <v>0</v>
      </c>
      <c r="E65" s="40">
        <v>0</v>
      </c>
      <c r="F65" s="51">
        <v>0</v>
      </c>
      <c r="G65" s="11">
        <v>0</v>
      </c>
      <c r="H65" s="48">
        <v>0</v>
      </c>
      <c r="I65" s="39">
        <v>0</v>
      </c>
      <c r="J65" s="11">
        <v>0</v>
      </c>
      <c r="K65" s="40">
        <v>0</v>
      </c>
      <c r="L65" s="51">
        <v>0</v>
      </c>
      <c r="M65" s="11">
        <v>0</v>
      </c>
      <c r="N65" s="48">
        <v>0</v>
      </c>
      <c r="O65" s="39">
        <v>0.69899999999999995</v>
      </c>
      <c r="P65" s="11">
        <v>20.39</v>
      </c>
      <c r="Q65" s="40">
        <f t="shared" si="79"/>
        <v>29170.243204577971</v>
      </c>
      <c r="R65" s="51">
        <v>0</v>
      </c>
      <c r="S65" s="11">
        <v>0</v>
      </c>
      <c r="T65" s="48">
        <v>0</v>
      </c>
      <c r="U65" s="39">
        <v>0</v>
      </c>
      <c r="V65" s="11">
        <v>0</v>
      </c>
      <c r="W65" s="40">
        <v>0</v>
      </c>
      <c r="X65" s="51">
        <v>0</v>
      </c>
      <c r="Y65" s="11">
        <v>0</v>
      </c>
      <c r="Z65" s="48">
        <v>0</v>
      </c>
      <c r="AA65" s="39">
        <v>0</v>
      </c>
      <c r="AB65" s="11">
        <v>0</v>
      </c>
      <c r="AC65" s="40">
        <v>0</v>
      </c>
      <c r="AD65" s="51">
        <v>0</v>
      </c>
      <c r="AE65" s="11">
        <v>0</v>
      </c>
      <c r="AF65" s="48">
        <v>0</v>
      </c>
      <c r="AG65" s="39">
        <v>0</v>
      </c>
      <c r="AH65" s="11">
        <v>0</v>
      </c>
      <c r="AI65" s="40">
        <v>0</v>
      </c>
      <c r="AJ65" s="51">
        <v>2.9000000000000001E-2</v>
      </c>
      <c r="AK65" s="11">
        <v>2.81</v>
      </c>
      <c r="AL65" s="48">
        <f t="shared" si="80"/>
        <v>96896.551724137928</v>
      </c>
      <c r="AM65" s="39">
        <v>0</v>
      </c>
      <c r="AN65" s="11">
        <v>0</v>
      </c>
      <c r="AO65" s="40">
        <v>0</v>
      </c>
      <c r="AP65" s="6">
        <f t="shared" si="58"/>
        <v>0.72799999999999998</v>
      </c>
      <c r="AQ65" s="15">
        <f t="shared" si="59"/>
        <v>23.2</v>
      </c>
    </row>
    <row r="66" spans="1:43" x14ac:dyDescent="0.3">
      <c r="A66" s="38">
        <v>2016</v>
      </c>
      <c r="B66" s="46" t="s">
        <v>13</v>
      </c>
      <c r="C66" s="39">
        <v>0</v>
      </c>
      <c r="D66" s="11">
        <v>0</v>
      </c>
      <c r="E66" s="40">
        <v>0</v>
      </c>
      <c r="F66" s="51">
        <v>0</v>
      </c>
      <c r="G66" s="11">
        <v>0</v>
      </c>
      <c r="H66" s="48">
        <v>0</v>
      </c>
      <c r="I66" s="39">
        <v>0</v>
      </c>
      <c r="J66" s="11">
        <v>0</v>
      </c>
      <c r="K66" s="40">
        <v>0</v>
      </c>
      <c r="L66" s="51">
        <v>0</v>
      </c>
      <c r="M66" s="11">
        <v>0</v>
      </c>
      <c r="N66" s="48">
        <v>0</v>
      </c>
      <c r="O66" s="39">
        <v>1.026</v>
      </c>
      <c r="P66" s="11">
        <v>23.2</v>
      </c>
      <c r="Q66" s="40">
        <f t="shared" si="79"/>
        <v>22612.085769980506</v>
      </c>
      <c r="R66" s="51">
        <v>0</v>
      </c>
      <c r="S66" s="11">
        <v>0</v>
      </c>
      <c r="T66" s="48">
        <v>0</v>
      </c>
      <c r="U66" s="39">
        <v>0</v>
      </c>
      <c r="V66" s="11">
        <v>0</v>
      </c>
      <c r="W66" s="40">
        <v>0</v>
      </c>
      <c r="X66" s="51">
        <v>0</v>
      </c>
      <c r="Y66" s="11">
        <v>0</v>
      </c>
      <c r="Z66" s="48">
        <v>0</v>
      </c>
      <c r="AA66" s="39">
        <v>0</v>
      </c>
      <c r="AB66" s="11">
        <v>0</v>
      </c>
      <c r="AC66" s="40">
        <v>0</v>
      </c>
      <c r="AD66" s="51">
        <v>0</v>
      </c>
      <c r="AE66" s="11">
        <v>0</v>
      </c>
      <c r="AF66" s="48">
        <v>0</v>
      </c>
      <c r="AG66" s="39">
        <v>0</v>
      </c>
      <c r="AH66" s="11">
        <v>0</v>
      </c>
      <c r="AI66" s="40">
        <v>0</v>
      </c>
      <c r="AJ66" s="51">
        <v>0</v>
      </c>
      <c r="AK66" s="11">
        <v>0</v>
      </c>
      <c r="AL66" s="48">
        <v>0</v>
      </c>
      <c r="AM66" s="39">
        <v>0</v>
      </c>
      <c r="AN66" s="11">
        <v>0</v>
      </c>
      <c r="AO66" s="40">
        <v>0</v>
      </c>
      <c r="AP66" s="6">
        <f t="shared" si="58"/>
        <v>1.026</v>
      </c>
      <c r="AQ66" s="15">
        <f t="shared" si="59"/>
        <v>23.2</v>
      </c>
    </row>
    <row r="67" spans="1:43" x14ac:dyDescent="0.3">
      <c r="A67" s="38">
        <v>2016</v>
      </c>
      <c r="B67" s="46" t="s">
        <v>14</v>
      </c>
      <c r="C67" s="39">
        <v>0</v>
      </c>
      <c r="D67" s="11">
        <v>0</v>
      </c>
      <c r="E67" s="40">
        <v>0</v>
      </c>
      <c r="F67" s="51">
        <v>0</v>
      </c>
      <c r="G67" s="11">
        <v>0</v>
      </c>
      <c r="H67" s="48">
        <v>0</v>
      </c>
      <c r="I67" s="39">
        <v>0</v>
      </c>
      <c r="J67" s="11">
        <v>0</v>
      </c>
      <c r="K67" s="40">
        <v>0</v>
      </c>
      <c r="L67" s="51">
        <v>0</v>
      </c>
      <c r="M67" s="11">
        <v>0</v>
      </c>
      <c r="N67" s="48">
        <v>0</v>
      </c>
      <c r="O67" s="39">
        <v>1.3779999999999999</v>
      </c>
      <c r="P67" s="11">
        <v>52.91</v>
      </c>
      <c r="Q67" s="40">
        <f t="shared" si="79"/>
        <v>38396.226415094337</v>
      </c>
      <c r="R67" s="51">
        <v>0</v>
      </c>
      <c r="S67" s="11">
        <v>0</v>
      </c>
      <c r="T67" s="48">
        <v>0</v>
      </c>
      <c r="U67" s="39">
        <v>0</v>
      </c>
      <c r="V67" s="11">
        <v>0</v>
      </c>
      <c r="W67" s="40">
        <v>0</v>
      </c>
      <c r="X67" s="51">
        <v>0</v>
      </c>
      <c r="Y67" s="11">
        <v>0</v>
      </c>
      <c r="Z67" s="48">
        <v>0</v>
      </c>
      <c r="AA67" s="39">
        <v>0</v>
      </c>
      <c r="AB67" s="11">
        <v>0</v>
      </c>
      <c r="AC67" s="40">
        <v>0</v>
      </c>
      <c r="AD67" s="51">
        <v>0</v>
      </c>
      <c r="AE67" s="11">
        <v>0</v>
      </c>
      <c r="AF67" s="48">
        <v>0</v>
      </c>
      <c r="AG67" s="39">
        <v>0</v>
      </c>
      <c r="AH67" s="11">
        <v>0</v>
      </c>
      <c r="AI67" s="40">
        <v>0</v>
      </c>
      <c r="AJ67" s="51">
        <v>0</v>
      </c>
      <c r="AK67" s="11">
        <v>0</v>
      </c>
      <c r="AL67" s="48">
        <v>0</v>
      </c>
      <c r="AM67" s="39">
        <v>0</v>
      </c>
      <c r="AN67" s="11">
        <v>0</v>
      </c>
      <c r="AO67" s="40">
        <v>0</v>
      </c>
      <c r="AP67" s="6">
        <f t="shared" si="58"/>
        <v>1.3779999999999999</v>
      </c>
      <c r="AQ67" s="15">
        <f t="shared" si="59"/>
        <v>52.91</v>
      </c>
    </row>
    <row r="68" spans="1:43" x14ac:dyDescent="0.3">
      <c r="A68" s="38">
        <v>2016</v>
      </c>
      <c r="B68" s="48" t="s">
        <v>15</v>
      </c>
      <c r="C68" s="39">
        <v>0</v>
      </c>
      <c r="D68" s="11">
        <v>0</v>
      </c>
      <c r="E68" s="40">
        <v>0</v>
      </c>
      <c r="F68" s="51">
        <v>0</v>
      </c>
      <c r="G68" s="11">
        <v>0</v>
      </c>
      <c r="H68" s="48">
        <v>0</v>
      </c>
      <c r="I68" s="39">
        <v>0</v>
      </c>
      <c r="J68" s="11">
        <v>0</v>
      </c>
      <c r="K68" s="40">
        <v>0</v>
      </c>
      <c r="L68" s="51">
        <v>0</v>
      </c>
      <c r="M68" s="11">
        <v>0</v>
      </c>
      <c r="N68" s="48">
        <v>0</v>
      </c>
      <c r="O68" s="39">
        <v>2.1859999999999999</v>
      </c>
      <c r="P68" s="11">
        <v>18.190000000000001</v>
      </c>
      <c r="Q68" s="40">
        <f t="shared" si="79"/>
        <v>8321.1344922232383</v>
      </c>
      <c r="R68" s="51">
        <v>0</v>
      </c>
      <c r="S68" s="11">
        <v>0</v>
      </c>
      <c r="T68" s="48">
        <v>0</v>
      </c>
      <c r="U68" s="39">
        <v>0</v>
      </c>
      <c r="V68" s="11">
        <v>0</v>
      </c>
      <c r="W68" s="40">
        <v>0</v>
      </c>
      <c r="X68" s="51">
        <v>0</v>
      </c>
      <c r="Y68" s="11">
        <v>0</v>
      </c>
      <c r="Z68" s="48">
        <v>0</v>
      </c>
      <c r="AA68" s="39">
        <v>0</v>
      </c>
      <c r="AB68" s="11">
        <v>0</v>
      </c>
      <c r="AC68" s="40">
        <v>0</v>
      </c>
      <c r="AD68" s="51">
        <v>0</v>
      </c>
      <c r="AE68" s="11">
        <v>0</v>
      </c>
      <c r="AF68" s="48">
        <v>0</v>
      </c>
      <c r="AG68" s="39">
        <v>0</v>
      </c>
      <c r="AH68" s="11">
        <v>0</v>
      </c>
      <c r="AI68" s="40">
        <v>0</v>
      </c>
      <c r="AJ68" s="51">
        <v>4.0000000000000001E-3</v>
      </c>
      <c r="AK68" s="11">
        <v>0.94</v>
      </c>
      <c r="AL68" s="48">
        <f t="shared" si="80"/>
        <v>234999.99999999997</v>
      </c>
      <c r="AM68" s="39">
        <v>0</v>
      </c>
      <c r="AN68" s="11">
        <v>0</v>
      </c>
      <c r="AO68" s="40">
        <v>0</v>
      </c>
      <c r="AP68" s="6">
        <f t="shared" si="58"/>
        <v>2.19</v>
      </c>
      <c r="AQ68" s="15">
        <f t="shared" si="59"/>
        <v>19.130000000000003</v>
      </c>
    </row>
    <row r="69" spans="1:43" x14ac:dyDescent="0.3">
      <c r="A69" s="38">
        <v>2016</v>
      </c>
      <c r="B69" s="46" t="s">
        <v>16</v>
      </c>
      <c r="C69" s="39">
        <v>2.1</v>
      </c>
      <c r="D69" s="11">
        <v>12.55</v>
      </c>
      <c r="E69" s="40">
        <f t="shared" si="78"/>
        <v>5976.1904761904761</v>
      </c>
      <c r="F69" s="51">
        <v>0</v>
      </c>
      <c r="G69" s="11">
        <v>0</v>
      </c>
      <c r="H69" s="48">
        <v>0</v>
      </c>
      <c r="I69" s="39">
        <v>0</v>
      </c>
      <c r="J69" s="11">
        <v>0</v>
      </c>
      <c r="K69" s="40">
        <v>0</v>
      </c>
      <c r="L69" s="51">
        <v>0</v>
      </c>
      <c r="M69" s="11">
        <v>0</v>
      </c>
      <c r="N69" s="48">
        <v>0</v>
      </c>
      <c r="O69" s="39">
        <v>1.194</v>
      </c>
      <c r="P69" s="11">
        <v>30.05</v>
      </c>
      <c r="Q69" s="40">
        <f t="shared" si="79"/>
        <v>25167.504187604693</v>
      </c>
      <c r="R69" s="51">
        <v>0</v>
      </c>
      <c r="S69" s="11">
        <v>0</v>
      </c>
      <c r="T69" s="48">
        <v>0</v>
      </c>
      <c r="U69" s="39">
        <v>0</v>
      </c>
      <c r="V69" s="11">
        <v>0</v>
      </c>
      <c r="W69" s="40">
        <v>0</v>
      </c>
      <c r="X69" s="51">
        <v>0</v>
      </c>
      <c r="Y69" s="11">
        <v>0</v>
      </c>
      <c r="Z69" s="48">
        <v>0</v>
      </c>
      <c r="AA69" s="39">
        <v>0</v>
      </c>
      <c r="AB69" s="11">
        <v>0</v>
      </c>
      <c r="AC69" s="40">
        <v>0</v>
      </c>
      <c r="AD69" s="51">
        <v>0</v>
      </c>
      <c r="AE69" s="11">
        <v>0</v>
      </c>
      <c r="AF69" s="48">
        <v>0</v>
      </c>
      <c r="AG69" s="39">
        <v>0</v>
      </c>
      <c r="AH69" s="11">
        <v>0</v>
      </c>
      <c r="AI69" s="40">
        <v>0</v>
      </c>
      <c r="AJ69" s="51">
        <v>0</v>
      </c>
      <c r="AK69" s="11">
        <v>0</v>
      </c>
      <c r="AL69" s="48">
        <v>0</v>
      </c>
      <c r="AM69" s="39">
        <v>0</v>
      </c>
      <c r="AN69" s="11">
        <v>0</v>
      </c>
      <c r="AO69" s="40">
        <v>0</v>
      </c>
      <c r="AP69" s="6">
        <f t="shared" si="58"/>
        <v>3.294</v>
      </c>
      <c r="AQ69" s="15">
        <f t="shared" si="59"/>
        <v>42.6</v>
      </c>
    </row>
    <row r="70" spans="1:43" ht="15" thickBot="1" x14ac:dyDescent="0.35">
      <c r="A70" s="41"/>
      <c r="B70" s="47" t="s">
        <v>17</v>
      </c>
      <c r="C70" s="42">
        <f t="shared" ref="C70:D70" si="81">SUM(C58:C69)</f>
        <v>3.6890000000000001</v>
      </c>
      <c r="D70" s="35">
        <f t="shared" si="81"/>
        <v>35.980000000000004</v>
      </c>
      <c r="E70" s="43"/>
      <c r="F70" s="52">
        <f t="shared" ref="F70:G70" si="82">SUM(F58:F69)</f>
        <v>0</v>
      </c>
      <c r="G70" s="35">
        <f t="shared" si="82"/>
        <v>0</v>
      </c>
      <c r="H70" s="57"/>
      <c r="I70" s="42">
        <f t="shared" ref="I70:J70" si="83">SUM(I58:I69)</f>
        <v>0</v>
      </c>
      <c r="J70" s="35">
        <f t="shared" si="83"/>
        <v>0</v>
      </c>
      <c r="K70" s="43"/>
      <c r="L70" s="52">
        <f t="shared" ref="L70:M70" si="84">SUM(L58:L69)</f>
        <v>0</v>
      </c>
      <c r="M70" s="35">
        <f t="shared" si="84"/>
        <v>0</v>
      </c>
      <c r="N70" s="57"/>
      <c r="O70" s="42">
        <f t="shared" ref="O70:P70" si="85">SUM(O58:O69)</f>
        <v>14.748999999999999</v>
      </c>
      <c r="P70" s="35">
        <f t="shared" si="85"/>
        <v>367.85</v>
      </c>
      <c r="Q70" s="43"/>
      <c r="R70" s="52">
        <f t="shared" ref="R70:S70" si="86">SUM(R58:R69)</f>
        <v>0</v>
      </c>
      <c r="S70" s="35">
        <f t="shared" si="86"/>
        <v>0</v>
      </c>
      <c r="T70" s="57"/>
      <c r="U70" s="42">
        <f t="shared" ref="U70:V70" si="87">SUM(U58:U69)</f>
        <v>0</v>
      </c>
      <c r="V70" s="35">
        <f t="shared" si="87"/>
        <v>0</v>
      </c>
      <c r="W70" s="43"/>
      <c r="X70" s="52">
        <f t="shared" ref="X70:Y70" si="88">SUM(X58:X69)</f>
        <v>0</v>
      </c>
      <c r="Y70" s="35">
        <f t="shared" si="88"/>
        <v>0</v>
      </c>
      <c r="Z70" s="57"/>
      <c r="AA70" s="42">
        <f t="shared" ref="AA70:AB70" si="89">SUM(AA58:AA69)</f>
        <v>0</v>
      </c>
      <c r="AB70" s="35">
        <f t="shared" si="89"/>
        <v>0</v>
      </c>
      <c r="AC70" s="43"/>
      <c r="AD70" s="52">
        <f t="shared" ref="AD70:AE70" si="90">SUM(AD58:AD69)</f>
        <v>0</v>
      </c>
      <c r="AE70" s="35">
        <f t="shared" si="90"/>
        <v>0</v>
      </c>
      <c r="AF70" s="57"/>
      <c r="AG70" s="42">
        <f t="shared" ref="AG70:AH70" si="91">SUM(AG58:AG69)</f>
        <v>0</v>
      </c>
      <c r="AH70" s="35">
        <f t="shared" si="91"/>
        <v>0</v>
      </c>
      <c r="AI70" s="43"/>
      <c r="AJ70" s="52">
        <f t="shared" ref="AJ70:AK70" si="92">SUM(AJ58:AJ69)</f>
        <v>0.111</v>
      </c>
      <c r="AK70" s="35">
        <f t="shared" si="92"/>
        <v>12.82</v>
      </c>
      <c r="AL70" s="57"/>
      <c r="AM70" s="42">
        <f t="shared" ref="AM70:AN70" si="93">SUM(AM58:AM69)</f>
        <v>0</v>
      </c>
      <c r="AN70" s="35">
        <f t="shared" si="93"/>
        <v>0</v>
      </c>
      <c r="AO70" s="43"/>
      <c r="AP70" s="36">
        <f t="shared" si="58"/>
        <v>18.548999999999999</v>
      </c>
      <c r="AQ70" s="37">
        <f t="shared" si="59"/>
        <v>416.65000000000003</v>
      </c>
    </row>
    <row r="71" spans="1:43" x14ac:dyDescent="0.3">
      <c r="A71" s="38">
        <v>2017</v>
      </c>
      <c r="B71" s="46" t="s">
        <v>5</v>
      </c>
      <c r="C71" s="39">
        <v>0</v>
      </c>
      <c r="D71" s="11">
        <v>0</v>
      </c>
      <c r="E71" s="40">
        <v>0</v>
      </c>
      <c r="F71" s="51">
        <v>0</v>
      </c>
      <c r="G71" s="11">
        <v>0</v>
      </c>
      <c r="H71" s="48">
        <v>0</v>
      </c>
      <c r="I71" s="39">
        <v>0</v>
      </c>
      <c r="J71" s="11">
        <v>0</v>
      </c>
      <c r="K71" s="40">
        <v>0</v>
      </c>
      <c r="L71" s="51">
        <v>0</v>
      </c>
      <c r="M71" s="11">
        <v>0</v>
      </c>
      <c r="N71" s="48">
        <v>0</v>
      </c>
      <c r="O71" s="39">
        <v>1.6060000000000001</v>
      </c>
      <c r="P71" s="11">
        <v>34.43</v>
      </c>
      <c r="Q71" s="40">
        <f t="shared" ref="Q71:Q82" si="94">P71/O71*1000</f>
        <v>21438.35616438356</v>
      </c>
      <c r="R71" s="51">
        <v>0</v>
      </c>
      <c r="S71" s="11">
        <v>0</v>
      </c>
      <c r="T71" s="48">
        <v>0</v>
      </c>
      <c r="U71" s="39">
        <v>0</v>
      </c>
      <c r="V71" s="11">
        <v>0</v>
      </c>
      <c r="W71" s="40">
        <v>0</v>
      </c>
      <c r="X71" s="51">
        <v>0</v>
      </c>
      <c r="Y71" s="11">
        <v>0</v>
      </c>
      <c r="Z71" s="48">
        <v>0</v>
      </c>
      <c r="AA71" s="39">
        <v>0</v>
      </c>
      <c r="AB71" s="11">
        <v>0</v>
      </c>
      <c r="AC71" s="40">
        <v>0</v>
      </c>
      <c r="AD71" s="51">
        <v>0</v>
      </c>
      <c r="AE71" s="11">
        <v>0</v>
      </c>
      <c r="AF71" s="48">
        <v>0</v>
      </c>
      <c r="AG71" s="39">
        <v>0</v>
      </c>
      <c r="AH71" s="11">
        <v>0</v>
      </c>
      <c r="AI71" s="40">
        <v>0</v>
      </c>
      <c r="AJ71" s="51">
        <v>0</v>
      </c>
      <c r="AK71" s="11">
        <v>0</v>
      </c>
      <c r="AL71" s="48">
        <v>0</v>
      </c>
      <c r="AM71" s="39">
        <v>0</v>
      </c>
      <c r="AN71" s="11">
        <v>0</v>
      </c>
      <c r="AO71" s="40">
        <v>0</v>
      </c>
      <c r="AP71" s="6">
        <f t="shared" ref="AP71:AP83" si="95">SUM(C71,I71,L71,AG71,O71,AA71,X71,R71)+U71+AJ71+F71</f>
        <v>1.6060000000000001</v>
      </c>
      <c r="AQ71" s="15">
        <f t="shared" ref="AQ71:AQ83" si="96">SUM(D71,J71,M71,AH71,P71,AB71,Y71,S71)+V71+AK71+G71</f>
        <v>34.43</v>
      </c>
    </row>
    <row r="72" spans="1:43" x14ac:dyDescent="0.3">
      <c r="A72" s="38">
        <v>2017</v>
      </c>
      <c r="B72" s="46" t="s">
        <v>6</v>
      </c>
      <c r="C72" s="39">
        <v>0.95799999999999996</v>
      </c>
      <c r="D72" s="11">
        <v>11.98</v>
      </c>
      <c r="E72" s="40">
        <f t="shared" ref="E72:E75" si="97">D72/C72*1000</f>
        <v>12505.219206680586</v>
      </c>
      <c r="F72" s="51">
        <v>0</v>
      </c>
      <c r="G72" s="11">
        <v>0</v>
      </c>
      <c r="H72" s="48">
        <v>0</v>
      </c>
      <c r="I72" s="39">
        <v>0</v>
      </c>
      <c r="J72" s="11">
        <v>0</v>
      </c>
      <c r="K72" s="40">
        <v>0</v>
      </c>
      <c r="L72" s="51">
        <v>0</v>
      </c>
      <c r="M72" s="11">
        <v>0</v>
      </c>
      <c r="N72" s="48">
        <v>0</v>
      </c>
      <c r="O72" s="39">
        <v>0.41499999999999998</v>
      </c>
      <c r="P72" s="11">
        <v>13.71</v>
      </c>
      <c r="Q72" s="40">
        <f t="shared" si="94"/>
        <v>33036.144578313259</v>
      </c>
      <c r="R72" s="51">
        <v>0</v>
      </c>
      <c r="S72" s="11">
        <v>0</v>
      </c>
      <c r="T72" s="48">
        <v>0</v>
      </c>
      <c r="U72" s="39">
        <v>0</v>
      </c>
      <c r="V72" s="11">
        <v>0</v>
      </c>
      <c r="W72" s="40">
        <v>0</v>
      </c>
      <c r="X72" s="51">
        <v>0</v>
      </c>
      <c r="Y72" s="11">
        <v>0</v>
      </c>
      <c r="Z72" s="48">
        <v>0</v>
      </c>
      <c r="AA72" s="39">
        <v>0</v>
      </c>
      <c r="AB72" s="11">
        <v>0</v>
      </c>
      <c r="AC72" s="40">
        <v>0</v>
      </c>
      <c r="AD72" s="51">
        <v>0</v>
      </c>
      <c r="AE72" s="11">
        <v>0</v>
      </c>
      <c r="AF72" s="48">
        <v>0</v>
      </c>
      <c r="AG72" s="39">
        <v>0</v>
      </c>
      <c r="AH72" s="11">
        <v>0</v>
      </c>
      <c r="AI72" s="40">
        <v>0</v>
      </c>
      <c r="AJ72" s="51">
        <v>0</v>
      </c>
      <c r="AK72" s="11">
        <v>0</v>
      </c>
      <c r="AL72" s="48">
        <v>0</v>
      </c>
      <c r="AM72" s="39">
        <v>0</v>
      </c>
      <c r="AN72" s="11">
        <v>0</v>
      </c>
      <c r="AO72" s="40">
        <v>0</v>
      </c>
      <c r="AP72" s="6">
        <f t="shared" si="95"/>
        <v>1.373</v>
      </c>
      <c r="AQ72" s="15">
        <f t="shared" si="96"/>
        <v>25.69</v>
      </c>
    </row>
    <row r="73" spans="1:43" x14ac:dyDescent="0.3">
      <c r="A73" s="38">
        <v>2017</v>
      </c>
      <c r="B73" s="46" t="s">
        <v>7</v>
      </c>
      <c r="C73" s="39">
        <v>0</v>
      </c>
      <c r="D73" s="11">
        <v>0</v>
      </c>
      <c r="E73" s="40">
        <v>0</v>
      </c>
      <c r="F73" s="51">
        <v>0</v>
      </c>
      <c r="G73" s="11">
        <v>0</v>
      </c>
      <c r="H73" s="48">
        <v>0</v>
      </c>
      <c r="I73" s="39">
        <v>0</v>
      </c>
      <c r="J73" s="11">
        <v>0</v>
      </c>
      <c r="K73" s="40">
        <v>0</v>
      </c>
      <c r="L73" s="51">
        <v>0</v>
      </c>
      <c r="M73" s="11">
        <v>0</v>
      </c>
      <c r="N73" s="48">
        <v>0</v>
      </c>
      <c r="O73" s="39">
        <v>0.63300000000000001</v>
      </c>
      <c r="P73" s="11">
        <v>19.84</v>
      </c>
      <c r="Q73" s="40">
        <f t="shared" si="94"/>
        <v>31342.812006319113</v>
      </c>
      <c r="R73" s="51">
        <v>0</v>
      </c>
      <c r="S73" s="11">
        <v>0</v>
      </c>
      <c r="T73" s="48">
        <v>0</v>
      </c>
      <c r="U73" s="39">
        <v>0</v>
      </c>
      <c r="V73" s="11">
        <v>0</v>
      </c>
      <c r="W73" s="40">
        <v>0</v>
      </c>
      <c r="X73" s="51">
        <v>0</v>
      </c>
      <c r="Y73" s="11">
        <v>0</v>
      </c>
      <c r="Z73" s="48">
        <v>0</v>
      </c>
      <c r="AA73" s="39">
        <v>0</v>
      </c>
      <c r="AB73" s="11">
        <v>0</v>
      </c>
      <c r="AC73" s="40">
        <v>0</v>
      </c>
      <c r="AD73" s="51">
        <v>0</v>
      </c>
      <c r="AE73" s="11">
        <v>0</v>
      </c>
      <c r="AF73" s="48">
        <v>0</v>
      </c>
      <c r="AG73" s="39">
        <v>0</v>
      </c>
      <c r="AH73" s="11">
        <v>0</v>
      </c>
      <c r="AI73" s="40">
        <v>0</v>
      </c>
      <c r="AJ73" s="51">
        <v>0</v>
      </c>
      <c r="AK73" s="11">
        <v>0</v>
      </c>
      <c r="AL73" s="48">
        <v>0</v>
      </c>
      <c r="AM73" s="39">
        <v>0</v>
      </c>
      <c r="AN73" s="11">
        <v>0</v>
      </c>
      <c r="AO73" s="40">
        <v>0</v>
      </c>
      <c r="AP73" s="6">
        <f t="shared" si="95"/>
        <v>0.63300000000000001</v>
      </c>
      <c r="AQ73" s="15">
        <f t="shared" si="96"/>
        <v>19.84</v>
      </c>
    </row>
    <row r="74" spans="1:43" x14ac:dyDescent="0.3">
      <c r="A74" s="38">
        <v>2017</v>
      </c>
      <c r="B74" s="46" t="s">
        <v>8</v>
      </c>
      <c r="C74" s="39">
        <v>0</v>
      </c>
      <c r="D74" s="11">
        <v>0</v>
      </c>
      <c r="E74" s="40">
        <v>0</v>
      </c>
      <c r="F74" s="51">
        <v>0</v>
      </c>
      <c r="G74" s="11">
        <v>0</v>
      </c>
      <c r="H74" s="48">
        <v>0</v>
      </c>
      <c r="I74" s="39">
        <v>0</v>
      </c>
      <c r="J74" s="11">
        <v>0</v>
      </c>
      <c r="K74" s="40">
        <v>0</v>
      </c>
      <c r="L74" s="51">
        <v>0</v>
      </c>
      <c r="M74" s="11">
        <v>0</v>
      </c>
      <c r="N74" s="48">
        <v>0</v>
      </c>
      <c r="O74" s="39">
        <v>1.5449999999999999</v>
      </c>
      <c r="P74" s="11">
        <v>55.07</v>
      </c>
      <c r="Q74" s="40">
        <f t="shared" si="94"/>
        <v>35644.01294498382</v>
      </c>
      <c r="R74" s="51">
        <v>0</v>
      </c>
      <c r="S74" s="11">
        <v>0</v>
      </c>
      <c r="T74" s="48">
        <v>0</v>
      </c>
      <c r="U74" s="39">
        <v>0</v>
      </c>
      <c r="V74" s="11">
        <v>0</v>
      </c>
      <c r="W74" s="40">
        <v>0</v>
      </c>
      <c r="X74" s="51">
        <v>0</v>
      </c>
      <c r="Y74" s="11">
        <v>0</v>
      </c>
      <c r="Z74" s="48">
        <v>0</v>
      </c>
      <c r="AA74" s="39">
        <v>0</v>
      </c>
      <c r="AB74" s="11">
        <v>0</v>
      </c>
      <c r="AC74" s="40">
        <v>0</v>
      </c>
      <c r="AD74" s="51">
        <v>0</v>
      </c>
      <c r="AE74" s="11">
        <v>0</v>
      </c>
      <c r="AF74" s="48">
        <v>0</v>
      </c>
      <c r="AG74" s="39">
        <v>0</v>
      </c>
      <c r="AH74" s="11">
        <v>0</v>
      </c>
      <c r="AI74" s="40">
        <v>0</v>
      </c>
      <c r="AJ74" s="51">
        <v>0</v>
      </c>
      <c r="AK74" s="11">
        <v>0</v>
      </c>
      <c r="AL74" s="48">
        <v>0</v>
      </c>
      <c r="AM74" s="39">
        <v>0</v>
      </c>
      <c r="AN74" s="11">
        <v>0</v>
      </c>
      <c r="AO74" s="40">
        <v>0</v>
      </c>
      <c r="AP74" s="6">
        <f t="shared" si="95"/>
        <v>1.5449999999999999</v>
      </c>
      <c r="AQ74" s="15">
        <f t="shared" si="96"/>
        <v>55.07</v>
      </c>
    </row>
    <row r="75" spans="1:43" x14ac:dyDescent="0.3">
      <c r="A75" s="38">
        <v>2017</v>
      </c>
      <c r="B75" s="46" t="s">
        <v>9</v>
      </c>
      <c r="C75" s="39">
        <v>0.93</v>
      </c>
      <c r="D75" s="11">
        <v>18.989999999999998</v>
      </c>
      <c r="E75" s="40">
        <f t="shared" si="97"/>
        <v>20419.354838709674</v>
      </c>
      <c r="F75" s="51">
        <v>3.1E-2</v>
      </c>
      <c r="G75" s="11">
        <v>2.35</v>
      </c>
      <c r="H75" s="48">
        <f t="shared" ref="H75" si="98">G75/F75*1000</f>
        <v>75806.451612903227</v>
      </c>
      <c r="I75" s="39">
        <v>0</v>
      </c>
      <c r="J75" s="11">
        <v>0</v>
      </c>
      <c r="K75" s="40">
        <v>0</v>
      </c>
      <c r="L75" s="51">
        <v>0</v>
      </c>
      <c r="M75" s="11">
        <v>0</v>
      </c>
      <c r="N75" s="48">
        <v>0</v>
      </c>
      <c r="O75" s="39">
        <v>7.0000000000000007E-2</v>
      </c>
      <c r="P75" s="11">
        <v>2.38</v>
      </c>
      <c r="Q75" s="40">
        <f t="shared" si="94"/>
        <v>33999.999999999993</v>
      </c>
      <c r="R75" s="51">
        <v>0</v>
      </c>
      <c r="S75" s="11">
        <v>0</v>
      </c>
      <c r="T75" s="48">
        <v>0</v>
      </c>
      <c r="U75" s="39">
        <v>0.34100000000000003</v>
      </c>
      <c r="V75" s="11">
        <v>6.96</v>
      </c>
      <c r="W75" s="40">
        <f t="shared" ref="W75" si="99">V75/U75*1000</f>
        <v>20410.557184750734</v>
      </c>
      <c r="X75" s="51">
        <v>0</v>
      </c>
      <c r="Y75" s="11">
        <v>0</v>
      </c>
      <c r="Z75" s="48">
        <v>0</v>
      </c>
      <c r="AA75" s="39">
        <v>0</v>
      </c>
      <c r="AB75" s="11">
        <v>0</v>
      </c>
      <c r="AC75" s="40">
        <v>0</v>
      </c>
      <c r="AD75" s="51">
        <v>0</v>
      </c>
      <c r="AE75" s="11">
        <v>0</v>
      </c>
      <c r="AF75" s="48">
        <v>0</v>
      </c>
      <c r="AG75" s="39">
        <v>0</v>
      </c>
      <c r="AH75" s="11">
        <v>0</v>
      </c>
      <c r="AI75" s="40">
        <v>0</v>
      </c>
      <c r="AJ75" s="51">
        <v>0</v>
      </c>
      <c r="AK75" s="11">
        <v>0</v>
      </c>
      <c r="AL75" s="48">
        <v>0</v>
      </c>
      <c r="AM75" s="39">
        <v>0</v>
      </c>
      <c r="AN75" s="11">
        <v>0</v>
      </c>
      <c r="AO75" s="40">
        <v>0</v>
      </c>
      <c r="AP75" s="6">
        <f t="shared" si="95"/>
        <v>1.3719999999999999</v>
      </c>
      <c r="AQ75" s="15">
        <f t="shared" si="96"/>
        <v>30.68</v>
      </c>
    </row>
    <row r="76" spans="1:43" x14ac:dyDescent="0.3">
      <c r="A76" s="38">
        <v>2017</v>
      </c>
      <c r="B76" s="46" t="s">
        <v>10</v>
      </c>
      <c r="C76" s="39">
        <v>0</v>
      </c>
      <c r="D76" s="11">
        <v>0</v>
      </c>
      <c r="E76" s="40">
        <v>0</v>
      </c>
      <c r="F76" s="51">
        <v>0</v>
      </c>
      <c r="G76" s="11">
        <v>0</v>
      </c>
      <c r="H76" s="48">
        <v>0</v>
      </c>
      <c r="I76" s="39">
        <v>0</v>
      </c>
      <c r="J76" s="11">
        <v>0</v>
      </c>
      <c r="K76" s="40">
        <v>0</v>
      </c>
      <c r="L76" s="51">
        <v>0</v>
      </c>
      <c r="M76" s="11">
        <v>0</v>
      </c>
      <c r="N76" s="48">
        <v>0</v>
      </c>
      <c r="O76" s="39">
        <v>0.86</v>
      </c>
      <c r="P76" s="11">
        <v>37.29</v>
      </c>
      <c r="Q76" s="40">
        <f t="shared" si="94"/>
        <v>43360.465116279069</v>
      </c>
      <c r="R76" s="51">
        <v>0</v>
      </c>
      <c r="S76" s="11">
        <v>0</v>
      </c>
      <c r="T76" s="48">
        <v>0</v>
      </c>
      <c r="U76" s="39">
        <v>0</v>
      </c>
      <c r="V76" s="11">
        <v>0</v>
      </c>
      <c r="W76" s="40">
        <v>0</v>
      </c>
      <c r="X76" s="51">
        <v>0</v>
      </c>
      <c r="Y76" s="11">
        <v>0</v>
      </c>
      <c r="Z76" s="48">
        <v>0</v>
      </c>
      <c r="AA76" s="39">
        <v>0</v>
      </c>
      <c r="AB76" s="11">
        <v>0</v>
      </c>
      <c r="AC76" s="40">
        <v>0</v>
      </c>
      <c r="AD76" s="51">
        <v>0</v>
      </c>
      <c r="AE76" s="11">
        <v>0</v>
      </c>
      <c r="AF76" s="48">
        <v>0</v>
      </c>
      <c r="AG76" s="39">
        <v>0</v>
      </c>
      <c r="AH76" s="11">
        <v>0</v>
      </c>
      <c r="AI76" s="40">
        <v>0</v>
      </c>
      <c r="AJ76" s="51">
        <v>0</v>
      </c>
      <c r="AK76" s="11">
        <v>0</v>
      </c>
      <c r="AL76" s="48">
        <v>0</v>
      </c>
      <c r="AM76" s="39">
        <v>0</v>
      </c>
      <c r="AN76" s="11">
        <v>0</v>
      </c>
      <c r="AO76" s="40">
        <v>0</v>
      </c>
      <c r="AP76" s="6">
        <f t="shared" si="95"/>
        <v>0.86</v>
      </c>
      <c r="AQ76" s="15">
        <f t="shared" si="96"/>
        <v>37.29</v>
      </c>
    </row>
    <row r="77" spans="1:43" x14ac:dyDescent="0.3">
      <c r="A77" s="38">
        <v>2017</v>
      </c>
      <c r="B77" s="46" t="s">
        <v>11</v>
      </c>
      <c r="C77" s="39">
        <v>0</v>
      </c>
      <c r="D77" s="11">
        <v>0</v>
      </c>
      <c r="E77" s="40">
        <v>0</v>
      </c>
      <c r="F77" s="51">
        <v>0</v>
      </c>
      <c r="G77" s="11">
        <v>0</v>
      </c>
      <c r="H77" s="48">
        <v>0</v>
      </c>
      <c r="I77" s="39">
        <v>0</v>
      </c>
      <c r="J77" s="11">
        <v>0</v>
      </c>
      <c r="K77" s="40">
        <v>0</v>
      </c>
      <c r="L77" s="51">
        <v>0</v>
      </c>
      <c r="M77" s="11">
        <v>0</v>
      </c>
      <c r="N77" s="48">
        <v>0</v>
      </c>
      <c r="O77" s="39">
        <v>0.60199999999999998</v>
      </c>
      <c r="P77" s="11">
        <v>23.73</v>
      </c>
      <c r="Q77" s="40">
        <f t="shared" si="94"/>
        <v>39418.604651162794</v>
      </c>
      <c r="R77" s="51">
        <v>0</v>
      </c>
      <c r="S77" s="11">
        <v>0</v>
      </c>
      <c r="T77" s="48">
        <v>0</v>
      </c>
      <c r="U77" s="39">
        <v>0</v>
      </c>
      <c r="V77" s="11">
        <v>0</v>
      </c>
      <c r="W77" s="40">
        <v>0</v>
      </c>
      <c r="X77" s="51">
        <v>0</v>
      </c>
      <c r="Y77" s="11">
        <v>0</v>
      </c>
      <c r="Z77" s="48">
        <v>0</v>
      </c>
      <c r="AA77" s="39">
        <v>0</v>
      </c>
      <c r="AB77" s="11">
        <v>0</v>
      </c>
      <c r="AC77" s="40">
        <v>0</v>
      </c>
      <c r="AD77" s="51">
        <v>0</v>
      </c>
      <c r="AE77" s="11">
        <v>0</v>
      </c>
      <c r="AF77" s="48">
        <v>0</v>
      </c>
      <c r="AG77" s="39">
        <v>0</v>
      </c>
      <c r="AH77" s="11">
        <v>0</v>
      </c>
      <c r="AI77" s="40">
        <v>0</v>
      </c>
      <c r="AJ77" s="51">
        <v>0</v>
      </c>
      <c r="AK77" s="11">
        <v>0</v>
      </c>
      <c r="AL77" s="48">
        <v>0</v>
      </c>
      <c r="AM77" s="39">
        <v>0</v>
      </c>
      <c r="AN77" s="11">
        <v>0</v>
      </c>
      <c r="AO77" s="40">
        <v>0</v>
      </c>
      <c r="AP77" s="6">
        <f t="shared" si="95"/>
        <v>0.60199999999999998</v>
      </c>
      <c r="AQ77" s="15">
        <f t="shared" si="96"/>
        <v>23.73</v>
      </c>
    </row>
    <row r="78" spans="1:43" x14ac:dyDescent="0.3">
      <c r="A78" s="38">
        <v>2017</v>
      </c>
      <c r="B78" s="46" t="s">
        <v>12</v>
      </c>
      <c r="C78" s="39">
        <v>0</v>
      </c>
      <c r="D78" s="11">
        <v>0</v>
      </c>
      <c r="E78" s="40">
        <v>0</v>
      </c>
      <c r="F78" s="51">
        <v>0</v>
      </c>
      <c r="G78" s="11">
        <v>0</v>
      </c>
      <c r="H78" s="48">
        <v>0</v>
      </c>
      <c r="I78" s="39">
        <v>0</v>
      </c>
      <c r="J78" s="11">
        <v>0</v>
      </c>
      <c r="K78" s="40">
        <v>0</v>
      </c>
      <c r="L78" s="51">
        <v>0</v>
      </c>
      <c r="M78" s="11">
        <v>0</v>
      </c>
      <c r="N78" s="48">
        <v>0</v>
      </c>
      <c r="O78" s="39">
        <v>2.121</v>
      </c>
      <c r="P78" s="11">
        <v>57.64</v>
      </c>
      <c r="Q78" s="40">
        <f t="shared" si="94"/>
        <v>27175.860443187175</v>
      </c>
      <c r="R78" s="51">
        <v>0</v>
      </c>
      <c r="S78" s="11">
        <v>0</v>
      </c>
      <c r="T78" s="48">
        <v>0</v>
      </c>
      <c r="U78" s="39">
        <v>0</v>
      </c>
      <c r="V78" s="11">
        <v>0</v>
      </c>
      <c r="W78" s="40">
        <v>0</v>
      </c>
      <c r="X78" s="51">
        <v>0</v>
      </c>
      <c r="Y78" s="11">
        <v>0</v>
      </c>
      <c r="Z78" s="48">
        <v>0</v>
      </c>
      <c r="AA78" s="39">
        <v>0</v>
      </c>
      <c r="AB78" s="11">
        <v>0</v>
      </c>
      <c r="AC78" s="40">
        <v>0</v>
      </c>
      <c r="AD78" s="51">
        <v>0</v>
      </c>
      <c r="AE78" s="11">
        <v>0</v>
      </c>
      <c r="AF78" s="48">
        <v>0</v>
      </c>
      <c r="AG78" s="39">
        <v>0</v>
      </c>
      <c r="AH78" s="11">
        <v>0</v>
      </c>
      <c r="AI78" s="40">
        <v>0</v>
      </c>
      <c r="AJ78" s="51">
        <v>0</v>
      </c>
      <c r="AK78" s="11">
        <v>0</v>
      </c>
      <c r="AL78" s="48">
        <v>0</v>
      </c>
      <c r="AM78" s="39">
        <v>0</v>
      </c>
      <c r="AN78" s="11">
        <v>0</v>
      </c>
      <c r="AO78" s="40">
        <v>0</v>
      </c>
      <c r="AP78" s="6">
        <f t="shared" si="95"/>
        <v>2.121</v>
      </c>
      <c r="AQ78" s="15">
        <f t="shared" si="96"/>
        <v>57.64</v>
      </c>
    </row>
    <row r="79" spans="1:43" x14ac:dyDescent="0.3">
      <c r="A79" s="38">
        <v>2017</v>
      </c>
      <c r="B79" s="46" t="s">
        <v>13</v>
      </c>
      <c r="C79" s="39">
        <v>0</v>
      </c>
      <c r="D79" s="11">
        <v>0</v>
      </c>
      <c r="E79" s="40">
        <v>0</v>
      </c>
      <c r="F79" s="51">
        <v>0</v>
      </c>
      <c r="G79" s="11">
        <v>0</v>
      </c>
      <c r="H79" s="48">
        <v>0</v>
      </c>
      <c r="I79" s="39">
        <v>0</v>
      </c>
      <c r="J79" s="11">
        <v>0</v>
      </c>
      <c r="K79" s="40">
        <v>0</v>
      </c>
      <c r="L79" s="51">
        <v>0</v>
      </c>
      <c r="M79" s="11">
        <v>0</v>
      </c>
      <c r="N79" s="48">
        <v>0</v>
      </c>
      <c r="O79" s="39">
        <v>0.32900000000000001</v>
      </c>
      <c r="P79" s="11">
        <v>11.37</v>
      </c>
      <c r="Q79" s="40">
        <f t="shared" si="94"/>
        <v>34559.270516717319</v>
      </c>
      <c r="R79" s="51">
        <v>0</v>
      </c>
      <c r="S79" s="11">
        <v>0</v>
      </c>
      <c r="T79" s="48">
        <v>0</v>
      </c>
      <c r="U79" s="39">
        <v>0</v>
      </c>
      <c r="V79" s="11">
        <v>0</v>
      </c>
      <c r="W79" s="40">
        <v>0</v>
      </c>
      <c r="X79" s="51">
        <v>0</v>
      </c>
      <c r="Y79" s="11">
        <v>0</v>
      </c>
      <c r="Z79" s="48">
        <v>0</v>
      </c>
      <c r="AA79" s="39">
        <v>0</v>
      </c>
      <c r="AB79" s="11">
        <v>0</v>
      </c>
      <c r="AC79" s="40">
        <v>0</v>
      </c>
      <c r="AD79" s="51">
        <v>0</v>
      </c>
      <c r="AE79" s="11">
        <v>0</v>
      </c>
      <c r="AF79" s="48">
        <v>0</v>
      </c>
      <c r="AG79" s="39">
        <v>0</v>
      </c>
      <c r="AH79" s="11">
        <v>0</v>
      </c>
      <c r="AI79" s="40">
        <v>0</v>
      </c>
      <c r="AJ79" s="51">
        <v>0</v>
      </c>
      <c r="AK79" s="11">
        <v>0</v>
      </c>
      <c r="AL79" s="48">
        <v>0</v>
      </c>
      <c r="AM79" s="39">
        <v>0</v>
      </c>
      <c r="AN79" s="11">
        <v>0</v>
      </c>
      <c r="AO79" s="40">
        <v>0</v>
      </c>
      <c r="AP79" s="6">
        <f t="shared" si="95"/>
        <v>0.32900000000000001</v>
      </c>
      <c r="AQ79" s="15">
        <f t="shared" si="96"/>
        <v>11.37</v>
      </c>
    </row>
    <row r="80" spans="1:43" x14ac:dyDescent="0.3">
      <c r="A80" s="38">
        <v>2017</v>
      </c>
      <c r="B80" s="46" t="s">
        <v>14</v>
      </c>
      <c r="C80" s="39">
        <v>0</v>
      </c>
      <c r="D80" s="11">
        <v>0</v>
      </c>
      <c r="E80" s="40">
        <v>0</v>
      </c>
      <c r="F80" s="51">
        <v>0</v>
      </c>
      <c r="G80" s="11">
        <v>0</v>
      </c>
      <c r="H80" s="48">
        <v>0</v>
      </c>
      <c r="I80" s="39">
        <v>0</v>
      </c>
      <c r="J80" s="11">
        <v>0</v>
      </c>
      <c r="K80" s="40">
        <v>0</v>
      </c>
      <c r="L80" s="51">
        <v>0</v>
      </c>
      <c r="M80" s="11">
        <v>0</v>
      </c>
      <c r="N80" s="48">
        <v>0</v>
      </c>
      <c r="O80" s="39">
        <v>2.3639999999999999</v>
      </c>
      <c r="P80" s="11">
        <v>79.510000000000005</v>
      </c>
      <c r="Q80" s="40">
        <f t="shared" si="94"/>
        <v>33633.671742808801</v>
      </c>
      <c r="R80" s="51">
        <v>0</v>
      </c>
      <c r="S80" s="11">
        <v>0</v>
      </c>
      <c r="T80" s="48">
        <v>0</v>
      </c>
      <c r="U80" s="39">
        <v>0</v>
      </c>
      <c r="V80" s="11">
        <v>0</v>
      </c>
      <c r="W80" s="40">
        <v>0</v>
      </c>
      <c r="X80" s="51">
        <v>0</v>
      </c>
      <c r="Y80" s="11">
        <v>0</v>
      </c>
      <c r="Z80" s="48">
        <v>0</v>
      </c>
      <c r="AA80" s="39">
        <v>0</v>
      </c>
      <c r="AB80" s="11">
        <v>0</v>
      </c>
      <c r="AC80" s="40">
        <v>0</v>
      </c>
      <c r="AD80" s="51">
        <v>0</v>
      </c>
      <c r="AE80" s="11">
        <v>0</v>
      </c>
      <c r="AF80" s="48">
        <v>0</v>
      </c>
      <c r="AG80" s="39">
        <v>0</v>
      </c>
      <c r="AH80" s="11">
        <v>0</v>
      </c>
      <c r="AI80" s="40">
        <v>0</v>
      </c>
      <c r="AJ80" s="51">
        <v>0</v>
      </c>
      <c r="AK80" s="11">
        <v>0</v>
      </c>
      <c r="AL80" s="48">
        <v>0</v>
      </c>
      <c r="AM80" s="39">
        <v>0</v>
      </c>
      <c r="AN80" s="11">
        <v>0</v>
      </c>
      <c r="AO80" s="40">
        <v>0</v>
      </c>
      <c r="AP80" s="6">
        <f t="shared" si="95"/>
        <v>2.3639999999999999</v>
      </c>
      <c r="AQ80" s="15">
        <f t="shared" si="96"/>
        <v>79.510000000000005</v>
      </c>
    </row>
    <row r="81" spans="1:43" x14ac:dyDescent="0.3">
      <c r="A81" s="38">
        <v>2017</v>
      </c>
      <c r="B81" s="48" t="s">
        <v>15</v>
      </c>
      <c r="C81" s="39">
        <v>0</v>
      </c>
      <c r="D81" s="11">
        <v>0</v>
      </c>
      <c r="E81" s="40">
        <v>0</v>
      </c>
      <c r="F81" s="51">
        <v>0</v>
      </c>
      <c r="G81" s="11">
        <v>0</v>
      </c>
      <c r="H81" s="48">
        <v>0</v>
      </c>
      <c r="I81" s="39">
        <v>0</v>
      </c>
      <c r="J81" s="11">
        <v>0</v>
      </c>
      <c r="K81" s="40">
        <v>0</v>
      </c>
      <c r="L81" s="51">
        <v>0</v>
      </c>
      <c r="M81" s="11">
        <v>0</v>
      </c>
      <c r="N81" s="48">
        <v>0</v>
      </c>
      <c r="O81" s="39">
        <v>1.0740000000000001</v>
      </c>
      <c r="P81" s="11">
        <v>29.31</v>
      </c>
      <c r="Q81" s="40">
        <f t="shared" si="94"/>
        <v>27290.502793296084</v>
      </c>
      <c r="R81" s="51">
        <v>0</v>
      </c>
      <c r="S81" s="11">
        <v>0</v>
      </c>
      <c r="T81" s="48">
        <v>0</v>
      </c>
      <c r="U81" s="39">
        <v>0</v>
      </c>
      <c r="V81" s="11">
        <v>0</v>
      </c>
      <c r="W81" s="40">
        <v>0</v>
      </c>
      <c r="X81" s="51">
        <v>0</v>
      </c>
      <c r="Y81" s="11">
        <v>0</v>
      </c>
      <c r="Z81" s="48">
        <v>0</v>
      </c>
      <c r="AA81" s="39">
        <v>0</v>
      </c>
      <c r="AB81" s="11">
        <v>0</v>
      </c>
      <c r="AC81" s="40">
        <v>0</v>
      </c>
      <c r="AD81" s="51">
        <v>0</v>
      </c>
      <c r="AE81" s="11">
        <v>0</v>
      </c>
      <c r="AF81" s="48">
        <v>0</v>
      </c>
      <c r="AG81" s="39">
        <v>0</v>
      </c>
      <c r="AH81" s="11">
        <v>0</v>
      </c>
      <c r="AI81" s="40">
        <v>0</v>
      </c>
      <c r="AJ81" s="51">
        <v>0</v>
      </c>
      <c r="AK81" s="11">
        <v>0</v>
      </c>
      <c r="AL81" s="48">
        <v>0</v>
      </c>
      <c r="AM81" s="39">
        <v>0</v>
      </c>
      <c r="AN81" s="11">
        <v>0</v>
      </c>
      <c r="AO81" s="40">
        <v>0</v>
      </c>
      <c r="AP81" s="6">
        <f t="shared" si="95"/>
        <v>1.0740000000000001</v>
      </c>
      <c r="AQ81" s="15">
        <f t="shared" si="96"/>
        <v>29.31</v>
      </c>
    </row>
    <row r="82" spans="1:43" x14ac:dyDescent="0.3">
      <c r="A82" s="38">
        <v>2017</v>
      </c>
      <c r="B82" s="46" t="s">
        <v>16</v>
      </c>
      <c r="C82" s="39">
        <v>0</v>
      </c>
      <c r="D82" s="11">
        <v>0</v>
      </c>
      <c r="E82" s="40">
        <v>0</v>
      </c>
      <c r="F82" s="51">
        <v>0</v>
      </c>
      <c r="G82" s="11">
        <v>0</v>
      </c>
      <c r="H82" s="48">
        <v>0</v>
      </c>
      <c r="I82" s="39">
        <v>0</v>
      </c>
      <c r="J82" s="11">
        <v>0</v>
      </c>
      <c r="K82" s="40">
        <v>0</v>
      </c>
      <c r="L82" s="51">
        <v>0</v>
      </c>
      <c r="M82" s="11">
        <v>0</v>
      </c>
      <c r="N82" s="48">
        <v>0</v>
      </c>
      <c r="O82" s="39">
        <v>0.29899999999999999</v>
      </c>
      <c r="P82" s="11">
        <v>10.15</v>
      </c>
      <c r="Q82" s="40">
        <f t="shared" si="94"/>
        <v>33946.488294314382</v>
      </c>
      <c r="R82" s="51">
        <v>0</v>
      </c>
      <c r="S82" s="11">
        <v>0</v>
      </c>
      <c r="T82" s="48">
        <v>0</v>
      </c>
      <c r="U82" s="39">
        <v>0</v>
      </c>
      <c r="V82" s="11">
        <v>0</v>
      </c>
      <c r="W82" s="40">
        <v>0</v>
      </c>
      <c r="X82" s="51">
        <v>0</v>
      </c>
      <c r="Y82" s="11">
        <v>0</v>
      </c>
      <c r="Z82" s="48">
        <v>0</v>
      </c>
      <c r="AA82" s="39">
        <v>0</v>
      </c>
      <c r="AB82" s="11">
        <v>0</v>
      </c>
      <c r="AC82" s="40">
        <v>0</v>
      </c>
      <c r="AD82" s="51">
        <v>0</v>
      </c>
      <c r="AE82" s="11">
        <v>0</v>
      </c>
      <c r="AF82" s="48">
        <v>0</v>
      </c>
      <c r="AG82" s="39">
        <v>0</v>
      </c>
      <c r="AH82" s="11">
        <v>0</v>
      </c>
      <c r="AI82" s="40">
        <v>0</v>
      </c>
      <c r="AJ82" s="51">
        <v>0</v>
      </c>
      <c r="AK82" s="11">
        <v>0</v>
      </c>
      <c r="AL82" s="48">
        <v>0</v>
      </c>
      <c r="AM82" s="39">
        <v>0</v>
      </c>
      <c r="AN82" s="11">
        <v>0</v>
      </c>
      <c r="AO82" s="40">
        <v>0</v>
      </c>
      <c r="AP82" s="6">
        <f t="shared" si="95"/>
        <v>0.29899999999999999</v>
      </c>
      <c r="AQ82" s="15">
        <f t="shared" si="96"/>
        <v>10.15</v>
      </c>
    </row>
    <row r="83" spans="1:43" ht="15" thickBot="1" x14ac:dyDescent="0.35">
      <c r="A83" s="41"/>
      <c r="B83" s="47" t="s">
        <v>17</v>
      </c>
      <c r="C83" s="42">
        <f t="shared" ref="C83:D83" si="100">SUM(C71:C82)</f>
        <v>1.8879999999999999</v>
      </c>
      <c r="D83" s="35">
        <f t="shared" si="100"/>
        <v>30.97</v>
      </c>
      <c r="E83" s="43"/>
      <c r="F83" s="52">
        <f t="shared" ref="F83:G83" si="101">SUM(F71:F82)</f>
        <v>3.1E-2</v>
      </c>
      <c r="G83" s="35">
        <f t="shared" si="101"/>
        <v>2.35</v>
      </c>
      <c r="H83" s="57"/>
      <c r="I83" s="42">
        <f t="shared" ref="I83:J83" si="102">SUM(I71:I82)</f>
        <v>0</v>
      </c>
      <c r="J83" s="35">
        <f t="shared" si="102"/>
        <v>0</v>
      </c>
      <c r="K83" s="43"/>
      <c r="L83" s="52">
        <f t="shared" ref="L83:M83" si="103">SUM(L71:L82)</f>
        <v>0</v>
      </c>
      <c r="M83" s="35">
        <f t="shared" si="103"/>
        <v>0</v>
      </c>
      <c r="N83" s="57"/>
      <c r="O83" s="42">
        <f t="shared" ref="O83:P83" si="104">SUM(O71:O82)</f>
        <v>11.918000000000001</v>
      </c>
      <c r="P83" s="35">
        <f t="shared" si="104"/>
        <v>374.42999999999995</v>
      </c>
      <c r="Q83" s="43"/>
      <c r="R83" s="52">
        <f t="shared" ref="R83:S83" si="105">SUM(R71:R82)</f>
        <v>0</v>
      </c>
      <c r="S83" s="35">
        <f t="shared" si="105"/>
        <v>0</v>
      </c>
      <c r="T83" s="57"/>
      <c r="U83" s="42">
        <f t="shared" ref="U83:V83" si="106">SUM(U71:U82)</f>
        <v>0.34100000000000003</v>
      </c>
      <c r="V83" s="35">
        <f t="shared" si="106"/>
        <v>6.96</v>
      </c>
      <c r="W83" s="43"/>
      <c r="X83" s="52">
        <f t="shared" ref="X83:Y83" si="107">SUM(X71:X82)</f>
        <v>0</v>
      </c>
      <c r="Y83" s="35">
        <f t="shared" si="107"/>
        <v>0</v>
      </c>
      <c r="Z83" s="57"/>
      <c r="AA83" s="42">
        <f t="shared" ref="AA83:AB83" si="108">SUM(AA71:AA82)</f>
        <v>0</v>
      </c>
      <c r="AB83" s="35">
        <f t="shared" si="108"/>
        <v>0</v>
      </c>
      <c r="AC83" s="43"/>
      <c r="AD83" s="52">
        <f t="shared" ref="AD83:AE83" si="109">SUM(AD71:AD82)</f>
        <v>0</v>
      </c>
      <c r="AE83" s="35">
        <f t="shared" si="109"/>
        <v>0</v>
      </c>
      <c r="AF83" s="57"/>
      <c r="AG83" s="42">
        <f t="shared" ref="AG83:AH83" si="110">SUM(AG71:AG82)</f>
        <v>0</v>
      </c>
      <c r="AH83" s="35">
        <f t="shared" si="110"/>
        <v>0</v>
      </c>
      <c r="AI83" s="43"/>
      <c r="AJ83" s="52">
        <f t="shared" ref="AJ83:AK83" si="111">SUM(AJ71:AJ82)</f>
        <v>0</v>
      </c>
      <c r="AK83" s="35">
        <f t="shared" si="111"/>
        <v>0</v>
      </c>
      <c r="AL83" s="57"/>
      <c r="AM83" s="42">
        <f t="shared" ref="AM83:AN83" si="112">SUM(AM71:AM82)</f>
        <v>0</v>
      </c>
      <c r="AN83" s="35">
        <f t="shared" si="112"/>
        <v>0</v>
      </c>
      <c r="AO83" s="43"/>
      <c r="AP83" s="36">
        <f t="shared" si="95"/>
        <v>14.178000000000001</v>
      </c>
      <c r="AQ83" s="37">
        <f t="shared" si="96"/>
        <v>414.71</v>
      </c>
    </row>
    <row r="84" spans="1:43" x14ac:dyDescent="0.3">
      <c r="A84" s="38">
        <v>2018</v>
      </c>
      <c r="B84" s="46" t="s">
        <v>5</v>
      </c>
      <c r="C84" s="39">
        <v>0</v>
      </c>
      <c r="D84" s="11">
        <v>0</v>
      </c>
      <c r="E84" s="40">
        <v>0</v>
      </c>
      <c r="F84" s="51">
        <v>0</v>
      </c>
      <c r="G84" s="11">
        <v>0</v>
      </c>
      <c r="H84" s="48">
        <v>0</v>
      </c>
      <c r="I84" s="39">
        <v>0</v>
      </c>
      <c r="J84" s="11">
        <v>0</v>
      </c>
      <c r="K84" s="40">
        <v>0</v>
      </c>
      <c r="L84" s="51">
        <v>0</v>
      </c>
      <c r="M84" s="11">
        <v>0</v>
      </c>
      <c r="N84" s="48">
        <v>0</v>
      </c>
      <c r="O84" s="39">
        <v>1.2989999999999999</v>
      </c>
      <c r="P84" s="11">
        <v>38.590000000000003</v>
      </c>
      <c r="Q84" s="40">
        <f t="shared" ref="Q84:Q95" si="113">P84/O84*1000</f>
        <v>29707.467282525024</v>
      </c>
      <c r="R84" s="51">
        <v>0</v>
      </c>
      <c r="S84" s="11">
        <v>0</v>
      </c>
      <c r="T84" s="48">
        <v>0</v>
      </c>
      <c r="U84" s="39">
        <v>0</v>
      </c>
      <c r="V84" s="11">
        <v>0</v>
      </c>
      <c r="W84" s="40">
        <v>0</v>
      </c>
      <c r="X84" s="51">
        <v>0</v>
      </c>
      <c r="Y84" s="11">
        <v>0</v>
      </c>
      <c r="Z84" s="48">
        <v>0</v>
      </c>
      <c r="AA84" s="39">
        <v>0</v>
      </c>
      <c r="AB84" s="11">
        <v>0</v>
      </c>
      <c r="AC84" s="40">
        <v>0</v>
      </c>
      <c r="AD84" s="51">
        <v>0</v>
      </c>
      <c r="AE84" s="11">
        <v>0</v>
      </c>
      <c r="AF84" s="48">
        <v>0</v>
      </c>
      <c r="AG84" s="39">
        <v>0</v>
      </c>
      <c r="AH84" s="11">
        <v>0</v>
      </c>
      <c r="AI84" s="40">
        <v>0</v>
      </c>
      <c r="AJ84" s="51">
        <v>0</v>
      </c>
      <c r="AK84" s="11">
        <v>0</v>
      </c>
      <c r="AL84" s="48">
        <v>0</v>
      </c>
      <c r="AM84" s="39">
        <v>0</v>
      </c>
      <c r="AN84" s="11">
        <v>0</v>
      </c>
      <c r="AO84" s="40">
        <v>0</v>
      </c>
      <c r="AP84" s="6">
        <f t="shared" ref="AP84:AP94" si="114">SUM(C84,I84,L84,AG84,O84,AA84,X84,R84+U84+AJ84+F84+AM84)+AD84</f>
        <v>1.2989999999999999</v>
      </c>
      <c r="AQ84" s="15">
        <f t="shared" ref="AQ84:AQ94" si="115">SUM(D84,J84,M84,AH84,P84,AB84,Y84,S84+V84+AK84+G84+AN84)+AE84</f>
        <v>38.590000000000003</v>
      </c>
    </row>
    <row r="85" spans="1:43" x14ac:dyDescent="0.3">
      <c r="A85" s="38">
        <v>2018</v>
      </c>
      <c r="B85" s="46" t="s">
        <v>6</v>
      </c>
      <c r="C85" s="39">
        <v>0</v>
      </c>
      <c r="D85" s="11">
        <v>0</v>
      </c>
      <c r="E85" s="40">
        <v>0</v>
      </c>
      <c r="F85" s="51">
        <v>0</v>
      </c>
      <c r="G85" s="11">
        <v>0</v>
      </c>
      <c r="H85" s="48">
        <v>0</v>
      </c>
      <c r="I85" s="39">
        <v>0</v>
      </c>
      <c r="J85" s="11">
        <v>0</v>
      </c>
      <c r="K85" s="40">
        <v>0</v>
      </c>
      <c r="L85" s="51">
        <v>0</v>
      </c>
      <c r="M85" s="11">
        <v>0</v>
      </c>
      <c r="N85" s="48">
        <v>0</v>
      </c>
      <c r="O85" s="39">
        <v>1.99</v>
      </c>
      <c r="P85" s="11">
        <v>33.36</v>
      </c>
      <c r="Q85" s="40">
        <f t="shared" si="113"/>
        <v>16763.819095477389</v>
      </c>
      <c r="R85" s="51">
        <v>0</v>
      </c>
      <c r="S85" s="11">
        <v>0</v>
      </c>
      <c r="T85" s="48">
        <v>0</v>
      </c>
      <c r="U85" s="39">
        <v>0</v>
      </c>
      <c r="V85" s="11">
        <v>0</v>
      </c>
      <c r="W85" s="40">
        <v>0</v>
      </c>
      <c r="X85" s="51">
        <v>0</v>
      </c>
      <c r="Y85" s="11">
        <v>0</v>
      </c>
      <c r="Z85" s="48">
        <v>0</v>
      </c>
      <c r="AA85" s="39">
        <v>0</v>
      </c>
      <c r="AB85" s="11">
        <v>0</v>
      </c>
      <c r="AC85" s="40">
        <v>0</v>
      </c>
      <c r="AD85" s="51">
        <v>0</v>
      </c>
      <c r="AE85" s="11">
        <v>0</v>
      </c>
      <c r="AF85" s="48">
        <v>0</v>
      </c>
      <c r="AG85" s="39">
        <v>0</v>
      </c>
      <c r="AH85" s="11">
        <v>0</v>
      </c>
      <c r="AI85" s="40">
        <v>0</v>
      </c>
      <c r="AJ85" s="51">
        <v>0</v>
      </c>
      <c r="AK85" s="11">
        <v>0</v>
      </c>
      <c r="AL85" s="48">
        <v>0</v>
      </c>
      <c r="AM85" s="39">
        <v>0.2</v>
      </c>
      <c r="AN85" s="11">
        <v>70.2</v>
      </c>
      <c r="AO85" s="40">
        <f t="shared" ref="AO85" si="116">AN85/AM85*1000</f>
        <v>351000</v>
      </c>
      <c r="AP85" s="6">
        <f t="shared" si="114"/>
        <v>2.19</v>
      </c>
      <c r="AQ85" s="15">
        <f t="shared" si="115"/>
        <v>103.56</v>
      </c>
    </row>
    <row r="86" spans="1:43" x14ac:dyDescent="0.3">
      <c r="A86" s="38">
        <v>2018</v>
      </c>
      <c r="B86" s="46" t="s">
        <v>7</v>
      </c>
      <c r="C86" s="39">
        <v>0</v>
      </c>
      <c r="D86" s="11">
        <v>0</v>
      </c>
      <c r="E86" s="40">
        <v>0</v>
      </c>
      <c r="F86" s="51">
        <v>0</v>
      </c>
      <c r="G86" s="11">
        <v>0</v>
      </c>
      <c r="H86" s="48">
        <v>0</v>
      </c>
      <c r="I86" s="39">
        <v>0</v>
      </c>
      <c r="J86" s="11">
        <v>0</v>
      </c>
      <c r="K86" s="40">
        <v>0</v>
      </c>
      <c r="L86" s="51">
        <v>0</v>
      </c>
      <c r="M86" s="11">
        <v>0</v>
      </c>
      <c r="N86" s="48">
        <v>0</v>
      </c>
      <c r="O86" s="39">
        <v>0.97799999999999998</v>
      </c>
      <c r="P86" s="11">
        <v>23.18</v>
      </c>
      <c r="Q86" s="40">
        <f t="shared" si="113"/>
        <v>23701.431492842534</v>
      </c>
      <c r="R86" s="51">
        <v>0</v>
      </c>
      <c r="S86" s="11">
        <v>0</v>
      </c>
      <c r="T86" s="48">
        <v>0</v>
      </c>
      <c r="U86" s="39">
        <v>0</v>
      </c>
      <c r="V86" s="11">
        <v>0</v>
      </c>
      <c r="W86" s="40">
        <v>0</v>
      </c>
      <c r="X86" s="51">
        <v>0</v>
      </c>
      <c r="Y86" s="11">
        <v>0</v>
      </c>
      <c r="Z86" s="48">
        <v>0</v>
      </c>
      <c r="AA86" s="39">
        <v>0</v>
      </c>
      <c r="AB86" s="11">
        <v>0</v>
      </c>
      <c r="AC86" s="40">
        <v>0</v>
      </c>
      <c r="AD86" s="51">
        <v>0</v>
      </c>
      <c r="AE86" s="11">
        <v>0</v>
      </c>
      <c r="AF86" s="48">
        <v>0</v>
      </c>
      <c r="AG86" s="39">
        <v>0</v>
      </c>
      <c r="AH86" s="11">
        <v>0</v>
      </c>
      <c r="AI86" s="40">
        <v>0</v>
      </c>
      <c r="AJ86" s="51">
        <v>0</v>
      </c>
      <c r="AK86" s="11">
        <v>0</v>
      </c>
      <c r="AL86" s="48">
        <v>0</v>
      </c>
      <c r="AM86" s="39">
        <v>0</v>
      </c>
      <c r="AN86" s="11">
        <v>0</v>
      </c>
      <c r="AO86" s="40">
        <v>0</v>
      </c>
      <c r="AP86" s="6">
        <f t="shared" si="114"/>
        <v>0.97799999999999998</v>
      </c>
      <c r="AQ86" s="15">
        <f t="shared" si="115"/>
        <v>23.18</v>
      </c>
    </row>
    <row r="87" spans="1:43" x14ac:dyDescent="0.3">
      <c r="A87" s="38">
        <v>2018</v>
      </c>
      <c r="B87" s="46" t="s">
        <v>8</v>
      </c>
      <c r="C87" s="39">
        <v>0</v>
      </c>
      <c r="D87" s="11">
        <v>0</v>
      </c>
      <c r="E87" s="40">
        <v>0</v>
      </c>
      <c r="F87" s="51">
        <v>0</v>
      </c>
      <c r="G87" s="11">
        <v>0</v>
      </c>
      <c r="H87" s="48">
        <v>0</v>
      </c>
      <c r="I87" s="39">
        <v>0</v>
      </c>
      <c r="J87" s="11">
        <v>0</v>
      </c>
      <c r="K87" s="40">
        <v>0</v>
      </c>
      <c r="L87" s="51">
        <v>0</v>
      </c>
      <c r="M87" s="11">
        <v>0</v>
      </c>
      <c r="N87" s="48">
        <v>0</v>
      </c>
      <c r="O87" s="39">
        <v>1.6279999999999999</v>
      </c>
      <c r="P87" s="11">
        <v>48.86</v>
      </c>
      <c r="Q87" s="40">
        <f t="shared" si="113"/>
        <v>30012.285012285014</v>
      </c>
      <c r="R87" s="51">
        <v>0</v>
      </c>
      <c r="S87" s="11">
        <v>0</v>
      </c>
      <c r="T87" s="48">
        <v>0</v>
      </c>
      <c r="U87" s="39">
        <v>0</v>
      </c>
      <c r="V87" s="11">
        <v>0</v>
      </c>
      <c r="W87" s="40">
        <v>0</v>
      </c>
      <c r="X87" s="51">
        <v>0</v>
      </c>
      <c r="Y87" s="11">
        <v>0</v>
      </c>
      <c r="Z87" s="48">
        <v>0</v>
      </c>
      <c r="AA87" s="39">
        <v>0</v>
      </c>
      <c r="AB87" s="11">
        <v>0</v>
      </c>
      <c r="AC87" s="40">
        <v>0</v>
      </c>
      <c r="AD87" s="51">
        <v>0</v>
      </c>
      <c r="AE87" s="11">
        <v>0</v>
      </c>
      <c r="AF87" s="48">
        <v>0</v>
      </c>
      <c r="AG87" s="39">
        <v>0</v>
      </c>
      <c r="AH87" s="11">
        <v>0</v>
      </c>
      <c r="AI87" s="40">
        <v>0</v>
      </c>
      <c r="AJ87" s="51">
        <v>0</v>
      </c>
      <c r="AK87" s="11">
        <v>0</v>
      </c>
      <c r="AL87" s="48">
        <v>0</v>
      </c>
      <c r="AM87" s="39">
        <v>0</v>
      </c>
      <c r="AN87" s="11">
        <v>0</v>
      </c>
      <c r="AO87" s="40">
        <v>0</v>
      </c>
      <c r="AP87" s="6">
        <f t="shared" si="114"/>
        <v>1.6279999999999999</v>
      </c>
      <c r="AQ87" s="15">
        <f t="shared" si="115"/>
        <v>48.86</v>
      </c>
    </row>
    <row r="88" spans="1:43" x14ac:dyDescent="0.3">
      <c r="A88" s="38">
        <v>2018</v>
      </c>
      <c r="B88" s="46" t="s">
        <v>9</v>
      </c>
      <c r="C88" s="39">
        <v>0</v>
      </c>
      <c r="D88" s="11">
        <v>0</v>
      </c>
      <c r="E88" s="40">
        <v>0</v>
      </c>
      <c r="F88" s="51">
        <v>0</v>
      </c>
      <c r="G88" s="11">
        <v>0</v>
      </c>
      <c r="H88" s="48">
        <v>0</v>
      </c>
      <c r="I88" s="39">
        <v>0</v>
      </c>
      <c r="J88" s="11">
        <v>0</v>
      </c>
      <c r="K88" s="40">
        <v>0</v>
      </c>
      <c r="L88" s="51">
        <v>0</v>
      </c>
      <c r="M88" s="11">
        <v>0</v>
      </c>
      <c r="N88" s="48">
        <v>0</v>
      </c>
      <c r="O88" s="39">
        <v>1.3169999999999999</v>
      </c>
      <c r="P88" s="11">
        <v>36.54</v>
      </c>
      <c r="Q88" s="40">
        <f t="shared" si="113"/>
        <v>27744.874715261962</v>
      </c>
      <c r="R88" s="51">
        <v>0</v>
      </c>
      <c r="S88" s="11">
        <v>0</v>
      </c>
      <c r="T88" s="48">
        <v>0</v>
      </c>
      <c r="U88" s="39">
        <v>0</v>
      </c>
      <c r="V88" s="11">
        <v>0</v>
      </c>
      <c r="W88" s="40">
        <v>0</v>
      </c>
      <c r="X88" s="51">
        <v>0</v>
      </c>
      <c r="Y88" s="11">
        <v>0</v>
      </c>
      <c r="Z88" s="48">
        <v>0</v>
      </c>
      <c r="AA88" s="39">
        <v>0</v>
      </c>
      <c r="AB88" s="11">
        <v>0</v>
      </c>
      <c r="AC88" s="40">
        <v>0</v>
      </c>
      <c r="AD88" s="51">
        <v>0</v>
      </c>
      <c r="AE88" s="11">
        <v>0</v>
      </c>
      <c r="AF88" s="48">
        <v>0</v>
      </c>
      <c r="AG88" s="39">
        <v>0</v>
      </c>
      <c r="AH88" s="11">
        <v>0</v>
      </c>
      <c r="AI88" s="40">
        <v>0</v>
      </c>
      <c r="AJ88" s="51">
        <v>0</v>
      </c>
      <c r="AK88" s="11">
        <v>0</v>
      </c>
      <c r="AL88" s="48">
        <v>0</v>
      </c>
      <c r="AM88" s="39">
        <v>0</v>
      </c>
      <c r="AN88" s="11">
        <v>0</v>
      </c>
      <c r="AO88" s="40">
        <v>0</v>
      </c>
      <c r="AP88" s="6">
        <f t="shared" si="114"/>
        <v>1.3169999999999999</v>
      </c>
      <c r="AQ88" s="15">
        <f t="shared" si="115"/>
        <v>36.54</v>
      </c>
    </row>
    <row r="89" spans="1:43" x14ac:dyDescent="0.3">
      <c r="A89" s="38">
        <v>2018</v>
      </c>
      <c r="B89" s="46" t="s">
        <v>10</v>
      </c>
      <c r="C89" s="39">
        <v>0</v>
      </c>
      <c r="D89" s="11">
        <v>0</v>
      </c>
      <c r="E89" s="40">
        <v>0</v>
      </c>
      <c r="F89" s="51">
        <v>0</v>
      </c>
      <c r="G89" s="11">
        <v>0</v>
      </c>
      <c r="H89" s="48">
        <v>0</v>
      </c>
      <c r="I89" s="39">
        <v>0</v>
      </c>
      <c r="J89" s="11">
        <v>0</v>
      </c>
      <c r="K89" s="40">
        <v>0</v>
      </c>
      <c r="L89" s="51">
        <v>0</v>
      </c>
      <c r="M89" s="11">
        <v>0</v>
      </c>
      <c r="N89" s="48">
        <v>0</v>
      </c>
      <c r="O89" s="39">
        <v>0.47</v>
      </c>
      <c r="P89" s="11">
        <v>15.518000000000001</v>
      </c>
      <c r="Q89" s="40">
        <f t="shared" si="113"/>
        <v>33017.021276595748</v>
      </c>
      <c r="R89" s="51">
        <v>0</v>
      </c>
      <c r="S89" s="11">
        <v>0</v>
      </c>
      <c r="T89" s="48">
        <v>0</v>
      </c>
      <c r="U89" s="39">
        <v>0</v>
      </c>
      <c r="V89" s="11">
        <v>0</v>
      </c>
      <c r="W89" s="40">
        <v>0</v>
      </c>
      <c r="X89" s="51">
        <v>0</v>
      </c>
      <c r="Y89" s="11">
        <v>0</v>
      </c>
      <c r="Z89" s="48">
        <v>0</v>
      </c>
      <c r="AA89" s="39">
        <v>0</v>
      </c>
      <c r="AB89" s="11">
        <v>0</v>
      </c>
      <c r="AC89" s="40">
        <v>0</v>
      </c>
      <c r="AD89" s="51">
        <v>0</v>
      </c>
      <c r="AE89" s="11">
        <v>0</v>
      </c>
      <c r="AF89" s="48">
        <v>0</v>
      </c>
      <c r="AG89" s="39">
        <v>0</v>
      </c>
      <c r="AH89" s="11">
        <v>0</v>
      </c>
      <c r="AI89" s="40">
        <v>0</v>
      </c>
      <c r="AJ89" s="51">
        <v>0</v>
      </c>
      <c r="AK89" s="11">
        <v>0</v>
      </c>
      <c r="AL89" s="48">
        <v>0</v>
      </c>
      <c r="AM89" s="39">
        <v>0</v>
      </c>
      <c r="AN89" s="11">
        <v>0</v>
      </c>
      <c r="AO89" s="40">
        <v>0</v>
      </c>
      <c r="AP89" s="6">
        <f t="shared" si="114"/>
        <v>0.47</v>
      </c>
      <c r="AQ89" s="15">
        <f t="shared" si="115"/>
        <v>15.518000000000001</v>
      </c>
    </row>
    <row r="90" spans="1:43" x14ac:dyDescent="0.3">
      <c r="A90" s="38">
        <v>2018</v>
      </c>
      <c r="B90" s="46" t="s">
        <v>11</v>
      </c>
      <c r="C90" s="39">
        <v>0</v>
      </c>
      <c r="D90" s="11">
        <v>0</v>
      </c>
      <c r="E90" s="40">
        <v>0</v>
      </c>
      <c r="F90" s="51">
        <v>0</v>
      </c>
      <c r="G90" s="11">
        <v>0</v>
      </c>
      <c r="H90" s="48">
        <v>0</v>
      </c>
      <c r="I90" s="39">
        <v>0</v>
      </c>
      <c r="J90" s="11">
        <v>0</v>
      </c>
      <c r="K90" s="40">
        <v>0</v>
      </c>
      <c r="L90" s="51">
        <v>0</v>
      </c>
      <c r="M90" s="11">
        <v>0</v>
      </c>
      <c r="N90" s="48">
        <v>0</v>
      </c>
      <c r="O90" s="39">
        <v>0.68472</v>
      </c>
      <c r="P90" s="11">
        <v>32.381</v>
      </c>
      <c r="Q90" s="40">
        <f t="shared" si="113"/>
        <v>47290.863418623674</v>
      </c>
      <c r="R90" s="51">
        <v>0</v>
      </c>
      <c r="S90" s="11">
        <v>0</v>
      </c>
      <c r="T90" s="48">
        <v>0</v>
      </c>
      <c r="U90" s="39">
        <v>0</v>
      </c>
      <c r="V90" s="11">
        <v>0</v>
      </c>
      <c r="W90" s="40">
        <v>0</v>
      </c>
      <c r="X90" s="51">
        <v>0</v>
      </c>
      <c r="Y90" s="11">
        <v>0</v>
      </c>
      <c r="Z90" s="48">
        <v>0</v>
      </c>
      <c r="AA90" s="39">
        <v>0</v>
      </c>
      <c r="AB90" s="11">
        <v>0</v>
      </c>
      <c r="AC90" s="40">
        <v>0</v>
      </c>
      <c r="AD90" s="51">
        <v>0</v>
      </c>
      <c r="AE90" s="11">
        <v>0</v>
      </c>
      <c r="AF90" s="48">
        <v>0</v>
      </c>
      <c r="AG90" s="39">
        <v>0</v>
      </c>
      <c r="AH90" s="11">
        <v>0</v>
      </c>
      <c r="AI90" s="40">
        <v>0</v>
      </c>
      <c r="AJ90" s="51">
        <v>0</v>
      </c>
      <c r="AK90" s="11">
        <v>0</v>
      </c>
      <c r="AL90" s="48">
        <v>0</v>
      </c>
      <c r="AM90" s="39">
        <v>0</v>
      </c>
      <c r="AN90" s="11">
        <v>0</v>
      </c>
      <c r="AO90" s="40">
        <v>0</v>
      </c>
      <c r="AP90" s="6">
        <f t="shared" si="114"/>
        <v>0.68472</v>
      </c>
      <c r="AQ90" s="15">
        <f t="shared" si="115"/>
        <v>32.381</v>
      </c>
    </row>
    <row r="91" spans="1:43" x14ac:dyDescent="0.3">
      <c r="A91" s="38">
        <v>2018</v>
      </c>
      <c r="B91" s="46" t="s">
        <v>12</v>
      </c>
      <c r="C91" s="39">
        <v>0</v>
      </c>
      <c r="D91" s="11">
        <v>0</v>
      </c>
      <c r="E91" s="40">
        <v>0</v>
      </c>
      <c r="F91" s="51">
        <v>0</v>
      </c>
      <c r="G91" s="11">
        <v>0</v>
      </c>
      <c r="H91" s="48">
        <v>0</v>
      </c>
      <c r="I91" s="39">
        <v>0</v>
      </c>
      <c r="J91" s="11">
        <v>0</v>
      </c>
      <c r="K91" s="40">
        <v>0</v>
      </c>
      <c r="L91" s="51">
        <v>0</v>
      </c>
      <c r="M91" s="11">
        <v>0</v>
      </c>
      <c r="N91" s="48">
        <v>0</v>
      </c>
      <c r="O91" s="39">
        <v>1.2367999999999999</v>
      </c>
      <c r="P91" s="11">
        <v>28.291</v>
      </c>
      <c r="Q91" s="40">
        <f t="shared" si="113"/>
        <v>22874.353169469599</v>
      </c>
      <c r="R91" s="51">
        <v>0</v>
      </c>
      <c r="S91" s="11">
        <v>0</v>
      </c>
      <c r="T91" s="48">
        <v>0</v>
      </c>
      <c r="U91" s="39">
        <v>0</v>
      </c>
      <c r="V91" s="11">
        <v>0</v>
      </c>
      <c r="W91" s="40">
        <v>0</v>
      </c>
      <c r="X91" s="51">
        <v>0</v>
      </c>
      <c r="Y91" s="11">
        <v>0</v>
      </c>
      <c r="Z91" s="48">
        <v>0</v>
      </c>
      <c r="AA91" s="39">
        <v>0</v>
      </c>
      <c r="AB91" s="11">
        <v>0</v>
      </c>
      <c r="AC91" s="40">
        <v>0</v>
      </c>
      <c r="AD91" s="51">
        <v>0</v>
      </c>
      <c r="AE91" s="11">
        <v>0</v>
      </c>
      <c r="AF91" s="48">
        <v>0</v>
      </c>
      <c r="AG91" s="39">
        <v>0</v>
      </c>
      <c r="AH91" s="11">
        <v>0</v>
      </c>
      <c r="AI91" s="40">
        <v>0</v>
      </c>
      <c r="AJ91" s="51">
        <v>0</v>
      </c>
      <c r="AK91" s="11">
        <v>0</v>
      </c>
      <c r="AL91" s="48">
        <v>0</v>
      </c>
      <c r="AM91" s="39">
        <v>0</v>
      </c>
      <c r="AN91" s="11">
        <v>0</v>
      </c>
      <c r="AO91" s="40">
        <v>0</v>
      </c>
      <c r="AP91" s="6">
        <f t="shared" si="114"/>
        <v>1.2367999999999999</v>
      </c>
      <c r="AQ91" s="15">
        <f t="shared" si="115"/>
        <v>28.291</v>
      </c>
    </row>
    <row r="92" spans="1:43" x14ac:dyDescent="0.3">
      <c r="A92" s="38">
        <v>2018</v>
      </c>
      <c r="B92" s="46" t="s">
        <v>13</v>
      </c>
      <c r="C92" s="39">
        <v>0</v>
      </c>
      <c r="D92" s="11">
        <v>0</v>
      </c>
      <c r="E92" s="40">
        <v>0</v>
      </c>
      <c r="F92" s="51">
        <v>0</v>
      </c>
      <c r="G92" s="11">
        <v>0</v>
      </c>
      <c r="H92" s="48">
        <v>0</v>
      </c>
      <c r="I92" s="39">
        <v>0</v>
      </c>
      <c r="J92" s="11">
        <v>0</v>
      </c>
      <c r="K92" s="40">
        <v>0</v>
      </c>
      <c r="L92" s="51">
        <v>0</v>
      </c>
      <c r="M92" s="11">
        <v>0</v>
      </c>
      <c r="N92" s="48">
        <v>0</v>
      </c>
      <c r="O92" s="39">
        <v>0.21840000000000001</v>
      </c>
      <c r="P92" s="11">
        <v>8.9149999999999991</v>
      </c>
      <c r="Q92" s="40">
        <f t="shared" si="113"/>
        <v>40819.597069597068</v>
      </c>
      <c r="R92" s="51">
        <v>0</v>
      </c>
      <c r="S92" s="11">
        <v>0</v>
      </c>
      <c r="T92" s="48">
        <v>0</v>
      </c>
      <c r="U92" s="39">
        <v>0</v>
      </c>
      <c r="V92" s="11">
        <v>0</v>
      </c>
      <c r="W92" s="40">
        <v>0</v>
      </c>
      <c r="X92" s="51">
        <v>0</v>
      </c>
      <c r="Y92" s="11">
        <v>0</v>
      </c>
      <c r="Z92" s="48">
        <v>0</v>
      </c>
      <c r="AA92" s="39">
        <v>0</v>
      </c>
      <c r="AB92" s="11">
        <v>0</v>
      </c>
      <c r="AC92" s="40">
        <v>0</v>
      </c>
      <c r="AD92" s="51">
        <v>0</v>
      </c>
      <c r="AE92" s="11">
        <v>0</v>
      </c>
      <c r="AF92" s="48">
        <v>0</v>
      </c>
      <c r="AG92" s="39">
        <v>0</v>
      </c>
      <c r="AH92" s="11">
        <v>0</v>
      </c>
      <c r="AI92" s="40">
        <v>0</v>
      </c>
      <c r="AJ92" s="51">
        <v>0</v>
      </c>
      <c r="AK92" s="11">
        <v>0</v>
      </c>
      <c r="AL92" s="48">
        <v>0</v>
      </c>
      <c r="AM92" s="39">
        <v>0</v>
      </c>
      <c r="AN92" s="11">
        <v>0</v>
      </c>
      <c r="AO92" s="40">
        <v>0</v>
      </c>
      <c r="AP92" s="6">
        <f t="shared" si="114"/>
        <v>0.21840000000000001</v>
      </c>
      <c r="AQ92" s="15">
        <f t="shared" si="115"/>
        <v>8.9149999999999991</v>
      </c>
    </row>
    <row r="93" spans="1:43" x14ac:dyDescent="0.3">
      <c r="A93" s="38">
        <v>2018</v>
      </c>
      <c r="B93" s="46" t="s">
        <v>14</v>
      </c>
      <c r="C93" s="39">
        <v>0</v>
      </c>
      <c r="D93" s="11">
        <v>0</v>
      </c>
      <c r="E93" s="40">
        <v>0</v>
      </c>
      <c r="F93" s="51">
        <v>0</v>
      </c>
      <c r="G93" s="11">
        <v>0</v>
      </c>
      <c r="H93" s="48">
        <v>0</v>
      </c>
      <c r="I93" s="39">
        <v>0</v>
      </c>
      <c r="J93" s="11">
        <v>0</v>
      </c>
      <c r="K93" s="40">
        <v>0</v>
      </c>
      <c r="L93" s="51">
        <v>0</v>
      </c>
      <c r="M93" s="11">
        <v>0</v>
      </c>
      <c r="N93" s="48">
        <v>0</v>
      </c>
      <c r="O93" s="39">
        <v>1.5024999999999999</v>
      </c>
      <c r="P93" s="11">
        <v>46.517000000000003</v>
      </c>
      <c r="Q93" s="40">
        <f t="shared" si="113"/>
        <v>30959.733777038273</v>
      </c>
      <c r="R93" s="51">
        <v>0</v>
      </c>
      <c r="S93" s="11">
        <v>0</v>
      </c>
      <c r="T93" s="48">
        <v>0</v>
      </c>
      <c r="U93" s="39">
        <v>0</v>
      </c>
      <c r="V93" s="11">
        <v>0</v>
      </c>
      <c r="W93" s="40">
        <v>0</v>
      </c>
      <c r="X93" s="51">
        <v>0</v>
      </c>
      <c r="Y93" s="11">
        <v>0</v>
      </c>
      <c r="Z93" s="48">
        <v>0</v>
      </c>
      <c r="AA93" s="39">
        <v>0</v>
      </c>
      <c r="AB93" s="11">
        <v>0</v>
      </c>
      <c r="AC93" s="40">
        <v>0</v>
      </c>
      <c r="AD93" s="51">
        <v>0</v>
      </c>
      <c r="AE93" s="11">
        <v>0</v>
      </c>
      <c r="AF93" s="48">
        <v>0</v>
      </c>
      <c r="AG93" s="39">
        <v>0</v>
      </c>
      <c r="AH93" s="11">
        <v>0</v>
      </c>
      <c r="AI93" s="40">
        <v>0</v>
      </c>
      <c r="AJ93" s="51">
        <v>0</v>
      </c>
      <c r="AK93" s="11">
        <v>0</v>
      </c>
      <c r="AL93" s="48">
        <v>0</v>
      </c>
      <c r="AM93" s="39">
        <v>0</v>
      </c>
      <c r="AN93" s="11">
        <v>0</v>
      </c>
      <c r="AO93" s="40">
        <v>0</v>
      </c>
      <c r="AP93" s="6">
        <f t="shared" si="114"/>
        <v>1.5024999999999999</v>
      </c>
      <c r="AQ93" s="15">
        <f t="shared" si="115"/>
        <v>46.517000000000003</v>
      </c>
    </row>
    <row r="94" spans="1:43" x14ac:dyDescent="0.3">
      <c r="A94" s="38">
        <v>2018</v>
      </c>
      <c r="B94" s="48" t="s">
        <v>15</v>
      </c>
      <c r="C94" s="39">
        <v>0</v>
      </c>
      <c r="D94" s="11">
        <v>0</v>
      </c>
      <c r="E94" s="40">
        <v>0</v>
      </c>
      <c r="F94" s="51">
        <v>0</v>
      </c>
      <c r="G94" s="11">
        <v>0</v>
      </c>
      <c r="H94" s="48">
        <v>0</v>
      </c>
      <c r="I94" s="39">
        <v>0</v>
      </c>
      <c r="J94" s="11">
        <v>0</v>
      </c>
      <c r="K94" s="40">
        <v>0</v>
      </c>
      <c r="L94" s="51">
        <v>0</v>
      </c>
      <c r="M94" s="11">
        <v>0</v>
      </c>
      <c r="N94" s="48">
        <v>0</v>
      </c>
      <c r="O94" s="39">
        <v>0.21840000000000001</v>
      </c>
      <c r="P94" s="11">
        <v>8.3339999999999996</v>
      </c>
      <c r="Q94" s="40">
        <f t="shared" si="113"/>
        <v>38159.340659340654</v>
      </c>
      <c r="R94" s="51">
        <v>0</v>
      </c>
      <c r="S94" s="11">
        <v>0</v>
      </c>
      <c r="T94" s="48">
        <v>0</v>
      </c>
      <c r="U94" s="39">
        <v>4.4999999999999998E-2</v>
      </c>
      <c r="V94" s="11">
        <v>6.359</v>
      </c>
      <c r="W94" s="40">
        <f t="shared" ref="W94" si="117">V94/U94*1000</f>
        <v>141311.11111111109</v>
      </c>
      <c r="X94" s="51">
        <v>0</v>
      </c>
      <c r="Y94" s="11">
        <v>0</v>
      </c>
      <c r="Z94" s="48">
        <v>0</v>
      </c>
      <c r="AA94" s="39">
        <v>0</v>
      </c>
      <c r="AB94" s="11">
        <v>0</v>
      </c>
      <c r="AC94" s="40">
        <v>0</v>
      </c>
      <c r="AD94" s="51">
        <v>0</v>
      </c>
      <c r="AE94" s="11">
        <v>0</v>
      </c>
      <c r="AF94" s="48">
        <v>0</v>
      </c>
      <c r="AG94" s="39">
        <v>0</v>
      </c>
      <c r="AH94" s="11">
        <v>0</v>
      </c>
      <c r="AI94" s="40">
        <v>0</v>
      </c>
      <c r="AJ94" s="51">
        <v>0</v>
      </c>
      <c r="AK94" s="11">
        <v>0</v>
      </c>
      <c r="AL94" s="48">
        <v>0</v>
      </c>
      <c r="AM94" s="39">
        <v>0</v>
      </c>
      <c r="AN94" s="11">
        <v>0</v>
      </c>
      <c r="AO94" s="40">
        <v>0</v>
      </c>
      <c r="AP94" s="6">
        <f t="shared" si="114"/>
        <v>0.26340000000000002</v>
      </c>
      <c r="AQ94" s="15">
        <f t="shared" si="115"/>
        <v>14.693</v>
      </c>
    </row>
    <row r="95" spans="1:43" x14ac:dyDescent="0.3">
      <c r="A95" s="38">
        <v>2018</v>
      </c>
      <c r="B95" s="46" t="s">
        <v>16</v>
      </c>
      <c r="C95" s="39">
        <v>0</v>
      </c>
      <c r="D95" s="11">
        <v>0</v>
      </c>
      <c r="E95" s="40">
        <v>0</v>
      </c>
      <c r="F95" s="51">
        <v>0</v>
      </c>
      <c r="G95" s="11">
        <v>0</v>
      </c>
      <c r="H95" s="48">
        <v>0</v>
      </c>
      <c r="I95" s="39">
        <v>0</v>
      </c>
      <c r="J95" s="11">
        <v>0</v>
      </c>
      <c r="K95" s="40">
        <v>0</v>
      </c>
      <c r="L95" s="51">
        <v>0</v>
      </c>
      <c r="M95" s="11">
        <v>0</v>
      </c>
      <c r="N95" s="48">
        <v>0</v>
      </c>
      <c r="O95" s="39">
        <v>1.9645999999999999</v>
      </c>
      <c r="P95" s="11">
        <v>37.701999999999998</v>
      </c>
      <c r="Q95" s="40">
        <f t="shared" si="113"/>
        <v>19190.674946554005</v>
      </c>
      <c r="R95" s="51">
        <v>0</v>
      </c>
      <c r="S95" s="11">
        <v>0</v>
      </c>
      <c r="T95" s="48">
        <v>0</v>
      </c>
      <c r="U95" s="39">
        <v>0</v>
      </c>
      <c r="V95" s="11">
        <v>0</v>
      </c>
      <c r="W95" s="40">
        <v>0</v>
      </c>
      <c r="X95" s="51">
        <v>0</v>
      </c>
      <c r="Y95" s="11">
        <v>0</v>
      </c>
      <c r="Z95" s="48">
        <v>0</v>
      </c>
      <c r="AA95" s="39">
        <v>0</v>
      </c>
      <c r="AB95" s="11">
        <v>0</v>
      </c>
      <c r="AC95" s="40">
        <v>0</v>
      </c>
      <c r="AD95" s="51">
        <v>1.956</v>
      </c>
      <c r="AE95" s="11">
        <v>71.063000000000002</v>
      </c>
      <c r="AF95" s="48">
        <f t="shared" ref="AF95" si="118">AE95/AD95*1000</f>
        <v>36330.777096114522</v>
      </c>
      <c r="AG95" s="39">
        <v>0</v>
      </c>
      <c r="AH95" s="11">
        <v>0</v>
      </c>
      <c r="AI95" s="40">
        <v>0</v>
      </c>
      <c r="AJ95" s="51">
        <v>0</v>
      </c>
      <c r="AK95" s="11">
        <v>0</v>
      </c>
      <c r="AL95" s="48">
        <v>0</v>
      </c>
      <c r="AM95" s="39">
        <v>0</v>
      </c>
      <c r="AN95" s="11">
        <v>0</v>
      </c>
      <c r="AO95" s="40">
        <v>0</v>
      </c>
      <c r="AP95" s="6">
        <f>SUM(C95,I95,L95,AG95,O95,AA95,X95,R95+U95+AJ95+F95+AM95)+AD95</f>
        <v>3.9205999999999999</v>
      </c>
      <c r="AQ95" s="67">
        <f>SUM(D95,J95,M95,AH95,P95,AB95,Y95,S95+V95+AK95+G95+AN95)+AE95</f>
        <v>108.765</v>
      </c>
    </row>
    <row r="96" spans="1:43" ht="15" thickBot="1" x14ac:dyDescent="0.35">
      <c r="A96" s="41"/>
      <c r="B96" s="47" t="s">
        <v>17</v>
      </c>
      <c r="C96" s="42">
        <f t="shared" ref="C96:D96" si="119">SUM(C84:C95)</f>
        <v>0</v>
      </c>
      <c r="D96" s="35">
        <f t="shared" si="119"/>
        <v>0</v>
      </c>
      <c r="E96" s="43"/>
      <c r="F96" s="52">
        <f t="shared" ref="F96:G96" si="120">SUM(F84:F95)</f>
        <v>0</v>
      </c>
      <c r="G96" s="35">
        <f t="shared" si="120"/>
        <v>0</v>
      </c>
      <c r="H96" s="57"/>
      <c r="I96" s="42">
        <f t="shared" ref="I96:J96" si="121">SUM(I84:I95)</f>
        <v>0</v>
      </c>
      <c r="J96" s="35">
        <f t="shared" si="121"/>
        <v>0</v>
      </c>
      <c r="K96" s="43"/>
      <c r="L96" s="52">
        <f t="shared" ref="L96:M96" si="122">SUM(L84:L95)</f>
        <v>0</v>
      </c>
      <c r="M96" s="35">
        <f t="shared" si="122"/>
        <v>0</v>
      </c>
      <c r="N96" s="57"/>
      <c r="O96" s="42">
        <f t="shared" ref="O96:P96" si="123">SUM(O84:O95)</f>
        <v>13.50742</v>
      </c>
      <c r="P96" s="35">
        <f t="shared" si="123"/>
        <v>358.18800000000005</v>
      </c>
      <c r="Q96" s="43"/>
      <c r="R96" s="52">
        <f t="shared" ref="R96:S96" si="124">SUM(R84:R95)</f>
        <v>0</v>
      </c>
      <c r="S96" s="35">
        <f t="shared" si="124"/>
        <v>0</v>
      </c>
      <c r="T96" s="57"/>
      <c r="U96" s="42">
        <f t="shared" ref="U96:V96" si="125">SUM(U84:U95)</f>
        <v>4.4999999999999998E-2</v>
      </c>
      <c r="V96" s="35">
        <f t="shared" si="125"/>
        <v>6.359</v>
      </c>
      <c r="W96" s="43"/>
      <c r="X96" s="52">
        <f t="shared" ref="X96:Y96" si="126">SUM(X84:X95)</f>
        <v>0</v>
      </c>
      <c r="Y96" s="35">
        <f t="shared" si="126"/>
        <v>0</v>
      </c>
      <c r="Z96" s="57"/>
      <c r="AA96" s="42">
        <f t="shared" ref="AA96:AB96" si="127">SUM(AA84:AA95)</f>
        <v>0</v>
      </c>
      <c r="AB96" s="35">
        <f t="shared" si="127"/>
        <v>0</v>
      </c>
      <c r="AC96" s="43"/>
      <c r="AD96" s="52">
        <f t="shared" ref="AD96:AE96" si="128">SUM(AD84:AD95)</f>
        <v>1.956</v>
      </c>
      <c r="AE96" s="35">
        <f t="shared" si="128"/>
        <v>71.063000000000002</v>
      </c>
      <c r="AF96" s="57"/>
      <c r="AG96" s="42">
        <f t="shared" ref="AG96:AH96" si="129">SUM(AG84:AG95)</f>
        <v>0</v>
      </c>
      <c r="AH96" s="35">
        <f t="shared" si="129"/>
        <v>0</v>
      </c>
      <c r="AI96" s="43"/>
      <c r="AJ96" s="52">
        <f t="shared" ref="AJ96:AK96" si="130">SUM(AJ84:AJ95)</f>
        <v>0</v>
      </c>
      <c r="AK96" s="35">
        <f t="shared" si="130"/>
        <v>0</v>
      </c>
      <c r="AL96" s="57"/>
      <c r="AM96" s="42">
        <f t="shared" ref="AM96:AN96" si="131">SUM(AM84:AM95)</f>
        <v>0.2</v>
      </c>
      <c r="AN96" s="35">
        <f t="shared" si="131"/>
        <v>70.2</v>
      </c>
      <c r="AO96" s="43"/>
      <c r="AP96" s="36">
        <f t="shared" ref="AP96:AP109" si="132">SUM(C96,I96,L96,AG96,O96,AA96,X96,R96+U96+AJ96+F96+AM96)+AD96</f>
        <v>15.708419999999998</v>
      </c>
      <c r="AQ96" s="37">
        <f t="shared" ref="AQ96:AQ109" si="133">SUM(D96,J96,M96,AH96,P96,AB96,Y96,S96+V96+AK96+G96+AN96)+AE96</f>
        <v>505.81000000000006</v>
      </c>
    </row>
    <row r="97" spans="1:43" x14ac:dyDescent="0.3">
      <c r="A97" s="38">
        <v>2018</v>
      </c>
      <c r="B97" s="46" t="s">
        <v>5</v>
      </c>
      <c r="C97" s="39">
        <v>0</v>
      </c>
      <c r="D97" s="11">
        <v>0</v>
      </c>
      <c r="E97" s="40">
        <v>0</v>
      </c>
      <c r="F97" s="51">
        <v>0</v>
      </c>
      <c r="G97" s="11">
        <v>0</v>
      </c>
      <c r="H97" s="48">
        <v>0</v>
      </c>
      <c r="I97" s="39">
        <v>0</v>
      </c>
      <c r="J97" s="11">
        <v>0</v>
      </c>
      <c r="K97" s="40">
        <v>0</v>
      </c>
      <c r="L97" s="51">
        <v>0</v>
      </c>
      <c r="M97" s="11">
        <v>0</v>
      </c>
      <c r="N97" s="48">
        <v>0</v>
      </c>
      <c r="O97" s="39">
        <v>1.0900000000000001</v>
      </c>
      <c r="P97" s="11">
        <v>34.81</v>
      </c>
      <c r="Q97" s="40">
        <f t="shared" ref="Q97:Q108" si="134">P97/O97*1000</f>
        <v>31935.779816513761</v>
      </c>
      <c r="R97" s="51">
        <v>0</v>
      </c>
      <c r="S97" s="11">
        <v>0</v>
      </c>
      <c r="T97" s="48">
        <v>0</v>
      </c>
      <c r="U97" s="39">
        <v>0</v>
      </c>
      <c r="V97" s="11">
        <v>0</v>
      </c>
      <c r="W97" s="40">
        <v>0</v>
      </c>
      <c r="X97" s="51">
        <v>0</v>
      </c>
      <c r="Y97" s="11">
        <v>0</v>
      </c>
      <c r="Z97" s="48">
        <v>0</v>
      </c>
      <c r="AA97" s="39">
        <v>0</v>
      </c>
      <c r="AB97" s="11">
        <v>0</v>
      </c>
      <c r="AC97" s="40">
        <v>0</v>
      </c>
      <c r="AD97" s="51">
        <v>0</v>
      </c>
      <c r="AE97" s="11">
        <v>0</v>
      </c>
      <c r="AF97" s="48">
        <v>0</v>
      </c>
      <c r="AG97" s="39">
        <v>0</v>
      </c>
      <c r="AH97" s="11">
        <v>0</v>
      </c>
      <c r="AI97" s="40">
        <v>0</v>
      </c>
      <c r="AJ97" s="51">
        <v>0</v>
      </c>
      <c r="AK97" s="11">
        <v>0</v>
      </c>
      <c r="AL97" s="48">
        <v>0</v>
      </c>
      <c r="AM97" s="39">
        <v>0</v>
      </c>
      <c r="AN97" s="11">
        <v>0</v>
      </c>
      <c r="AO97" s="40">
        <v>0</v>
      </c>
      <c r="AP97" s="6">
        <f t="shared" si="132"/>
        <v>1.0900000000000001</v>
      </c>
      <c r="AQ97" s="15">
        <f t="shared" si="133"/>
        <v>34.81</v>
      </c>
    </row>
    <row r="98" spans="1:43" x14ac:dyDescent="0.3">
      <c r="A98" s="38">
        <v>2018</v>
      </c>
      <c r="B98" s="46" t="s">
        <v>6</v>
      </c>
      <c r="C98" s="39">
        <v>0</v>
      </c>
      <c r="D98" s="11">
        <v>0</v>
      </c>
      <c r="E98" s="40">
        <v>0</v>
      </c>
      <c r="F98" s="51">
        <v>0</v>
      </c>
      <c r="G98" s="11">
        <v>0</v>
      </c>
      <c r="H98" s="48">
        <v>0</v>
      </c>
      <c r="I98" s="39">
        <v>0</v>
      </c>
      <c r="J98" s="11">
        <v>0</v>
      </c>
      <c r="K98" s="40">
        <v>0</v>
      </c>
      <c r="L98" s="51">
        <v>0</v>
      </c>
      <c r="M98" s="11">
        <v>0</v>
      </c>
      <c r="N98" s="48">
        <v>0</v>
      </c>
      <c r="O98" s="39">
        <v>0.50297999999999998</v>
      </c>
      <c r="P98" s="11">
        <v>10.324</v>
      </c>
      <c r="Q98" s="40">
        <f t="shared" si="134"/>
        <v>20525.667024533777</v>
      </c>
      <c r="R98" s="51">
        <v>0</v>
      </c>
      <c r="S98" s="11">
        <v>0</v>
      </c>
      <c r="T98" s="48">
        <v>0</v>
      </c>
      <c r="U98" s="39">
        <v>0</v>
      </c>
      <c r="V98" s="11">
        <v>0</v>
      </c>
      <c r="W98" s="40">
        <v>0</v>
      </c>
      <c r="X98" s="51">
        <v>0</v>
      </c>
      <c r="Y98" s="11">
        <v>0</v>
      </c>
      <c r="Z98" s="48">
        <v>0</v>
      </c>
      <c r="AA98" s="39">
        <v>0</v>
      </c>
      <c r="AB98" s="11">
        <v>0</v>
      </c>
      <c r="AC98" s="40">
        <v>0</v>
      </c>
      <c r="AD98" s="51">
        <v>0</v>
      </c>
      <c r="AE98" s="11">
        <v>0</v>
      </c>
      <c r="AF98" s="48">
        <v>0</v>
      </c>
      <c r="AG98" s="39">
        <v>0</v>
      </c>
      <c r="AH98" s="11">
        <v>0</v>
      </c>
      <c r="AI98" s="40">
        <v>0</v>
      </c>
      <c r="AJ98" s="51">
        <v>0</v>
      </c>
      <c r="AK98" s="11">
        <v>0</v>
      </c>
      <c r="AL98" s="48">
        <v>0</v>
      </c>
      <c r="AM98" s="39">
        <v>0</v>
      </c>
      <c r="AN98" s="11">
        <v>0</v>
      </c>
      <c r="AO98" s="40">
        <v>0</v>
      </c>
      <c r="AP98" s="6">
        <f t="shared" si="132"/>
        <v>0.50297999999999998</v>
      </c>
      <c r="AQ98" s="15">
        <f t="shared" si="133"/>
        <v>10.324</v>
      </c>
    </row>
    <row r="99" spans="1:43" x14ac:dyDescent="0.3">
      <c r="A99" s="38">
        <v>2018</v>
      </c>
      <c r="B99" s="46" t="s">
        <v>7</v>
      </c>
      <c r="C99" s="39">
        <v>0.06</v>
      </c>
      <c r="D99" s="11">
        <v>1.7450000000000001</v>
      </c>
      <c r="E99" s="40">
        <f t="shared" ref="E99:E105" si="135">D99/C99*1000</f>
        <v>29083.333333333336</v>
      </c>
      <c r="F99" s="51">
        <v>0</v>
      </c>
      <c r="G99" s="11">
        <v>0</v>
      </c>
      <c r="H99" s="48">
        <v>0</v>
      </c>
      <c r="I99" s="39">
        <v>0</v>
      </c>
      <c r="J99" s="11">
        <v>0</v>
      </c>
      <c r="K99" s="40">
        <v>0</v>
      </c>
      <c r="L99" s="51">
        <v>0</v>
      </c>
      <c r="M99" s="11">
        <v>0</v>
      </c>
      <c r="N99" s="48">
        <v>0</v>
      </c>
      <c r="O99" s="39">
        <v>0.8982</v>
      </c>
      <c r="P99" s="11">
        <v>6.79</v>
      </c>
      <c r="Q99" s="40">
        <f t="shared" si="134"/>
        <v>7559.5635715876197</v>
      </c>
      <c r="R99" s="51">
        <v>0</v>
      </c>
      <c r="S99" s="11">
        <v>0</v>
      </c>
      <c r="T99" s="48">
        <v>0</v>
      </c>
      <c r="U99" s="39">
        <v>0</v>
      </c>
      <c r="V99" s="11">
        <v>0</v>
      </c>
      <c r="W99" s="40">
        <v>0</v>
      </c>
      <c r="X99" s="51">
        <v>0</v>
      </c>
      <c r="Y99" s="11">
        <v>0</v>
      </c>
      <c r="Z99" s="48">
        <v>0</v>
      </c>
      <c r="AA99" s="39">
        <v>0</v>
      </c>
      <c r="AB99" s="11">
        <v>0</v>
      </c>
      <c r="AC99" s="40">
        <v>0</v>
      </c>
      <c r="AD99" s="51">
        <v>0</v>
      </c>
      <c r="AE99" s="11">
        <v>0</v>
      </c>
      <c r="AF99" s="48">
        <v>0</v>
      </c>
      <c r="AG99" s="39">
        <v>0</v>
      </c>
      <c r="AH99" s="11">
        <v>0</v>
      </c>
      <c r="AI99" s="40">
        <v>0</v>
      </c>
      <c r="AJ99" s="51">
        <v>0</v>
      </c>
      <c r="AK99" s="11">
        <v>0</v>
      </c>
      <c r="AL99" s="48">
        <v>0</v>
      </c>
      <c r="AM99" s="39">
        <v>0</v>
      </c>
      <c r="AN99" s="11">
        <v>0</v>
      </c>
      <c r="AO99" s="40">
        <v>0</v>
      </c>
      <c r="AP99" s="6">
        <f t="shared" si="132"/>
        <v>0.95819999999999994</v>
      </c>
      <c r="AQ99" s="15">
        <f t="shared" si="133"/>
        <v>8.5350000000000001</v>
      </c>
    </row>
    <row r="100" spans="1:43" x14ac:dyDescent="0.3">
      <c r="A100" s="38">
        <v>2018</v>
      </c>
      <c r="B100" s="46" t="s">
        <v>8</v>
      </c>
      <c r="C100" s="39">
        <v>0</v>
      </c>
      <c r="D100" s="11">
        <v>0</v>
      </c>
      <c r="E100" s="40">
        <v>0</v>
      </c>
      <c r="F100" s="51">
        <v>0</v>
      </c>
      <c r="G100" s="11">
        <v>0</v>
      </c>
      <c r="H100" s="48">
        <v>0</v>
      </c>
      <c r="I100" s="39">
        <v>0</v>
      </c>
      <c r="J100" s="11">
        <v>0</v>
      </c>
      <c r="K100" s="40">
        <v>0</v>
      </c>
      <c r="L100" s="51">
        <v>0</v>
      </c>
      <c r="M100" s="11">
        <v>0</v>
      </c>
      <c r="N100" s="48">
        <v>0</v>
      </c>
      <c r="O100" s="39">
        <v>3.2229999999999999</v>
      </c>
      <c r="P100" s="11">
        <v>59.494999999999997</v>
      </c>
      <c r="Q100" s="40">
        <f t="shared" si="134"/>
        <v>18459.509773502949</v>
      </c>
      <c r="R100" s="51">
        <v>0</v>
      </c>
      <c r="S100" s="11">
        <v>0</v>
      </c>
      <c r="T100" s="48">
        <v>0</v>
      </c>
      <c r="U100" s="39">
        <v>0.06</v>
      </c>
      <c r="V100" s="11">
        <v>2.8769999999999998</v>
      </c>
      <c r="W100" s="40">
        <f t="shared" ref="W100:W107" si="136">V100/U100*1000</f>
        <v>47949.999999999993</v>
      </c>
      <c r="X100" s="51">
        <v>0</v>
      </c>
      <c r="Y100" s="11">
        <v>0</v>
      </c>
      <c r="Z100" s="48">
        <v>0</v>
      </c>
      <c r="AA100" s="39">
        <v>0</v>
      </c>
      <c r="AB100" s="11">
        <v>0</v>
      </c>
      <c r="AC100" s="40">
        <v>0</v>
      </c>
      <c r="AD100" s="51">
        <v>0</v>
      </c>
      <c r="AE100" s="11">
        <v>0</v>
      </c>
      <c r="AF100" s="48">
        <v>0</v>
      </c>
      <c r="AG100" s="39">
        <v>0</v>
      </c>
      <c r="AH100" s="11">
        <v>0</v>
      </c>
      <c r="AI100" s="40">
        <v>0</v>
      </c>
      <c r="AJ100" s="51">
        <v>0</v>
      </c>
      <c r="AK100" s="11">
        <v>0</v>
      </c>
      <c r="AL100" s="48">
        <v>0</v>
      </c>
      <c r="AM100" s="39">
        <v>0</v>
      </c>
      <c r="AN100" s="11">
        <v>0</v>
      </c>
      <c r="AO100" s="40">
        <v>0</v>
      </c>
      <c r="AP100" s="6">
        <f t="shared" si="132"/>
        <v>3.2829999999999999</v>
      </c>
      <c r="AQ100" s="15">
        <f t="shared" si="133"/>
        <v>62.372</v>
      </c>
    </row>
    <row r="101" spans="1:43" x14ac:dyDescent="0.3">
      <c r="A101" s="38">
        <v>2018</v>
      </c>
      <c r="B101" s="46" t="s">
        <v>9</v>
      </c>
      <c r="C101" s="39">
        <v>0</v>
      </c>
      <c r="D101" s="11">
        <v>0</v>
      </c>
      <c r="E101" s="40">
        <v>0</v>
      </c>
      <c r="F101" s="51">
        <v>0</v>
      </c>
      <c r="G101" s="11">
        <v>0</v>
      </c>
      <c r="H101" s="48">
        <v>0</v>
      </c>
      <c r="I101" s="39">
        <v>0</v>
      </c>
      <c r="J101" s="11">
        <v>0</v>
      </c>
      <c r="K101" s="40">
        <v>0</v>
      </c>
      <c r="L101" s="51">
        <v>0</v>
      </c>
      <c r="M101" s="11">
        <v>0</v>
      </c>
      <c r="N101" s="48">
        <v>0</v>
      </c>
      <c r="O101" s="39">
        <v>1.88297</v>
      </c>
      <c r="P101" s="11">
        <v>47.542000000000002</v>
      </c>
      <c r="Q101" s="40">
        <f t="shared" si="134"/>
        <v>25248.410755349261</v>
      </c>
      <c r="R101" s="51">
        <v>0</v>
      </c>
      <c r="S101" s="11">
        <v>0</v>
      </c>
      <c r="T101" s="48">
        <v>0</v>
      </c>
      <c r="U101" s="39">
        <v>0</v>
      </c>
      <c r="V101" s="11">
        <v>0</v>
      </c>
      <c r="W101" s="40">
        <v>0</v>
      </c>
      <c r="X101" s="51">
        <v>0</v>
      </c>
      <c r="Y101" s="11">
        <v>0</v>
      </c>
      <c r="Z101" s="48">
        <v>0</v>
      </c>
      <c r="AA101" s="39">
        <v>0</v>
      </c>
      <c r="AB101" s="11">
        <v>0</v>
      </c>
      <c r="AC101" s="40">
        <v>0</v>
      </c>
      <c r="AD101" s="51">
        <v>0</v>
      </c>
      <c r="AE101" s="11">
        <v>0</v>
      </c>
      <c r="AF101" s="48">
        <v>0</v>
      </c>
      <c r="AG101" s="39">
        <v>0</v>
      </c>
      <c r="AH101" s="11">
        <v>0</v>
      </c>
      <c r="AI101" s="40">
        <v>0</v>
      </c>
      <c r="AJ101" s="51">
        <v>0</v>
      </c>
      <c r="AK101" s="11">
        <v>0</v>
      </c>
      <c r="AL101" s="48">
        <v>0</v>
      </c>
      <c r="AM101" s="39">
        <v>0</v>
      </c>
      <c r="AN101" s="11">
        <v>0</v>
      </c>
      <c r="AO101" s="40">
        <v>0</v>
      </c>
      <c r="AP101" s="6">
        <f t="shared" si="132"/>
        <v>1.88297</v>
      </c>
      <c r="AQ101" s="15">
        <f t="shared" si="133"/>
        <v>47.542000000000002</v>
      </c>
    </row>
    <row r="102" spans="1:43" x14ac:dyDescent="0.3">
      <c r="A102" s="38">
        <v>2018</v>
      </c>
      <c r="B102" s="46" t="s">
        <v>10</v>
      </c>
      <c r="C102" s="39">
        <v>0</v>
      </c>
      <c r="D102" s="11">
        <v>0</v>
      </c>
      <c r="E102" s="40">
        <v>0</v>
      </c>
      <c r="F102" s="51">
        <v>0</v>
      </c>
      <c r="G102" s="11">
        <v>0</v>
      </c>
      <c r="H102" s="48">
        <v>0</v>
      </c>
      <c r="I102" s="39">
        <v>0</v>
      </c>
      <c r="J102" s="11">
        <v>0</v>
      </c>
      <c r="K102" s="40">
        <v>0</v>
      </c>
      <c r="L102" s="51">
        <v>0</v>
      </c>
      <c r="M102" s="11">
        <v>0</v>
      </c>
      <c r="N102" s="48">
        <v>0</v>
      </c>
      <c r="O102" s="39">
        <v>0.4</v>
      </c>
      <c r="P102" s="11">
        <v>7.476</v>
      </c>
      <c r="Q102" s="40">
        <f t="shared" si="134"/>
        <v>18689.999999999996</v>
      </c>
      <c r="R102" s="51">
        <v>0</v>
      </c>
      <c r="S102" s="11">
        <v>0</v>
      </c>
      <c r="T102" s="48">
        <v>0</v>
      </c>
      <c r="U102" s="39">
        <v>0</v>
      </c>
      <c r="V102" s="11">
        <v>0</v>
      </c>
      <c r="W102" s="40">
        <v>0</v>
      </c>
      <c r="X102" s="51">
        <v>0</v>
      </c>
      <c r="Y102" s="11">
        <v>0</v>
      </c>
      <c r="Z102" s="48">
        <v>0</v>
      </c>
      <c r="AA102" s="39">
        <v>0</v>
      </c>
      <c r="AB102" s="11">
        <v>0</v>
      </c>
      <c r="AC102" s="40">
        <v>0</v>
      </c>
      <c r="AD102" s="51">
        <v>0</v>
      </c>
      <c r="AE102" s="11">
        <v>0</v>
      </c>
      <c r="AF102" s="48">
        <v>0</v>
      </c>
      <c r="AG102" s="39">
        <v>0</v>
      </c>
      <c r="AH102" s="11">
        <v>0</v>
      </c>
      <c r="AI102" s="40">
        <v>0</v>
      </c>
      <c r="AJ102" s="51">
        <v>0</v>
      </c>
      <c r="AK102" s="11">
        <v>0</v>
      </c>
      <c r="AL102" s="48">
        <v>0</v>
      </c>
      <c r="AM102" s="39">
        <v>0</v>
      </c>
      <c r="AN102" s="11">
        <v>0</v>
      </c>
      <c r="AO102" s="40">
        <v>0</v>
      </c>
      <c r="AP102" s="6">
        <f t="shared" si="132"/>
        <v>0.4</v>
      </c>
      <c r="AQ102" s="15">
        <f t="shared" si="133"/>
        <v>7.476</v>
      </c>
    </row>
    <row r="103" spans="1:43" x14ac:dyDescent="0.3">
      <c r="A103" s="38">
        <v>2018</v>
      </c>
      <c r="B103" s="46" t="s">
        <v>11</v>
      </c>
      <c r="C103" s="39">
        <v>0.18</v>
      </c>
      <c r="D103" s="11">
        <v>5.3869999999999996</v>
      </c>
      <c r="E103" s="40">
        <f t="shared" si="135"/>
        <v>29927.777777777777</v>
      </c>
      <c r="F103" s="51">
        <v>0</v>
      </c>
      <c r="G103" s="11">
        <v>0</v>
      </c>
      <c r="H103" s="48">
        <v>0</v>
      </c>
      <c r="I103" s="39">
        <v>0</v>
      </c>
      <c r="J103" s="11">
        <v>0</v>
      </c>
      <c r="K103" s="40">
        <v>0</v>
      </c>
      <c r="L103" s="51">
        <v>0</v>
      </c>
      <c r="M103" s="11">
        <v>0</v>
      </c>
      <c r="N103" s="48">
        <v>0</v>
      </c>
      <c r="O103" s="39">
        <v>0.72699999999999998</v>
      </c>
      <c r="P103" s="11">
        <v>30.337</v>
      </c>
      <c r="Q103" s="40">
        <f t="shared" si="134"/>
        <v>41729.023383768908</v>
      </c>
      <c r="R103" s="51">
        <v>0</v>
      </c>
      <c r="S103" s="11">
        <v>0</v>
      </c>
      <c r="T103" s="48">
        <v>0</v>
      </c>
      <c r="U103" s="39">
        <v>0</v>
      </c>
      <c r="V103" s="11">
        <v>0</v>
      </c>
      <c r="W103" s="40">
        <v>0</v>
      </c>
      <c r="X103" s="51">
        <v>0</v>
      </c>
      <c r="Y103" s="11">
        <v>0</v>
      </c>
      <c r="Z103" s="48">
        <v>0</v>
      </c>
      <c r="AA103" s="39">
        <v>0</v>
      </c>
      <c r="AB103" s="11">
        <v>0</v>
      </c>
      <c r="AC103" s="40">
        <v>0</v>
      </c>
      <c r="AD103" s="51">
        <v>0</v>
      </c>
      <c r="AE103" s="11">
        <v>0</v>
      </c>
      <c r="AF103" s="48">
        <v>0</v>
      </c>
      <c r="AG103" s="39">
        <v>0</v>
      </c>
      <c r="AH103" s="11">
        <v>0</v>
      </c>
      <c r="AI103" s="40">
        <v>0</v>
      </c>
      <c r="AJ103" s="51">
        <v>0</v>
      </c>
      <c r="AK103" s="11">
        <v>0</v>
      </c>
      <c r="AL103" s="48">
        <v>0</v>
      </c>
      <c r="AM103" s="39">
        <v>0</v>
      </c>
      <c r="AN103" s="11">
        <v>0</v>
      </c>
      <c r="AO103" s="40">
        <v>0</v>
      </c>
      <c r="AP103" s="6">
        <f t="shared" si="132"/>
        <v>0.90700000000000003</v>
      </c>
      <c r="AQ103" s="15">
        <f t="shared" si="133"/>
        <v>35.723999999999997</v>
      </c>
    </row>
    <row r="104" spans="1:43" x14ac:dyDescent="0.3">
      <c r="A104" s="38">
        <v>2018</v>
      </c>
      <c r="B104" s="46" t="s">
        <v>12</v>
      </c>
      <c r="C104" s="39">
        <v>0</v>
      </c>
      <c r="D104" s="11">
        <v>0</v>
      </c>
      <c r="E104" s="40">
        <v>0</v>
      </c>
      <c r="F104" s="51">
        <v>0</v>
      </c>
      <c r="G104" s="11">
        <v>0</v>
      </c>
      <c r="H104" s="48">
        <v>0</v>
      </c>
      <c r="I104" s="39">
        <v>0</v>
      </c>
      <c r="J104" s="11">
        <v>0</v>
      </c>
      <c r="K104" s="40">
        <v>0</v>
      </c>
      <c r="L104" s="51">
        <v>0</v>
      </c>
      <c r="M104" s="11">
        <v>0</v>
      </c>
      <c r="N104" s="48">
        <v>0</v>
      </c>
      <c r="O104" s="39">
        <v>1.042</v>
      </c>
      <c r="P104" s="11">
        <v>18.143000000000001</v>
      </c>
      <c r="Q104" s="40">
        <f t="shared" si="134"/>
        <v>17411.708253358924</v>
      </c>
      <c r="R104" s="51">
        <v>0</v>
      </c>
      <c r="S104" s="11">
        <v>0</v>
      </c>
      <c r="T104" s="48">
        <v>0</v>
      </c>
      <c r="U104" s="39">
        <v>0.14000000000000001</v>
      </c>
      <c r="V104" s="11">
        <v>8.5280000000000005</v>
      </c>
      <c r="W104" s="40">
        <f t="shared" si="136"/>
        <v>60914.28571428571</v>
      </c>
      <c r="X104" s="51">
        <v>0</v>
      </c>
      <c r="Y104" s="11">
        <v>0</v>
      </c>
      <c r="Z104" s="48">
        <v>0</v>
      </c>
      <c r="AA104" s="39">
        <v>0</v>
      </c>
      <c r="AB104" s="11">
        <v>0</v>
      </c>
      <c r="AC104" s="40">
        <v>0</v>
      </c>
      <c r="AD104" s="51">
        <v>2.8410000000000002</v>
      </c>
      <c r="AE104" s="11">
        <v>28.93</v>
      </c>
      <c r="AF104" s="48">
        <f t="shared" ref="AF104" si="137">AE104/AD104*1000</f>
        <v>10183.034142907425</v>
      </c>
      <c r="AG104" s="39">
        <v>0</v>
      </c>
      <c r="AH104" s="11">
        <v>0</v>
      </c>
      <c r="AI104" s="40">
        <v>0</v>
      </c>
      <c r="AJ104" s="51">
        <v>0</v>
      </c>
      <c r="AK104" s="11">
        <v>0</v>
      </c>
      <c r="AL104" s="48">
        <v>0</v>
      </c>
      <c r="AM104" s="39">
        <v>0</v>
      </c>
      <c r="AN104" s="11">
        <v>0</v>
      </c>
      <c r="AO104" s="40">
        <v>0</v>
      </c>
      <c r="AP104" s="6">
        <f t="shared" si="132"/>
        <v>4.0229999999999997</v>
      </c>
      <c r="AQ104" s="15">
        <f t="shared" si="133"/>
        <v>55.600999999999999</v>
      </c>
    </row>
    <row r="105" spans="1:43" x14ac:dyDescent="0.3">
      <c r="A105" s="38">
        <v>2018</v>
      </c>
      <c r="B105" s="46" t="s">
        <v>13</v>
      </c>
      <c r="C105" s="39">
        <v>0.03</v>
      </c>
      <c r="D105" s="11">
        <v>14.324</v>
      </c>
      <c r="E105" s="40">
        <f t="shared" si="135"/>
        <v>477466.66666666669</v>
      </c>
      <c r="F105" s="51">
        <v>0</v>
      </c>
      <c r="G105" s="11">
        <v>0</v>
      </c>
      <c r="H105" s="48">
        <v>0</v>
      </c>
      <c r="I105" s="39">
        <v>0</v>
      </c>
      <c r="J105" s="11">
        <v>0</v>
      </c>
      <c r="K105" s="40">
        <v>0</v>
      </c>
      <c r="L105" s="51">
        <v>0</v>
      </c>
      <c r="M105" s="11">
        <v>0</v>
      </c>
      <c r="N105" s="48">
        <v>0</v>
      </c>
      <c r="O105" s="39">
        <v>2.14</v>
      </c>
      <c r="P105" s="11">
        <v>22.277000000000001</v>
      </c>
      <c r="Q105" s="40">
        <f t="shared" si="134"/>
        <v>10409.813084112149</v>
      </c>
      <c r="R105" s="51">
        <v>0</v>
      </c>
      <c r="S105" s="11">
        <v>0</v>
      </c>
      <c r="T105" s="48">
        <v>0</v>
      </c>
      <c r="U105" s="39">
        <v>0.23</v>
      </c>
      <c r="V105" s="11">
        <v>10.62</v>
      </c>
      <c r="W105" s="40">
        <f t="shared" si="136"/>
        <v>46173.913043478256</v>
      </c>
      <c r="X105" s="51">
        <v>0</v>
      </c>
      <c r="Y105" s="11">
        <v>0</v>
      </c>
      <c r="Z105" s="48">
        <v>0</v>
      </c>
      <c r="AA105" s="39">
        <v>0</v>
      </c>
      <c r="AB105" s="11">
        <v>0</v>
      </c>
      <c r="AC105" s="40">
        <v>0</v>
      </c>
      <c r="AD105" s="51">
        <v>0</v>
      </c>
      <c r="AE105" s="11">
        <v>0</v>
      </c>
      <c r="AF105" s="48">
        <v>0</v>
      </c>
      <c r="AG105" s="39">
        <v>0</v>
      </c>
      <c r="AH105" s="11">
        <v>0</v>
      </c>
      <c r="AI105" s="40">
        <v>0</v>
      </c>
      <c r="AJ105" s="51">
        <v>0</v>
      </c>
      <c r="AK105" s="11">
        <v>0</v>
      </c>
      <c r="AL105" s="48">
        <v>0</v>
      </c>
      <c r="AM105" s="39">
        <v>0</v>
      </c>
      <c r="AN105" s="11">
        <v>0</v>
      </c>
      <c r="AO105" s="40">
        <v>0</v>
      </c>
      <c r="AP105" s="6">
        <f t="shared" si="132"/>
        <v>2.4</v>
      </c>
      <c r="AQ105" s="15">
        <f t="shared" si="133"/>
        <v>47.220999999999997</v>
      </c>
    </row>
    <row r="106" spans="1:43" x14ac:dyDescent="0.3">
      <c r="A106" s="38">
        <v>2018</v>
      </c>
      <c r="B106" s="46" t="s">
        <v>14</v>
      </c>
      <c r="C106" s="39">
        <v>0</v>
      </c>
      <c r="D106" s="11">
        <v>0</v>
      </c>
      <c r="E106" s="40">
        <v>0</v>
      </c>
      <c r="F106" s="51">
        <v>0</v>
      </c>
      <c r="G106" s="11">
        <v>0</v>
      </c>
      <c r="H106" s="48">
        <v>0</v>
      </c>
      <c r="I106" s="39">
        <v>0</v>
      </c>
      <c r="J106" s="11">
        <v>0</v>
      </c>
      <c r="K106" s="40">
        <v>0</v>
      </c>
      <c r="L106" s="51">
        <v>0</v>
      </c>
      <c r="M106" s="11">
        <v>0</v>
      </c>
      <c r="N106" s="48">
        <v>0</v>
      </c>
      <c r="O106" s="39">
        <v>3.1185999999999998</v>
      </c>
      <c r="P106" s="11">
        <v>57.107999999999997</v>
      </c>
      <c r="Q106" s="40">
        <f t="shared" si="134"/>
        <v>18312.063105239533</v>
      </c>
      <c r="R106" s="51">
        <v>0</v>
      </c>
      <c r="S106" s="11">
        <v>0</v>
      </c>
      <c r="T106" s="48">
        <v>0</v>
      </c>
      <c r="U106" s="39">
        <v>0</v>
      </c>
      <c r="V106" s="11">
        <v>0</v>
      </c>
      <c r="W106" s="40">
        <v>0</v>
      </c>
      <c r="X106" s="51">
        <v>0</v>
      </c>
      <c r="Y106" s="11">
        <v>0</v>
      </c>
      <c r="Z106" s="48">
        <v>0</v>
      </c>
      <c r="AA106" s="39">
        <v>0</v>
      </c>
      <c r="AB106" s="11">
        <v>0</v>
      </c>
      <c r="AC106" s="40">
        <v>0</v>
      </c>
      <c r="AD106" s="51">
        <v>0</v>
      </c>
      <c r="AE106" s="11">
        <v>0</v>
      </c>
      <c r="AF106" s="48">
        <v>0</v>
      </c>
      <c r="AG106" s="39">
        <v>0</v>
      </c>
      <c r="AH106" s="11">
        <v>0</v>
      </c>
      <c r="AI106" s="40">
        <v>0</v>
      </c>
      <c r="AJ106" s="51">
        <v>0</v>
      </c>
      <c r="AK106" s="11">
        <v>0</v>
      </c>
      <c r="AL106" s="48">
        <v>0</v>
      </c>
      <c r="AM106" s="39">
        <v>0</v>
      </c>
      <c r="AN106" s="11">
        <v>0</v>
      </c>
      <c r="AO106" s="40">
        <v>0</v>
      </c>
      <c r="AP106" s="6">
        <f t="shared" si="132"/>
        <v>3.1185999999999998</v>
      </c>
      <c r="AQ106" s="15">
        <f t="shared" si="133"/>
        <v>57.107999999999997</v>
      </c>
    </row>
    <row r="107" spans="1:43" x14ac:dyDescent="0.3">
      <c r="A107" s="38">
        <v>2018</v>
      </c>
      <c r="B107" s="48" t="s">
        <v>15</v>
      </c>
      <c r="C107" s="39">
        <v>0</v>
      </c>
      <c r="D107" s="11">
        <v>0</v>
      </c>
      <c r="E107" s="40">
        <v>0</v>
      </c>
      <c r="F107" s="51">
        <v>0</v>
      </c>
      <c r="G107" s="11">
        <v>0</v>
      </c>
      <c r="H107" s="48">
        <v>0</v>
      </c>
      <c r="I107" s="39">
        <v>0</v>
      </c>
      <c r="J107" s="11">
        <v>0</v>
      </c>
      <c r="K107" s="40">
        <v>0</v>
      </c>
      <c r="L107" s="51">
        <v>0</v>
      </c>
      <c r="M107" s="11">
        <v>0</v>
      </c>
      <c r="N107" s="48">
        <v>0</v>
      </c>
      <c r="O107" s="39">
        <v>1.048</v>
      </c>
      <c r="P107" s="11">
        <v>31.241</v>
      </c>
      <c r="Q107" s="40">
        <f t="shared" si="134"/>
        <v>29810.114503816792</v>
      </c>
      <c r="R107" s="51">
        <v>0</v>
      </c>
      <c r="S107" s="11">
        <v>0</v>
      </c>
      <c r="T107" s="48">
        <v>0</v>
      </c>
      <c r="U107" s="39">
        <v>8.9999999999999993E-3</v>
      </c>
      <c r="V107" s="11">
        <v>1.0660000000000001</v>
      </c>
      <c r="W107" s="40">
        <f t="shared" si="136"/>
        <v>118444.44444444445</v>
      </c>
      <c r="X107" s="51">
        <v>0</v>
      </c>
      <c r="Y107" s="11">
        <v>0</v>
      </c>
      <c r="Z107" s="48">
        <v>0</v>
      </c>
      <c r="AA107" s="39">
        <v>0</v>
      </c>
      <c r="AB107" s="11">
        <v>0</v>
      </c>
      <c r="AC107" s="40">
        <v>0</v>
      </c>
      <c r="AD107" s="51">
        <v>0</v>
      </c>
      <c r="AE107" s="11">
        <v>0</v>
      </c>
      <c r="AF107" s="48">
        <v>0</v>
      </c>
      <c r="AG107" s="39">
        <v>0</v>
      </c>
      <c r="AH107" s="11">
        <v>0</v>
      </c>
      <c r="AI107" s="40">
        <v>0</v>
      </c>
      <c r="AJ107" s="51">
        <v>0</v>
      </c>
      <c r="AK107" s="11">
        <v>0</v>
      </c>
      <c r="AL107" s="48">
        <v>0</v>
      </c>
      <c r="AM107" s="39">
        <v>0</v>
      </c>
      <c r="AN107" s="11">
        <v>0</v>
      </c>
      <c r="AO107" s="40">
        <v>0</v>
      </c>
      <c r="AP107" s="6">
        <f t="shared" si="132"/>
        <v>1.0569999999999999</v>
      </c>
      <c r="AQ107" s="15">
        <f t="shared" si="133"/>
        <v>32.307000000000002</v>
      </c>
    </row>
    <row r="108" spans="1:43" x14ac:dyDescent="0.3">
      <c r="A108" s="38">
        <v>2018</v>
      </c>
      <c r="B108" s="46" t="s">
        <v>16</v>
      </c>
      <c r="C108" s="39">
        <v>0</v>
      </c>
      <c r="D108" s="11">
        <v>0</v>
      </c>
      <c r="E108" s="40">
        <v>0</v>
      </c>
      <c r="F108" s="51">
        <v>0</v>
      </c>
      <c r="G108" s="11">
        <v>0</v>
      </c>
      <c r="H108" s="48">
        <v>0</v>
      </c>
      <c r="I108" s="39">
        <v>0</v>
      </c>
      <c r="J108" s="11">
        <v>0</v>
      </c>
      <c r="K108" s="40">
        <v>0</v>
      </c>
      <c r="L108" s="51">
        <v>0</v>
      </c>
      <c r="M108" s="11">
        <v>0</v>
      </c>
      <c r="N108" s="48">
        <v>0</v>
      </c>
      <c r="O108" s="39">
        <v>0.72</v>
      </c>
      <c r="P108" s="11">
        <v>15.74</v>
      </c>
      <c r="Q108" s="40">
        <f t="shared" si="134"/>
        <v>21861.111111111109</v>
      </c>
      <c r="R108" s="51">
        <v>0</v>
      </c>
      <c r="S108" s="11">
        <v>0</v>
      </c>
      <c r="T108" s="48">
        <v>0</v>
      </c>
      <c r="U108" s="39">
        <v>0</v>
      </c>
      <c r="V108" s="11">
        <v>0</v>
      </c>
      <c r="W108" s="40">
        <v>0</v>
      </c>
      <c r="X108" s="51">
        <v>0</v>
      </c>
      <c r="Y108" s="11">
        <v>0</v>
      </c>
      <c r="Z108" s="48">
        <v>0</v>
      </c>
      <c r="AA108" s="39">
        <v>0</v>
      </c>
      <c r="AB108" s="11">
        <v>0</v>
      </c>
      <c r="AC108" s="40">
        <v>0</v>
      </c>
      <c r="AD108" s="51">
        <v>0</v>
      </c>
      <c r="AE108" s="11">
        <v>0</v>
      </c>
      <c r="AF108" s="48">
        <v>0</v>
      </c>
      <c r="AG108" s="39">
        <v>0</v>
      </c>
      <c r="AH108" s="11">
        <v>0</v>
      </c>
      <c r="AI108" s="40">
        <v>0</v>
      </c>
      <c r="AJ108" s="51">
        <v>0</v>
      </c>
      <c r="AK108" s="11">
        <v>0</v>
      </c>
      <c r="AL108" s="48">
        <v>0</v>
      </c>
      <c r="AM108" s="39">
        <v>0</v>
      </c>
      <c r="AN108" s="11">
        <v>0</v>
      </c>
      <c r="AO108" s="40">
        <v>0</v>
      </c>
      <c r="AP108" s="6">
        <f t="shared" si="132"/>
        <v>0.72</v>
      </c>
      <c r="AQ108" s="15">
        <f t="shared" si="133"/>
        <v>15.74</v>
      </c>
    </row>
    <row r="109" spans="1:43" ht="15" thickBot="1" x14ac:dyDescent="0.35">
      <c r="A109" s="41"/>
      <c r="B109" s="47" t="s">
        <v>17</v>
      </c>
      <c r="C109" s="42">
        <f t="shared" ref="C109:D109" si="138">SUM(C97:C108)</f>
        <v>0.27</v>
      </c>
      <c r="D109" s="35">
        <f t="shared" si="138"/>
        <v>21.456</v>
      </c>
      <c r="E109" s="43"/>
      <c r="F109" s="52">
        <f t="shared" ref="F109:G109" si="139">SUM(F97:F108)</f>
        <v>0</v>
      </c>
      <c r="G109" s="35">
        <f t="shared" si="139"/>
        <v>0</v>
      </c>
      <c r="H109" s="57"/>
      <c r="I109" s="42">
        <f t="shared" ref="I109:J109" si="140">SUM(I97:I108)</f>
        <v>0</v>
      </c>
      <c r="J109" s="35">
        <f t="shared" si="140"/>
        <v>0</v>
      </c>
      <c r="K109" s="43"/>
      <c r="L109" s="52">
        <f t="shared" ref="L109:M109" si="141">SUM(L97:L108)</f>
        <v>0</v>
      </c>
      <c r="M109" s="35">
        <f t="shared" si="141"/>
        <v>0</v>
      </c>
      <c r="N109" s="57"/>
      <c r="O109" s="42">
        <f t="shared" ref="O109:P109" si="142">SUM(O97:O108)</f>
        <v>16.792749999999998</v>
      </c>
      <c r="P109" s="35">
        <f t="shared" si="142"/>
        <v>341.28300000000002</v>
      </c>
      <c r="Q109" s="43"/>
      <c r="R109" s="52">
        <f t="shared" ref="R109:S109" si="143">SUM(R97:R108)</f>
        <v>0</v>
      </c>
      <c r="S109" s="35">
        <f t="shared" si="143"/>
        <v>0</v>
      </c>
      <c r="T109" s="57"/>
      <c r="U109" s="42">
        <f t="shared" ref="U109:V109" si="144">SUM(U97:U108)</f>
        <v>0.43900000000000006</v>
      </c>
      <c r="V109" s="35">
        <f t="shared" si="144"/>
        <v>23.090999999999998</v>
      </c>
      <c r="W109" s="43"/>
      <c r="X109" s="52">
        <f t="shared" ref="X109:Y109" si="145">SUM(X97:X108)</f>
        <v>0</v>
      </c>
      <c r="Y109" s="35">
        <f t="shared" si="145"/>
        <v>0</v>
      </c>
      <c r="Z109" s="57"/>
      <c r="AA109" s="42">
        <f t="shared" ref="AA109:AB109" si="146">SUM(AA97:AA108)</f>
        <v>0</v>
      </c>
      <c r="AB109" s="35">
        <f t="shared" si="146"/>
        <v>0</v>
      </c>
      <c r="AC109" s="43"/>
      <c r="AD109" s="52">
        <f t="shared" ref="AD109:AE109" si="147">SUM(AD97:AD108)</f>
        <v>2.8410000000000002</v>
      </c>
      <c r="AE109" s="35">
        <f t="shared" si="147"/>
        <v>28.93</v>
      </c>
      <c r="AF109" s="57"/>
      <c r="AG109" s="42">
        <f t="shared" ref="AG109:AH109" si="148">SUM(AG97:AG108)</f>
        <v>0</v>
      </c>
      <c r="AH109" s="35">
        <f t="shared" si="148"/>
        <v>0</v>
      </c>
      <c r="AI109" s="43"/>
      <c r="AJ109" s="52">
        <f t="shared" ref="AJ109:AK109" si="149">SUM(AJ97:AJ108)</f>
        <v>0</v>
      </c>
      <c r="AK109" s="35">
        <f t="shared" si="149"/>
        <v>0</v>
      </c>
      <c r="AL109" s="57"/>
      <c r="AM109" s="42">
        <f t="shared" ref="AM109:AN109" si="150">SUM(AM97:AM108)</f>
        <v>0</v>
      </c>
      <c r="AN109" s="35">
        <f t="shared" si="150"/>
        <v>0</v>
      </c>
      <c r="AO109" s="43"/>
      <c r="AP109" s="36">
        <f t="shared" si="132"/>
        <v>20.342749999999999</v>
      </c>
      <c r="AQ109" s="37">
        <f t="shared" si="133"/>
        <v>414.76000000000005</v>
      </c>
    </row>
    <row r="110" spans="1:43" x14ac:dyDescent="0.3">
      <c r="A110" s="38">
        <v>2020</v>
      </c>
      <c r="B110" s="46" t="s">
        <v>5</v>
      </c>
      <c r="C110" s="39">
        <v>0</v>
      </c>
      <c r="D110" s="11">
        <v>0</v>
      </c>
      <c r="E110" s="40">
        <v>0</v>
      </c>
      <c r="F110" s="39">
        <v>0</v>
      </c>
      <c r="G110" s="11">
        <v>0</v>
      </c>
      <c r="H110" s="40">
        <v>0</v>
      </c>
      <c r="I110" s="39">
        <v>0</v>
      </c>
      <c r="J110" s="11">
        <v>0</v>
      </c>
      <c r="K110" s="40">
        <v>0</v>
      </c>
      <c r="L110" s="39">
        <v>0</v>
      </c>
      <c r="M110" s="11">
        <v>0</v>
      </c>
      <c r="N110" s="40">
        <v>0</v>
      </c>
      <c r="O110" s="39">
        <v>0.2074</v>
      </c>
      <c r="P110" s="11">
        <v>7.7750000000000004</v>
      </c>
      <c r="Q110" s="40">
        <f t="shared" ref="Q110:Q113" si="151">P110/O110*1000</f>
        <v>37487.945998071358</v>
      </c>
      <c r="R110" s="39">
        <v>0</v>
      </c>
      <c r="S110" s="11">
        <v>0</v>
      </c>
      <c r="T110" s="40">
        <v>0</v>
      </c>
      <c r="U110" s="39">
        <v>0</v>
      </c>
      <c r="V110" s="11">
        <v>0</v>
      </c>
      <c r="W110" s="40">
        <v>0</v>
      </c>
      <c r="X110" s="39">
        <v>0</v>
      </c>
      <c r="Y110" s="11">
        <v>0</v>
      </c>
      <c r="Z110" s="40">
        <v>0</v>
      </c>
      <c r="AA110" s="39">
        <v>0</v>
      </c>
      <c r="AB110" s="11">
        <v>0</v>
      </c>
      <c r="AC110" s="40">
        <v>0</v>
      </c>
      <c r="AD110" s="39">
        <v>0</v>
      </c>
      <c r="AE110" s="11">
        <v>0</v>
      </c>
      <c r="AF110" s="40">
        <v>0</v>
      </c>
      <c r="AG110" s="39">
        <v>0</v>
      </c>
      <c r="AH110" s="11">
        <v>0</v>
      </c>
      <c r="AI110" s="40">
        <v>0</v>
      </c>
      <c r="AJ110" s="39">
        <v>0</v>
      </c>
      <c r="AK110" s="11">
        <v>0</v>
      </c>
      <c r="AL110" s="40">
        <v>0</v>
      </c>
      <c r="AM110" s="39">
        <v>0</v>
      </c>
      <c r="AN110" s="11">
        <v>0</v>
      </c>
      <c r="AO110" s="40">
        <v>0</v>
      </c>
      <c r="AP110" s="6">
        <f t="shared" ref="AP110:AP122" si="152">SUM(C110,I110,L110,AG110,O110,AA110,X110,R110+U110+AJ110+F110+AM110)+AD110</f>
        <v>0.2074</v>
      </c>
      <c r="AQ110" s="15">
        <f t="shared" ref="AQ110:AQ122" si="153">SUM(D110,J110,M110,AH110,P110,AB110,Y110,S110+V110+AK110+G110+AN110)+AE110</f>
        <v>7.7750000000000004</v>
      </c>
    </row>
    <row r="111" spans="1:43" x14ac:dyDescent="0.3">
      <c r="A111" s="38">
        <v>2020</v>
      </c>
      <c r="B111" s="46" t="s">
        <v>6</v>
      </c>
      <c r="C111" s="39">
        <v>0</v>
      </c>
      <c r="D111" s="11">
        <v>0</v>
      </c>
      <c r="E111" s="40">
        <v>0</v>
      </c>
      <c r="F111" s="39">
        <v>0</v>
      </c>
      <c r="G111" s="11">
        <v>0</v>
      </c>
      <c r="H111" s="40">
        <v>0</v>
      </c>
      <c r="I111" s="39">
        <v>0</v>
      </c>
      <c r="J111" s="11">
        <v>0</v>
      </c>
      <c r="K111" s="40">
        <v>0</v>
      </c>
      <c r="L111" s="39">
        <v>0</v>
      </c>
      <c r="M111" s="11">
        <v>0</v>
      </c>
      <c r="N111" s="40">
        <v>0</v>
      </c>
      <c r="O111" s="39">
        <v>0.6825</v>
      </c>
      <c r="P111" s="11">
        <v>24.193000000000001</v>
      </c>
      <c r="Q111" s="40">
        <f t="shared" si="151"/>
        <v>35447.619047619053</v>
      </c>
      <c r="R111" s="39">
        <v>0</v>
      </c>
      <c r="S111" s="11">
        <v>0</v>
      </c>
      <c r="T111" s="40">
        <v>0</v>
      </c>
      <c r="U111" s="39">
        <v>0</v>
      </c>
      <c r="V111" s="11">
        <v>0</v>
      </c>
      <c r="W111" s="40">
        <v>0</v>
      </c>
      <c r="X111" s="39">
        <v>0</v>
      </c>
      <c r="Y111" s="11">
        <v>0</v>
      </c>
      <c r="Z111" s="40">
        <v>0</v>
      </c>
      <c r="AA111" s="39">
        <v>0</v>
      </c>
      <c r="AB111" s="11">
        <v>0</v>
      </c>
      <c r="AC111" s="40">
        <v>0</v>
      </c>
      <c r="AD111" s="39">
        <v>0</v>
      </c>
      <c r="AE111" s="11">
        <v>0</v>
      </c>
      <c r="AF111" s="40">
        <v>0</v>
      </c>
      <c r="AG111" s="39">
        <v>0</v>
      </c>
      <c r="AH111" s="11">
        <v>0</v>
      </c>
      <c r="AI111" s="40">
        <v>0</v>
      </c>
      <c r="AJ111" s="39">
        <v>0</v>
      </c>
      <c r="AK111" s="11">
        <v>0</v>
      </c>
      <c r="AL111" s="40">
        <v>0</v>
      </c>
      <c r="AM111" s="39">
        <v>0</v>
      </c>
      <c r="AN111" s="11">
        <v>0</v>
      </c>
      <c r="AO111" s="40">
        <v>0</v>
      </c>
      <c r="AP111" s="6">
        <f t="shared" si="152"/>
        <v>0.6825</v>
      </c>
      <c r="AQ111" s="15">
        <f t="shared" si="153"/>
        <v>24.193000000000001</v>
      </c>
    </row>
    <row r="112" spans="1:43" x14ac:dyDescent="0.3">
      <c r="A112" s="38">
        <v>2020</v>
      </c>
      <c r="B112" s="46" t="s">
        <v>7</v>
      </c>
      <c r="C112" s="39">
        <v>0.6</v>
      </c>
      <c r="D112" s="11">
        <v>1.8720000000000001</v>
      </c>
      <c r="E112" s="40">
        <f t="shared" ref="E112" si="154">D112/C112*1000</f>
        <v>3120</v>
      </c>
      <c r="F112" s="39">
        <v>0</v>
      </c>
      <c r="G112" s="11">
        <v>0</v>
      </c>
      <c r="H112" s="40">
        <v>0</v>
      </c>
      <c r="I112" s="39">
        <v>0</v>
      </c>
      <c r="J112" s="11">
        <v>0</v>
      </c>
      <c r="K112" s="40">
        <v>0</v>
      </c>
      <c r="L112" s="39">
        <v>0</v>
      </c>
      <c r="M112" s="11">
        <v>0</v>
      </c>
      <c r="N112" s="40">
        <v>0</v>
      </c>
      <c r="O112" s="39">
        <v>4.2039999999999997</v>
      </c>
      <c r="P112" s="11">
        <v>62.378</v>
      </c>
      <c r="Q112" s="40">
        <f t="shared" si="151"/>
        <v>14837.773549000951</v>
      </c>
      <c r="R112" s="39">
        <v>0</v>
      </c>
      <c r="S112" s="11">
        <v>0</v>
      </c>
      <c r="T112" s="39">
        <v>0</v>
      </c>
      <c r="U112" s="39">
        <v>0</v>
      </c>
      <c r="V112" s="11">
        <v>0</v>
      </c>
      <c r="W112" s="39">
        <v>0</v>
      </c>
      <c r="X112" s="39">
        <v>0</v>
      </c>
      <c r="Y112" s="11">
        <v>0</v>
      </c>
      <c r="Z112" s="40">
        <v>0</v>
      </c>
      <c r="AA112" s="39">
        <v>0</v>
      </c>
      <c r="AB112" s="11">
        <v>0</v>
      </c>
      <c r="AC112" s="40">
        <v>0</v>
      </c>
      <c r="AD112" s="39">
        <v>0</v>
      </c>
      <c r="AE112" s="11">
        <v>0</v>
      </c>
      <c r="AF112" s="40">
        <v>0</v>
      </c>
      <c r="AG112" s="39">
        <v>0</v>
      </c>
      <c r="AH112" s="11">
        <v>0</v>
      </c>
      <c r="AI112" s="40">
        <v>0</v>
      </c>
      <c r="AJ112" s="39">
        <v>0</v>
      </c>
      <c r="AK112" s="11">
        <v>0</v>
      </c>
      <c r="AL112" s="40">
        <v>0</v>
      </c>
      <c r="AM112" s="39">
        <v>0</v>
      </c>
      <c r="AN112" s="11">
        <v>0</v>
      </c>
      <c r="AO112" s="40">
        <v>0</v>
      </c>
      <c r="AP112" s="6">
        <f t="shared" si="152"/>
        <v>4.8039999999999994</v>
      </c>
      <c r="AQ112" s="15">
        <f t="shared" si="153"/>
        <v>64.25</v>
      </c>
    </row>
    <row r="113" spans="1:43" x14ac:dyDescent="0.3">
      <c r="A113" s="38">
        <v>2020</v>
      </c>
      <c r="B113" s="46" t="s">
        <v>8</v>
      </c>
      <c r="C113" s="39">
        <v>0</v>
      </c>
      <c r="D113" s="11">
        <v>0</v>
      </c>
      <c r="E113" s="40">
        <v>0</v>
      </c>
      <c r="F113" s="39">
        <v>0</v>
      </c>
      <c r="G113" s="11">
        <v>0</v>
      </c>
      <c r="H113" s="40">
        <v>0</v>
      </c>
      <c r="I113" s="39">
        <v>0</v>
      </c>
      <c r="J113" s="11">
        <v>0</v>
      </c>
      <c r="K113" s="40">
        <v>0</v>
      </c>
      <c r="L113" s="39">
        <v>0</v>
      </c>
      <c r="M113" s="11">
        <v>0</v>
      </c>
      <c r="N113" s="40">
        <v>0</v>
      </c>
      <c r="O113" s="39">
        <v>0.995</v>
      </c>
      <c r="P113" s="11">
        <v>42.796999999999997</v>
      </c>
      <c r="Q113" s="40">
        <f t="shared" si="151"/>
        <v>43012.060301507532</v>
      </c>
      <c r="R113" s="39">
        <v>0</v>
      </c>
      <c r="S113" s="11">
        <v>0</v>
      </c>
      <c r="T113" s="39">
        <v>0</v>
      </c>
      <c r="U113" s="39">
        <v>0.46</v>
      </c>
      <c r="V113" s="11">
        <v>4.0190000000000001</v>
      </c>
      <c r="W113" s="40">
        <f t="shared" ref="W113" si="155">V113/U113*1000</f>
        <v>8736.9565217391319</v>
      </c>
      <c r="X113" s="39">
        <v>0</v>
      </c>
      <c r="Y113" s="11">
        <v>0</v>
      </c>
      <c r="Z113" s="40">
        <v>0</v>
      </c>
      <c r="AA113" s="39">
        <v>0</v>
      </c>
      <c r="AB113" s="11">
        <v>0</v>
      </c>
      <c r="AC113" s="40">
        <v>0</v>
      </c>
      <c r="AD113" s="39">
        <v>0</v>
      </c>
      <c r="AE113" s="11">
        <v>0</v>
      </c>
      <c r="AF113" s="40">
        <v>0</v>
      </c>
      <c r="AG113" s="39">
        <v>0</v>
      </c>
      <c r="AH113" s="11">
        <v>0</v>
      </c>
      <c r="AI113" s="40">
        <v>0</v>
      </c>
      <c r="AJ113" s="39">
        <v>0</v>
      </c>
      <c r="AK113" s="11">
        <v>0</v>
      </c>
      <c r="AL113" s="40">
        <v>0</v>
      </c>
      <c r="AM113" s="39">
        <v>0</v>
      </c>
      <c r="AN113" s="11">
        <v>0</v>
      </c>
      <c r="AO113" s="40">
        <v>0</v>
      </c>
      <c r="AP113" s="6">
        <f t="shared" si="152"/>
        <v>1.4550000000000001</v>
      </c>
      <c r="AQ113" s="15">
        <f t="shared" si="153"/>
        <v>46.815999999999995</v>
      </c>
    </row>
    <row r="114" spans="1:43" x14ac:dyDescent="0.3">
      <c r="A114" s="38">
        <v>2020</v>
      </c>
      <c r="B114" s="48" t="s">
        <v>9</v>
      </c>
      <c r="C114" s="39">
        <v>0</v>
      </c>
      <c r="D114" s="11">
        <v>0</v>
      </c>
      <c r="E114" s="40">
        <f t="shared" ref="E114:AO121" si="156">IF(C114=0,0,D114/C114*1000)</f>
        <v>0</v>
      </c>
      <c r="F114" s="39">
        <v>0</v>
      </c>
      <c r="G114" s="11">
        <v>0</v>
      </c>
      <c r="H114" s="40">
        <f t="shared" si="156"/>
        <v>0</v>
      </c>
      <c r="I114" s="39">
        <v>0</v>
      </c>
      <c r="J114" s="11">
        <v>0</v>
      </c>
      <c r="K114" s="40">
        <f t="shared" si="156"/>
        <v>0</v>
      </c>
      <c r="L114" s="39">
        <v>0</v>
      </c>
      <c r="M114" s="11">
        <v>0</v>
      </c>
      <c r="N114" s="40">
        <f t="shared" si="156"/>
        <v>0</v>
      </c>
      <c r="O114" s="39">
        <v>0</v>
      </c>
      <c r="P114" s="11">
        <v>0</v>
      </c>
      <c r="Q114" s="40">
        <f t="shared" si="156"/>
        <v>0</v>
      </c>
      <c r="R114" s="39">
        <v>0</v>
      </c>
      <c r="S114" s="11">
        <v>0</v>
      </c>
      <c r="T114" s="40">
        <f t="shared" si="156"/>
        <v>0</v>
      </c>
      <c r="U114" s="39">
        <v>0</v>
      </c>
      <c r="V114" s="11">
        <v>0</v>
      </c>
      <c r="W114" s="40">
        <f t="shared" si="156"/>
        <v>0</v>
      </c>
      <c r="X114" s="39">
        <v>0</v>
      </c>
      <c r="Y114" s="11">
        <v>0</v>
      </c>
      <c r="Z114" s="40">
        <f t="shared" si="156"/>
        <v>0</v>
      </c>
      <c r="AA114" s="39">
        <v>0</v>
      </c>
      <c r="AB114" s="11">
        <v>0</v>
      </c>
      <c r="AC114" s="40">
        <f t="shared" si="156"/>
        <v>0</v>
      </c>
      <c r="AD114" s="39">
        <v>0</v>
      </c>
      <c r="AE114" s="11">
        <v>0</v>
      </c>
      <c r="AF114" s="40">
        <f t="shared" si="156"/>
        <v>0</v>
      </c>
      <c r="AG114" s="39">
        <v>0</v>
      </c>
      <c r="AH114" s="11">
        <v>0</v>
      </c>
      <c r="AI114" s="40">
        <f t="shared" si="156"/>
        <v>0</v>
      </c>
      <c r="AJ114" s="39">
        <v>0</v>
      </c>
      <c r="AK114" s="11">
        <v>0</v>
      </c>
      <c r="AL114" s="40">
        <f t="shared" si="156"/>
        <v>0</v>
      </c>
      <c r="AM114" s="39">
        <v>0</v>
      </c>
      <c r="AN114" s="11">
        <v>0</v>
      </c>
      <c r="AO114" s="40">
        <f t="shared" si="156"/>
        <v>0</v>
      </c>
      <c r="AP114" s="6">
        <f t="shared" si="152"/>
        <v>0</v>
      </c>
      <c r="AQ114" s="15">
        <f t="shared" si="153"/>
        <v>0</v>
      </c>
    </row>
    <row r="115" spans="1:43" x14ac:dyDescent="0.3">
      <c r="A115" s="38">
        <v>2020</v>
      </c>
      <c r="B115" s="46" t="s">
        <v>10</v>
      </c>
      <c r="C115" s="39">
        <v>0</v>
      </c>
      <c r="D115" s="11">
        <v>0</v>
      </c>
      <c r="E115" s="40">
        <f t="shared" si="156"/>
        <v>0</v>
      </c>
      <c r="F115" s="39">
        <v>0</v>
      </c>
      <c r="G115" s="11">
        <v>0</v>
      </c>
      <c r="H115" s="40">
        <f t="shared" si="156"/>
        <v>0</v>
      </c>
      <c r="I115" s="39">
        <v>0</v>
      </c>
      <c r="J115" s="11">
        <v>0</v>
      </c>
      <c r="K115" s="40">
        <f t="shared" si="156"/>
        <v>0</v>
      </c>
      <c r="L115" s="39">
        <v>0</v>
      </c>
      <c r="M115" s="11">
        <v>0</v>
      </c>
      <c r="N115" s="40">
        <f t="shared" si="156"/>
        <v>0</v>
      </c>
      <c r="O115" s="39">
        <v>0</v>
      </c>
      <c r="P115" s="11">
        <v>0</v>
      </c>
      <c r="Q115" s="40">
        <f t="shared" si="156"/>
        <v>0</v>
      </c>
      <c r="R115" s="39">
        <v>0</v>
      </c>
      <c r="S115" s="11">
        <v>0</v>
      </c>
      <c r="T115" s="40">
        <f t="shared" si="156"/>
        <v>0</v>
      </c>
      <c r="U115" s="39">
        <v>0</v>
      </c>
      <c r="V115" s="11">
        <v>0</v>
      </c>
      <c r="W115" s="40">
        <f t="shared" si="156"/>
        <v>0</v>
      </c>
      <c r="X115" s="39">
        <v>0</v>
      </c>
      <c r="Y115" s="11">
        <v>0</v>
      </c>
      <c r="Z115" s="40">
        <f t="shared" si="156"/>
        <v>0</v>
      </c>
      <c r="AA115" s="39">
        <v>0</v>
      </c>
      <c r="AB115" s="11">
        <v>0</v>
      </c>
      <c r="AC115" s="40">
        <f t="shared" si="156"/>
        <v>0</v>
      </c>
      <c r="AD115" s="39">
        <v>0</v>
      </c>
      <c r="AE115" s="11">
        <v>0</v>
      </c>
      <c r="AF115" s="40">
        <f t="shared" si="156"/>
        <v>0</v>
      </c>
      <c r="AG115" s="39">
        <v>0</v>
      </c>
      <c r="AH115" s="11">
        <v>0</v>
      </c>
      <c r="AI115" s="40">
        <f t="shared" si="156"/>
        <v>0</v>
      </c>
      <c r="AJ115" s="39">
        <v>0</v>
      </c>
      <c r="AK115" s="11">
        <v>0</v>
      </c>
      <c r="AL115" s="40">
        <f t="shared" si="156"/>
        <v>0</v>
      </c>
      <c r="AM115" s="39">
        <v>0</v>
      </c>
      <c r="AN115" s="11">
        <v>0</v>
      </c>
      <c r="AO115" s="40">
        <f t="shared" si="156"/>
        <v>0</v>
      </c>
      <c r="AP115" s="6">
        <f t="shared" si="152"/>
        <v>0</v>
      </c>
      <c r="AQ115" s="15">
        <f t="shared" si="153"/>
        <v>0</v>
      </c>
    </row>
    <row r="116" spans="1:43" x14ac:dyDescent="0.3">
      <c r="A116" s="38">
        <v>2020</v>
      </c>
      <c r="B116" s="46" t="s">
        <v>11</v>
      </c>
      <c r="C116" s="39">
        <v>5.3306899999999997</v>
      </c>
      <c r="D116" s="11">
        <v>64.710999999999999</v>
      </c>
      <c r="E116" s="40">
        <f t="shared" si="156"/>
        <v>12139.329054962865</v>
      </c>
      <c r="F116" s="39">
        <v>0</v>
      </c>
      <c r="G116" s="11">
        <v>0</v>
      </c>
      <c r="H116" s="40">
        <f t="shared" si="156"/>
        <v>0</v>
      </c>
      <c r="I116" s="39">
        <v>0</v>
      </c>
      <c r="J116" s="11">
        <v>0</v>
      </c>
      <c r="K116" s="40">
        <f t="shared" si="156"/>
        <v>0</v>
      </c>
      <c r="L116" s="39">
        <v>0</v>
      </c>
      <c r="M116" s="11">
        <v>0</v>
      </c>
      <c r="N116" s="40">
        <f t="shared" si="156"/>
        <v>0</v>
      </c>
      <c r="O116" s="39">
        <v>1.0589999999999999</v>
      </c>
      <c r="P116" s="11">
        <v>20.693999999999999</v>
      </c>
      <c r="Q116" s="40">
        <f t="shared" si="156"/>
        <v>19541.076487252125</v>
      </c>
      <c r="R116" s="39">
        <v>0</v>
      </c>
      <c r="S116" s="11">
        <v>0</v>
      </c>
      <c r="T116" s="40">
        <f t="shared" si="156"/>
        <v>0</v>
      </c>
      <c r="U116" s="39">
        <v>0</v>
      </c>
      <c r="V116" s="11">
        <v>0</v>
      </c>
      <c r="W116" s="40">
        <f t="shared" si="156"/>
        <v>0</v>
      </c>
      <c r="X116" s="39">
        <v>0</v>
      </c>
      <c r="Y116" s="11">
        <v>0</v>
      </c>
      <c r="Z116" s="40">
        <f t="shared" si="156"/>
        <v>0</v>
      </c>
      <c r="AA116" s="39">
        <v>0</v>
      </c>
      <c r="AB116" s="11">
        <v>0</v>
      </c>
      <c r="AC116" s="40">
        <f t="shared" si="156"/>
        <v>0</v>
      </c>
      <c r="AD116" s="39">
        <v>0</v>
      </c>
      <c r="AE116" s="11">
        <v>0</v>
      </c>
      <c r="AF116" s="40">
        <f t="shared" si="156"/>
        <v>0</v>
      </c>
      <c r="AG116" s="39">
        <v>0</v>
      </c>
      <c r="AH116" s="11">
        <v>0</v>
      </c>
      <c r="AI116" s="40">
        <f t="shared" si="156"/>
        <v>0</v>
      </c>
      <c r="AJ116" s="39">
        <v>0</v>
      </c>
      <c r="AK116" s="11">
        <v>0</v>
      </c>
      <c r="AL116" s="40">
        <f t="shared" si="156"/>
        <v>0</v>
      </c>
      <c r="AM116" s="39">
        <v>0</v>
      </c>
      <c r="AN116" s="11">
        <v>0</v>
      </c>
      <c r="AO116" s="40">
        <f t="shared" si="156"/>
        <v>0</v>
      </c>
      <c r="AP116" s="6">
        <f t="shared" si="152"/>
        <v>6.3896899999999999</v>
      </c>
      <c r="AQ116" s="15">
        <f t="shared" si="153"/>
        <v>85.405000000000001</v>
      </c>
    </row>
    <row r="117" spans="1:43" x14ac:dyDescent="0.3">
      <c r="A117" s="38">
        <v>2020</v>
      </c>
      <c r="B117" s="46" t="s">
        <v>12</v>
      </c>
      <c r="C117" s="39">
        <v>0</v>
      </c>
      <c r="D117" s="11">
        <v>0</v>
      </c>
      <c r="E117" s="40">
        <f t="shared" si="156"/>
        <v>0</v>
      </c>
      <c r="F117" s="39">
        <v>0</v>
      </c>
      <c r="G117" s="11">
        <v>0</v>
      </c>
      <c r="H117" s="40">
        <f t="shared" si="156"/>
        <v>0</v>
      </c>
      <c r="I117" s="39">
        <v>0</v>
      </c>
      <c r="J117" s="11">
        <v>0</v>
      </c>
      <c r="K117" s="40">
        <f t="shared" si="156"/>
        <v>0</v>
      </c>
      <c r="L117" s="39">
        <v>0</v>
      </c>
      <c r="M117" s="11">
        <v>0</v>
      </c>
      <c r="N117" s="40">
        <f t="shared" si="156"/>
        <v>0</v>
      </c>
      <c r="O117" s="39">
        <v>0.36399999999999999</v>
      </c>
      <c r="P117" s="11">
        <v>15.202999999999999</v>
      </c>
      <c r="Q117" s="40">
        <f t="shared" si="156"/>
        <v>41766.483516483517</v>
      </c>
      <c r="R117" s="39">
        <v>0</v>
      </c>
      <c r="S117" s="11">
        <v>0</v>
      </c>
      <c r="T117" s="40">
        <f t="shared" si="156"/>
        <v>0</v>
      </c>
      <c r="U117" s="39">
        <v>0.96</v>
      </c>
      <c r="V117" s="11">
        <v>35.03</v>
      </c>
      <c r="W117" s="40">
        <f t="shared" si="156"/>
        <v>36489.583333333336</v>
      </c>
      <c r="X117" s="39">
        <v>0</v>
      </c>
      <c r="Y117" s="11">
        <v>0</v>
      </c>
      <c r="Z117" s="40">
        <f t="shared" si="156"/>
        <v>0</v>
      </c>
      <c r="AA117" s="39">
        <v>0</v>
      </c>
      <c r="AB117" s="11">
        <v>0</v>
      </c>
      <c r="AC117" s="40">
        <f t="shared" si="156"/>
        <v>0</v>
      </c>
      <c r="AD117" s="68">
        <v>0.85</v>
      </c>
      <c r="AE117" s="69">
        <v>6.944</v>
      </c>
      <c r="AF117" s="40">
        <f t="shared" si="156"/>
        <v>8169.4117647058829</v>
      </c>
      <c r="AG117" s="39">
        <v>0</v>
      </c>
      <c r="AH117" s="11">
        <v>0</v>
      </c>
      <c r="AI117" s="40">
        <f t="shared" si="156"/>
        <v>0</v>
      </c>
      <c r="AJ117" s="39">
        <v>0</v>
      </c>
      <c r="AK117" s="11">
        <v>0</v>
      </c>
      <c r="AL117" s="40">
        <f t="shared" si="156"/>
        <v>0</v>
      </c>
      <c r="AM117" s="39">
        <v>0</v>
      </c>
      <c r="AN117" s="11">
        <v>0</v>
      </c>
      <c r="AO117" s="40">
        <f t="shared" si="156"/>
        <v>0</v>
      </c>
      <c r="AP117" s="6">
        <f t="shared" si="152"/>
        <v>2.1739999999999999</v>
      </c>
      <c r="AQ117" s="15">
        <f t="shared" si="153"/>
        <v>57.177000000000007</v>
      </c>
    </row>
    <row r="118" spans="1:43" x14ac:dyDescent="0.3">
      <c r="A118" s="38">
        <v>2020</v>
      </c>
      <c r="B118" s="46" t="s">
        <v>13</v>
      </c>
      <c r="C118" s="39">
        <v>0</v>
      </c>
      <c r="D118" s="11">
        <v>0</v>
      </c>
      <c r="E118" s="40">
        <f t="shared" si="156"/>
        <v>0</v>
      </c>
      <c r="F118" s="39">
        <v>0</v>
      </c>
      <c r="G118" s="11">
        <v>0</v>
      </c>
      <c r="H118" s="40">
        <f t="shared" si="156"/>
        <v>0</v>
      </c>
      <c r="I118" s="39">
        <v>0</v>
      </c>
      <c r="J118" s="11">
        <v>0</v>
      </c>
      <c r="K118" s="40">
        <f t="shared" si="156"/>
        <v>0</v>
      </c>
      <c r="L118" s="39">
        <v>0</v>
      </c>
      <c r="M118" s="11">
        <v>0</v>
      </c>
      <c r="N118" s="40">
        <f t="shared" si="156"/>
        <v>0</v>
      </c>
      <c r="O118" s="70">
        <v>2.7730000000000001</v>
      </c>
      <c r="P118" s="71">
        <v>49.466999999999999</v>
      </c>
      <c r="Q118" s="40">
        <f t="shared" si="156"/>
        <v>17838.802740714025</v>
      </c>
      <c r="R118" s="39">
        <v>0</v>
      </c>
      <c r="S118" s="11">
        <v>0</v>
      </c>
      <c r="T118" s="40">
        <f t="shared" si="156"/>
        <v>0</v>
      </c>
      <c r="U118" s="70">
        <v>7.0000000000000007E-2</v>
      </c>
      <c r="V118" s="71">
        <v>22.07</v>
      </c>
      <c r="W118" s="40">
        <f t="shared" si="156"/>
        <v>315285.71428571426</v>
      </c>
      <c r="X118" s="39">
        <v>0</v>
      </c>
      <c r="Y118" s="11">
        <v>0</v>
      </c>
      <c r="Z118" s="40">
        <f t="shared" si="156"/>
        <v>0</v>
      </c>
      <c r="AA118" s="39">
        <v>0</v>
      </c>
      <c r="AB118" s="11">
        <v>0</v>
      </c>
      <c r="AC118" s="40">
        <f t="shared" si="156"/>
        <v>0</v>
      </c>
      <c r="AD118" s="39">
        <v>0</v>
      </c>
      <c r="AE118" s="11">
        <v>0</v>
      </c>
      <c r="AF118" s="40">
        <f t="shared" si="156"/>
        <v>0</v>
      </c>
      <c r="AG118" s="39">
        <v>0</v>
      </c>
      <c r="AH118" s="11">
        <v>0</v>
      </c>
      <c r="AI118" s="40">
        <f t="shared" si="156"/>
        <v>0</v>
      </c>
      <c r="AJ118" s="39">
        <v>0</v>
      </c>
      <c r="AK118" s="11">
        <v>0</v>
      </c>
      <c r="AL118" s="40">
        <f t="shared" si="156"/>
        <v>0</v>
      </c>
      <c r="AM118" s="39">
        <v>0</v>
      </c>
      <c r="AN118" s="11">
        <v>0</v>
      </c>
      <c r="AO118" s="40">
        <f t="shared" si="156"/>
        <v>0</v>
      </c>
      <c r="AP118" s="6">
        <f t="shared" si="152"/>
        <v>2.843</v>
      </c>
      <c r="AQ118" s="15">
        <f t="shared" si="153"/>
        <v>71.537000000000006</v>
      </c>
    </row>
    <row r="119" spans="1:43" x14ac:dyDescent="0.3">
      <c r="A119" s="38">
        <v>2020</v>
      </c>
      <c r="B119" s="46" t="s">
        <v>14</v>
      </c>
      <c r="C119" s="39">
        <v>0</v>
      </c>
      <c r="D119" s="11">
        <v>0</v>
      </c>
      <c r="E119" s="40">
        <f t="shared" si="156"/>
        <v>0</v>
      </c>
      <c r="F119" s="39">
        <v>0</v>
      </c>
      <c r="G119" s="11">
        <v>0</v>
      </c>
      <c r="H119" s="40">
        <f t="shared" si="156"/>
        <v>0</v>
      </c>
      <c r="I119" s="39">
        <v>0</v>
      </c>
      <c r="J119" s="11">
        <v>0</v>
      </c>
      <c r="K119" s="40">
        <f t="shared" si="156"/>
        <v>0</v>
      </c>
      <c r="L119" s="39">
        <v>0</v>
      </c>
      <c r="M119" s="11">
        <v>0</v>
      </c>
      <c r="N119" s="40">
        <f t="shared" si="156"/>
        <v>0</v>
      </c>
      <c r="O119" s="13">
        <v>1.5172000000000001</v>
      </c>
      <c r="P119" s="72">
        <v>46.305999999999997</v>
      </c>
      <c r="Q119" s="40">
        <f t="shared" si="156"/>
        <v>30520.696018982333</v>
      </c>
      <c r="R119" s="39">
        <v>0</v>
      </c>
      <c r="S119" s="11">
        <v>0</v>
      </c>
      <c r="T119" s="40">
        <f t="shared" si="156"/>
        <v>0</v>
      </c>
      <c r="U119" s="13">
        <v>1.91</v>
      </c>
      <c r="V119" s="72">
        <v>42.027000000000001</v>
      </c>
      <c r="W119" s="40">
        <f t="shared" si="156"/>
        <v>22003.66492146597</v>
      </c>
      <c r="X119" s="39">
        <v>0</v>
      </c>
      <c r="Y119" s="11">
        <v>0</v>
      </c>
      <c r="Z119" s="40">
        <f t="shared" si="156"/>
        <v>0</v>
      </c>
      <c r="AA119" s="39">
        <v>0</v>
      </c>
      <c r="AB119" s="11">
        <v>0</v>
      </c>
      <c r="AC119" s="40">
        <f t="shared" si="156"/>
        <v>0</v>
      </c>
      <c r="AD119" s="39">
        <v>0</v>
      </c>
      <c r="AE119" s="11">
        <v>0</v>
      </c>
      <c r="AF119" s="40">
        <f t="shared" si="156"/>
        <v>0</v>
      </c>
      <c r="AG119" s="39">
        <v>0</v>
      </c>
      <c r="AH119" s="11">
        <v>0</v>
      </c>
      <c r="AI119" s="40">
        <f t="shared" si="156"/>
        <v>0</v>
      </c>
      <c r="AJ119" s="39">
        <v>0</v>
      </c>
      <c r="AK119" s="11">
        <v>0</v>
      </c>
      <c r="AL119" s="40">
        <f t="shared" si="156"/>
        <v>0</v>
      </c>
      <c r="AM119" s="39">
        <v>0</v>
      </c>
      <c r="AN119" s="11">
        <v>0</v>
      </c>
      <c r="AO119" s="40">
        <f t="shared" si="156"/>
        <v>0</v>
      </c>
      <c r="AP119" s="6">
        <f t="shared" si="152"/>
        <v>3.4272</v>
      </c>
      <c r="AQ119" s="15">
        <f t="shared" si="153"/>
        <v>88.332999999999998</v>
      </c>
    </row>
    <row r="120" spans="1:43" x14ac:dyDescent="0.3">
      <c r="A120" s="38">
        <v>2020</v>
      </c>
      <c r="B120" s="48" t="s">
        <v>15</v>
      </c>
      <c r="C120" s="39">
        <v>0</v>
      </c>
      <c r="D120" s="11">
        <v>0</v>
      </c>
      <c r="E120" s="40">
        <f t="shared" si="156"/>
        <v>0</v>
      </c>
      <c r="F120" s="39">
        <v>0</v>
      </c>
      <c r="G120" s="11">
        <v>0</v>
      </c>
      <c r="H120" s="40">
        <f t="shared" si="156"/>
        <v>0</v>
      </c>
      <c r="I120" s="39">
        <v>0</v>
      </c>
      <c r="J120" s="11">
        <v>0</v>
      </c>
      <c r="K120" s="40">
        <f t="shared" si="156"/>
        <v>0</v>
      </c>
      <c r="L120" s="39">
        <v>0</v>
      </c>
      <c r="M120" s="11">
        <v>0</v>
      </c>
      <c r="N120" s="40">
        <f t="shared" si="156"/>
        <v>0</v>
      </c>
      <c r="O120" s="70">
        <v>1.02362</v>
      </c>
      <c r="P120" s="71">
        <v>13.709</v>
      </c>
      <c r="Q120" s="40">
        <f t="shared" si="156"/>
        <v>13392.665246868955</v>
      </c>
      <c r="R120" s="39">
        <v>0</v>
      </c>
      <c r="S120" s="11">
        <v>0</v>
      </c>
      <c r="T120" s="40">
        <f t="shared" si="156"/>
        <v>0</v>
      </c>
      <c r="U120" s="39">
        <v>0</v>
      </c>
      <c r="V120" s="11">
        <v>0</v>
      </c>
      <c r="W120" s="40">
        <f t="shared" si="156"/>
        <v>0</v>
      </c>
      <c r="X120" s="39">
        <v>0</v>
      </c>
      <c r="Y120" s="11">
        <v>0</v>
      </c>
      <c r="Z120" s="40">
        <f t="shared" si="156"/>
        <v>0</v>
      </c>
      <c r="AA120" s="39">
        <v>0</v>
      </c>
      <c r="AB120" s="11">
        <v>0</v>
      </c>
      <c r="AC120" s="40">
        <f t="shared" si="156"/>
        <v>0</v>
      </c>
      <c r="AD120" s="39">
        <v>0</v>
      </c>
      <c r="AE120" s="11">
        <v>0</v>
      </c>
      <c r="AF120" s="40">
        <f t="shared" si="156"/>
        <v>0</v>
      </c>
      <c r="AG120" s="39">
        <v>0</v>
      </c>
      <c r="AH120" s="11">
        <v>0</v>
      </c>
      <c r="AI120" s="40">
        <f t="shared" si="156"/>
        <v>0</v>
      </c>
      <c r="AJ120" s="39">
        <v>0</v>
      </c>
      <c r="AK120" s="11">
        <v>0</v>
      </c>
      <c r="AL120" s="40">
        <f t="shared" si="156"/>
        <v>0</v>
      </c>
      <c r="AM120" s="39">
        <v>0</v>
      </c>
      <c r="AN120" s="11">
        <v>0</v>
      </c>
      <c r="AO120" s="40">
        <f t="shared" si="156"/>
        <v>0</v>
      </c>
      <c r="AP120" s="6">
        <f t="shared" si="152"/>
        <v>1.02362</v>
      </c>
      <c r="AQ120" s="15">
        <f t="shared" si="153"/>
        <v>13.709</v>
      </c>
    </row>
    <row r="121" spans="1:43" x14ac:dyDescent="0.3">
      <c r="A121" s="38">
        <v>2020</v>
      </c>
      <c r="B121" s="46" t="s">
        <v>16</v>
      </c>
      <c r="C121" s="39">
        <v>0</v>
      </c>
      <c r="D121" s="11">
        <v>0</v>
      </c>
      <c r="E121" s="40">
        <f t="shared" si="156"/>
        <v>0</v>
      </c>
      <c r="F121" s="39">
        <v>0</v>
      </c>
      <c r="G121" s="11">
        <v>0</v>
      </c>
      <c r="H121" s="40">
        <f t="shared" si="156"/>
        <v>0</v>
      </c>
      <c r="I121" s="39">
        <v>0</v>
      </c>
      <c r="J121" s="11">
        <v>0</v>
      </c>
      <c r="K121" s="40">
        <f t="shared" si="156"/>
        <v>0</v>
      </c>
      <c r="L121" s="39">
        <v>0</v>
      </c>
      <c r="M121" s="11">
        <v>0</v>
      </c>
      <c r="N121" s="40">
        <f t="shared" si="156"/>
        <v>0</v>
      </c>
      <c r="O121" s="75">
        <v>3.2502</v>
      </c>
      <c r="P121" s="11">
        <v>77.138000000000005</v>
      </c>
      <c r="Q121" s="40">
        <f t="shared" si="156"/>
        <v>23733.308719463421</v>
      </c>
      <c r="R121" s="39">
        <v>0</v>
      </c>
      <c r="S121" s="11">
        <v>0</v>
      </c>
      <c r="T121" s="40">
        <f t="shared" si="156"/>
        <v>0</v>
      </c>
      <c r="U121" s="75">
        <v>0.96</v>
      </c>
      <c r="V121" s="11">
        <v>36.566000000000003</v>
      </c>
      <c r="W121" s="40">
        <f t="shared" si="156"/>
        <v>38089.583333333336</v>
      </c>
      <c r="X121" s="39">
        <v>0</v>
      </c>
      <c r="Y121" s="11">
        <v>0</v>
      </c>
      <c r="Z121" s="40">
        <f t="shared" si="156"/>
        <v>0</v>
      </c>
      <c r="AA121" s="39">
        <v>0</v>
      </c>
      <c r="AB121" s="11">
        <v>0</v>
      </c>
      <c r="AC121" s="40">
        <f t="shared" si="156"/>
        <v>0</v>
      </c>
      <c r="AD121" s="39">
        <v>0</v>
      </c>
      <c r="AE121" s="11">
        <v>0</v>
      </c>
      <c r="AF121" s="40">
        <f t="shared" si="156"/>
        <v>0</v>
      </c>
      <c r="AG121" s="39">
        <v>0</v>
      </c>
      <c r="AH121" s="11">
        <v>0</v>
      </c>
      <c r="AI121" s="40">
        <f t="shared" si="156"/>
        <v>0</v>
      </c>
      <c r="AJ121" s="39">
        <v>0</v>
      </c>
      <c r="AK121" s="11">
        <v>0</v>
      </c>
      <c r="AL121" s="40">
        <f t="shared" si="156"/>
        <v>0</v>
      </c>
      <c r="AM121" s="39">
        <v>0</v>
      </c>
      <c r="AN121" s="11">
        <v>0</v>
      </c>
      <c r="AO121" s="40">
        <f t="shared" si="156"/>
        <v>0</v>
      </c>
      <c r="AP121" s="6">
        <f t="shared" si="152"/>
        <v>4.2102000000000004</v>
      </c>
      <c r="AQ121" s="15">
        <f t="shared" si="153"/>
        <v>113.70400000000001</v>
      </c>
    </row>
    <row r="122" spans="1:43" ht="15" thickBot="1" x14ac:dyDescent="0.35">
      <c r="A122" s="41"/>
      <c r="B122" s="47" t="s">
        <v>17</v>
      </c>
      <c r="C122" s="42">
        <f t="shared" ref="C122:D122" si="157">SUM(C110:C121)</f>
        <v>5.9306899999999994</v>
      </c>
      <c r="D122" s="35">
        <f t="shared" si="157"/>
        <v>66.582999999999998</v>
      </c>
      <c r="E122" s="43"/>
      <c r="F122" s="42">
        <f t="shared" ref="F122:G122" si="158">SUM(F110:F121)</f>
        <v>0</v>
      </c>
      <c r="G122" s="35">
        <f t="shared" si="158"/>
        <v>0</v>
      </c>
      <c r="H122" s="57"/>
      <c r="I122" s="42">
        <f t="shared" ref="I122:J122" si="159">SUM(I110:I121)</f>
        <v>0</v>
      </c>
      <c r="J122" s="35">
        <f t="shared" si="159"/>
        <v>0</v>
      </c>
      <c r="K122" s="43"/>
      <c r="L122" s="52">
        <f t="shared" ref="L122:M122" si="160">SUM(L110:L121)</f>
        <v>0</v>
      </c>
      <c r="M122" s="35">
        <f t="shared" si="160"/>
        <v>0</v>
      </c>
      <c r="N122" s="57"/>
      <c r="O122" s="42">
        <f t="shared" ref="O122:P122" si="161">SUM(O110:O121)</f>
        <v>16.07592</v>
      </c>
      <c r="P122" s="35">
        <f t="shared" si="161"/>
        <v>359.65999999999997</v>
      </c>
      <c r="Q122" s="43"/>
      <c r="R122" s="52">
        <f t="shared" ref="R122:S122" si="162">SUM(R110:R121)</f>
        <v>0</v>
      </c>
      <c r="S122" s="35">
        <f t="shared" si="162"/>
        <v>0</v>
      </c>
      <c r="T122" s="57"/>
      <c r="U122" s="42">
        <f t="shared" ref="U122:V122" si="163">SUM(U110:U121)</f>
        <v>4.3599999999999994</v>
      </c>
      <c r="V122" s="35">
        <f t="shared" si="163"/>
        <v>139.71199999999999</v>
      </c>
      <c r="W122" s="43"/>
      <c r="X122" s="52">
        <f t="shared" ref="X122:Y122" si="164">SUM(X110:X121)</f>
        <v>0</v>
      </c>
      <c r="Y122" s="35">
        <f t="shared" si="164"/>
        <v>0</v>
      </c>
      <c r="Z122" s="57"/>
      <c r="AA122" s="42">
        <f t="shared" ref="AA122:AB122" si="165">SUM(AA110:AA121)</f>
        <v>0</v>
      </c>
      <c r="AB122" s="35">
        <f t="shared" si="165"/>
        <v>0</v>
      </c>
      <c r="AC122" s="43"/>
      <c r="AD122" s="52">
        <f t="shared" ref="AD122:AE122" si="166">SUM(AD110:AD121)</f>
        <v>0.85</v>
      </c>
      <c r="AE122" s="35">
        <f t="shared" si="166"/>
        <v>6.944</v>
      </c>
      <c r="AF122" s="57"/>
      <c r="AG122" s="42">
        <f t="shared" ref="AG122:AH122" si="167">SUM(AG110:AG121)</f>
        <v>0</v>
      </c>
      <c r="AH122" s="35">
        <f t="shared" si="167"/>
        <v>0</v>
      </c>
      <c r="AI122" s="43"/>
      <c r="AJ122" s="52">
        <f t="shared" ref="AJ122:AK122" si="168">SUM(AJ110:AJ121)</f>
        <v>0</v>
      </c>
      <c r="AK122" s="35">
        <f t="shared" si="168"/>
        <v>0</v>
      </c>
      <c r="AL122" s="57"/>
      <c r="AM122" s="42">
        <f t="shared" ref="AM122:AN122" si="169">SUM(AM110:AM121)</f>
        <v>0</v>
      </c>
      <c r="AN122" s="35">
        <f t="shared" si="169"/>
        <v>0</v>
      </c>
      <c r="AO122" s="43"/>
      <c r="AP122" s="36">
        <f t="shared" si="152"/>
        <v>27.216609999999999</v>
      </c>
      <c r="AQ122" s="37">
        <f t="shared" si="153"/>
        <v>572.89899999999989</v>
      </c>
    </row>
    <row r="123" spans="1:43" x14ac:dyDescent="0.3">
      <c r="A123" s="38">
        <v>2021</v>
      </c>
      <c r="B123" s="73" t="s">
        <v>5</v>
      </c>
      <c r="C123" s="39">
        <v>0</v>
      </c>
      <c r="D123" s="11">
        <v>0</v>
      </c>
      <c r="E123" s="40">
        <f>IF(C123=0,0,D123/C123*1000)</f>
        <v>0</v>
      </c>
      <c r="F123" s="39">
        <v>0</v>
      </c>
      <c r="G123" s="11">
        <v>0</v>
      </c>
      <c r="H123" s="40">
        <f t="shared" ref="H123:H134" si="170">IF(F123=0,0,G123/F123*1000)</f>
        <v>0</v>
      </c>
      <c r="I123" s="39">
        <v>0</v>
      </c>
      <c r="J123" s="11">
        <v>0</v>
      </c>
      <c r="K123" s="40">
        <f t="shared" ref="K123:K134" si="171">IF(I123=0,0,J123/I123*1000)</f>
        <v>0</v>
      </c>
      <c r="L123" s="39">
        <v>0</v>
      </c>
      <c r="M123" s="11">
        <v>0</v>
      </c>
      <c r="N123" s="40">
        <f t="shared" ref="N123:N134" si="172">IF(L123=0,0,M123/L123*1000)</f>
        <v>0</v>
      </c>
      <c r="O123" s="75">
        <v>2.1175999999999999</v>
      </c>
      <c r="P123" s="11">
        <v>52.048000000000002</v>
      </c>
      <c r="Q123" s="40">
        <f t="shared" ref="Q123:Q134" si="173">IF(O123=0,0,P123/O123*1000)</f>
        <v>24578.768417075938</v>
      </c>
      <c r="R123" s="39">
        <v>0</v>
      </c>
      <c r="S123" s="11">
        <v>0</v>
      </c>
      <c r="T123" s="40">
        <f t="shared" ref="T123:T134" si="174">IF(R123=0,0,S123/R123*1000)</f>
        <v>0</v>
      </c>
      <c r="U123" s="39">
        <v>0</v>
      </c>
      <c r="V123" s="11">
        <v>0</v>
      </c>
      <c r="W123" s="40">
        <f t="shared" ref="W123:W134" si="175">IF(U123=0,0,V123/U123*1000)</f>
        <v>0</v>
      </c>
      <c r="X123" s="39">
        <v>0</v>
      </c>
      <c r="Y123" s="11">
        <v>0</v>
      </c>
      <c r="Z123" s="40">
        <f t="shared" ref="Z123:Z134" si="176">IF(X123=0,0,Y123/X123*1000)</f>
        <v>0</v>
      </c>
      <c r="AA123" s="39">
        <v>0</v>
      </c>
      <c r="AB123" s="11">
        <v>0</v>
      </c>
      <c r="AC123" s="40">
        <f t="shared" ref="AC123:AC134" si="177">IF(AA123=0,0,AB123/AA123*1000)</f>
        <v>0</v>
      </c>
      <c r="AD123" s="39">
        <v>0</v>
      </c>
      <c r="AE123" s="11">
        <v>0</v>
      </c>
      <c r="AF123" s="40">
        <f t="shared" ref="AF123:AF134" si="178">IF(AD123=0,0,AE123/AD123*1000)</f>
        <v>0</v>
      </c>
      <c r="AG123" s="39">
        <v>0</v>
      </c>
      <c r="AH123" s="11">
        <v>0</v>
      </c>
      <c r="AI123" s="40">
        <f t="shared" ref="AI123:AI134" si="179">IF(AG123=0,0,AH123/AG123*1000)</f>
        <v>0</v>
      </c>
      <c r="AJ123" s="39">
        <v>0</v>
      </c>
      <c r="AK123" s="11">
        <v>0</v>
      </c>
      <c r="AL123" s="40">
        <f t="shared" ref="AL123:AL134" si="180">IF(AJ123=0,0,AK123/AJ123*1000)</f>
        <v>0</v>
      </c>
      <c r="AM123" s="39">
        <v>0</v>
      </c>
      <c r="AN123" s="11">
        <v>0</v>
      </c>
      <c r="AO123" s="40">
        <f t="shared" ref="AO123:AO134" si="181">IF(AM123=0,0,AN123/AM123*1000)</f>
        <v>0</v>
      </c>
      <c r="AP123" s="6">
        <f t="shared" ref="AP123:AP135" si="182">SUM(C123,I123,L123,AG123,O123,AA123,X123,R123+U123+AJ123+F123+AM123)+AD123</f>
        <v>2.1175999999999999</v>
      </c>
      <c r="AQ123" s="15">
        <f t="shared" ref="AQ123:AQ135" si="183">SUM(D123,J123,M123,AH123,P123,AB123,Y123,S123+V123+AK123+G123+AN123)+AE123</f>
        <v>52.048000000000002</v>
      </c>
    </row>
    <row r="124" spans="1:43" x14ac:dyDescent="0.3">
      <c r="A124" s="38">
        <v>2021</v>
      </c>
      <c r="B124" s="73" t="s">
        <v>6</v>
      </c>
      <c r="C124" s="39">
        <v>0</v>
      </c>
      <c r="D124" s="11">
        <v>0</v>
      </c>
      <c r="E124" s="40">
        <f t="shared" ref="E124:E125" si="184">IF(C124=0,0,D124/C124*1000)</f>
        <v>0</v>
      </c>
      <c r="F124" s="39">
        <v>0</v>
      </c>
      <c r="G124" s="11">
        <v>0</v>
      </c>
      <c r="H124" s="40">
        <f t="shared" si="170"/>
        <v>0</v>
      </c>
      <c r="I124" s="39">
        <v>0</v>
      </c>
      <c r="J124" s="11">
        <v>0</v>
      </c>
      <c r="K124" s="40">
        <f t="shared" si="171"/>
        <v>0</v>
      </c>
      <c r="L124" s="39">
        <v>0</v>
      </c>
      <c r="M124" s="11">
        <v>0</v>
      </c>
      <c r="N124" s="40">
        <f t="shared" si="172"/>
        <v>0</v>
      </c>
      <c r="O124" s="75">
        <v>0.85539999999999994</v>
      </c>
      <c r="P124" s="11">
        <v>28.006</v>
      </c>
      <c r="Q124" s="40">
        <f t="shared" si="173"/>
        <v>32740.238484919337</v>
      </c>
      <c r="R124" s="39">
        <v>0</v>
      </c>
      <c r="S124" s="11">
        <v>0</v>
      </c>
      <c r="T124" s="40">
        <f t="shared" si="174"/>
        <v>0</v>
      </c>
      <c r="U124" s="39">
        <v>0</v>
      </c>
      <c r="V124" s="11">
        <v>0</v>
      </c>
      <c r="W124" s="40">
        <f t="shared" si="175"/>
        <v>0</v>
      </c>
      <c r="X124" s="39">
        <v>0</v>
      </c>
      <c r="Y124" s="11">
        <v>0</v>
      </c>
      <c r="Z124" s="40">
        <f t="shared" si="176"/>
        <v>0</v>
      </c>
      <c r="AA124" s="39">
        <v>0</v>
      </c>
      <c r="AB124" s="11">
        <v>0</v>
      </c>
      <c r="AC124" s="40">
        <f t="shared" si="177"/>
        <v>0</v>
      </c>
      <c r="AD124" s="39">
        <v>0</v>
      </c>
      <c r="AE124" s="11">
        <v>0</v>
      </c>
      <c r="AF124" s="40">
        <f t="shared" si="178"/>
        <v>0</v>
      </c>
      <c r="AG124" s="39">
        <v>0</v>
      </c>
      <c r="AH124" s="11">
        <v>0</v>
      </c>
      <c r="AI124" s="40">
        <f t="shared" si="179"/>
        <v>0</v>
      </c>
      <c r="AJ124" s="39">
        <v>0</v>
      </c>
      <c r="AK124" s="11">
        <v>0</v>
      </c>
      <c r="AL124" s="40">
        <f t="shared" si="180"/>
        <v>0</v>
      </c>
      <c r="AM124" s="39">
        <v>0</v>
      </c>
      <c r="AN124" s="11">
        <v>0</v>
      </c>
      <c r="AO124" s="40">
        <f t="shared" si="181"/>
        <v>0</v>
      </c>
      <c r="AP124" s="6">
        <f t="shared" si="182"/>
        <v>0.85539999999999994</v>
      </c>
      <c r="AQ124" s="15">
        <f t="shared" si="183"/>
        <v>28.006</v>
      </c>
    </row>
    <row r="125" spans="1:43" x14ac:dyDescent="0.3">
      <c r="A125" s="38">
        <v>2021</v>
      </c>
      <c r="B125" s="73" t="s">
        <v>7</v>
      </c>
      <c r="C125" s="39">
        <v>0</v>
      </c>
      <c r="D125" s="11">
        <v>0</v>
      </c>
      <c r="E125" s="40">
        <f t="shared" si="184"/>
        <v>0</v>
      </c>
      <c r="F125" s="39">
        <v>0</v>
      </c>
      <c r="G125" s="11">
        <v>0</v>
      </c>
      <c r="H125" s="40">
        <f t="shared" si="170"/>
        <v>0</v>
      </c>
      <c r="I125" s="39">
        <v>0</v>
      </c>
      <c r="J125" s="11">
        <v>0</v>
      </c>
      <c r="K125" s="40">
        <f t="shared" si="171"/>
        <v>0</v>
      </c>
      <c r="L125" s="39">
        <v>0</v>
      </c>
      <c r="M125" s="11">
        <v>0</v>
      </c>
      <c r="N125" s="40">
        <f t="shared" si="172"/>
        <v>0</v>
      </c>
      <c r="O125" s="75">
        <v>1.5814000000000001</v>
      </c>
      <c r="P125" s="11">
        <v>53.81</v>
      </c>
      <c r="Q125" s="40">
        <f t="shared" si="173"/>
        <v>34026.811685847984</v>
      </c>
      <c r="R125" s="39">
        <v>0</v>
      </c>
      <c r="S125" s="11">
        <v>0</v>
      </c>
      <c r="T125" s="40">
        <f t="shared" si="174"/>
        <v>0</v>
      </c>
      <c r="U125" s="39">
        <v>0</v>
      </c>
      <c r="V125" s="11">
        <v>0</v>
      </c>
      <c r="W125" s="40">
        <f t="shared" si="175"/>
        <v>0</v>
      </c>
      <c r="X125" s="39">
        <v>0</v>
      </c>
      <c r="Y125" s="11">
        <v>0</v>
      </c>
      <c r="Z125" s="40">
        <f t="shared" si="176"/>
        <v>0</v>
      </c>
      <c r="AA125" s="39">
        <v>0</v>
      </c>
      <c r="AB125" s="11">
        <v>0</v>
      </c>
      <c r="AC125" s="40">
        <f t="shared" si="177"/>
        <v>0</v>
      </c>
      <c r="AD125" s="39">
        <v>0</v>
      </c>
      <c r="AE125" s="11">
        <v>0</v>
      </c>
      <c r="AF125" s="40">
        <f t="shared" si="178"/>
        <v>0</v>
      </c>
      <c r="AG125" s="75">
        <v>0.92</v>
      </c>
      <c r="AH125" s="11">
        <v>43.505000000000003</v>
      </c>
      <c r="AI125" s="40">
        <f t="shared" si="179"/>
        <v>47288.043478260865</v>
      </c>
      <c r="AJ125" s="39">
        <v>0</v>
      </c>
      <c r="AK125" s="11">
        <v>0</v>
      </c>
      <c r="AL125" s="40">
        <f t="shared" si="180"/>
        <v>0</v>
      </c>
      <c r="AM125" s="39">
        <v>0</v>
      </c>
      <c r="AN125" s="11">
        <v>0</v>
      </c>
      <c r="AO125" s="40">
        <f t="shared" si="181"/>
        <v>0</v>
      </c>
      <c r="AP125" s="6">
        <f t="shared" si="182"/>
        <v>2.5014000000000003</v>
      </c>
      <c r="AQ125" s="15">
        <f t="shared" si="183"/>
        <v>97.314999999999998</v>
      </c>
    </row>
    <row r="126" spans="1:43" x14ac:dyDescent="0.3">
      <c r="A126" s="38">
        <v>2021</v>
      </c>
      <c r="B126" s="73" t="s">
        <v>8</v>
      </c>
      <c r="C126" s="39">
        <v>0</v>
      </c>
      <c r="D126" s="11">
        <v>0</v>
      </c>
      <c r="E126" s="40">
        <f>IF(C126=0,0,D126/C126*1000)</f>
        <v>0</v>
      </c>
      <c r="F126" s="39">
        <v>0</v>
      </c>
      <c r="G126" s="11">
        <v>0</v>
      </c>
      <c r="H126" s="40">
        <f t="shared" si="170"/>
        <v>0</v>
      </c>
      <c r="I126" s="39">
        <v>0</v>
      </c>
      <c r="J126" s="11">
        <v>0</v>
      </c>
      <c r="K126" s="40">
        <f t="shared" si="171"/>
        <v>0</v>
      </c>
      <c r="L126" s="39">
        <v>0</v>
      </c>
      <c r="M126" s="11">
        <v>0</v>
      </c>
      <c r="N126" s="40">
        <f t="shared" si="172"/>
        <v>0</v>
      </c>
      <c r="O126" s="75">
        <v>2.4129999999999998</v>
      </c>
      <c r="P126" s="11">
        <v>59.064</v>
      </c>
      <c r="Q126" s="40">
        <f t="shared" si="173"/>
        <v>24477.414007459596</v>
      </c>
      <c r="R126" s="39">
        <v>0</v>
      </c>
      <c r="S126" s="11">
        <v>0</v>
      </c>
      <c r="T126" s="40">
        <f t="shared" si="174"/>
        <v>0</v>
      </c>
      <c r="U126" s="39">
        <v>0</v>
      </c>
      <c r="V126" s="11">
        <v>0</v>
      </c>
      <c r="W126" s="40">
        <f t="shared" si="175"/>
        <v>0</v>
      </c>
      <c r="X126" s="39">
        <v>0</v>
      </c>
      <c r="Y126" s="11">
        <v>0</v>
      </c>
      <c r="Z126" s="40">
        <f t="shared" si="176"/>
        <v>0</v>
      </c>
      <c r="AA126" s="39">
        <v>0</v>
      </c>
      <c r="AB126" s="11">
        <v>0</v>
      </c>
      <c r="AC126" s="40">
        <f t="shared" si="177"/>
        <v>0</v>
      </c>
      <c r="AD126" s="39">
        <v>0</v>
      </c>
      <c r="AE126" s="11">
        <v>0</v>
      </c>
      <c r="AF126" s="40">
        <f t="shared" si="178"/>
        <v>0</v>
      </c>
      <c r="AG126" s="39">
        <v>0</v>
      </c>
      <c r="AH126" s="11">
        <v>0</v>
      </c>
      <c r="AI126" s="40">
        <f t="shared" si="179"/>
        <v>0</v>
      </c>
      <c r="AJ126" s="39">
        <v>0</v>
      </c>
      <c r="AK126" s="11">
        <v>0</v>
      </c>
      <c r="AL126" s="40">
        <f t="shared" si="180"/>
        <v>0</v>
      </c>
      <c r="AM126" s="39">
        <v>0</v>
      </c>
      <c r="AN126" s="11">
        <v>0</v>
      </c>
      <c r="AO126" s="40">
        <f t="shared" si="181"/>
        <v>0</v>
      </c>
      <c r="AP126" s="6">
        <f t="shared" si="182"/>
        <v>2.4129999999999998</v>
      </c>
      <c r="AQ126" s="15">
        <f t="shared" si="183"/>
        <v>59.064</v>
      </c>
    </row>
    <row r="127" spans="1:43" x14ac:dyDescent="0.3">
      <c r="A127" s="38">
        <v>2021</v>
      </c>
      <c r="B127" s="40" t="s">
        <v>9</v>
      </c>
      <c r="C127" s="39">
        <v>0</v>
      </c>
      <c r="D127" s="11">
        <v>0</v>
      </c>
      <c r="E127" s="40">
        <f t="shared" ref="E127:E134" si="185">IF(C127=0,0,D127/C127*1000)</f>
        <v>0</v>
      </c>
      <c r="F127" s="39">
        <v>0</v>
      </c>
      <c r="G127" s="11">
        <v>0</v>
      </c>
      <c r="H127" s="40">
        <f t="shared" si="170"/>
        <v>0</v>
      </c>
      <c r="I127" s="39">
        <v>0</v>
      </c>
      <c r="J127" s="11">
        <v>0</v>
      </c>
      <c r="K127" s="40">
        <f t="shared" si="171"/>
        <v>0</v>
      </c>
      <c r="L127" s="39">
        <v>0</v>
      </c>
      <c r="M127" s="11">
        <v>0</v>
      </c>
      <c r="N127" s="40">
        <f t="shared" si="172"/>
        <v>0</v>
      </c>
      <c r="O127" s="70">
        <v>0.87360000000000004</v>
      </c>
      <c r="P127" s="71">
        <v>18.672000000000001</v>
      </c>
      <c r="Q127" s="40">
        <f t="shared" si="173"/>
        <v>21373.626373626372</v>
      </c>
      <c r="R127" s="39">
        <v>0</v>
      </c>
      <c r="S127" s="11">
        <v>0</v>
      </c>
      <c r="T127" s="40">
        <f t="shared" si="174"/>
        <v>0</v>
      </c>
      <c r="U127" s="39">
        <v>0</v>
      </c>
      <c r="V127" s="11">
        <v>0</v>
      </c>
      <c r="W127" s="40">
        <f t="shared" si="175"/>
        <v>0</v>
      </c>
      <c r="X127" s="39">
        <v>0</v>
      </c>
      <c r="Y127" s="11">
        <v>0</v>
      </c>
      <c r="Z127" s="40">
        <f t="shared" si="176"/>
        <v>0</v>
      </c>
      <c r="AA127" s="39">
        <v>0</v>
      </c>
      <c r="AB127" s="11">
        <v>0</v>
      </c>
      <c r="AC127" s="40">
        <f t="shared" si="177"/>
        <v>0</v>
      </c>
      <c r="AD127" s="39">
        <v>0</v>
      </c>
      <c r="AE127" s="11">
        <v>0</v>
      </c>
      <c r="AF127" s="40">
        <f t="shared" si="178"/>
        <v>0</v>
      </c>
      <c r="AG127" s="39">
        <v>0</v>
      </c>
      <c r="AH127" s="11">
        <v>0</v>
      </c>
      <c r="AI127" s="40">
        <f t="shared" si="179"/>
        <v>0</v>
      </c>
      <c r="AJ127" s="39">
        <v>0</v>
      </c>
      <c r="AK127" s="11">
        <v>0</v>
      </c>
      <c r="AL127" s="40">
        <f t="shared" si="180"/>
        <v>0</v>
      </c>
      <c r="AM127" s="39">
        <v>0</v>
      </c>
      <c r="AN127" s="11">
        <v>0</v>
      </c>
      <c r="AO127" s="40">
        <f t="shared" si="181"/>
        <v>0</v>
      </c>
      <c r="AP127" s="6">
        <f t="shared" si="182"/>
        <v>0.87360000000000004</v>
      </c>
      <c r="AQ127" s="15">
        <f t="shared" si="183"/>
        <v>18.672000000000001</v>
      </c>
    </row>
    <row r="128" spans="1:43" x14ac:dyDescent="0.3">
      <c r="A128" s="38">
        <v>2021</v>
      </c>
      <c r="B128" s="73" t="s">
        <v>10</v>
      </c>
      <c r="C128" s="39">
        <v>0</v>
      </c>
      <c r="D128" s="11">
        <v>0</v>
      </c>
      <c r="E128" s="40">
        <f t="shared" si="185"/>
        <v>0</v>
      </c>
      <c r="F128" s="39">
        <v>0</v>
      </c>
      <c r="G128" s="11">
        <v>0</v>
      </c>
      <c r="H128" s="40">
        <f t="shared" si="170"/>
        <v>0</v>
      </c>
      <c r="I128" s="39">
        <v>0</v>
      </c>
      <c r="J128" s="11">
        <v>0</v>
      </c>
      <c r="K128" s="40">
        <f t="shared" si="171"/>
        <v>0</v>
      </c>
      <c r="L128" s="39">
        <v>0</v>
      </c>
      <c r="M128" s="11">
        <v>0</v>
      </c>
      <c r="N128" s="40">
        <f t="shared" si="172"/>
        <v>0</v>
      </c>
      <c r="O128" s="75">
        <v>0.6</v>
      </c>
      <c r="P128" s="11">
        <v>5.2880000000000003</v>
      </c>
      <c r="Q128" s="40">
        <f t="shared" si="173"/>
        <v>8813.3333333333339</v>
      </c>
      <c r="R128" s="39">
        <v>0</v>
      </c>
      <c r="S128" s="11">
        <v>0</v>
      </c>
      <c r="T128" s="40">
        <f t="shared" si="174"/>
        <v>0</v>
      </c>
      <c r="U128" s="39">
        <v>0</v>
      </c>
      <c r="V128" s="11">
        <v>0</v>
      </c>
      <c r="W128" s="40">
        <f t="shared" si="175"/>
        <v>0</v>
      </c>
      <c r="X128" s="39">
        <v>0</v>
      </c>
      <c r="Y128" s="11">
        <v>0</v>
      </c>
      <c r="Z128" s="40">
        <f t="shared" si="176"/>
        <v>0</v>
      </c>
      <c r="AA128" s="39">
        <v>0</v>
      </c>
      <c r="AB128" s="11">
        <v>0</v>
      </c>
      <c r="AC128" s="40">
        <f t="shared" si="177"/>
        <v>0</v>
      </c>
      <c r="AD128" s="39">
        <v>0</v>
      </c>
      <c r="AE128" s="11">
        <v>0</v>
      </c>
      <c r="AF128" s="40">
        <f t="shared" si="178"/>
        <v>0</v>
      </c>
      <c r="AG128" s="39">
        <v>0</v>
      </c>
      <c r="AH128" s="11">
        <v>0</v>
      </c>
      <c r="AI128" s="40">
        <f t="shared" si="179"/>
        <v>0</v>
      </c>
      <c r="AJ128" s="39">
        <v>0</v>
      </c>
      <c r="AK128" s="11">
        <v>0</v>
      </c>
      <c r="AL128" s="40">
        <f t="shared" si="180"/>
        <v>0</v>
      </c>
      <c r="AM128" s="39">
        <v>0</v>
      </c>
      <c r="AN128" s="11">
        <v>0</v>
      </c>
      <c r="AO128" s="40">
        <f t="shared" si="181"/>
        <v>0</v>
      </c>
      <c r="AP128" s="6">
        <f t="shared" si="182"/>
        <v>0.6</v>
      </c>
      <c r="AQ128" s="15">
        <f t="shared" si="183"/>
        <v>5.2880000000000003</v>
      </c>
    </row>
    <row r="129" spans="1:43" x14ac:dyDescent="0.3">
      <c r="A129" s="38">
        <v>2021</v>
      </c>
      <c r="B129" s="73" t="s">
        <v>11</v>
      </c>
      <c r="C129" s="39">
        <v>0</v>
      </c>
      <c r="D129" s="11">
        <v>0</v>
      </c>
      <c r="E129" s="40">
        <f t="shared" si="185"/>
        <v>0</v>
      </c>
      <c r="F129" s="39">
        <v>0</v>
      </c>
      <c r="G129" s="11">
        <v>0</v>
      </c>
      <c r="H129" s="40">
        <f t="shared" si="170"/>
        <v>0</v>
      </c>
      <c r="I129" s="39">
        <v>0</v>
      </c>
      <c r="J129" s="11">
        <v>0</v>
      </c>
      <c r="K129" s="40">
        <f t="shared" si="171"/>
        <v>0</v>
      </c>
      <c r="L129" s="39">
        <v>0</v>
      </c>
      <c r="M129" s="11">
        <v>0</v>
      </c>
      <c r="N129" s="40">
        <f t="shared" si="172"/>
        <v>0</v>
      </c>
      <c r="O129" s="75">
        <v>9.0999999999999998E-2</v>
      </c>
      <c r="P129" s="11">
        <v>4.1829999999999998</v>
      </c>
      <c r="Q129" s="40">
        <f t="shared" si="173"/>
        <v>45967.032967032967</v>
      </c>
      <c r="R129" s="39">
        <v>0</v>
      </c>
      <c r="S129" s="11">
        <v>0</v>
      </c>
      <c r="T129" s="40">
        <f t="shared" si="174"/>
        <v>0</v>
      </c>
      <c r="U129" s="75">
        <v>0.06</v>
      </c>
      <c r="V129" s="11">
        <v>4.1159999999999997</v>
      </c>
      <c r="W129" s="40">
        <f t="shared" si="175"/>
        <v>68600</v>
      </c>
      <c r="X129" s="39">
        <v>0</v>
      </c>
      <c r="Y129" s="11">
        <v>0</v>
      </c>
      <c r="Z129" s="40">
        <f t="shared" si="176"/>
        <v>0</v>
      </c>
      <c r="AA129" s="39">
        <v>0</v>
      </c>
      <c r="AB129" s="11">
        <v>0</v>
      </c>
      <c r="AC129" s="40">
        <f t="shared" si="177"/>
        <v>0</v>
      </c>
      <c r="AD129" s="39">
        <v>0</v>
      </c>
      <c r="AE129" s="11">
        <v>0</v>
      </c>
      <c r="AF129" s="40">
        <f t="shared" si="178"/>
        <v>0</v>
      </c>
      <c r="AG129" s="39">
        <v>0</v>
      </c>
      <c r="AH129" s="11">
        <v>0</v>
      </c>
      <c r="AI129" s="40">
        <f t="shared" si="179"/>
        <v>0</v>
      </c>
      <c r="AJ129" s="39">
        <v>0</v>
      </c>
      <c r="AK129" s="11">
        <v>0</v>
      </c>
      <c r="AL129" s="40">
        <f t="shared" si="180"/>
        <v>0</v>
      </c>
      <c r="AM129" s="39">
        <v>0</v>
      </c>
      <c r="AN129" s="11">
        <v>0</v>
      </c>
      <c r="AO129" s="40">
        <f t="shared" si="181"/>
        <v>0</v>
      </c>
      <c r="AP129" s="6">
        <f t="shared" si="182"/>
        <v>0.151</v>
      </c>
      <c r="AQ129" s="15">
        <f t="shared" si="183"/>
        <v>8.2989999999999995</v>
      </c>
    </row>
    <row r="130" spans="1:43" x14ac:dyDescent="0.3">
      <c r="A130" s="38">
        <v>2021</v>
      </c>
      <c r="B130" s="73" t="s">
        <v>12</v>
      </c>
      <c r="C130" s="39">
        <v>0</v>
      </c>
      <c r="D130" s="11">
        <v>0</v>
      </c>
      <c r="E130" s="40">
        <f t="shared" si="185"/>
        <v>0</v>
      </c>
      <c r="F130" s="39">
        <v>0</v>
      </c>
      <c r="G130" s="11">
        <v>0</v>
      </c>
      <c r="H130" s="40">
        <f t="shared" si="170"/>
        <v>0</v>
      </c>
      <c r="I130" s="39">
        <v>0</v>
      </c>
      <c r="J130" s="11">
        <v>0</v>
      </c>
      <c r="K130" s="40">
        <f t="shared" si="171"/>
        <v>0</v>
      </c>
      <c r="L130" s="39">
        <v>0</v>
      </c>
      <c r="M130" s="11">
        <v>0</v>
      </c>
      <c r="N130" s="40">
        <f t="shared" si="172"/>
        <v>0</v>
      </c>
      <c r="O130" s="75">
        <v>0.85539999999999994</v>
      </c>
      <c r="P130" s="11">
        <v>24.774000000000001</v>
      </c>
      <c r="Q130" s="40">
        <f t="shared" si="173"/>
        <v>28961.889174655134</v>
      </c>
      <c r="R130" s="39">
        <v>0</v>
      </c>
      <c r="S130" s="11">
        <v>0</v>
      </c>
      <c r="T130" s="40">
        <f t="shared" si="174"/>
        <v>0</v>
      </c>
      <c r="U130" s="39">
        <v>0</v>
      </c>
      <c r="V130" s="11">
        <v>0</v>
      </c>
      <c r="W130" s="40">
        <f t="shared" si="175"/>
        <v>0</v>
      </c>
      <c r="X130" s="39">
        <v>0</v>
      </c>
      <c r="Y130" s="11">
        <v>0</v>
      </c>
      <c r="Z130" s="40">
        <f t="shared" si="176"/>
        <v>0</v>
      </c>
      <c r="AA130" s="39">
        <v>0</v>
      </c>
      <c r="AB130" s="11">
        <v>0</v>
      </c>
      <c r="AC130" s="40">
        <f t="shared" si="177"/>
        <v>0</v>
      </c>
      <c r="AD130" s="39">
        <v>0</v>
      </c>
      <c r="AE130" s="11">
        <v>0</v>
      </c>
      <c r="AF130" s="40">
        <f t="shared" si="178"/>
        <v>0</v>
      </c>
      <c r="AG130" s="39">
        <v>0</v>
      </c>
      <c r="AH130" s="11">
        <v>0</v>
      </c>
      <c r="AI130" s="40">
        <f t="shared" si="179"/>
        <v>0</v>
      </c>
      <c r="AJ130" s="39">
        <v>0</v>
      </c>
      <c r="AK130" s="11">
        <v>0</v>
      </c>
      <c r="AL130" s="40">
        <f t="shared" si="180"/>
        <v>0</v>
      </c>
      <c r="AM130" s="39">
        <v>0</v>
      </c>
      <c r="AN130" s="11">
        <v>0</v>
      </c>
      <c r="AO130" s="40">
        <f t="shared" si="181"/>
        <v>0</v>
      </c>
      <c r="AP130" s="6">
        <f t="shared" si="182"/>
        <v>0.85539999999999994</v>
      </c>
      <c r="AQ130" s="15">
        <f t="shared" si="183"/>
        <v>24.774000000000001</v>
      </c>
    </row>
    <row r="131" spans="1:43" x14ac:dyDescent="0.3">
      <c r="A131" s="38">
        <v>2021</v>
      </c>
      <c r="B131" s="73" t="s">
        <v>13</v>
      </c>
      <c r="C131" s="39">
        <v>0</v>
      </c>
      <c r="D131" s="11">
        <v>0</v>
      </c>
      <c r="E131" s="40">
        <f t="shared" si="185"/>
        <v>0</v>
      </c>
      <c r="F131" s="39">
        <v>0</v>
      </c>
      <c r="G131" s="11">
        <v>0</v>
      </c>
      <c r="H131" s="40">
        <f t="shared" si="170"/>
        <v>0</v>
      </c>
      <c r="I131" s="39">
        <v>0</v>
      </c>
      <c r="J131" s="11">
        <v>0</v>
      </c>
      <c r="K131" s="40">
        <f t="shared" si="171"/>
        <v>0</v>
      </c>
      <c r="L131" s="39">
        <v>0</v>
      </c>
      <c r="M131" s="11">
        <v>0</v>
      </c>
      <c r="N131" s="40">
        <f t="shared" si="172"/>
        <v>0</v>
      </c>
      <c r="O131" s="75">
        <v>4.58</v>
      </c>
      <c r="P131" s="11">
        <v>111.005</v>
      </c>
      <c r="Q131" s="40">
        <f t="shared" si="173"/>
        <v>24236.899563318777</v>
      </c>
      <c r="R131" s="39">
        <v>0</v>
      </c>
      <c r="S131" s="11">
        <v>0</v>
      </c>
      <c r="T131" s="40">
        <f t="shared" si="174"/>
        <v>0</v>
      </c>
      <c r="U131" s="39">
        <v>0</v>
      </c>
      <c r="V131" s="11">
        <v>0</v>
      </c>
      <c r="W131" s="40">
        <f t="shared" si="175"/>
        <v>0</v>
      </c>
      <c r="X131" s="39">
        <v>0</v>
      </c>
      <c r="Y131" s="11">
        <v>0</v>
      </c>
      <c r="Z131" s="40">
        <f t="shared" si="176"/>
        <v>0</v>
      </c>
      <c r="AA131" s="39">
        <v>0</v>
      </c>
      <c r="AB131" s="11">
        <v>0</v>
      </c>
      <c r="AC131" s="40">
        <f t="shared" si="177"/>
        <v>0</v>
      </c>
      <c r="AD131" s="39">
        <v>0</v>
      </c>
      <c r="AE131" s="11">
        <v>0</v>
      </c>
      <c r="AF131" s="40">
        <f t="shared" si="178"/>
        <v>0</v>
      </c>
      <c r="AG131" s="39">
        <v>0</v>
      </c>
      <c r="AH131" s="11">
        <v>0</v>
      </c>
      <c r="AI131" s="40">
        <f t="shared" si="179"/>
        <v>0</v>
      </c>
      <c r="AJ131" s="39">
        <v>0</v>
      </c>
      <c r="AK131" s="11">
        <v>0</v>
      </c>
      <c r="AL131" s="40">
        <f t="shared" si="180"/>
        <v>0</v>
      </c>
      <c r="AM131" s="39">
        <v>0</v>
      </c>
      <c r="AN131" s="11">
        <v>0</v>
      </c>
      <c r="AO131" s="40">
        <f t="shared" si="181"/>
        <v>0</v>
      </c>
      <c r="AP131" s="6">
        <f t="shared" si="182"/>
        <v>4.58</v>
      </c>
      <c r="AQ131" s="15">
        <f t="shared" si="183"/>
        <v>111.005</v>
      </c>
    </row>
    <row r="132" spans="1:43" x14ac:dyDescent="0.3">
      <c r="A132" s="38">
        <v>2021</v>
      </c>
      <c r="B132" s="73" t="s">
        <v>14</v>
      </c>
      <c r="C132" s="39">
        <v>0</v>
      </c>
      <c r="D132" s="11">
        <v>0</v>
      </c>
      <c r="E132" s="40">
        <f t="shared" si="185"/>
        <v>0</v>
      </c>
      <c r="F132" s="39">
        <v>0</v>
      </c>
      <c r="G132" s="11">
        <v>0</v>
      </c>
      <c r="H132" s="40">
        <f t="shared" si="170"/>
        <v>0</v>
      </c>
      <c r="I132" s="39">
        <v>0</v>
      </c>
      <c r="J132" s="11">
        <v>0</v>
      </c>
      <c r="K132" s="40">
        <f t="shared" si="171"/>
        <v>0</v>
      </c>
      <c r="L132" s="39">
        <v>0</v>
      </c>
      <c r="M132" s="11">
        <v>0</v>
      </c>
      <c r="N132" s="40">
        <f t="shared" si="172"/>
        <v>0</v>
      </c>
      <c r="O132" s="75">
        <v>0.38</v>
      </c>
      <c r="P132" s="11">
        <v>15.961</v>
      </c>
      <c r="Q132" s="40">
        <f t="shared" si="173"/>
        <v>42002.631578947367</v>
      </c>
      <c r="R132" s="39">
        <v>0</v>
      </c>
      <c r="S132" s="11">
        <v>0</v>
      </c>
      <c r="T132" s="40">
        <f t="shared" si="174"/>
        <v>0</v>
      </c>
      <c r="U132" s="39">
        <v>0</v>
      </c>
      <c r="V132" s="11">
        <v>0</v>
      </c>
      <c r="W132" s="40">
        <f t="shared" si="175"/>
        <v>0</v>
      </c>
      <c r="X132" s="39">
        <v>0</v>
      </c>
      <c r="Y132" s="11">
        <v>0</v>
      </c>
      <c r="Z132" s="40">
        <f t="shared" si="176"/>
        <v>0</v>
      </c>
      <c r="AA132" s="39">
        <v>0</v>
      </c>
      <c r="AB132" s="11">
        <v>0</v>
      </c>
      <c r="AC132" s="40">
        <f t="shared" si="177"/>
        <v>0</v>
      </c>
      <c r="AD132" s="39">
        <v>0</v>
      </c>
      <c r="AE132" s="11">
        <v>0</v>
      </c>
      <c r="AF132" s="40">
        <f t="shared" si="178"/>
        <v>0</v>
      </c>
      <c r="AG132" s="39">
        <v>0</v>
      </c>
      <c r="AH132" s="11">
        <v>0</v>
      </c>
      <c r="AI132" s="40">
        <f t="shared" si="179"/>
        <v>0</v>
      </c>
      <c r="AJ132" s="39">
        <v>0</v>
      </c>
      <c r="AK132" s="11">
        <v>0</v>
      </c>
      <c r="AL132" s="40">
        <f t="shared" si="180"/>
        <v>0</v>
      </c>
      <c r="AM132" s="39">
        <v>0</v>
      </c>
      <c r="AN132" s="11">
        <v>0</v>
      </c>
      <c r="AO132" s="40">
        <f t="shared" si="181"/>
        <v>0</v>
      </c>
      <c r="AP132" s="6">
        <f t="shared" si="182"/>
        <v>0.38</v>
      </c>
      <c r="AQ132" s="15">
        <f t="shared" si="183"/>
        <v>15.961</v>
      </c>
    </row>
    <row r="133" spans="1:43" x14ac:dyDescent="0.3">
      <c r="A133" s="38">
        <v>2021</v>
      </c>
      <c r="B133" s="40" t="s">
        <v>15</v>
      </c>
      <c r="C133" s="39">
        <v>0</v>
      </c>
      <c r="D133" s="11">
        <v>0</v>
      </c>
      <c r="E133" s="40">
        <f t="shared" si="185"/>
        <v>0</v>
      </c>
      <c r="F133" s="39">
        <v>0</v>
      </c>
      <c r="G133" s="11">
        <v>0</v>
      </c>
      <c r="H133" s="40">
        <f t="shared" si="170"/>
        <v>0</v>
      </c>
      <c r="I133" s="39">
        <v>0</v>
      </c>
      <c r="J133" s="11">
        <v>0</v>
      </c>
      <c r="K133" s="40">
        <f t="shared" si="171"/>
        <v>0</v>
      </c>
      <c r="L133" s="39">
        <v>0</v>
      </c>
      <c r="M133" s="11">
        <v>0</v>
      </c>
      <c r="N133" s="40">
        <f t="shared" si="172"/>
        <v>0</v>
      </c>
      <c r="O133" s="75">
        <v>0.96</v>
      </c>
      <c r="P133" s="11">
        <v>22.029</v>
      </c>
      <c r="Q133" s="40">
        <f t="shared" si="173"/>
        <v>22946.875000000004</v>
      </c>
      <c r="R133" s="39">
        <v>0</v>
      </c>
      <c r="S133" s="11">
        <v>0</v>
      </c>
      <c r="T133" s="40">
        <f t="shared" si="174"/>
        <v>0</v>
      </c>
      <c r="U133" s="39">
        <v>0</v>
      </c>
      <c r="V133" s="11">
        <v>0</v>
      </c>
      <c r="W133" s="40">
        <f t="shared" si="175"/>
        <v>0</v>
      </c>
      <c r="X133" s="39">
        <v>0</v>
      </c>
      <c r="Y133" s="11">
        <v>0</v>
      </c>
      <c r="Z133" s="40">
        <f t="shared" si="176"/>
        <v>0</v>
      </c>
      <c r="AA133" s="39">
        <v>0</v>
      </c>
      <c r="AB133" s="11">
        <v>0</v>
      </c>
      <c r="AC133" s="40">
        <f t="shared" si="177"/>
        <v>0</v>
      </c>
      <c r="AD133" s="39">
        <v>0</v>
      </c>
      <c r="AE133" s="11">
        <v>0</v>
      </c>
      <c r="AF133" s="40">
        <f t="shared" si="178"/>
        <v>0</v>
      </c>
      <c r="AG133" s="39">
        <v>0</v>
      </c>
      <c r="AH133" s="11">
        <v>0</v>
      </c>
      <c r="AI133" s="40">
        <f t="shared" si="179"/>
        <v>0</v>
      </c>
      <c r="AJ133" s="39">
        <v>0</v>
      </c>
      <c r="AK133" s="11">
        <v>0</v>
      </c>
      <c r="AL133" s="40">
        <f t="shared" si="180"/>
        <v>0</v>
      </c>
      <c r="AM133" s="39">
        <v>0</v>
      </c>
      <c r="AN133" s="11">
        <v>0</v>
      </c>
      <c r="AO133" s="40">
        <f t="shared" si="181"/>
        <v>0</v>
      </c>
      <c r="AP133" s="6">
        <f t="shared" si="182"/>
        <v>0.96</v>
      </c>
      <c r="AQ133" s="15">
        <f t="shared" si="183"/>
        <v>22.029</v>
      </c>
    </row>
    <row r="134" spans="1:43" x14ac:dyDescent="0.3">
      <c r="A134" s="38">
        <v>2021</v>
      </c>
      <c r="B134" s="73" t="s">
        <v>16</v>
      </c>
      <c r="C134" s="75">
        <v>0.6</v>
      </c>
      <c r="D134" s="11">
        <v>2.032</v>
      </c>
      <c r="E134" s="40">
        <f t="shared" si="185"/>
        <v>3386.6666666666665</v>
      </c>
      <c r="F134" s="39">
        <v>0</v>
      </c>
      <c r="G134" s="11">
        <v>0</v>
      </c>
      <c r="H134" s="40">
        <f t="shared" si="170"/>
        <v>0</v>
      </c>
      <c r="I134" s="39">
        <v>0</v>
      </c>
      <c r="J134" s="11">
        <v>0</v>
      </c>
      <c r="K134" s="40">
        <f t="shared" si="171"/>
        <v>0</v>
      </c>
      <c r="L134" s="39">
        <v>0</v>
      </c>
      <c r="M134" s="11">
        <v>0</v>
      </c>
      <c r="N134" s="40">
        <f t="shared" si="172"/>
        <v>0</v>
      </c>
      <c r="O134" s="75">
        <v>2.2378</v>
      </c>
      <c r="P134" s="11">
        <v>90.132000000000005</v>
      </c>
      <c r="Q134" s="40">
        <f t="shared" si="173"/>
        <v>40277.057824649215</v>
      </c>
      <c r="R134" s="39">
        <v>0</v>
      </c>
      <c r="S134" s="11">
        <v>0</v>
      </c>
      <c r="T134" s="40">
        <f t="shared" si="174"/>
        <v>0</v>
      </c>
      <c r="U134" s="39">
        <v>0</v>
      </c>
      <c r="V134" s="11">
        <v>0</v>
      </c>
      <c r="W134" s="40">
        <f t="shared" si="175"/>
        <v>0</v>
      </c>
      <c r="X134" s="39">
        <v>0</v>
      </c>
      <c r="Y134" s="11">
        <v>0</v>
      </c>
      <c r="Z134" s="40">
        <f t="shared" si="176"/>
        <v>0</v>
      </c>
      <c r="AA134" s="39">
        <v>0</v>
      </c>
      <c r="AB134" s="11">
        <v>0</v>
      </c>
      <c r="AC134" s="40">
        <f t="shared" si="177"/>
        <v>0</v>
      </c>
      <c r="AD134" s="39">
        <v>0</v>
      </c>
      <c r="AE134" s="11">
        <v>0</v>
      </c>
      <c r="AF134" s="40">
        <f t="shared" si="178"/>
        <v>0</v>
      </c>
      <c r="AG134" s="39">
        <v>0</v>
      </c>
      <c r="AH134" s="11">
        <v>0</v>
      </c>
      <c r="AI134" s="40">
        <f t="shared" si="179"/>
        <v>0</v>
      </c>
      <c r="AJ134" s="39">
        <v>0</v>
      </c>
      <c r="AK134" s="11">
        <v>0</v>
      </c>
      <c r="AL134" s="40">
        <f t="shared" si="180"/>
        <v>0</v>
      </c>
      <c r="AM134" s="39">
        <v>0</v>
      </c>
      <c r="AN134" s="11">
        <v>0</v>
      </c>
      <c r="AO134" s="40">
        <f t="shared" si="181"/>
        <v>0</v>
      </c>
      <c r="AP134" s="6">
        <f t="shared" si="182"/>
        <v>2.8378000000000001</v>
      </c>
      <c r="AQ134" s="15">
        <f t="shared" si="183"/>
        <v>92.164000000000001</v>
      </c>
    </row>
    <row r="135" spans="1:43" ht="15" thickBot="1" x14ac:dyDescent="0.35">
      <c r="A135" s="41"/>
      <c r="B135" s="74" t="s">
        <v>17</v>
      </c>
      <c r="C135" s="42">
        <f t="shared" ref="C135:D135" si="186">SUM(C123:C134)</f>
        <v>0.6</v>
      </c>
      <c r="D135" s="35">
        <f t="shared" si="186"/>
        <v>2.032</v>
      </c>
      <c r="E135" s="43"/>
      <c r="F135" s="42">
        <f t="shared" ref="F135:G135" si="187">SUM(F123:F134)</f>
        <v>0</v>
      </c>
      <c r="G135" s="35">
        <f t="shared" si="187"/>
        <v>0</v>
      </c>
      <c r="H135" s="43"/>
      <c r="I135" s="42">
        <f t="shared" ref="I135:J135" si="188">SUM(I123:I134)</f>
        <v>0</v>
      </c>
      <c r="J135" s="35">
        <f t="shared" si="188"/>
        <v>0</v>
      </c>
      <c r="K135" s="43"/>
      <c r="L135" s="42">
        <f t="shared" ref="L135:M135" si="189">SUM(L123:L134)</f>
        <v>0</v>
      </c>
      <c r="M135" s="35">
        <f t="shared" si="189"/>
        <v>0</v>
      </c>
      <c r="N135" s="43"/>
      <c r="O135" s="42">
        <f t="shared" ref="O135:P135" si="190">SUM(O123:O134)</f>
        <v>17.545199999999998</v>
      </c>
      <c r="P135" s="35">
        <f t="shared" si="190"/>
        <v>484.97200000000004</v>
      </c>
      <c r="Q135" s="43"/>
      <c r="R135" s="42">
        <f t="shared" ref="R135:S135" si="191">SUM(R123:R134)</f>
        <v>0</v>
      </c>
      <c r="S135" s="35">
        <f t="shared" si="191"/>
        <v>0</v>
      </c>
      <c r="T135" s="43"/>
      <c r="U135" s="42">
        <f t="shared" ref="U135:V135" si="192">SUM(U123:U134)</f>
        <v>0.06</v>
      </c>
      <c r="V135" s="35">
        <f t="shared" si="192"/>
        <v>4.1159999999999997</v>
      </c>
      <c r="W135" s="43"/>
      <c r="X135" s="42">
        <f t="shared" ref="X135:Y135" si="193">SUM(X123:X134)</f>
        <v>0</v>
      </c>
      <c r="Y135" s="35">
        <f t="shared" si="193"/>
        <v>0</v>
      </c>
      <c r="Z135" s="43"/>
      <c r="AA135" s="42">
        <f t="shared" ref="AA135:AB135" si="194">SUM(AA123:AA134)</f>
        <v>0</v>
      </c>
      <c r="AB135" s="35">
        <f t="shared" si="194"/>
        <v>0</v>
      </c>
      <c r="AC135" s="43"/>
      <c r="AD135" s="42">
        <f t="shared" ref="AD135:AE135" si="195">SUM(AD123:AD134)</f>
        <v>0</v>
      </c>
      <c r="AE135" s="35">
        <f t="shared" si="195"/>
        <v>0</v>
      </c>
      <c r="AF135" s="43"/>
      <c r="AG135" s="42">
        <f t="shared" ref="AG135:AH135" si="196">SUM(AG123:AG134)</f>
        <v>0.92</v>
      </c>
      <c r="AH135" s="35">
        <f t="shared" si="196"/>
        <v>43.505000000000003</v>
      </c>
      <c r="AI135" s="43"/>
      <c r="AJ135" s="42">
        <f t="shared" ref="AJ135:AK135" si="197">SUM(AJ123:AJ134)</f>
        <v>0</v>
      </c>
      <c r="AK135" s="35">
        <f t="shared" si="197"/>
        <v>0</v>
      </c>
      <c r="AL135" s="43"/>
      <c r="AM135" s="42">
        <f t="shared" ref="AM135:AN135" si="198">SUM(AM123:AM134)</f>
        <v>0</v>
      </c>
      <c r="AN135" s="35">
        <f t="shared" si="198"/>
        <v>0</v>
      </c>
      <c r="AO135" s="43"/>
      <c r="AP135" s="36">
        <f t="shared" si="182"/>
        <v>19.125199999999996</v>
      </c>
      <c r="AQ135" s="37">
        <f t="shared" si="183"/>
        <v>534.625</v>
      </c>
    </row>
    <row r="136" spans="1:43" ht="17.399999999999999" customHeight="1" x14ac:dyDescent="0.3">
      <c r="A136" s="38">
        <v>2022</v>
      </c>
      <c r="B136" s="73" t="s">
        <v>5</v>
      </c>
      <c r="C136" s="39">
        <v>0</v>
      </c>
      <c r="D136" s="11">
        <v>0</v>
      </c>
      <c r="E136" s="40">
        <f>IF(C136=0,0,D136/C136*1000)</f>
        <v>0</v>
      </c>
      <c r="F136" s="39">
        <v>0</v>
      </c>
      <c r="G136" s="11">
        <v>0</v>
      </c>
      <c r="H136" s="40">
        <f t="shared" ref="H136:H147" si="199">IF(F136=0,0,G136/F136*1000)</f>
        <v>0</v>
      </c>
      <c r="I136" s="39">
        <v>0</v>
      </c>
      <c r="J136" s="11">
        <v>0</v>
      </c>
      <c r="K136" s="40">
        <f t="shared" ref="K136:K147" si="200">IF(I136=0,0,J136/I136*1000)</f>
        <v>0</v>
      </c>
      <c r="L136" s="39">
        <v>0</v>
      </c>
      <c r="M136" s="11">
        <v>0</v>
      </c>
      <c r="N136" s="40">
        <f t="shared" ref="N136:N147" si="201">IF(L136=0,0,M136/L136*1000)</f>
        <v>0</v>
      </c>
      <c r="O136" s="75">
        <v>0.56399999999999995</v>
      </c>
      <c r="P136" s="11">
        <v>12.683999999999999</v>
      </c>
      <c r="Q136" s="40">
        <f t="shared" ref="Q136:Q147" si="202">IF(O136=0,0,P136/O136*1000)</f>
        <v>22489.361702127659</v>
      </c>
      <c r="R136" s="39">
        <v>0</v>
      </c>
      <c r="S136" s="11">
        <v>0</v>
      </c>
      <c r="T136" s="40">
        <f t="shared" ref="T136:T147" si="203">IF(R136=0,0,S136/R136*1000)</f>
        <v>0</v>
      </c>
      <c r="U136" s="39">
        <v>0</v>
      </c>
      <c r="V136" s="11">
        <v>0</v>
      </c>
      <c r="W136" s="40">
        <f t="shared" ref="W136:W147" si="204">IF(U136=0,0,V136/U136*1000)</f>
        <v>0</v>
      </c>
      <c r="X136" s="39">
        <v>0</v>
      </c>
      <c r="Y136" s="11">
        <v>0</v>
      </c>
      <c r="Z136" s="40">
        <f t="shared" ref="Z136:Z147" si="205">IF(X136=0,0,Y136/X136*1000)</f>
        <v>0</v>
      </c>
      <c r="AA136" s="39">
        <v>0</v>
      </c>
      <c r="AB136" s="11">
        <v>0</v>
      </c>
      <c r="AC136" s="40">
        <f t="shared" ref="AC136:AC147" si="206">IF(AA136=0,0,AB136/AA136*1000)</f>
        <v>0</v>
      </c>
      <c r="AD136" s="39">
        <v>0</v>
      </c>
      <c r="AE136" s="11">
        <v>0</v>
      </c>
      <c r="AF136" s="40">
        <f t="shared" ref="AF136:AF147" si="207">IF(AD136=0,0,AE136/AD136*1000)</f>
        <v>0</v>
      </c>
      <c r="AG136" s="39">
        <v>0</v>
      </c>
      <c r="AH136" s="11">
        <v>0</v>
      </c>
      <c r="AI136" s="40">
        <f t="shared" ref="AI136:AI147" si="208">IF(AG136=0,0,AH136/AG136*1000)</f>
        <v>0</v>
      </c>
      <c r="AJ136" s="39">
        <v>0</v>
      </c>
      <c r="AK136" s="11">
        <v>0</v>
      </c>
      <c r="AL136" s="40">
        <f t="shared" ref="AL136:AL147" si="209">IF(AJ136=0,0,AK136/AJ136*1000)</f>
        <v>0</v>
      </c>
      <c r="AM136" s="39">
        <v>0</v>
      </c>
      <c r="AN136" s="11">
        <v>0</v>
      </c>
      <c r="AO136" s="40">
        <f t="shared" ref="AO136:AO147" si="210">IF(AM136=0,0,AN136/AM136*1000)</f>
        <v>0</v>
      </c>
      <c r="AP136" s="6">
        <f>SUMIF($C$5:$AO$5,"Ton",C136:AO136)</f>
        <v>0.56399999999999995</v>
      </c>
      <c r="AQ136" s="15">
        <f>SUMIF($C$5:$AO$5,"F*",C136:AO136)</f>
        <v>12.683999999999999</v>
      </c>
    </row>
    <row r="137" spans="1:43" x14ac:dyDescent="0.3">
      <c r="A137" s="38">
        <v>2022</v>
      </c>
      <c r="B137" s="73" t="s">
        <v>6</v>
      </c>
      <c r="C137" s="39">
        <v>0</v>
      </c>
      <c r="D137" s="11">
        <v>0</v>
      </c>
      <c r="E137" s="40">
        <f t="shared" ref="E137:E138" si="211">IF(C137=0,0,D137/C137*1000)</f>
        <v>0</v>
      </c>
      <c r="F137" s="39">
        <v>0</v>
      </c>
      <c r="G137" s="11">
        <v>0</v>
      </c>
      <c r="H137" s="40">
        <f t="shared" si="199"/>
        <v>0</v>
      </c>
      <c r="I137" s="39">
        <v>0</v>
      </c>
      <c r="J137" s="11">
        <v>0</v>
      </c>
      <c r="K137" s="40">
        <f t="shared" si="200"/>
        <v>0</v>
      </c>
      <c r="L137" s="39">
        <v>0</v>
      </c>
      <c r="M137" s="11">
        <v>0</v>
      </c>
      <c r="N137" s="40">
        <f t="shared" si="201"/>
        <v>0</v>
      </c>
      <c r="O137" s="75">
        <v>4.1000000000000002E-2</v>
      </c>
      <c r="P137" s="11">
        <v>0.72899999999999998</v>
      </c>
      <c r="Q137" s="40">
        <f t="shared" si="202"/>
        <v>17780.487804878045</v>
      </c>
      <c r="R137" s="39">
        <v>0</v>
      </c>
      <c r="S137" s="11">
        <v>0</v>
      </c>
      <c r="T137" s="40">
        <f t="shared" si="203"/>
        <v>0</v>
      </c>
      <c r="U137" s="75">
        <v>0.16</v>
      </c>
      <c r="V137" s="11">
        <v>3.2629999999999999</v>
      </c>
      <c r="W137" s="40">
        <f t="shared" si="204"/>
        <v>20393.75</v>
      </c>
      <c r="X137" s="39">
        <v>0</v>
      </c>
      <c r="Y137" s="11">
        <v>0</v>
      </c>
      <c r="Z137" s="40">
        <f t="shared" si="205"/>
        <v>0</v>
      </c>
      <c r="AA137" s="39">
        <v>0</v>
      </c>
      <c r="AB137" s="11">
        <v>0</v>
      </c>
      <c r="AC137" s="40">
        <f t="shared" si="206"/>
        <v>0</v>
      </c>
      <c r="AD137" s="39">
        <v>0</v>
      </c>
      <c r="AE137" s="11">
        <v>0</v>
      </c>
      <c r="AF137" s="40">
        <f t="shared" si="207"/>
        <v>0</v>
      </c>
      <c r="AG137" s="39">
        <v>0</v>
      </c>
      <c r="AH137" s="11">
        <v>0</v>
      </c>
      <c r="AI137" s="40">
        <f t="shared" si="208"/>
        <v>0</v>
      </c>
      <c r="AJ137" s="39">
        <v>0</v>
      </c>
      <c r="AK137" s="11">
        <v>0</v>
      </c>
      <c r="AL137" s="40">
        <f t="shared" si="209"/>
        <v>0</v>
      </c>
      <c r="AM137" s="39">
        <v>0</v>
      </c>
      <c r="AN137" s="11">
        <v>0</v>
      </c>
      <c r="AO137" s="40">
        <f t="shared" si="210"/>
        <v>0</v>
      </c>
      <c r="AP137" s="6">
        <f t="shared" ref="AP137:AP148" si="212">SUMIF($C$5:$AO$5,"Ton",C137:AO137)</f>
        <v>0.20100000000000001</v>
      </c>
      <c r="AQ137" s="15">
        <f t="shared" ref="AQ137:AQ148" si="213">SUMIF($C$5:$AO$5,"F*",C137:AO137)</f>
        <v>3.992</v>
      </c>
    </row>
    <row r="138" spans="1:43" x14ac:dyDescent="0.3">
      <c r="A138" s="38">
        <v>2022</v>
      </c>
      <c r="B138" s="73" t="s">
        <v>7</v>
      </c>
      <c r="C138" s="39">
        <v>0</v>
      </c>
      <c r="D138" s="11">
        <v>0</v>
      </c>
      <c r="E138" s="40">
        <f t="shared" si="211"/>
        <v>0</v>
      </c>
      <c r="F138" s="39">
        <v>0</v>
      </c>
      <c r="G138" s="11">
        <v>0</v>
      </c>
      <c r="H138" s="40">
        <f t="shared" si="199"/>
        <v>0</v>
      </c>
      <c r="I138" s="39">
        <v>0</v>
      </c>
      <c r="J138" s="11">
        <v>0</v>
      </c>
      <c r="K138" s="40">
        <f t="shared" si="200"/>
        <v>0</v>
      </c>
      <c r="L138" s="39">
        <v>0</v>
      </c>
      <c r="M138" s="11">
        <v>0</v>
      </c>
      <c r="N138" s="40">
        <f t="shared" si="201"/>
        <v>0</v>
      </c>
      <c r="O138" s="75">
        <v>3.0045999999999999</v>
      </c>
      <c r="P138" s="11">
        <v>64.548000000000002</v>
      </c>
      <c r="Q138" s="40">
        <f t="shared" si="202"/>
        <v>21483.059309059441</v>
      </c>
      <c r="R138" s="39">
        <v>0</v>
      </c>
      <c r="S138" s="11">
        <v>0</v>
      </c>
      <c r="T138" s="40">
        <f t="shared" si="203"/>
        <v>0</v>
      </c>
      <c r="U138" s="39">
        <v>0</v>
      </c>
      <c r="V138" s="11">
        <v>0</v>
      </c>
      <c r="W138" s="40">
        <f t="shared" si="204"/>
        <v>0</v>
      </c>
      <c r="X138" s="39">
        <v>0</v>
      </c>
      <c r="Y138" s="11">
        <v>0</v>
      </c>
      <c r="Z138" s="40">
        <f t="shared" si="205"/>
        <v>0</v>
      </c>
      <c r="AA138" s="39">
        <v>0</v>
      </c>
      <c r="AB138" s="11">
        <v>0</v>
      </c>
      <c r="AC138" s="40">
        <f t="shared" si="206"/>
        <v>0</v>
      </c>
      <c r="AD138" s="39">
        <v>0</v>
      </c>
      <c r="AE138" s="11">
        <v>0</v>
      </c>
      <c r="AF138" s="40">
        <f t="shared" si="207"/>
        <v>0</v>
      </c>
      <c r="AG138" s="39">
        <v>0</v>
      </c>
      <c r="AH138" s="11">
        <v>0</v>
      </c>
      <c r="AI138" s="40">
        <f t="shared" si="208"/>
        <v>0</v>
      </c>
      <c r="AJ138" s="39">
        <v>0</v>
      </c>
      <c r="AK138" s="11">
        <v>0</v>
      </c>
      <c r="AL138" s="40">
        <f t="shared" si="209"/>
        <v>0</v>
      </c>
      <c r="AM138" s="39">
        <v>0</v>
      </c>
      <c r="AN138" s="11">
        <v>0</v>
      </c>
      <c r="AO138" s="40">
        <f t="shared" si="210"/>
        <v>0</v>
      </c>
      <c r="AP138" s="6">
        <f t="shared" si="212"/>
        <v>3.0045999999999999</v>
      </c>
      <c r="AQ138" s="15">
        <f t="shared" si="213"/>
        <v>64.548000000000002</v>
      </c>
    </row>
    <row r="139" spans="1:43" x14ac:dyDescent="0.3">
      <c r="A139" s="38">
        <v>2022</v>
      </c>
      <c r="B139" s="73" t="s">
        <v>8</v>
      </c>
      <c r="C139" s="39">
        <v>0</v>
      </c>
      <c r="D139" s="11">
        <v>0</v>
      </c>
      <c r="E139" s="40">
        <f>IF(C139=0,0,D139/C139*1000)</f>
        <v>0</v>
      </c>
      <c r="F139" s="39">
        <v>0</v>
      </c>
      <c r="G139" s="11">
        <v>0</v>
      </c>
      <c r="H139" s="40">
        <f t="shared" si="199"/>
        <v>0</v>
      </c>
      <c r="I139" s="39">
        <v>0</v>
      </c>
      <c r="J139" s="11">
        <v>0</v>
      </c>
      <c r="K139" s="40">
        <f t="shared" si="200"/>
        <v>0</v>
      </c>
      <c r="L139" s="39">
        <v>0</v>
      </c>
      <c r="M139" s="11">
        <v>0</v>
      </c>
      <c r="N139" s="40">
        <f t="shared" si="201"/>
        <v>0</v>
      </c>
      <c r="O139" s="75">
        <v>1.177</v>
      </c>
      <c r="P139" s="11">
        <v>32.99</v>
      </c>
      <c r="Q139" s="40">
        <f t="shared" si="202"/>
        <v>28028.88700084962</v>
      </c>
      <c r="R139" s="39">
        <v>0</v>
      </c>
      <c r="S139" s="11">
        <v>0</v>
      </c>
      <c r="T139" s="40">
        <f t="shared" si="203"/>
        <v>0</v>
      </c>
      <c r="U139" s="39">
        <v>0</v>
      </c>
      <c r="V139" s="11">
        <v>0</v>
      </c>
      <c r="W139" s="40">
        <f t="shared" si="204"/>
        <v>0</v>
      </c>
      <c r="X139" s="39">
        <v>0</v>
      </c>
      <c r="Y139" s="11">
        <v>0</v>
      </c>
      <c r="Z139" s="40">
        <f t="shared" si="205"/>
        <v>0</v>
      </c>
      <c r="AA139" s="39">
        <v>0</v>
      </c>
      <c r="AB139" s="11">
        <v>0</v>
      </c>
      <c r="AC139" s="40">
        <f t="shared" si="206"/>
        <v>0</v>
      </c>
      <c r="AD139" s="39">
        <v>0</v>
      </c>
      <c r="AE139" s="11">
        <v>0</v>
      </c>
      <c r="AF139" s="40">
        <f t="shared" si="207"/>
        <v>0</v>
      </c>
      <c r="AG139" s="39">
        <v>0</v>
      </c>
      <c r="AH139" s="11">
        <v>0</v>
      </c>
      <c r="AI139" s="40">
        <f t="shared" si="208"/>
        <v>0</v>
      </c>
      <c r="AJ139" s="39">
        <v>0</v>
      </c>
      <c r="AK139" s="11">
        <v>0</v>
      </c>
      <c r="AL139" s="40">
        <f t="shared" si="209"/>
        <v>0</v>
      </c>
      <c r="AM139" s="39">
        <v>0</v>
      </c>
      <c r="AN139" s="11">
        <v>0</v>
      </c>
      <c r="AO139" s="40">
        <f t="shared" si="210"/>
        <v>0</v>
      </c>
      <c r="AP139" s="6">
        <f t="shared" si="212"/>
        <v>1.177</v>
      </c>
      <c r="AQ139" s="15">
        <f t="shared" si="213"/>
        <v>32.99</v>
      </c>
    </row>
    <row r="140" spans="1:43" x14ac:dyDescent="0.3">
      <c r="A140" s="38">
        <v>2022</v>
      </c>
      <c r="B140" s="40" t="s">
        <v>9</v>
      </c>
      <c r="C140" s="39">
        <v>0</v>
      </c>
      <c r="D140" s="11">
        <v>0</v>
      </c>
      <c r="E140" s="40">
        <f t="shared" ref="E140:E147" si="214">IF(C140=0,0,D140/C140*1000)</f>
        <v>0</v>
      </c>
      <c r="F140" s="39">
        <v>0</v>
      </c>
      <c r="G140" s="11">
        <v>0</v>
      </c>
      <c r="H140" s="40">
        <f t="shared" si="199"/>
        <v>0</v>
      </c>
      <c r="I140" s="39">
        <v>0</v>
      </c>
      <c r="J140" s="11">
        <v>0</v>
      </c>
      <c r="K140" s="40">
        <f t="shared" si="200"/>
        <v>0</v>
      </c>
      <c r="L140" s="39">
        <v>0</v>
      </c>
      <c r="M140" s="11">
        <v>0</v>
      </c>
      <c r="N140" s="40">
        <f t="shared" si="201"/>
        <v>0</v>
      </c>
      <c r="O140" s="39">
        <v>0</v>
      </c>
      <c r="P140" s="11">
        <v>0</v>
      </c>
      <c r="Q140" s="40">
        <f t="shared" si="202"/>
        <v>0</v>
      </c>
      <c r="R140" s="39">
        <v>0</v>
      </c>
      <c r="S140" s="11">
        <v>0</v>
      </c>
      <c r="T140" s="40">
        <f t="shared" si="203"/>
        <v>0</v>
      </c>
      <c r="U140" s="39">
        <v>0</v>
      </c>
      <c r="V140" s="11">
        <v>0</v>
      </c>
      <c r="W140" s="40">
        <f t="shared" si="204"/>
        <v>0</v>
      </c>
      <c r="X140" s="39">
        <v>0</v>
      </c>
      <c r="Y140" s="11">
        <v>0</v>
      </c>
      <c r="Z140" s="40">
        <f t="shared" si="205"/>
        <v>0</v>
      </c>
      <c r="AA140" s="39">
        <v>0</v>
      </c>
      <c r="AB140" s="11">
        <v>0</v>
      </c>
      <c r="AC140" s="40">
        <f t="shared" si="206"/>
        <v>0</v>
      </c>
      <c r="AD140" s="39">
        <v>0</v>
      </c>
      <c r="AE140" s="11">
        <v>0</v>
      </c>
      <c r="AF140" s="40">
        <f t="shared" si="207"/>
        <v>0</v>
      </c>
      <c r="AG140" s="39">
        <v>0</v>
      </c>
      <c r="AH140" s="11">
        <v>0</v>
      </c>
      <c r="AI140" s="40">
        <f t="shared" si="208"/>
        <v>0</v>
      </c>
      <c r="AJ140" s="39">
        <v>0</v>
      </c>
      <c r="AK140" s="11">
        <v>0</v>
      </c>
      <c r="AL140" s="40">
        <f t="shared" si="209"/>
        <v>0</v>
      </c>
      <c r="AM140" s="39">
        <v>0</v>
      </c>
      <c r="AN140" s="11">
        <v>0</v>
      </c>
      <c r="AO140" s="40">
        <f t="shared" si="210"/>
        <v>0</v>
      </c>
      <c r="AP140" s="6">
        <f t="shared" si="212"/>
        <v>0</v>
      </c>
      <c r="AQ140" s="15">
        <f t="shared" si="213"/>
        <v>0</v>
      </c>
    </row>
    <row r="141" spans="1:43" x14ac:dyDescent="0.3">
      <c r="A141" s="38">
        <v>2022</v>
      </c>
      <c r="B141" s="73" t="s">
        <v>10</v>
      </c>
      <c r="C141" s="39">
        <v>0</v>
      </c>
      <c r="D141" s="11">
        <v>0</v>
      </c>
      <c r="E141" s="40">
        <f t="shared" si="214"/>
        <v>0</v>
      </c>
      <c r="F141" s="39">
        <v>0</v>
      </c>
      <c r="G141" s="11">
        <v>0</v>
      </c>
      <c r="H141" s="40">
        <f t="shared" si="199"/>
        <v>0</v>
      </c>
      <c r="I141" s="39">
        <v>0</v>
      </c>
      <c r="J141" s="11">
        <v>0</v>
      </c>
      <c r="K141" s="40">
        <f t="shared" si="200"/>
        <v>0</v>
      </c>
      <c r="L141" s="39">
        <v>0</v>
      </c>
      <c r="M141" s="11">
        <v>0</v>
      </c>
      <c r="N141" s="40">
        <f t="shared" si="201"/>
        <v>0</v>
      </c>
      <c r="O141" s="75">
        <v>0.94</v>
      </c>
      <c r="P141" s="11">
        <v>9.3089999999999993</v>
      </c>
      <c r="Q141" s="40">
        <f t="shared" si="202"/>
        <v>9903.1914893617031</v>
      </c>
      <c r="R141" s="39">
        <v>0</v>
      </c>
      <c r="S141" s="11">
        <v>0</v>
      </c>
      <c r="T141" s="40">
        <f t="shared" si="203"/>
        <v>0</v>
      </c>
      <c r="U141" s="39">
        <v>0</v>
      </c>
      <c r="V141" s="11">
        <v>0</v>
      </c>
      <c r="W141" s="40">
        <f t="shared" si="204"/>
        <v>0</v>
      </c>
      <c r="X141" s="39">
        <v>0</v>
      </c>
      <c r="Y141" s="11">
        <v>0</v>
      </c>
      <c r="Z141" s="40">
        <f t="shared" si="205"/>
        <v>0</v>
      </c>
      <c r="AA141" s="39">
        <v>0</v>
      </c>
      <c r="AB141" s="11">
        <v>0</v>
      </c>
      <c r="AC141" s="40">
        <f t="shared" si="206"/>
        <v>0</v>
      </c>
      <c r="AD141" s="39">
        <v>0</v>
      </c>
      <c r="AE141" s="11">
        <v>0</v>
      </c>
      <c r="AF141" s="40">
        <f t="shared" si="207"/>
        <v>0</v>
      </c>
      <c r="AG141" s="39">
        <v>0</v>
      </c>
      <c r="AH141" s="11">
        <v>0</v>
      </c>
      <c r="AI141" s="40">
        <f t="shared" si="208"/>
        <v>0</v>
      </c>
      <c r="AJ141" s="39">
        <v>0</v>
      </c>
      <c r="AK141" s="11">
        <v>0</v>
      </c>
      <c r="AL141" s="40">
        <f t="shared" si="209"/>
        <v>0</v>
      </c>
      <c r="AM141" s="39">
        <v>0</v>
      </c>
      <c r="AN141" s="11">
        <v>0</v>
      </c>
      <c r="AO141" s="40">
        <f t="shared" si="210"/>
        <v>0</v>
      </c>
      <c r="AP141" s="6">
        <f t="shared" si="212"/>
        <v>0.94</v>
      </c>
      <c r="AQ141" s="15">
        <f t="shared" si="213"/>
        <v>9.3089999999999993</v>
      </c>
    </row>
    <row r="142" spans="1:43" x14ac:dyDescent="0.3">
      <c r="A142" s="38">
        <v>2022</v>
      </c>
      <c r="B142" s="73" t="s">
        <v>11</v>
      </c>
      <c r="C142" s="39">
        <v>0</v>
      </c>
      <c r="D142" s="11">
        <v>0</v>
      </c>
      <c r="E142" s="40">
        <f t="shared" si="214"/>
        <v>0</v>
      </c>
      <c r="F142" s="39">
        <v>0</v>
      </c>
      <c r="G142" s="11">
        <v>0</v>
      </c>
      <c r="H142" s="40">
        <f t="shared" si="199"/>
        <v>0</v>
      </c>
      <c r="I142" s="39">
        <v>0</v>
      </c>
      <c r="J142" s="11">
        <v>0</v>
      </c>
      <c r="K142" s="40">
        <f t="shared" si="200"/>
        <v>0</v>
      </c>
      <c r="L142" s="39">
        <v>0</v>
      </c>
      <c r="M142" s="11">
        <v>0</v>
      </c>
      <c r="N142" s="40">
        <f t="shared" si="201"/>
        <v>0</v>
      </c>
      <c r="O142" s="75">
        <v>2.6880000000000002</v>
      </c>
      <c r="P142" s="11">
        <v>18.622</v>
      </c>
      <c r="Q142" s="40">
        <f t="shared" si="202"/>
        <v>6927.8273809523807</v>
      </c>
      <c r="R142" s="39">
        <v>0</v>
      </c>
      <c r="S142" s="11">
        <v>0</v>
      </c>
      <c r="T142" s="40">
        <f t="shared" si="203"/>
        <v>0</v>
      </c>
      <c r="U142" s="39">
        <v>0</v>
      </c>
      <c r="V142" s="11">
        <v>0</v>
      </c>
      <c r="W142" s="40">
        <f t="shared" si="204"/>
        <v>0</v>
      </c>
      <c r="X142" s="39">
        <v>0</v>
      </c>
      <c r="Y142" s="11">
        <v>0</v>
      </c>
      <c r="Z142" s="40">
        <f t="shared" si="205"/>
        <v>0</v>
      </c>
      <c r="AA142" s="39">
        <v>0</v>
      </c>
      <c r="AB142" s="11">
        <v>0</v>
      </c>
      <c r="AC142" s="40">
        <f t="shared" si="206"/>
        <v>0</v>
      </c>
      <c r="AD142" s="39">
        <v>0</v>
      </c>
      <c r="AE142" s="11">
        <v>0</v>
      </c>
      <c r="AF142" s="40">
        <f t="shared" si="207"/>
        <v>0</v>
      </c>
      <c r="AG142" s="39">
        <v>0</v>
      </c>
      <c r="AH142" s="11">
        <v>0</v>
      </c>
      <c r="AI142" s="40">
        <f t="shared" si="208"/>
        <v>0</v>
      </c>
      <c r="AJ142" s="39">
        <v>0</v>
      </c>
      <c r="AK142" s="11">
        <v>0</v>
      </c>
      <c r="AL142" s="40">
        <f t="shared" si="209"/>
        <v>0</v>
      </c>
      <c r="AM142" s="39">
        <v>0</v>
      </c>
      <c r="AN142" s="11">
        <v>0</v>
      </c>
      <c r="AO142" s="40">
        <f t="shared" si="210"/>
        <v>0</v>
      </c>
      <c r="AP142" s="6">
        <f t="shared" si="212"/>
        <v>2.6880000000000002</v>
      </c>
      <c r="AQ142" s="15">
        <f t="shared" si="213"/>
        <v>18.622</v>
      </c>
    </row>
    <row r="143" spans="1:43" x14ac:dyDescent="0.3">
      <c r="A143" s="38">
        <v>2022</v>
      </c>
      <c r="B143" s="73" t="s">
        <v>12</v>
      </c>
      <c r="C143" s="39">
        <v>0</v>
      </c>
      <c r="D143" s="11">
        <v>0</v>
      </c>
      <c r="E143" s="40">
        <f t="shared" si="214"/>
        <v>0</v>
      </c>
      <c r="F143" s="39">
        <v>0</v>
      </c>
      <c r="G143" s="11">
        <v>0</v>
      </c>
      <c r="H143" s="40">
        <f t="shared" si="199"/>
        <v>0</v>
      </c>
      <c r="I143" s="39">
        <v>0</v>
      </c>
      <c r="J143" s="11">
        <v>0</v>
      </c>
      <c r="K143" s="40">
        <f t="shared" si="200"/>
        <v>0</v>
      </c>
      <c r="L143" s="39">
        <v>0</v>
      </c>
      <c r="M143" s="11">
        <v>0</v>
      </c>
      <c r="N143" s="40">
        <f t="shared" si="201"/>
        <v>0</v>
      </c>
      <c r="O143" s="75">
        <v>1.3</v>
      </c>
      <c r="P143" s="11">
        <v>16.364999999999998</v>
      </c>
      <c r="Q143" s="40">
        <f t="shared" si="202"/>
        <v>12588.461538461537</v>
      </c>
      <c r="R143" s="39">
        <v>0</v>
      </c>
      <c r="S143" s="11">
        <v>0</v>
      </c>
      <c r="T143" s="40">
        <f t="shared" si="203"/>
        <v>0</v>
      </c>
      <c r="U143" s="39">
        <v>0</v>
      </c>
      <c r="V143" s="11">
        <v>0</v>
      </c>
      <c r="W143" s="40">
        <f t="shared" si="204"/>
        <v>0</v>
      </c>
      <c r="X143" s="39">
        <v>0</v>
      </c>
      <c r="Y143" s="11">
        <v>0</v>
      </c>
      <c r="Z143" s="40">
        <f t="shared" si="205"/>
        <v>0</v>
      </c>
      <c r="AA143" s="39">
        <v>0</v>
      </c>
      <c r="AB143" s="11">
        <v>0</v>
      </c>
      <c r="AC143" s="40">
        <f t="shared" si="206"/>
        <v>0</v>
      </c>
      <c r="AD143" s="39">
        <v>0</v>
      </c>
      <c r="AE143" s="11">
        <v>0</v>
      </c>
      <c r="AF143" s="40">
        <f t="shared" si="207"/>
        <v>0</v>
      </c>
      <c r="AG143" s="39">
        <v>0</v>
      </c>
      <c r="AH143" s="11">
        <v>0</v>
      </c>
      <c r="AI143" s="40">
        <f t="shared" si="208"/>
        <v>0</v>
      </c>
      <c r="AJ143" s="39">
        <v>0</v>
      </c>
      <c r="AK143" s="11">
        <v>0</v>
      </c>
      <c r="AL143" s="40">
        <f t="shared" si="209"/>
        <v>0</v>
      </c>
      <c r="AM143" s="39">
        <v>0</v>
      </c>
      <c r="AN143" s="11">
        <v>0</v>
      </c>
      <c r="AO143" s="40">
        <f t="shared" si="210"/>
        <v>0</v>
      </c>
      <c r="AP143" s="6">
        <f t="shared" si="212"/>
        <v>1.3</v>
      </c>
      <c r="AQ143" s="15">
        <f t="shared" si="213"/>
        <v>16.364999999999998</v>
      </c>
    </row>
    <row r="144" spans="1:43" x14ac:dyDescent="0.3">
      <c r="A144" s="38">
        <v>2022</v>
      </c>
      <c r="B144" s="73" t="s">
        <v>13</v>
      </c>
      <c r="C144" s="39">
        <v>0</v>
      </c>
      <c r="D144" s="11">
        <v>0</v>
      </c>
      <c r="E144" s="40">
        <f t="shared" si="214"/>
        <v>0</v>
      </c>
      <c r="F144" s="39">
        <v>0</v>
      </c>
      <c r="G144" s="11">
        <v>0</v>
      </c>
      <c r="H144" s="40">
        <f t="shared" si="199"/>
        <v>0</v>
      </c>
      <c r="I144" s="39">
        <v>0</v>
      </c>
      <c r="J144" s="11">
        <v>0</v>
      </c>
      <c r="K144" s="40">
        <f t="shared" si="200"/>
        <v>0</v>
      </c>
      <c r="L144" s="39">
        <v>0</v>
      </c>
      <c r="M144" s="11">
        <v>0</v>
      </c>
      <c r="N144" s="40">
        <f t="shared" si="201"/>
        <v>0</v>
      </c>
      <c r="O144" s="75">
        <v>0.54598999999999998</v>
      </c>
      <c r="P144" s="11">
        <v>12.118</v>
      </c>
      <c r="Q144" s="40">
        <f t="shared" si="202"/>
        <v>22194.545687649959</v>
      </c>
      <c r="R144" s="39">
        <v>0</v>
      </c>
      <c r="S144" s="11">
        <v>0</v>
      </c>
      <c r="T144" s="40">
        <f t="shared" si="203"/>
        <v>0</v>
      </c>
      <c r="U144" s="39">
        <v>0</v>
      </c>
      <c r="V144" s="11">
        <v>0</v>
      </c>
      <c r="W144" s="40">
        <f t="shared" si="204"/>
        <v>0</v>
      </c>
      <c r="X144" s="39">
        <v>0</v>
      </c>
      <c r="Y144" s="11">
        <v>0</v>
      </c>
      <c r="Z144" s="40">
        <f t="shared" si="205"/>
        <v>0</v>
      </c>
      <c r="AA144" s="39">
        <v>0</v>
      </c>
      <c r="AB144" s="11">
        <v>0</v>
      </c>
      <c r="AC144" s="40">
        <f t="shared" si="206"/>
        <v>0</v>
      </c>
      <c r="AD144" s="39">
        <v>0</v>
      </c>
      <c r="AE144" s="11">
        <v>0</v>
      </c>
      <c r="AF144" s="40">
        <f t="shared" si="207"/>
        <v>0</v>
      </c>
      <c r="AG144" s="39">
        <v>0</v>
      </c>
      <c r="AH144" s="11">
        <v>0</v>
      </c>
      <c r="AI144" s="40">
        <f t="shared" si="208"/>
        <v>0</v>
      </c>
      <c r="AJ144" s="39">
        <v>0</v>
      </c>
      <c r="AK144" s="11">
        <v>0</v>
      </c>
      <c r="AL144" s="40">
        <f t="shared" si="209"/>
        <v>0</v>
      </c>
      <c r="AM144" s="39">
        <v>0</v>
      </c>
      <c r="AN144" s="11">
        <v>0</v>
      </c>
      <c r="AO144" s="40">
        <f t="shared" si="210"/>
        <v>0</v>
      </c>
      <c r="AP144" s="6">
        <f t="shared" si="212"/>
        <v>0.54598999999999998</v>
      </c>
      <c r="AQ144" s="15">
        <f t="shared" si="213"/>
        <v>12.118</v>
      </c>
    </row>
    <row r="145" spans="1:43" x14ac:dyDescent="0.3">
      <c r="A145" s="38">
        <v>2022</v>
      </c>
      <c r="B145" s="73" t="s">
        <v>14</v>
      </c>
      <c r="C145" s="39">
        <v>0</v>
      </c>
      <c r="D145" s="11">
        <v>0</v>
      </c>
      <c r="E145" s="40">
        <f t="shared" si="214"/>
        <v>0</v>
      </c>
      <c r="F145" s="39">
        <v>0</v>
      </c>
      <c r="G145" s="11">
        <v>0</v>
      </c>
      <c r="H145" s="40">
        <f t="shared" si="199"/>
        <v>0</v>
      </c>
      <c r="I145" s="39">
        <v>0</v>
      </c>
      <c r="J145" s="11">
        <v>0</v>
      </c>
      <c r="K145" s="40">
        <f t="shared" si="200"/>
        <v>0</v>
      </c>
      <c r="L145" s="39">
        <v>0</v>
      </c>
      <c r="M145" s="11">
        <v>0</v>
      </c>
      <c r="N145" s="40">
        <f t="shared" si="201"/>
        <v>0</v>
      </c>
      <c r="O145" s="75">
        <v>1.3869899999999999</v>
      </c>
      <c r="P145" s="11">
        <v>30.559000000000001</v>
      </c>
      <c r="Q145" s="40">
        <f t="shared" si="202"/>
        <v>22032.602974787133</v>
      </c>
      <c r="R145" s="39">
        <v>0</v>
      </c>
      <c r="S145" s="11">
        <v>0</v>
      </c>
      <c r="T145" s="40">
        <f t="shared" si="203"/>
        <v>0</v>
      </c>
      <c r="U145" s="39">
        <v>0</v>
      </c>
      <c r="V145" s="11">
        <v>0</v>
      </c>
      <c r="W145" s="40">
        <f t="shared" si="204"/>
        <v>0</v>
      </c>
      <c r="X145" s="39">
        <v>0</v>
      </c>
      <c r="Y145" s="11">
        <v>0</v>
      </c>
      <c r="Z145" s="40">
        <f t="shared" si="205"/>
        <v>0</v>
      </c>
      <c r="AA145" s="39">
        <v>0</v>
      </c>
      <c r="AB145" s="11">
        <v>0</v>
      </c>
      <c r="AC145" s="40">
        <f t="shared" si="206"/>
        <v>0</v>
      </c>
      <c r="AD145" s="39">
        <v>0</v>
      </c>
      <c r="AE145" s="11">
        <v>0</v>
      </c>
      <c r="AF145" s="40">
        <f t="shared" si="207"/>
        <v>0</v>
      </c>
      <c r="AG145" s="39">
        <v>0</v>
      </c>
      <c r="AH145" s="11">
        <v>0</v>
      </c>
      <c r="AI145" s="40">
        <f t="shared" si="208"/>
        <v>0</v>
      </c>
      <c r="AJ145" s="75">
        <v>9.0299999999999998E-3</v>
      </c>
      <c r="AK145" s="11">
        <v>4.0000000000000001E-3</v>
      </c>
      <c r="AL145" s="40">
        <f t="shared" si="209"/>
        <v>442.96788482834995</v>
      </c>
      <c r="AM145" s="39">
        <v>0</v>
      </c>
      <c r="AN145" s="11">
        <v>0</v>
      </c>
      <c r="AO145" s="40">
        <f t="shared" si="210"/>
        <v>0</v>
      </c>
      <c r="AP145" s="6">
        <f t="shared" si="212"/>
        <v>1.39602</v>
      </c>
      <c r="AQ145" s="15">
        <f t="shared" si="213"/>
        <v>30.563000000000002</v>
      </c>
    </row>
    <row r="146" spans="1:43" x14ac:dyDescent="0.3">
      <c r="A146" s="38">
        <v>2022</v>
      </c>
      <c r="B146" s="40" t="s">
        <v>15</v>
      </c>
      <c r="C146" s="39">
        <v>0</v>
      </c>
      <c r="D146" s="11">
        <v>0</v>
      </c>
      <c r="E146" s="40">
        <f t="shared" si="214"/>
        <v>0</v>
      </c>
      <c r="F146" s="39">
        <v>0</v>
      </c>
      <c r="G146" s="11">
        <v>0</v>
      </c>
      <c r="H146" s="40">
        <f t="shared" si="199"/>
        <v>0</v>
      </c>
      <c r="I146" s="39">
        <v>0</v>
      </c>
      <c r="J146" s="11">
        <v>0</v>
      </c>
      <c r="K146" s="40">
        <f t="shared" si="200"/>
        <v>0</v>
      </c>
      <c r="L146" s="39">
        <v>0</v>
      </c>
      <c r="M146" s="11">
        <v>0</v>
      </c>
      <c r="N146" s="40">
        <f t="shared" si="201"/>
        <v>0</v>
      </c>
      <c r="O146" s="75">
        <v>2.08</v>
      </c>
      <c r="P146" s="11">
        <v>78.552999999999997</v>
      </c>
      <c r="Q146" s="40">
        <f t="shared" si="202"/>
        <v>37765.865384615383</v>
      </c>
      <c r="R146" s="39">
        <v>0</v>
      </c>
      <c r="S146" s="11">
        <v>0</v>
      </c>
      <c r="T146" s="40">
        <f t="shared" si="203"/>
        <v>0</v>
      </c>
      <c r="U146" s="39">
        <v>0</v>
      </c>
      <c r="V146" s="11">
        <v>0</v>
      </c>
      <c r="W146" s="40">
        <f t="shared" si="204"/>
        <v>0</v>
      </c>
      <c r="X146" s="39">
        <v>0</v>
      </c>
      <c r="Y146" s="11">
        <v>0</v>
      </c>
      <c r="Z146" s="40">
        <f t="shared" si="205"/>
        <v>0</v>
      </c>
      <c r="AA146" s="39">
        <v>0</v>
      </c>
      <c r="AB146" s="11">
        <v>0</v>
      </c>
      <c r="AC146" s="40">
        <f t="shared" si="206"/>
        <v>0</v>
      </c>
      <c r="AD146" s="39">
        <v>0</v>
      </c>
      <c r="AE146" s="11">
        <v>0</v>
      </c>
      <c r="AF146" s="40">
        <f t="shared" si="207"/>
        <v>0</v>
      </c>
      <c r="AG146" s="39">
        <v>0</v>
      </c>
      <c r="AH146" s="11">
        <v>0</v>
      </c>
      <c r="AI146" s="40">
        <f t="shared" si="208"/>
        <v>0</v>
      </c>
      <c r="AJ146" s="39">
        <v>0</v>
      </c>
      <c r="AK146" s="11">
        <v>0</v>
      </c>
      <c r="AL146" s="40">
        <f t="shared" si="209"/>
        <v>0</v>
      </c>
      <c r="AM146" s="39">
        <v>0</v>
      </c>
      <c r="AN146" s="11">
        <v>0</v>
      </c>
      <c r="AO146" s="40">
        <f t="shared" si="210"/>
        <v>0</v>
      </c>
      <c r="AP146" s="6">
        <f t="shared" si="212"/>
        <v>2.08</v>
      </c>
      <c r="AQ146" s="15">
        <f t="shared" si="213"/>
        <v>78.552999999999997</v>
      </c>
    </row>
    <row r="147" spans="1:43" x14ac:dyDescent="0.3">
      <c r="A147" s="38">
        <v>2022</v>
      </c>
      <c r="B147" s="73" t="s">
        <v>16</v>
      </c>
      <c r="C147" s="39">
        <v>0</v>
      </c>
      <c r="D147" s="11">
        <v>0</v>
      </c>
      <c r="E147" s="40">
        <f t="shared" si="214"/>
        <v>0</v>
      </c>
      <c r="F147" s="39">
        <v>0</v>
      </c>
      <c r="G147" s="11">
        <v>0</v>
      </c>
      <c r="H147" s="40">
        <f t="shared" si="199"/>
        <v>0</v>
      </c>
      <c r="I147" s="39">
        <v>0</v>
      </c>
      <c r="J147" s="11">
        <v>0</v>
      </c>
      <c r="K147" s="40">
        <f t="shared" si="200"/>
        <v>0</v>
      </c>
      <c r="L147" s="39">
        <v>0</v>
      </c>
      <c r="M147" s="11">
        <v>0</v>
      </c>
      <c r="N147" s="40">
        <f t="shared" si="201"/>
        <v>0</v>
      </c>
      <c r="O147" s="75">
        <v>1.74729</v>
      </c>
      <c r="P147" s="11">
        <v>44.402000000000001</v>
      </c>
      <c r="Q147" s="40">
        <f t="shared" si="202"/>
        <v>25411.923607414912</v>
      </c>
      <c r="R147" s="39">
        <v>0</v>
      </c>
      <c r="S147" s="11">
        <v>0</v>
      </c>
      <c r="T147" s="40">
        <f t="shared" si="203"/>
        <v>0</v>
      </c>
      <c r="U147" s="39">
        <v>0</v>
      </c>
      <c r="V147" s="11">
        <v>0</v>
      </c>
      <c r="W147" s="40">
        <f t="shared" si="204"/>
        <v>0</v>
      </c>
      <c r="X147" s="39">
        <v>0</v>
      </c>
      <c r="Y147" s="11">
        <v>0</v>
      </c>
      <c r="Z147" s="40">
        <f t="shared" si="205"/>
        <v>0</v>
      </c>
      <c r="AA147" s="39">
        <v>0</v>
      </c>
      <c r="AB147" s="11">
        <v>0</v>
      </c>
      <c r="AC147" s="40">
        <f t="shared" si="206"/>
        <v>0</v>
      </c>
      <c r="AD147" s="39">
        <v>0</v>
      </c>
      <c r="AE147" s="11">
        <v>0</v>
      </c>
      <c r="AF147" s="40">
        <f t="shared" si="207"/>
        <v>0</v>
      </c>
      <c r="AG147" s="39">
        <v>0</v>
      </c>
      <c r="AH147" s="11">
        <v>0</v>
      </c>
      <c r="AI147" s="40">
        <f t="shared" si="208"/>
        <v>0</v>
      </c>
      <c r="AJ147" s="75">
        <v>4.8399999999999997E-3</v>
      </c>
      <c r="AK147" s="11">
        <v>8.0839999999999996</v>
      </c>
      <c r="AL147" s="40">
        <f t="shared" si="209"/>
        <v>1670247.9338842975</v>
      </c>
      <c r="AM147" s="39">
        <v>0</v>
      </c>
      <c r="AN147" s="11">
        <v>0</v>
      </c>
      <c r="AO147" s="40">
        <f t="shared" si="210"/>
        <v>0</v>
      </c>
      <c r="AP147" s="6">
        <f t="shared" si="212"/>
        <v>1.75213</v>
      </c>
      <c r="AQ147" s="15">
        <f t="shared" si="213"/>
        <v>52.486000000000004</v>
      </c>
    </row>
    <row r="148" spans="1:43" ht="15" thickBot="1" x14ac:dyDescent="0.35">
      <c r="A148" s="41"/>
      <c r="B148" s="74" t="s">
        <v>17</v>
      </c>
      <c r="C148" s="42">
        <f t="shared" ref="C148:D148" si="215">SUM(C136:C147)</f>
        <v>0</v>
      </c>
      <c r="D148" s="35">
        <f t="shared" si="215"/>
        <v>0</v>
      </c>
      <c r="E148" s="43"/>
      <c r="F148" s="42">
        <f t="shared" ref="F148:G148" si="216">SUM(F136:F147)</f>
        <v>0</v>
      </c>
      <c r="G148" s="35">
        <f t="shared" si="216"/>
        <v>0</v>
      </c>
      <c r="H148" s="43"/>
      <c r="I148" s="42">
        <f t="shared" ref="I148:J148" si="217">SUM(I136:I147)</f>
        <v>0</v>
      </c>
      <c r="J148" s="35">
        <f t="shared" si="217"/>
        <v>0</v>
      </c>
      <c r="K148" s="43"/>
      <c r="L148" s="42">
        <f t="shared" ref="L148:M148" si="218">SUM(L136:L147)</f>
        <v>0</v>
      </c>
      <c r="M148" s="35">
        <f t="shared" si="218"/>
        <v>0</v>
      </c>
      <c r="N148" s="43"/>
      <c r="O148" s="42">
        <f t="shared" ref="O148:P148" si="219">SUM(O136:O147)</f>
        <v>15.474870000000001</v>
      </c>
      <c r="P148" s="35">
        <f t="shared" si="219"/>
        <v>320.87899999999996</v>
      </c>
      <c r="Q148" s="43"/>
      <c r="R148" s="42">
        <f t="shared" ref="R148:S148" si="220">SUM(R136:R147)</f>
        <v>0</v>
      </c>
      <c r="S148" s="35">
        <f t="shared" si="220"/>
        <v>0</v>
      </c>
      <c r="T148" s="43"/>
      <c r="U148" s="42">
        <f t="shared" ref="U148:V148" si="221">SUM(U136:U147)</f>
        <v>0.16</v>
      </c>
      <c r="V148" s="35">
        <f t="shared" si="221"/>
        <v>3.2629999999999999</v>
      </c>
      <c r="W148" s="43"/>
      <c r="X148" s="42">
        <f t="shared" ref="X148:Y148" si="222">SUM(X136:X147)</f>
        <v>0</v>
      </c>
      <c r="Y148" s="35">
        <f t="shared" si="222"/>
        <v>0</v>
      </c>
      <c r="Z148" s="43"/>
      <c r="AA148" s="42">
        <f t="shared" ref="AA148:AB148" si="223">SUM(AA136:AA147)</f>
        <v>0</v>
      </c>
      <c r="AB148" s="35">
        <f t="shared" si="223"/>
        <v>0</v>
      </c>
      <c r="AC148" s="43"/>
      <c r="AD148" s="42">
        <f t="shared" ref="AD148:AE148" si="224">SUM(AD136:AD147)</f>
        <v>0</v>
      </c>
      <c r="AE148" s="35">
        <f t="shared" si="224"/>
        <v>0</v>
      </c>
      <c r="AF148" s="43"/>
      <c r="AG148" s="42">
        <f t="shared" ref="AG148:AH148" si="225">SUM(AG136:AG147)</f>
        <v>0</v>
      </c>
      <c r="AH148" s="35">
        <f t="shared" si="225"/>
        <v>0</v>
      </c>
      <c r="AI148" s="43"/>
      <c r="AJ148" s="42">
        <f t="shared" ref="AJ148:AK148" si="226">SUM(AJ136:AJ147)</f>
        <v>1.387E-2</v>
      </c>
      <c r="AK148" s="35">
        <f t="shared" si="226"/>
        <v>8.0879999999999992</v>
      </c>
      <c r="AL148" s="43"/>
      <c r="AM148" s="42">
        <f t="shared" ref="AM148:AN148" si="227">SUM(AM136:AM147)</f>
        <v>0</v>
      </c>
      <c r="AN148" s="35">
        <f t="shared" si="227"/>
        <v>0</v>
      </c>
      <c r="AO148" s="43"/>
      <c r="AP148" s="36">
        <f t="shared" si="212"/>
        <v>15.648740000000002</v>
      </c>
      <c r="AQ148" s="37">
        <f t="shared" si="213"/>
        <v>332.22999999999996</v>
      </c>
    </row>
    <row r="149" spans="1:43" x14ac:dyDescent="0.3">
      <c r="A149" s="38">
        <v>2023</v>
      </c>
      <c r="B149" s="73" t="s">
        <v>5</v>
      </c>
      <c r="C149" s="39">
        <v>0</v>
      </c>
      <c r="D149" s="11">
        <v>0</v>
      </c>
      <c r="E149" s="40">
        <f>IF(C149=0,0,D149/C149*1000)</f>
        <v>0</v>
      </c>
      <c r="F149" s="39">
        <v>0</v>
      </c>
      <c r="G149" s="11">
        <v>0</v>
      </c>
      <c r="H149" s="40">
        <f t="shared" ref="H149:H160" si="228">IF(F149=0,0,G149/F149*1000)</f>
        <v>0</v>
      </c>
      <c r="I149" s="39">
        <v>0</v>
      </c>
      <c r="J149" s="11">
        <v>0</v>
      </c>
      <c r="K149" s="40">
        <f t="shared" ref="K149:K160" si="229">IF(I149=0,0,J149/I149*1000)</f>
        <v>0</v>
      </c>
      <c r="L149" s="39">
        <v>0</v>
      </c>
      <c r="M149" s="11">
        <v>0</v>
      </c>
      <c r="N149" s="40">
        <f t="shared" ref="N149:N160" si="230">IF(L149=0,0,M149/L149*1000)</f>
        <v>0</v>
      </c>
      <c r="O149" s="75">
        <v>1.0009999999999999</v>
      </c>
      <c r="P149" s="11">
        <v>29.98</v>
      </c>
      <c r="Q149" s="40">
        <f t="shared" ref="Q149:Q160" si="231">IF(O149=0,0,P149/O149*1000)</f>
        <v>29950.049950049954</v>
      </c>
      <c r="R149" s="39">
        <v>0</v>
      </c>
      <c r="S149" s="11">
        <v>0</v>
      </c>
      <c r="T149" s="40">
        <f t="shared" ref="T149:T160" si="232">IF(R149=0,0,S149/R149*1000)</f>
        <v>0</v>
      </c>
      <c r="U149" s="39">
        <v>0</v>
      </c>
      <c r="V149" s="11">
        <v>0</v>
      </c>
      <c r="W149" s="40">
        <f t="shared" ref="W149:W160" si="233">IF(U149=0,0,V149/U149*1000)</f>
        <v>0</v>
      </c>
      <c r="X149" s="39">
        <v>0</v>
      </c>
      <c r="Y149" s="11">
        <v>0</v>
      </c>
      <c r="Z149" s="40">
        <f t="shared" ref="Z149:Z160" si="234">IF(X149=0,0,Y149/X149*1000)</f>
        <v>0</v>
      </c>
      <c r="AA149" s="39">
        <v>0</v>
      </c>
      <c r="AB149" s="11">
        <v>0</v>
      </c>
      <c r="AC149" s="40">
        <f t="shared" ref="AC149:AC160" si="235">IF(AA149=0,0,AB149/AA149*1000)</f>
        <v>0</v>
      </c>
      <c r="AD149" s="39">
        <v>0</v>
      </c>
      <c r="AE149" s="11">
        <v>0</v>
      </c>
      <c r="AF149" s="40">
        <f t="shared" ref="AF149:AF160" si="236">IF(AD149=0,0,AE149/AD149*1000)</f>
        <v>0</v>
      </c>
      <c r="AG149" s="39">
        <v>0</v>
      </c>
      <c r="AH149" s="11">
        <v>0</v>
      </c>
      <c r="AI149" s="40">
        <f t="shared" ref="AI149:AI160" si="237">IF(AG149=0,0,AH149/AG149*1000)</f>
        <v>0</v>
      </c>
      <c r="AJ149" s="39">
        <v>0</v>
      </c>
      <c r="AK149" s="11">
        <v>0</v>
      </c>
      <c r="AL149" s="40">
        <f t="shared" ref="AL149:AL160" si="238">IF(AJ149=0,0,AK149/AJ149*1000)</f>
        <v>0</v>
      </c>
      <c r="AM149" s="39">
        <v>0</v>
      </c>
      <c r="AN149" s="11">
        <v>0</v>
      </c>
      <c r="AO149" s="40">
        <f t="shared" ref="AO149:AO160" si="239">IF(AM149=0,0,AN149/AM149*1000)</f>
        <v>0</v>
      </c>
      <c r="AP149" s="6">
        <f>SUMIF($C$5:$AO$5,"Ton",C149:AO149)</f>
        <v>1.0009999999999999</v>
      </c>
      <c r="AQ149" s="15">
        <f>SUMIF($C$5:$AO$5,"F*",C149:AO149)</f>
        <v>29.98</v>
      </c>
    </row>
    <row r="150" spans="1:43" x14ac:dyDescent="0.3">
      <c r="A150" s="38">
        <v>2023</v>
      </c>
      <c r="B150" s="73" t="s">
        <v>6</v>
      </c>
      <c r="C150" s="39">
        <v>0</v>
      </c>
      <c r="D150" s="11">
        <v>0</v>
      </c>
      <c r="E150" s="40">
        <f t="shared" ref="E150:E151" si="240">IF(C150=0,0,D150/C150*1000)</f>
        <v>0</v>
      </c>
      <c r="F150" s="39">
        <v>0</v>
      </c>
      <c r="G150" s="11">
        <v>0</v>
      </c>
      <c r="H150" s="40">
        <f t="shared" si="228"/>
        <v>0</v>
      </c>
      <c r="I150" s="39">
        <v>0</v>
      </c>
      <c r="J150" s="11">
        <v>0</v>
      </c>
      <c r="K150" s="40">
        <f t="shared" si="229"/>
        <v>0</v>
      </c>
      <c r="L150" s="39">
        <v>0</v>
      </c>
      <c r="M150" s="11">
        <v>0</v>
      </c>
      <c r="N150" s="40">
        <f t="shared" si="230"/>
        <v>0</v>
      </c>
      <c r="O150" s="75">
        <v>4.5519999999999996</v>
      </c>
      <c r="P150" s="11">
        <v>313.745</v>
      </c>
      <c r="Q150" s="40">
        <f t="shared" si="231"/>
        <v>68924.648506151148</v>
      </c>
      <c r="R150" s="39">
        <v>0</v>
      </c>
      <c r="S150" s="11">
        <v>0</v>
      </c>
      <c r="T150" s="40">
        <f t="shared" si="232"/>
        <v>0</v>
      </c>
      <c r="U150" s="39">
        <v>0</v>
      </c>
      <c r="V150" s="11">
        <v>0</v>
      </c>
      <c r="W150" s="40">
        <f t="shared" si="233"/>
        <v>0</v>
      </c>
      <c r="X150" s="39">
        <v>0</v>
      </c>
      <c r="Y150" s="11">
        <v>0</v>
      </c>
      <c r="Z150" s="40">
        <f t="shared" si="234"/>
        <v>0</v>
      </c>
      <c r="AA150" s="39">
        <v>0</v>
      </c>
      <c r="AB150" s="11">
        <v>0</v>
      </c>
      <c r="AC150" s="40">
        <f t="shared" si="235"/>
        <v>0</v>
      </c>
      <c r="AD150" s="39">
        <v>0</v>
      </c>
      <c r="AE150" s="11">
        <v>0</v>
      </c>
      <c r="AF150" s="40">
        <f t="shared" si="236"/>
        <v>0</v>
      </c>
      <c r="AG150" s="39">
        <v>0</v>
      </c>
      <c r="AH150" s="11">
        <v>0</v>
      </c>
      <c r="AI150" s="40">
        <f t="shared" si="237"/>
        <v>0</v>
      </c>
      <c r="AJ150" s="39">
        <v>0</v>
      </c>
      <c r="AK150" s="11">
        <v>0</v>
      </c>
      <c r="AL150" s="40">
        <f t="shared" si="238"/>
        <v>0</v>
      </c>
      <c r="AM150" s="39">
        <v>0</v>
      </c>
      <c r="AN150" s="11">
        <v>0</v>
      </c>
      <c r="AO150" s="40">
        <f t="shared" si="239"/>
        <v>0</v>
      </c>
      <c r="AP150" s="6">
        <f t="shared" ref="AP150:AP161" si="241">SUMIF($C$5:$AO$5,"Ton",C150:AO150)</f>
        <v>4.5519999999999996</v>
      </c>
      <c r="AQ150" s="15">
        <f t="shared" ref="AQ150:AQ161" si="242">SUMIF($C$5:$AO$5,"F*",C150:AO150)</f>
        <v>313.745</v>
      </c>
    </row>
    <row r="151" spans="1:43" x14ac:dyDescent="0.3">
      <c r="A151" s="38">
        <v>2023</v>
      </c>
      <c r="B151" s="73" t="s">
        <v>7</v>
      </c>
      <c r="C151" s="39">
        <v>0</v>
      </c>
      <c r="D151" s="11">
        <v>0</v>
      </c>
      <c r="E151" s="40">
        <f t="shared" si="240"/>
        <v>0</v>
      </c>
      <c r="F151" s="39">
        <v>0</v>
      </c>
      <c r="G151" s="11">
        <v>0</v>
      </c>
      <c r="H151" s="40">
        <f t="shared" si="228"/>
        <v>0</v>
      </c>
      <c r="I151" s="39">
        <v>0</v>
      </c>
      <c r="J151" s="11">
        <v>0</v>
      </c>
      <c r="K151" s="40">
        <f t="shared" si="229"/>
        <v>0</v>
      </c>
      <c r="L151" s="39">
        <v>0</v>
      </c>
      <c r="M151" s="11">
        <v>0</v>
      </c>
      <c r="N151" s="40">
        <f t="shared" si="230"/>
        <v>0</v>
      </c>
      <c r="O151" s="75">
        <v>1.8246</v>
      </c>
      <c r="P151" s="11">
        <v>39.405999999999999</v>
      </c>
      <c r="Q151" s="40">
        <f t="shared" si="231"/>
        <v>21597.062369834483</v>
      </c>
      <c r="R151" s="39">
        <v>0</v>
      </c>
      <c r="S151" s="11">
        <v>0</v>
      </c>
      <c r="T151" s="40">
        <f t="shared" si="232"/>
        <v>0</v>
      </c>
      <c r="U151" s="39">
        <v>0</v>
      </c>
      <c r="V151" s="11">
        <v>0</v>
      </c>
      <c r="W151" s="40">
        <f t="shared" si="233"/>
        <v>0</v>
      </c>
      <c r="X151" s="39">
        <v>0</v>
      </c>
      <c r="Y151" s="11">
        <v>0</v>
      </c>
      <c r="Z151" s="40">
        <f t="shared" si="234"/>
        <v>0</v>
      </c>
      <c r="AA151" s="39">
        <v>0</v>
      </c>
      <c r="AB151" s="11">
        <v>0</v>
      </c>
      <c r="AC151" s="40">
        <f t="shared" si="235"/>
        <v>0</v>
      </c>
      <c r="AD151" s="39">
        <v>0</v>
      </c>
      <c r="AE151" s="11">
        <v>0</v>
      </c>
      <c r="AF151" s="40">
        <f t="shared" si="236"/>
        <v>0</v>
      </c>
      <c r="AG151" s="39">
        <v>0</v>
      </c>
      <c r="AH151" s="11">
        <v>0</v>
      </c>
      <c r="AI151" s="40">
        <f t="shared" si="237"/>
        <v>0</v>
      </c>
      <c r="AJ151" s="39">
        <v>0</v>
      </c>
      <c r="AK151" s="11">
        <v>0</v>
      </c>
      <c r="AL151" s="40">
        <f t="shared" si="238"/>
        <v>0</v>
      </c>
      <c r="AM151" s="39">
        <v>0</v>
      </c>
      <c r="AN151" s="11">
        <v>0</v>
      </c>
      <c r="AO151" s="40">
        <f t="shared" si="239"/>
        <v>0</v>
      </c>
      <c r="AP151" s="6">
        <f t="shared" si="241"/>
        <v>1.8246</v>
      </c>
      <c r="AQ151" s="15">
        <f t="shared" si="242"/>
        <v>39.405999999999999</v>
      </c>
    </row>
    <row r="152" spans="1:43" x14ac:dyDescent="0.3">
      <c r="A152" s="38">
        <v>2023</v>
      </c>
      <c r="B152" s="73" t="s">
        <v>8</v>
      </c>
      <c r="C152" s="75">
        <v>0.36</v>
      </c>
      <c r="D152" s="11">
        <v>2.9169999999999998</v>
      </c>
      <c r="E152" s="40">
        <f>IF(C152=0,0,D152/C152*1000)</f>
        <v>8102.7777777777783</v>
      </c>
      <c r="F152" s="39">
        <v>0</v>
      </c>
      <c r="G152" s="11">
        <v>0</v>
      </c>
      <c r="H152" s="40">
        <f t="shared" si="228"/>
        <v>0</v>
      </c>
      <c r="I152" s="39">
        <v>0</v>
      </c>
      <c r="J152" s="11">
        <v>0</v>
      </c>
      <c r="K152" s="40">
        <f t="shared" si="229"/>
        <v>0</v>
      </c>
      <c r="L152" s="39">
        <v>0</v>
      </c>
      <c r="M152" s="11">
        <v>0</v>
      </c>
      <c r="N152" s="40">
        <f t="shared" si="230"/>
        <v>0</v>
      </c>
      <c r="O152" s="39">
        <v>0</v>
      </c>
      <c r="P152" s="11">
        <v>0</v>
      </c>
      <c r="Q152" s="40">
        <f t="shared" si="231"/>
        <v>0</v>
      </c>
      <c r="R152" s="39">
        <v>0</v>
      </c>
      <c r="S152" s="11">
        <v>0</v>
      </c>
      <c r="T152" s="40">
        <f t="shared" si="232"/>
        <v>0</v>
      </c>
      <c r="U152" s="39">
        <v>0</v>
      </c>
      <c r="V152" s="11">
        <v>0</v>
      </c>
      <c r="W152" s="40">
        <f t="shared" si="233"/>
        <v>0</v>
      </c>
      <c r="X152" s="39">
        <v>0</v>
      </c>
      <c r="Y152" s="11">
        <v>0</v>
      </c>
      <c r="Z152" s="40">
        <f t="shared" si="234"/>
        <v>0</v>
      </c>
      <c r="AA152" s="39">
        <v>0</v>
      </c>
      <c r="AB152" s="11">
        <v>0</v>
      </c>
      <c r="AC152" s="40">
        <f t="shared" si="235"/>
        <v>0</v>
      </c>
      <c r="AD152" s="39">
        <v>0</v>
      </c>
      <c r="AE152" s="11">
        <v>0</v>
      </c>
      <c r="AF152" s="40">
        <f t="shared" si="236"/>
        <v>0</v>
      </c>
      <c r="AG152" s="39">
        <v>0</v>
      </c>
      <c r="AH152" s="11">
        <v>0</v>
      </c>
      <c r="AI152" s="40">
        <f t="shared" si="237"/>
        <v>0</v>
      </c>
      <c r="AJ152" s="39">
        <v>0</v>
      </c>
      <c r="AK152" s="11">
        <v>0</v>
      </c>
      <c r="AL152" s="40">
        <f t="shared" si="238"/>
        <v>0</v>
      </c>
      <c r="AM152" s="39">
        <v>0</v>
      </c>
      <c r="AN152" s="11">
        <v>0</v>
      </c>
      <c r="AO152" s="40">
        <f t="shared" si="239"/>
        <v>0</v>
      </c>
      <c r="AP152" s="6">
        <f t="shared" si="241"/>
        <v>0.36</v>
      </c>
      <c r="AQ152" s="15">
        <f t="shared" si="242"/>
        <v>2.9169999999999998</v>
      </c>
    </row>
    <row r="153" spans="1:43" x14ac:dyDescent="0.3">
      <c r="A153" s="38">
        <v>2023</v>
      </c>
      <c r="B153" s="40" t="s">
        <v>9</v>
      </c>
      <c r="C153" s="39">
        <v>0</v>
      </c>
      <c r="D153" s="11">
        <v>0</v>
      </c>
      <c r="E153" s="40">
        <f t="shared" ref="E153:E160" si="243">IF(C153=0,0,D153/C153*1000)</f>
        <v>0</v>
      </c>
      <c r="F153" s="39">
        <v>0</v>
      </c>
      <c r="G153" s="11">
        <v>0</v>
      </c>
      <c r="H153" s="40">
        <f t="shared" si="228"/>
        <v>0</v>
      </c>
      <c r="I153" s="39">
        <v>0</v>
      </c>
      <c r="J153" s="11">
        <v>0</v>
      </c>
      <c r="K153" s="40">
        <f t="shared" si="229"/>
        <v>0</v>
      </c>
      <c r="L153" s="39">
        <v>0</v>
      </c>
      <c r="M153" s="11">
        <v>0</v>
      </c>
      <c r="N153" s="40">
        <f t="shared" si="230"/>
        <v>0</v>
      </c>
      <c r="O153" s="75">
        <v>0.91</v>
      </c>
      <c r="P153" s="11">
        <v>48.459000000000003</v>
      </c>
      <c r="Q153" s="40">
        <f t="shared" si="231"/>
        <v>53251.648351648357</v>
      </c>
      <c r="R153" s="39">
        <v>0</v>
      </c>
      <c r="S153" s="11">
        <v>0</v>
      </c>
      <c r="T153" s="40">
        <f t="shared" si="232"/>
        <v>0</v>
      </c>
      <c r="U153" s="39">
        <v>0</v>
      </c>
      <c r="V153" s="11">
        <v>0</v>
      </c>
      <c r="W153" s="40">
        <f t="shared" si="233"/>
        <v>0</v>
      </c>
      <c r="X153" s="39">
        <v>0</v>
      </c>
      <c r="Y153" s="11">
        <v>0</v>
      </c>
      <c r="Z153" s="40">
        <f t="shared" si="234"/>
        <v>0</v>
      </c>
      <c r="AA153" s="39">
        <v>0</v>
      </c>
      <c r="AB153" s="11">
        <v>0</v>
      </c>
      <c r="AC153" s="40">
        <f t="shared" si="235"/>
        <v>0</v>
      </c>
      <c r="AD153" s="39">
        <v>0</v>
      </c>
      <c r="AE153" s="11">
        <v>0</v>
      </c>
      <c r="AF153" s="40">
        <f t="shared" si="236"/>
        <v>0</v>
      </c>
      <c r="AG153" s="39">
        <v>0</v>
      </c>
      <c r="AH153" s="11">
        <v>0</v>
      </c>
      <c r="AI153" s="40">
        <f t="shared" si="237"/>
        <v>0</v>
      </c>
      <c r="AJ153" s="39">
        <v>0</v>
      </c>
      <c r="AK153" s="11">
        <v>0</v>
      </c>
      <c r="AL153" s="40">
        <f t="shared" si="238"/>
        <v>0</v>
      </c>
      <c r="AM153" s="39">
        <v>0</v>
      </c>
      <c r="AN153" s="11">
        <v>0</v>
      </c>
      <c r="AO153" s="40">
        <f t="shared" si="239"/>
        <v>0</v>
      </c>
      <c r="AP153" s="6">
        <f t="shared" si="241"/>
        <v>0.91</v>
      </c>
      <c r="AQ153" s="15">
        <f t="shared" si="242"/>
        <v>48.459000000000003</v>
      </c>
    </row>
    <row r="154" spans="1:43" x14ac:dyDescent="0.3">
      <c r="A154" s="38">
        <v>2023</v>
      </c>
      <c r="B154" s="73" t="s">
        <v>10</v>
      </c>
      <c r="C154" s="39">
        <v>0</v>
      </c>
      <c r="D154" s="11">
        <v>0</v>
      </c>
      <c r="E154" s="40">
        <f t="shared" si="243"/>
        <v>0</v>
      </c>
      <c r="F154" s="39">
        <v>0</v>
      </c>
      <c r="G154" s="11">
        <v>0</v>
      </c>
      <c r="H154" s="40">
        <f t="shared" si="228"/>
        <v>0</v>
      </c>
      <c r="I154" s="39">
        <v>0</v>
      </c>
      <c r="J154" s="11">
        <v>0</v>
      </c>
      <c r="K154" s="40">
        <f t="shared" si="229"/>
        <v>0</v>
      </c>
      <c r="L154" s="39">
        <v>0</v>
      </c>
      <c r="M154" s="11">
        <v>0</v>
      </c>
      <c r="N154" s="40">
        <f t="shared" si="230"/>
        <v>0</v>
      </c>
      <c r="O154" s="75">
        <v>2.0588000000000002</v>
      </c>
      <c r="P154" s="11">
        <v>23.155999999999999</v>
      </c>
      <c r="Q154" s="40">
        <f t="shared" si="231"/>
        <v>11247.328540897608</v>
      </c>
      <c r="R154" s="39">
        <v>0</v>
      </c>
      <c r="S154" s="11">
        <v>0</v>
      </c>
      <c r="T154" s="40">
        <f t="shared" si="232"/>
        <v>0</v>
      </c>
      <c r="U154" s="39">
        <v>0</v>
      </c>
      <c r="V154" s="11">
        <v>0</v>
      </c>
      <c r="W154" s="40">
        <f t="shared" si="233"/>
        <v>0</v>
      </c>
      <c r="X154" s="39">
        <v>0</v>
      </c>
      <c r="Y154" s="11">
        <v>0</v>
      </c>
      <c r="Z154" s="40">
        <f t="shared" si="234"/>
        <v>0</v>
      </c>
      <c r="AA154" s="39">
        <v>0</v>
      </c>
      <c r="AB154" s="11">
        <v>0</v>
      </c>
      <c r="AC154" s="40">
        <f t="shared" si="235"/>
        <v>0</v>
      </c>
      <c r="AD154" s="39">
        <v>0</v>
      </c>
      <c r="AE154" s="11">
        <v>0</v>
      </c>
      <c r="AF154" s="40">
        <f t="shared" si="236"/>
        <v>0</v>
      </c>
      <c r="AG154" s="39">
        <v>0</v>
      </c>
      <c r="AH154" s="11">
        <v>0</v>
      </c>
      <c r="AI154" s="40">
        <f t="shared" si="237"/>
        <v>0</v>
      </c>
      <c r="AJ154" s="39">
        <v>0</v>
      </c>
      <c r="AK154" s="11">
        <v>0</v>
      </c>
      <c r="AL154" s="40">
        <f t="shared" si="238"/>
        <v>0</v>
      </c>
      <c r="AM154" s="39">
        <v>0</v>
      </c>
      <c r="AN154" s="11">
        <v>0</v>
      </c>
      <c r="AO154" s="40">
        <f t="shared" si="239"/>
        <v>0</v>
      </c>
      <c r="AP154" s="6">
        <f t="shared" si="241"/>
        <v>2.0588000000000002</v>
      </c>
      <c r="AQ154" s="15">
        <f t="shared" si="242"/>
        <v>23.155999999999999</v>
      </c>
    </row>
    <row r="155" spans="1:43" x14ac:dyDescent="0.3">
      <c r="A155" s="38">
        <v>2023</v>
      </c>
      <c r="B155" s="73" t="s">
        <v>11</v>
      </c>
      <c r="C155" s="75">
        <v>2.63</v>
      </c>
      <c r="D155" s="11">
        <v>15.302</v>
      </c>
      <c r="E155" s="40">
        <f t="shared" si="243"/>
        <v>5818.250950570342</v>
      </c>
      <c r="F155" s="39">
        <v>0</v>
      </c>
      <c r="G155" s="11">
        <v>0</v>
      </c>
      <c r="H155" s="40">
        <f t="shared" si="228"/>
        <v>0</v>
      </c>
      <c r="I155" s="39">
        <v>0</v>
      </c>
      <c r="J155" s="11">
        <v>0</v>
      </c>
      <c r="K155" s="40">
        <f t="shared" si="229"/>
        <v>0</v>
      </c>
      <c r="L155" s="39">
        <v>0</v>
      </c>
      <c r="M155" s="11">
        <v>0</v>
      </c>
      <c r="N155" s="40">
        <f t="shared" si="230"/>
        <v>0</v>
      </c>
      <c r="O155" s="75">
        <v>3.3395999999999999</v>
      </c>
      <c r="P155" s="11">
        <v>37.759</v>
      </c>
      <c r="Q155" s="40">
        <f t="shared" si="231"/>
        <v>11306.44388549527</v>
      </c>
      <c r="R155" s="39">
        <v>0</v>
      </c>
      <c r="S155" s="11">
        <v>0</v>
      </c>
      <c r="T155" s="40">
        <f t="shared" si="232"/>
        <v>0</v>
      </c>
      <c r="U155" s="39">
        <v>0</v>
      </c>
      <c r="V155" s="11">
        <v>0</v>
      </c>
      <c r="W155" s="40">
        <f t="shared" si="233"/>
        <v>0</v>
      </c>
      <c r="X155" s="39">
        <v>0</v>
      </c>
      <c r="Y155" s="11">
        <v>0</v>
      </c>
      <c r="Z155" s="40">
        <f t="shared" si="234"/>
        <v>0</v>
      </c>
      <c r="AA155" s="39">
        <v>0</v>
      </c>
      <c r="AB155" s="11">
        <v>0</v>
      </c>
      <c r="AC155" s="40">
        <f t="shared" si="235"/>
        <v>0</v>
      </c>
      <c r="AD155" s="39">
        <v>0</v>
      </c>
      <c r="AE155" s="11">
        <v>0</v>
      </c>
      <c r="AF155" s="40">
        <f t="shared" si="236"/>
        <v>0</v>
      </c>
      <c r="AG155" s="39">
        <v>0</v>
      </c>
      <c r="AH155" s="11">
        <v>0</v>
      </c>
      <c r="AI155" s="40">
        <f t="shared" si="237"/>
        <v>0</v>
      </c>
      <c r="AJ155" s="39">
        <v>0</v>
      </c>
      <c r="AK155" s="11">
        <v>0</v>
      </c>
      <c r="AL155" s="40">
        <f t="shared" si="238"/>
        <v>0</v>
      </c>
      <c r="AM155" s="39">
        <v>0</v>
      </c>
      <c r="AN155" s="11">
        <v>0</v>
      </c>
      <c r="AO155" s="40">
        <f t="shared" si="239"/>
        <v>0</v>
      </c>
      <c r="AP155" s="6">
        <f t="shared" si="241"/>
        <v>5.9695999999999998</v>
      </c>
      <c r="AQ155" s="15">
        <f t="shared" si="242"/>
        <v>53.061</v>
      </c>
    </row>
    <row r="156" spans="1:43" x14ac:dyDescent="0.3">
      <c r="A156" s="38">
        <v>2023</v>
      </c>
      <c r="B156" s="73" t="s">
        <v>12</v>
      </c>
      <c r="C156" s="39">
        <v>0</v>
      </c>
      <c r="D156" s="11">
        <v>0</v>
      </c>
      <c r="E156" s="40">
        <f t="shared" si="243"/>
        <v>0</v>
      </c>
      <c r="F156" s="75">
        <v>0.28499999999999998</v>
      </c>
      <c r="G156" s="11">
        <v>16.36</v>
      </c>
      <c r="H156" s="40">
        <f t="shared" si="228"/>
        <v>57403.508771929832</v>
      </c>
      <c r="I156" s="39">
        <v>0</v>
      </c>
      <c r="J156" s="11">
        <v>0</v>
      </c>
      <c r="K156" s="40">
        <f t="shared" si="229"/>
        <v>0</v>
      </c>
      <c r="L156" s="39">
        <v>0</v>
      </c>
      <c r="M156" s="11">
        <v>0</v>
      </c>
      <c r="N156" s="40">
        <f t="shared" si="230"/>
        <v>0</v>
      </c>
      <c r="O156" s="75">
        <v>0.05</v>
      </c>
      <c r="P156" s="11">
        <v>8.0410000000000004</v>
      </c>
      <c r="Q156" s="40">
        <f t="shared" si="231"/>
        <v>160820</v>
      </c>
      <c r="R156" s="39">
        <v>0</v>
      </c>
      <c r="S156" s="11">
        <v>0</v>
      </c>
      <c r="T156" s="40">
        <f t="shared" si="232"/>
        <v>0</v>
      </c>
      <c r="U156" s="39">
        <v>0</v>
      </c>
      <c r="V156" s="11">
        <v>0</v>
      </c>
      <c r="W156" s="40">
        <f t="shared" si="233"/>
        <v>0</v>
      </c>
      <c r="X156" s="39">
        <v>0</v>
      </c>
      <c r="Y156" s="11">
        <v>0</v>
      </c>
      <c r="Z156" s="40">
        <f t="shared" si="234"/>
        <v>0</v>
      </c>
      <c r="AA156" s="39">
        <v>0</v>
      </c>
      <c r="AB156" s="11">
        <v>0</v>
      </c>
      <c r="AC156" s="40">
        <f t="shared" si="235"/>
        <v>0</v>
      </c>
      <c r="AD156" s="39">
        <v>0</v>
      </c>
      <c r="AE156" s="11">
        <v>0</v>
      </c>
      <c r="AF156" s="40">
        <f t="shared" si="236"/>
        <v>0</v>
      </c>
      <c r="AG156" s="39">
        <v>0</v>
      </c>
      <c r="AH156" s="11">
        <v>0</v>
      </c>
      <c r="AI156" s="40">
        <f t="shared" si="237"/>
        <v>0</v>
      </c>
      <c r="AJ156" s="39">
        <v>0</v>
      </c>
      <c r="AK156" s="11">
        <v>0</v>
      </c>
      <c r="AL156" s="40">
        <f t="shared" si="238"/>
        <v>0</v>
      </c>
      <c r="AM156" s="39">
        <v>0</v>
      </c>
      <c r="AN156" s="11">
        <v>0</v>
      </c>
      <c r="AO156" s="40">
        <f t="shared" si="239"/>
        <v>0</v>
      </c>
      <c r="AP156" s="6">
        <f t="shared" si="241"/>
        <v>0.33499999999999996</v>
      </c>
      <c r="AQ156" s="15">
        <f t="shared" si="242"/>
        <v>24.401</v>
      </c>
    </row>
    <row r="157" spans="1:43" x14ac:dyDescent="0.3">
      <c r="A157" s="38">
        <v>2023</v>
      </c>
      <c r="B157" s="73" t="s">
        <v>13</v>
      </c>
      <c r="C157" s="39">
        <v>0</v>
      </c>
      <c r="D157" s="11">
        <v>0</v>
      </c>
      <c r="E157" s="40">
        <f t="shared" si="243"/>
        <v>0</v>
      </c>
      <c r="F157" s="39">
        <v>0</v>
      </c>
      <c r="G157" s="11">
        <v>0</v>
      </c>
      <c r="H157" s="40">
        <f t="shared" si="228"/>
        <v>0</v>
      </c>
      <c r="I157" s="39">
        <v>0</v>
      </c>
      <c r="J157" s="11">
        <v>0</v>
      </c>
      <c r="K157" s="40">
        <f t="shared" si="229"/>
        <v>0</v>
      </c>
      <c r="L157" s="39">
        <v>0</v>
      </c>
      <c r="M157" s="11">
        <v>0</v>
      </c>
      <c r="N157" s="40">
        <f t="shared" si="230"/>
        <v>0</v>
      </c>
      <c r="O157" s="39">
        <v>0</v>
      </c>
      <c r="P157" s="11">
        <v>0</v>
      </c>
      <c r="Q157" s="40">
        <f t="shared" si="231"/>
        <v>0</v>
      </c>
      <c r="R157" s="39">
        <v>0</v>
      </c>
      <c r="S157" s="11">
        <v>0</v>
      </c>
      <c r="T157" s="40">
        <f t="shared" si="232"/>
        <v>0</v>
      </c>
      <c r="U157" s="39">
        <v>0</v>
      </c>
      <c r="V157" s="11">
        <v>0</v>
      </c>
      <c r="W157" s="40">
        <f t="shared" si="233"/>
        <v>0</v>
      </c>
      <c r="X157" s="39">
        <v>0</v>
      </c>
      <c r="Y157" s="11">
        <v>0</v>
      </c>
      <c r="Z157" s="40">
        <f t="shared" si="234"/>
        <v>0</v>
      </c>
      <c r="AA157" s="39">
        <v>0</v>
      </c>
      <c r="AB157" s="11">
        <v>0</v>
      </c>
      <c r="AC157" s="40">
        <f t="shared" si="235"/>
        <v>0</v>
      </c>
      <c r="AD157" s="39">
        <v>0</v>
      </c>
      <c r="AE157" s="11">
        <v>0</v>
      </c>
      <c r="AF157" s="40">
        <f t="shared" si="236"/>
        <v>0</v>
      </c>
      <c r="AG157" s="39">
        <v>0</v>
      </c>
      <c r="AH157" s="11">
        <v>0</v>
      </c>
      <c r="AI157" s="40">
        <f t="shared" si="237"/>
        <v>0</v>
      </c>
      <c r="AJ157" s="39">
        <v>0</v>
      </c>
      <c r="AK157" s="11">
        <v>0</v>
      </c>
      <c r="AL157" s="40">
        <f t="shared" si="238"/>
        <v>0</v>
      </c>
      <c r="AM157" s="39">
        <v>0</v>
      </c>
      <c r="AN157" s="11">
        <v>0</v>
      </c>
      <c r="AO157" s="40">
        <f t="shared" si="239"/>
        <v>0</v>
      </c>
      <c r="AP157" s="6">
        <f t="shared" si="241"/>
        <v>0</v>
      </c>
      <c r="AQ157" s="15">
        <f t="shared" si="242"/>
        <v>0</v>
      </c>
    </row>
    <row r="158" spans="1:43" x14ac:dyDescent="0.3">
      <c r="A158" s="38">
        <v>2023</v>
      </c>
      <c r="B158" s="73" t="s">
        <v>14</v>
      </c>
      <c r="C158" s="39">
        <v>0</v>
      </c>
      <c r="D158" s="11">
        <v>0</v>
      </c>
      <c r="E158" s="40">
        <f t="shared" si="243"/>
        <v>0</v>
      </c>
      <c r="F158" s="39">
        <v>0</v>
      </c>
      <c r="G158" s="11">
        <v>0</v>
      </c>
      <c r="H158" s="40">
        <f t="shared" si="228"/>
        <v>0</v>
      </c>
      <c r="I158" s="39">
        <v>0</v>
      </c>
      <c r="J158" s="11">
        <v>0</v>
      </c>
      <c r="K158" s="40">
        <f t="shared" si="229"/>
        <v>0</v>
      </c>
      <c r="L158" s="39">
        <v>0</v>
      </c>
      <c r="M158" s="11">
        <v>0</v>
      </c>
      <c r="N158" s="40">
        <f t="shared" si="230"/>
        <v>0</v>
      </c>
      <c r="O158" s="39">
        <v>0</v>
      </c>
      <c r="P158" s="11">
        <v>0</v>
      </c>
      <c r="Q158" s="40">
        <f t="shared" si="231"/>
        <v>0</v>
      </c>
      <c r="R158" s="39">
        <v>0</v>
      </c>
      <c r="S158" s="11">
        <v>0</v>
      </c>
      <c r="T158" s="40">
        <f t="shared" si="232"/>
        <v>0</v>
      </c>
      <c r="U158" s="39">
        <v>0</v>
      </c>
      <c r="V158" s="11">
        <v>0</v>
      </c>
      <c r="W158" s="40">
        <f t="shared" si="233"/>
        <v>0</v>
      </c>
      <c r="X158" s="39">
        <v>0</v>
      </c>
      <c r="Y158" s="11">
        <v>0</v>
      </c>
      <c r="Z158" s="40">
        <f t="shared" si="234"/>
        <v>0</v>
      </c>
      <c r="AA158" s="39">
        <v>0</v>
      </c>
      <c r="AB158" s="11">
        <v>0</v>
      </c>
      <c r="AC158" s="40">
        <f t="shared" si="235"/>
        <v>0</v>
      </c>
      <c r="AD158" s="39">
        <v>0</v>
      </c>
      <c r="AE158" s="11">
        <v>0</v>
      </c>
      <c r="AF158" s="40">
        <f t="shared" si="236"/>
        <v>0</v>
      </c>
      <c r="AG158" s="39">
        <v>0</v>
      </c>
      <c r="AH158" s="11">
        <v>0</v>
      </c>
      <c r="AI158" s="40">
        <f t="shared" si="237"/>
        <v>0</v>
      </c>
      <c r="AJ158" s="39">
        <v>0</v>
      </c>
      <c r="AK158" s="11">
        <v>0</v>
      </c>
      <c r="AL158" s="40">
        <f t="shared" si="238"/>
        <v>0</v>
      </c>
      <c r="AM158" s="39">
        <v>0</v>
      </c>
      <c r="AN158" s="11">
        <v>0</v>
      </c>
      <c r="AO158" s="40">
        <f t="shared" si="239"/>
        <v>0</v>
      </c>
      <c r="AP158" s="6">
        <f t="shared" si="241"/>
        <v>0</v>
      </c>
      <c r="AQ158" s="15">
        <f t="shared" si="242"/>
        <v>0</v>
      </c>
    </row>
    <row r="159" spans="1:43" x14ac:dyDescent="0.3">
      <c r="A159" s="38">
        <v>2023</v>
      </c>
      <c r="B159" s="40" t="s">
        <v>15</v>
      </c>
      <c r="C159" s="39">
        <v>0</v>
      </c>
      <c r="D159" s="11">
        <v>0</v>
      </c>
      <c r="E159" s="40">
        <f t="shared" si="243"/>
        <v>0</v>
      </c>
      <c r="F159" s="39">
        <v>0</v>
      </c>
      <c r="G159" s="11">
        <v>0</v>
      </c>
      <c r="H159" s="40">
        <f t="shared" si="228"/>
        <v>0</v>
      </c>
      <c r="I159" s="39">
        <v>0</v>
      </c>
      <c r="J159" s="11">
        <v>0</v>
      </c>
      <c r="K159" s="40">
        <f t="shared" si="229"/>
        <v>0</v>
      </c>
      <c r="L159" s="39">
        <v>0</v>
      </c>
      <c r="M159" s="11">
        <v>0</v>
      </c>
      <c r="N159" s="40">
        <f t="shared" si="230"/>
        <v>0</v>
      </c>
      <c r="O159" s="75">
        <v>3.4825999999999997</v>
      </c>
      <c r="P159" s="11">
        <v>44.933</v>
      </c>
      <c r="Q159" s="40">
        <f t="shared" si="231"/>
        <v>12902.142077757999</v>
      </c>
      <c r="R159" s="39">
        <v>0</v>
      </c>
      <c r="S159" s="11">
        <v>0</v>
      </c>
      <c r="T159" s="40">
        <f t="shared" si="232"/>
        <v>0</v>
      </c>
      <c r="U159" s="39">
        <v>0</v>
      </c>
      <c r="V159" s="11">
        <v>0</v>
      </c>
      <c r="W159" s="40">
        <f t="shared" si="233"/>
        <v>0</v>
      </c>
      <c r="X159" s="39">
        <v>0</v>
      </c>
      <c r="Y159" s="11">
        <v>0</v>
      </c>
      <c r="Z159" s="40">
        <f t="shared" si="234"/>
        <v>0</v>
      </c>
      <c r="AA159" s="39">
        <v>0</v>
      </c>
      <c r="AB159" s="11">
        <v>0</v>
      </c>
      <c r="AC159" s="40">
        <f t="shared" si="235"/>
        <v>0</v>
      </c>
      <c r="AD159" s="39">
        <v>0</v>
      </c>
      <c r="AE159" s="11">
        <v>0</v>
      </c>
      <c r="AF159" s="40">
        <f t="shared" si="236"/>
        <v>0</v>
      </c>
      <c r="AG159" s="39">
        <v>0</v>
      </c>
      <c r="AH159" s="11">
        <v>0</v>
      </c>
      <c r="AI159" s="40">
        <f t="shared" si="237"/>
        <v>0</v>
      </c>
      <c r="AJ159" s="39">
        <v>0</v>
      </c>
      <c r="AK159" s="11">
        <v>0</v>
      </c>
      <c r="AL159" s="40">
        <f t="shared" si="238"/>
        <v>0</v>
      </c>
      <c r="AM159" s="39">
        <v>0</v>
      </c>
      <c r="AN159" s="11">
        <v>0</v>
      </c>
      <c r="AO159" s="40">
        <f t="shared" si="239"/>
        <v>0</v>
      </c>
      <c r="AP159" s="6">
        <f t="shared" si="241"/>
        <v>3.4825999999999997</v>
      </c>
      <c r="AQ159" s="15">
        <f t="shared" si="242"/>
        <v>44.933</v>
      </c>
    </row>
    <row r="160" spans="1:43" x14ac:dyDescent="0.3">
      <c r="A160" s="38">
        <v>2023</v>
      </c>
      <c r="B160" s="73" t="s">
        <v>16</v>
      </c>
      <c r="C160" s="75">
        <v>1.5</v>
      </c>
      <c r="D160" s="11">
        <v>14.986000000000001</v>
      </c>
      <c r="E160" s="40">
        <f t="shared" si="243"/>
        <v>9990.6666666666679</v>
      </c>
      <c r="F160" s="39">
        <v>0</v>
      </c>
      <c r="G160" s="11">
        <v>0</v>
      </c>
      <c r="H160" s="40">
        <f t="shared" si="228"/>
        <v>0</v>
      </c>
      <c r="I160" s="39">
        <v>0</v>
      </c>
      <c r="J160" s="11">
        <v>0</v>
      </c>
      <c r="K160" s="40">
        <f t="shared" si="229"/>
        <v>0</v>
      </c>
      <c r="L160" s="39">
        <v>0</v>
      </c>
      <c r="M160" s="11">
        <v>0</v>
      </c>
      <c r="N160" s="40">
        <f t="shared" si="230"/>
        <v>0</v>
      </c>
      <c r="O160" s="39">
        <v>0</v>
      </c>
      <c r="P160" s="11">
        <v>0</v>
      </c>
      <c r="Q160" s="40">
        <f t="shared" si="231"/>
        <v>0</v>
      </c>
      <c r="R160" s="39">
        <v>0</v>
      </c>
      <c r="S160" s="11">
        <v>0</v>
      </c>
      <c r="T160" s="40">
        <f t="shared" si="232"/>
        <v>0</v>
      </c>
      <c r="U160" s="39">
        <v>0</v>
      </c>
      <c r="V160" s="11">
        <v>0</v>
      </c>
      <c r="W160" s="40">
        <f t="shared" si="233"/>
        <v>0</v>
      </c>
      <c r="X160" s="39">
        <v>0</v>
      </c>
      <c r="Y160" s="11">
        <v>0</v>
      </c>
      <c r="Z160" s="40">
        <f t="shared" si="234"/>
        <v>0</v>
      </c>
      <c r="AA160" s="39">
        <v>0</v>
      </c>
      <c r="AB160" s="11">
        <v>0</v>
      </c>
      <c r="AC160" s="40">
        <f t="shared" si="235"/>
        <v>0</v>
      </c>
      <c r="AD160" s="39">
        <v>0</v>
      </c>
      <c r="AE160" s="11">
        <v>0</v>
      </c>
      <c r="AF160" s="40">
        <f t="shared" si="236"/>
        <v>0</v>
      </c>
      <c r="AG160" s="39">
        <v>0</v>
      </c>
      <c r="AH160" s="11">
        <v>0</v>
      </c>
      <c r="AI160" s="40">
        <f t="shared" si="237"/>
        <v>0</v>
      </c>
      <c r="AJ160" s="39">
        <v>0</v>
      </c>
      <c r="AK160" s="11">
        <v>0</v>
      </c>
      <c r="AL160" s="40">
        <f t="shared" si="238"/>
        <v>0</v>
      </c>
      <c r="AM160" s="39">
        <v>0</v>
      </c>
      <c r="AN160" s="11">
        <v>0</v>
      </c>
      <c r="AO160" s="40">
        <f t="shared" si="239"/>
        <v>0</v>
      </c>
      <c r="AP160" s="6">
        <f t="shared" si="241"/>
        <v>1.5</v>
      </c>
      <c r="AQ160" s="15">
        <f t="shared" si="242"/>
        <v>14.986000000000001</v>
      </c>
    </row>
    <row r="161" spans="1:60" s="77" customFormat="1" ht="15" thickBot="1" x14ac:dyDescent="0.35">
      <c r="A161" s="41"/>
      <c r="B161" s="74" t="s">
        <v>17</v>
      </c>
      <c r="C161" s="42">
        <f t="shared" ref="C161:D161" si="244">SUM(C149:C160)</f>
        <v>4.49</v>
      </c>
      <c r="D161" s="35">
        <f t="shared" si="244"/>
        <v>33.204999999999998</v>
      </c>
      <c r="E161" s="43"/>
      <c r="F161" s="42">
        <f t="shared" ref="F161:G161" si="245">SUM(F149:F160)</f>
        <v>0.28499999999999998</v>
      </c>
      <c r="G161" s="35">
        <f t="shared" si="245"/>
        <v>16.36</v>
      </c>
      <c r="H161" s="43"/>
      <c r="I161" s="42">
        <f t="shared" ref="I161:J161" si="246">SUM(I149:I160)</f>
        <v>0</v>
      </c>
      <c r="J161" s="35">
        <f t="shared" si="246"/>
        <v>0</v>
      </c>
      <c r="K161" s="43"/>
      <c r="L161" s="42">
        <f t="shared" ref="L161:M161" si="247">SUM(L149:L160)</f>
        <v>0</v>
      </c>
      <c r="M161" s="35">
        <f t="shared" si="247"/>
        <v>0</v>
      </c>
      <c r="N161" s="43"/>
      <c r="O161" s="42">
        <f t="shared" ref="O161:P161" si="248">SUM(O149:O160)</f>
        <v>17.218600000000002</v>
      </c>
      <c r="P161" s="35">
        <f t="shared" si="248"/>
        <v>545.47900000000004</v>
      </c>
      <c r="Q161" s="43"/>
      <c r="R161" s="42">
        <f t="shared" ref="R161:S161" si="249">SUM(R149:R160)</f>
        <v>0</v>
      </c>
      <c r="S161" s="35">
        <f t="shared" si="249"/>
        <v>0</v>
      </c>
      <c r="T161" s="43"/>
      <c r="U161" s="42">
        <f t="shared" ref="U161:V161" si="250">SUM(U149:U160)</f>
        <v>0</v>
      </c>
      <c r="V161" s="35">
        <f t="shared" si="250"/>
        <v>0</v>
      </c>
      <c r="W161" s="43"/>
      <c r="X161" s="42">
        <f t="shared" ref="X161:Y161" si="251">SUM(X149:X160)</f>
        <v>0</v>
      </c>
      <c r="Y161" s="35">
        <f t="shared" si="251"/>
        <v>0</v>
      </c>
      <c r="Z161" s="43"/>
      <c r="AA161" s="42">
        <f t="shared" ref="AA161:AB161" si="252">SUM(AA149:AA160)</f>
        <v>0</v>
      </c>
      <c r="AB161" s="35">
        <f t="shared" si="252"/>
        <v>0</v>
      </c>
      <c r="AC161" s="43"/>
      <c r="AD161" s="42">
        <f t="shared" ref="AD161:AE161" si="253">SUM(AD149:AD160)</f>
        <v>0</v>
      </c>
      <c r="AE161" s="35">
        <f t="shared" si="253"/>
        <v>0</v>
      </c>
      <c r="AF161" s="43"/>
      <c r="AG161" s="42">
        <f t="shared" ref="AG161:AH161" si="254">SUM(AG149:AG160)</f>
        <v>0</v>
      </c>
      <c r="AH161" s="35">
        <f t="shared" si="254"/>
        <v>0</v>
      </c>
      <c r="AI161" s="43"/>
      <c r="AJ161" s="42">
        <f t="shared" ref="AJ161:AK161" si="255">SUM(AJ149:AJ160)</f>
        <v>0</v>
      </c>
      <c r="AK161" s="35">
        <f t="shared" si="255"/>
        <v>0</v>
      </c>
      <c r="AL161" s="43"/>
      <c r="AM161" s="42">
        <f t="shared" ref="AM161:AN161" si="256">SUM(AM149:AM160)</f>
        <v>0</v>
      </c>
      <c r="AN161" s="35">
        <f t="shared" si="256"/>
        <v>0</v>
      </c>
      <c r="AO161" s="43"/>
      <c r="AP161" s="36">
        <f t="shared" si="241"/>
        <v>21.993600000000001</v>
      </c>
      <c r="AQ161" s="37">
        <f t="shared" si="242"/>
        <v>595.0440000000001</v>
      </c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</row>
    <row r="162" spans="1:60" x14ac:dyDescent="0.3">
      <c r="A162" s="38">
        <v>2024</v>
      </c>
      <c r="B162" s="73" t="s">
        <v>5</v>
      </c>
      <c r="C162" s="78">
        <v>0.2</v>
      </c>
      <c r="D162" s="79">
        <v>3.94</v>
      </c>
      <c r="E162" s="40">
        <f>IF(C162=0,0,D162/C162*1000)</f>
        <v>19700</v>
      </c>
      <c r="F162" s="39">
        <v>0</v>
      </c>
      <c r="G162" s="11">
        <v>0</v>
      </c>
      <c r="H162" s="40">
        <f t="shared" ref="H162:H173" si="257">IF(F162=0,0,G162/F162*1000)</f>
        <v>0</v>
      </c>
      <c r="I162" s="39">
        <v>0</v>
      </c>
      <c r="J162" s="11">
        <v>0</v>
      </c>
      <c r="K162" s="40">
        <f t="shared" ref="K162:K173" si="258">IF(I162=0,0,J162/I162*1000)</f>
        <v>0</v>
      </c>
      <c r="L162" s="39">
        <v>0</v>
      </c>
      <c r="M162" s="11">
        <v>0</v>
      </c>
      <c r="N162" s="40">
        <f t="shared" ref="N162:N173" si="259">IF(L162=0,0,M162/L162*1000)</f>
        <v>0</v>
      </c>
      <c r="O162" s="78">
        <v>0.95520000000000005</v>
      </c>
      <c r="P162" s="79">
        <v>21.302</v>
      </c>
      <c r="Q162" s="40">
        <f t="shared" ref="Q162:Q173" si="260">IF(O162=0,0,P162/O162*1000)</f>
        <v>22301.088777219429</v>
      </c>
      <c r="R162" s="39">
        <v>0</v>
      </c>
      <c r="S162" s="11">
        <v>0</v>
      </c>
      <c r="T162" s="40">
        <f t="shared" ref="T162:T173" si="261">IF(R162=0,0,S162/R162*1000)</f>
        <v>0</v>
      </c>
      <c r="U162" s="39">
        <v>0</v>
      </c>
      <c r="V162" s="11">
        <v>0</v>
      </c>
      <c r="W162" s="40">
        <f t="shared" ref="W162:W173" si="262">IF(U162=0,0,V162/U162*1000)</f>
        <v>0</v>
      </c>
      <c r="X162" s="39">
        <v>0</v>
      </c>
      <c r="Y162" s="11">
        <v>0</v>
      </c>
      <c r="Z162" s="40">
        <f t="shared" ref="Z162:Z173" si="263">IF(X162=0,0,Y162/X162*1000)</f>
        <v>0</v>
      </c>
      <c r="AA162" s="39">
        <v>0</v>
      </c>
      <c r="AB162" s="11">
        <v>0</v>
      </c>
      <c r="AC162" s="40">
        <f t="shared" ref="AC162:AC173" si="264">IF(AA162=0,0,AB162/AA162*1000)</f>
        <v>0</v>
      </c>
      <c r="AD162" s="39">
        <v>0</v>
      </c>
      <c r="AE162" s="11">
        <v>0</v>
      </c>
      <c r="AF162" s="40">
        <f t="shared" ref="AF162:AF173" si="265">IF(AD162=0,0,AE162/AD162*1000)</f>
        <v>0</v>
      </c>
      <c r="AG162" s="39">
        <v>0</v>
      </c>
      <c r="AH162" s="11">
        <v>0</v>
      </c>
      <c r="AI162" s="40">
        <f t="shared" ref="AI162:AI173" si="266">IF(AG162=0,0,AH162/AG162*1000)</f>
        <v>0</v>
      </c>
      <c r="AJ162" s="39">
        <v>0</v>
      </c>
      <c r="AK162" s="11">
        <v>0</v>
      </c>
      <c r="AL162" s="40">
        <f t="shared" ref="AL162:AL173" si="267">IF(AJ162=0,0,AK162/AJ162*1000)</f>
        <v>0</v>
      </c>
      <c r="AM162" s="39">
        <v>0</v>
      </c>
      <c r="AN162" s="11">
        <v>0</v>
      </c>
      <c r="AO162" s="40">
        <f t="shared" ref="AO162:AO173" si="268">IF(AM162=0,0,AN162/AM162*1000)</f>
        <v>0</v>
      </c>
      <c r="AP162" s="6">
        <f>SUMIF($C$5:$AO$5,"Ton",C162:AO162)</f>
        <v>1.1552</v>
      </c>
      <c r="AQ162" s="15">
        <f>SUMIF($C$5:$AO$5,"F*",C162:AO162)</f>
        <v>25.242000000000001</v>
      </c>
    </row>
    <row r="163" spans="1:60" x14ac:dyDescent="0.3">
      <c r="A163" s="38">
        <v>2024</v>
      </c>
      <c r="B163" s="73" t="s">
        <v>6</v>
      </c>
      <c r="C163" s="39">
        <v>0</v>
      </c>
      <c r="D163" s="11">
        <v>0</v>
      </c>
      <c r="E163" s="40">
        <f t="shared" ref="E163:E164" si="269">IF(C163=0,0,D163/C163*1000)</f>
        <v>0</v>
      </c>
      <c r="F163" s="39">
        <v>0</v>
      </c>
      <c r="G163" s="11">
        <v>0</v>
      </c>
      <c r="H163" s="40">
        <f t="shared" si="257"/>
        <v>0</v>
      </c>
      <c r="I163" s="39">
        <v>0</v>
      </c>
      <c r="J163" s="11">
        <v>0</v>
      </c>
      <c r="K163" s="40">
        <f t="shared" si="258"/>
        <v>0</v>
      </c>
      <c r="L163" s="39">
        <v>0</v>
      </c>
      <c r="M163" s="11">
        <v>0</v>
      </c>
      <c r="N163" s="40">
        <f t="shared" si="259"/>
        <v>0</v>
      </c>
      <c r="O163" s="75">
        <v>0.27300000000000002</v>
      </c>
      <c r="P163" s="11">
        <v>6.8339999999999996</v>
      </c>
      <c r="Q163" s="40">
        <f t="shared" si="260"/>
        <v>25032.96703296703</v>
      </c>
      <c r="R163" s="39">
        <v>0</v>
      </c>
      <c r="S163" s="11">
        <v>0</v>
      </c>
      <c r="T163" s="40">
        <f t="shared" si="261"/>
        <v>0</v>
      </c>
      <c r="U163" s="75">
        <v>5.7599999999999995E-3</v>
      </c>
      <c r="V163" s="11">
        <v>2.3210000000000002</v>
      </c>
      <c r="W163" s="40">
        <f t="shared" si="262"/>
        <v>402951.38888888899</v>
      </c>
      <c r="X163" s="39">
        <v>0</v>
      </c>
      <c r="Y163" s="11">
        <v>0</v>
      </c>
      <c r="Z163" s="40">
        <f t="shared" si="263"/>
        <v>0</v>
      </c>
      <c r="AA163" s="39">
        <v>0</v>
      </c>
      <c r="AB163" s="11">
        <v>0</v>
      </c>
      <c r="AC163" s="40">
        <f t="shared" si="264"/>
        <v>0</v>
      </c>
      <c r="AD163" s="39">
        <v>0</v>
      </c>
      <c r="AE163" s="11">
        <v>0</v>
      </c>
      <c r="AF163" s="40">
        <f t="shared" si="265"/>
        <v>0</v>
      </c>
      <c r="AG163" s="39">
        <v>0</v>
      </c>
      <c r="AH163" s="11">
        <v>0</v>
      </c>
      <c r="AI163" s="40">
        <f t="shared" si="266"/>
        <v>0</v>
      </c>
      <c r="AJ163" s="39">
        <v>0</v>
      </c>
      <c r="AK163" s="11">
        <v>0</v>
      </c>
      <c r="AL163" s="40">
        <f t="shared" si="267"/>
        <v>0</v>
      </c>
      <c r="AM163" s="39">
        <v>0</v>
      </c>
      <c r="AN163" s="11">
        <v>0</v>
      </c>
      <c r="AO163" s="40">
        <f t="shared" si="268"/>
        <v>0</v>
      </c>
      <c r="AP163" s="6">
        <f t="shared" ref="AP163:AP174" si="270">SUMIF($C$5:$AO$5,"Ton",C163:AO163)</f>
        <v>0.27876000000000001</v>
      </c>
      <c r="AQ163" s="15">
        <f t="shared" ref="AQ163:AQ174" si="271">SUMIF($C$5:$AO$5,"F*",C163:AO163)</f>
        <v>9.1549999999999994</v>
      </c>
    </row>
    <row r="164" spans="1:60" x14ac:dyDescent="0.3">
      <c r="A164" s="38">
        <v>2024</v>
      </c>
      <c r="B164" s="73" t="s">
        <v>7</v>
      </c>
      <c r="C164" s="39">
        <v>0</v>
      </c>
      <c r="D164" s="11">
        <v>0</v>
      </c>
      <c r="E164" s="40">
        <f t="shared" si="269"/>
        <v>0</v>
      </c>
      <c r="F164" s="39">
        <v>0</v>
      </c>
      <c r="G164" s="11">
        <v>0</v>
      </c>
      <c r="H164" s="40">
        <f t="shared" si="257"/>
        <v>0</v>
      </c>
      <c r="I164" s="39">
        <v>0</v>
      </c>
      <c r="J164" s="11">
        <v>0</v>
      </c>
      <c r="K164" s="40">
        <f t="shared" si="258"/>
        <v>0</v>
      </c>
      <c r="L164" s="39">
        <v>0</v>
      </c>
      <c r="M164" s="11">
        <v>0</v>
      </c>
      <c r="N164" s="40">
        <f t="shared" si="259"/>
        <v>0</v>
      </c>
      <c r="O164" s="75">
        <v>0.25480000000000003</v>
      </c>
      <c r="P164" s="11">
        <v>15.313000000000001</v>
      </c>
      <c r="Q164" s="40">
        <f t="shared" si="260"/>
        <v>60098.116169544737</v>
      </c>
      <c r="R164" s="39">
        <v>0</v>
      </c>
      <c r="S164" s="11">
        <v>0</v>
      </c>
      <c r="T164" s="40">
        <f t="shared" si="261"/>
        <v>0</v>
      </c>
      <c r="U164" s="39">
        <v>0</v>
      </c>
      <c r="V164" s="11">
        <v>0</v>
      </c>
      <c r="W164" s="40">
        <f t="shared" si="262"/>
        <v>0</v>
      </c>
      <c r="X164" s="39">
        <v>0</v>
      </c>
      <c r="Y164" s="11">
        <v>0</v>
      </c>
      <c r="Z164" s="40">
        <f t="shared" si="263"/>
        <v>0</v>
      </c>
      <c r="AA164" s="39">
        <v>0</v>
      </c>
      <c r="AB164" s="11">
        <v>0</v>
      </c>
      <c r="AC164" s="40">
        <f t="shared" si="264"/>
        <v>0</v>
      </c>
      <c r="AD164" s="39">
        <v>0</v>
      </c>
      <c r="AE164" s="11">
        <v>0</v>
      </c>
      <c r="AF164" s="40">
        <f t="shared" si="265"/>
        <v>0</v>
      </c>
      <c r="AG164" s="39">
        <v>0</v>
      </c>
      <c r="AH164" s="11">
        <v>0</v>
      </c>
      <c r="AI164" s="40">
        <f t="shared" si="266"/>
        <v>0</v>
      </c>
      <c r="AJ164" s="39">
        <v>0</v>
      </c>
      <c r="AK164" s="11">
        <v>0</v>
      </c>
      <c r="AL164" s="40">
        <f t="shared" si="267"/>
        <v>0</v>
      </c>
      <c r="AM164" s="39">
        <v>0</v>
      </c>
      <c r="AN164" s="11">
        <v>0</v>
      </c>
      <c r="AO164" s="40">
        <f t="shared" si="268"/>
        <v>0</v>
      </c>
      <c r="AP164" s="6">
        <f t="shared" si="270"/>
        <v>0.25480000000000003</v>
      </c>
      <c r="AQ164" s="15">
        <f t="shared" si="271"/>
        <v>15.313000000000001</v>
      </c>
    </row>
    <row r="165" spans="1:60" x14ac:dyDescent="0.3">
      <c r="A165" s="38">
        <v>2024</v>
      </c>
      <c r="B165" s="73" t="s">
        <v>8</v>
      </c>
      <c r="C165" s="39">
        <v>0</v>
      </c>
      <c r="D165" s="11">
        <v>0</v>
      </c>
      <c r="E165" s="40">
        <f>IF(C165=0,0,D165/C165*1000)</f>
        <v>0</v>
      </c>
      <c r="F165" s="39">
        <v>0</v>
      </c>
      <c r="G165" s="11">
        <v>0</v>
      </c>
      <c r="H165" s="40">
        <f t="shared" si="257"/>
        <v>0</v>
      </c>
      <c r="I165" s="39">
        <v>0</v>
      </c>
      <c r="J165" s="11">
        <v>0</v>
      </c>
      <c r="K165" s="40">
        <f t="shared" si="258"/>
        <v>0</v>
      </c>
      <c r="L165" s="39">
        <v>0</v>
      </c>
      <c r="M165" s="11">
        <v>0</v>
      </c>
      <c r="N165" s="40">
        <f t="shared" si="259"/>
        <v>0</v>
      </c>
      <c r="O165" s="75">
        <v>2.67109</v>
      </c>
      <c r="P165" s="11">
        <v>41.997999999999998</v>
      </c>
      <c r="Q165" s="40">
        <f t="shared" si="260"/>
        <v>15723.169193100945</v>
      </c>
      <c r="R165" s="39">
        <v>0</v>
      </c>
      <c r="S165" s="11">
        <v>0</v>
      </c>
      <c r="T165" s="40">
        <f t="shared" si="261"/>
        <v>0</v>
      </c>
      <c r="U165" s="39">
        <v>0</v>
      </c>
      <c r="V165" s="11">
        <v>0</v>
      </c>
      <c r="W165" s="40">
        <f t="shared" si="262"/>
        <v>0</v>
      </c>
      <c r="X165" s="39">
        <v>0</v>
      </c>
      <c r="Y165" s="11">
        <v>0</v>
      </c>
      <c r="Z165" s="40">
        <f t="shared" si="263"/>
        <v>0</v>
      </c>
      <c r="AA165" s="39">
        <v>0</v>
      </c>
      <c r="AB165" s="11">
        <v>0</v>
      </c>
      <c r="AC165" s="40">
        <f t="shared" si="264"/>
        <v>0</v>
      </c>
      <c r="AD165" s="39">
        <v>0</v>
      </c>
      <c r="AE165" s="11">
        <v>0</v>
      </c>
      <c r="AF165" s="40">
        <f t="shared" si="265"/>
        <v>0</v>
      </c>
      <c r="AG165" s="39">
        <v>0</v>
      </c>
      <c r="AH165" s="11">
        <v>0</v>
      </c>
      <c r="AI165" s="40">
        <f t="shared" si="266"/>
        <v>0</v>
      </c>
      <c r="AJ165" s="39">
        <v>0</v>
      </c>
      <c r="AK165" s="11">
        <v>0</v>
      </c>
      <c r="AL165" s="40">
        <f t="shared" si="267"/>
        <v>0</v>
      </c>
      <c r="AM165" s="39">
        <v>0</v>
      </c>
      <c r="AN165" s="11">
        <v>0</v>
      </c>
      <c r="AO165" s="40">
        <f t="shared" si="268"/>
        <v>0</v>
      </c>
      <c r="AP165" s="6">
        <f t="shared" si="270"/>
        <v>2.67109</v>
      </c>
      <c r="AQ165" s="15">
        <f t="shared" si="271"/>
        <v>41.997999999999998</v>
      </c>
    </row>
    <row r="166" spans="1:60" x14ac:dyDescent="0.3">
      <c r="A166" s="38">
        <v>2024</v>
      </c>
      <c r="B166" s="40" t="s">
        <v>9</v>
      </c>
      <c r="C166" s="39">
        <v>0</v>
      </c>
      <c r="D166" s="11">
        <v>0</v>
      </c>
      <c r="E166" s="40">
        <f t="shared" ref="E166:E173" si="272">IF(C166=0,0,D166/C166*1000)</f>
        <v>0</v>
      </c>
      <c r="F166" s="39">
        <v>0</v>
      </c>
      <c r="G166" s="11">
        <v>0</v>
      </c>
      <c r="H166" s="40">
        <f t="shared" si="257"/>
        <v>0</v>
      </c>
      <c r="I166" s="39">
        <v>0</v>
      </c>
      <c r="J166" s="11">
        <v>0</v>
      </c>
      <c r="K166" s="40">
        <f t="shared" si="258"/>
        <v>0</v>
      </c>
      <c r="L166" s="39">
        <v>0</v>
      </c>
      <c r="M166" s="11">
        <v>0</v>
      </c>
      <c r="N166" s="40">
        <f t="shared" si="259"/>
        <v>0</v>
      </c>
      <c r="O166" s="75">
        <v>1.8935999999999999</v>
      </c>
      <c r="P166" s="11">
        <v>52.406999999999996</v>
      </c>
      <c r="Q166" s="40">
        <f t="shared" si="260"/>
        <v>27675.855513307983</v>
      </c>
      <c r="R166" s="39">
        <v>0</v>
      </c>
      <c r="S166" s="11">
        <v>0</v>
      </c>
      <c r="T166" s="40">
        <f t="shared" si="261"/>
        <v>0</v>
      </c>
      <c r="U166" s="39">
        <v>0</v>
      </c>
      <c r="V166" s="11">
        <v>0</v>
      </c>
      <c r="W166" s="40">
        <f t="shared" si="262"/>
        <v>0</v>
      </c>
      <c r="X166" s="39">
        <v>0</v>
      </c>
      <c r="Y166" s="11">
        <v>0</v>
      </c>
      <c r="Z166" s="40">
        <f t="shared" si="263"/>
        <v>0</v>
      </c>
      <c r="AA166" s="39">
        <v>0</v>
      </c>
      <c r="AB166" s="11">
        <v>0</v>
      </c>
      <c r="AC166" s="40">
        <f t="shared" si="264"/>
        <v>0</v>
      </c>
      <c r="AD166" s="39">
        <v>0</v>
      </c>
      <c r="AE166" s="11">
        <v>0</v>
      </c>
      <c r="AF166" s="40">
        <f t="shared" si="265"/>
        <v>0</v>
      </c>
      <c r="AG166" s="39">
        <v>0</v>
      </c>
      <c r="AH166" s="11">
        <v>0</v>
      </c>
      <c r="AI166" s="40">
        <f t="shared" si="266"/>
        <v>0</v>
      </c>
      <c r="AJ166" s="39">
        <v>0</v>
      </c>
      <c r="AK166" s="11">
        <v>0</v>
      </c>
      <c r="AL166" s="40">
        <f t="shared" si="267"/>
        <v>0</v>
      </c>
      <c r="AM166" s="39">
        <v>0</v>
      </c>
      <c r="AN166" s="11">
        <v>0</v>
      </c>
      <c r="AO166" s="40">
        <f t="shared" si="268"/>
        <v>0</v>
      </c>
      <c r="AP166" s="6">
        <f t="shared" si="270"/>
        <v>1.8935999999999999</v>
      </c>
      <c r="AQ166" s="15">
        <f t="shared" si="271"/>
        <v>52.406999999999996</v>
      </c>
    </row>
    <row r="167" spans="1:60" x14ac:dyDescent="0.3">
      <c r="A167" s="38">
        <v>2024</v>
      </c>
      <c r="B167" s="73" t="s">
        <v>10</v>
      </c>
      <c r="C167" s="39">
        <v>0</v>
      </c>
      <c r="D167" s="11">
        <v>0</v>
      </c>
      <c r="E167" s="40">
        <f t="shared" si="272"/>
        <v>0</v>
      </c>
      <c r="F167" s="39">
        <v>0</v>
      </c>
      <c r="G167" s="11">
        <v>0</v>
      </c>
      <c r="H167" s="40">
        <f t="shared" si="257"/>
        <v>0</v>
      </c>
      <c r="I167" s="39">
        <v>0</v>
      </c>
      <c r="J167" s="11">
        <v>0</v>
      </c>
      <c r="K167" s="40">
        <f t="shared" si="258"/>
        <v>0</v>
      </c>
      <c r="L167" s="39">
        <v>0</v>
      </c>
      <c r="M167" s="11">
        <v>0</v>
      </c>
      <c r="N167" s="40">
        <f t="shared" si="259"/>
        <v>0</v>
      </c>
      <c r="O167" s="75">
        <v>1.0860000000000001</v>
      </c>
      <c r="P167" s="11">
        <v>34.725999999999999</v>
      </c>
      <c r="Q167" s="40">
        <f t="shared" si="260"/>
        <v>31976.058931860036</v>
      </c>
      <c r="R167" s="39">
        <v>0</v>
      </c>
      <c r="S167" s="11">
        <v>0</v>
      </c>
      <c r="T167" s="40">
        <f t="shared" si="261"/>
        <v>0</v>
      </c>
      <c r="U167" s="39">
        <v>0</v>
      </c>
      <c r="V167" s="11">
        <v>0</v>
      </c>
      <c r="W167" s="40">
        <f t="shared" si="262"/>
        <v>0</v>
      </c>
      <c r="X167" s="39">
        <v>0</v>
      </c>
      <c r="Y167" s="11">
        <v>0</v>
      </c>
      <c r="Z167" s="40">
        <f t="shared" si="263"/>
        <v>0</v>
      </c>
      <c r="AA167" s="39">
        <v>0</v>
      </c>
      <c r="AB167" s="11">
        <v>0</v>
      </c>
      <c r="AC167" s="40">
        <f t="shared" si="264"/>
        <v>0</v>
      </c>
      <c r="AD167" s="39">
        <v>0</v>
      </c>
      <c r="AE167" s="11">
        <v>0</v>
      </c>
      <c r="AF167" s="40">
        <f t="shared" si="265"/>
        <v>0</v>
      </c>
      <c r="AG167" s="39">
        <v>0</v>
      </c>
      <c r="AH167" s="11">
        <v>0</v>
      </c>
      <c r="AI167" s="40">
        <f t="shared" si="266"/>
        <v>0</v>
      </c>
      <c r="AJ167" s="39">
        <v>0</v>
      </c>
      <c r="AK167" s="11">
        <v>0</v>
      </c>
      <c r="AL167" s="40">
        <f t="shared" si="267"/>
        <v>0</v>
      </c>
      <c r="AM167" s="39">
        <v>0</v>
      </c>
      <c r="AN167" s="11">
        <v>0</v>
      </c>
      <c r="AO167" s="40">
        <f t="shared" si="268"/>
        <v>0</v>
      </c>
      <c r="AP167" s="6">
        <f t="shared" si="270"/>
        <v>1.0860000000000001</v>
      </c>
      <c r="AQ167" s="15">
        <f t="shared" si="271"/>
        <v>34.725999999999999</v>
      </c>
    </row>
    <row r="168" spans="1:60" x14ac:dyDescent="0.3">
      <c r="A168" s="38">
        <v>2024</v>
      </c>
      <c r="B168" s="73" t="s">
        <v>11</v>
      </c>
      <c r="C168" s="39">
        <v>0</v>
      </c>
      <c r="D168" s="11">
        <v>0</v>
      </c>
      <c r="E168" s="40">
        <f t="shared" si="272"/>
        <v>0</v>
      </c>
      <c r="F168" s="39">
        <v>0</v>
      </c>
      <c r="G168" s="11">
        <v>0</v>
      </c>
      <c r="H168" s="40">
        <f t="shared" si="257"/>
        <v>0</v>
      </c>
      <c r="I168" s="39">
        <v>0</v>
      </c>
      <c r="J168" s="11">
        <v>0</v>
      </c>
      <c r="K168" s="40">
        <f t="shared" si="258"/>
        <v>0</v>
      </c>
      <c r="L168" s="39">
        <v>0</v>
      </c>
      <c r="M168" s="11">
        <v>0</v>
      </c>
      <c r="N168" s="40">
        <f t="shared" si="259"/>
        <v>0</v>
      </c>
      <c r="O168" s="75">
        <v>0.92</v>
      </c>
      <c r="P168" s="95">
        <v>6.258</v>
      </c>
      <c r="Q168" s="40">
        <f t="shared" si="260"/>
        <v>6802.173913043478</v>
      </c>
      <c r="R168" s="39">
        <v>0</v>
      </c>
      <c r="S168" s="11">
        <v>0</v>
      </c>
      <c r="T168" s="40">
        <f t="shared" si="261"/>
        <v>0</v>
      </c>
      <c r="U168" s="39">
        <v>0</v>
      </c>
      <c r="V168" s="11">
        <v>0</v>
      </c>
      <c r="W168" s="40">
        <f t="shared" si="262"/>
        <v>0</v>
      </c>
      <c r="X168" s="39">
        <v>0</v>
      </c>
      <c r="Y168" s="11">
        <v>0</v>
      </c>
      <c r="Z168" s="40">
        <f t="shared" si="263"/>
        <v>0</v>
      </c>
      <c r="AA168" s="39">
        <v>0</v>
      </c>
      <c r="AB168" s="11">
        <v>0</v>
      </c>
      <c r="AC168" s="40">
        <f t="shared" si="264"/>
        <v>0</v>
      </c>
      <c r="AD168" s="39">
        <v>0</v>
      </c>
      <c r="AE168" s="11">
        <v>0</v>
      </c>
      <c r="AF168" s="40">
        <f t="shared" si="265"/>
        <v>0</v>
      </c>
      <c r="AG168" s="39">
        <v>0</v>
      </c>
      <c r="AH168" s="11">
        <v>0</v>
      </c>
      <c r="AI168" s="40">
        <f t="shared" si="266"/>
        <v>0</v>
      </c>
      <c r="AJ168" s="39">
        <v>0</v>
      </c>
      <c r="AK168" s="11">
        <v>0</v>
      </c>
      <c r="AL168" s="40">
        <f t="shared" si="267"/>
        <v>0</v>
      </c>
      <c r="AM168" s="39">
        <v>0</v>
      </c>
      <c r="AN168" s="11">
        <v>0</v>
      </c>
      <c r="AO168" s="40">
        <f t="shared" si="268"/>
        <v>0</v>
      </c>
      <c r="AP168" s="6">
        <f t="shared" si="270"/>
        <v>0.92</v>
      </c>
      <c r="AQ168" s="15">
        <f t="shared" si="271"/>
        <v>6.258</v>
      </c>
    </row>
    <row r="169" spans="1:60" x14ac:dyDescent="0.3">
      <c r="A169" s="38">
        <v>2024</v>
      </c>
      <c r="B169" s="73" t="s">
        <v>12</v>
      </c>
      <c r="C169" s="39">
        <v>0</v>
      </c>
      <c r="D169" s="11">
        <v>0</v>
      </c>
      <c r="E169" s="40">
        <f t="shared" si="272"/>
        <v>0</v>
      </c>
      <c r="F169" s="39">
        <v>0</v>
      </c>
      <c r="G169" s="11">
        <v>0</v>
      </c>
      <c r="H169" s="40">
        <f t="shared" si="257"/>
        <v>0</v>
      </c>
      <c r="I169" s="39">
        <v>0</v>
      </c>
      <c r="J169" s="11">
        <v>0</v>
      </c>
      <c r="K169" s="40">
        <f t="shared" si="258"/>
        <v>0</v>
      </c>
      <c r="L169" s="39">
        <v>0</v>
      </c>
      <c r="M169" s="11">
        <v>0</v>
      </c>
      <c r="N169" s="40">
        <f t="shared" si="259"/>
        <v>0</v>
      </c>
      <c r="O169" s="39">
        <v>0</v>
      </c>
      <c r="P169" s="11">
        <v>0</v>
      </c>
      <c r="Q169" s="40">
        <f t="shared" si="260"/>
        <v>0</v>
      </c>
      <c r="R169" s="39">
        <v>0</v>
      </c>
      <c r="S169" s="11">
        <v>0</v>
      </c>
      <c r="T169" s="40">
        <f t="shared" si="261"/>
        <v>0</v>
      </c>
      <c r="U169" s="39">
        <v>0</v>
      </c>
      <c r="V169" s="11">
        <v>0</v>
      </c>
      <c r="W169" s="40">
        <f t="shared" si="262"/>
        <v>0</v>
      </c>
      <c r="X169" s="39">
        <v>0</v>
      </c>
      <c r="Y169" s="11">
        <v>0</v>
      </c>
      <c r="Z169" s="40">
        <f t="shared" si="263"/>
        <v>0</v>
      </c>
      <c r="AA169" s="39">
        <v>0</v>
      </c>
      <c r="AB169" s="11">
        <v>0</v>
      </c>
      <c r="AC169" s="40">
        <f t="shared" si="264"/>
        <v>0</v>
      </c>
      <c r="AD169" s="39">
        <v>0</v>
      </c>
      <c r="AE169" s="11">
        <v>0</v>
      </c>
      <c r="AF169" s="40">
        <f t="shared" si="265"/>
        <v>0</v>
      </c>
      <c r="AG169" s="39">
        <v>0</v>
      </c>
      <c r="AH169" s="11">
        <v>0</v>
      </c>
      <c r="AI169" s="40">
        <f t="shared" si="266"/>
        <v>0</v>
      </c>
      <c r="AJ169" s="39">
        <v>0</v>
      </c>
      <c r="AK169" s="11">
        <v>0</v>
      </c>
      <c r="AL169" s="40">
        <f t="shared" si="267"/>
        <v>0</v>
      </c>
      <c r="AM169" s="39">
        <v>0</v>
      </c>
      <c r="AN169" s="11">
        <v>0</v>
      </c>
      <c r="AO169" s="40">
        <f t="shared" si="268"/>
        <v>0</v>
      </c>
      <c r="AP169" s="6">
        <f t="shared" si="270"/>
        <v>0</v>
      </c>
      <c r="AQ169" s="15">
        <f t="shared" si="271"/>
        <v>0</v>
      </c>
    </row>
    <row r="170" spans="1:60" x14ac:dyDescent="0.3">
      <c r="A170" s="38">
        <v>2024</v>
      </c>
      <c r="B170" s="73" t="s">
        <v>13</v>
      </c>
      <c r="C170" s="39">
        <v>0</v>
      </c>
      <c r="D170" s="11">
        <v>0</v>
      </c>
      <c r="E170" s="40">
        <f t="shared" si="272"/>
        <v>0</v>
      </c>
      <c r="F170" s="39">
        <v>0</v>
      </c>
      <c r="G170" s="11">
        <v>0</v>
      </c>
      <c r="H170" s="40">
        <f t="shared" si="257"/>
        <v>0</v>
      </c>
      <c r="I170" s="39">
        <v>0</v>
      </c>
      <c r="J170" s="11">
        <v>0</v>
      </c>
      <c r="K170" s="40">
        <f t="shared" si="258"/>
        <v>0</v>
      </c>
      <c r="L170" s="39">
        <v>0</v>
      </c>
      <c r="M170" s="11">
        <v>0</v>
      </c>
      <c r="N170" s="40">
        <f t="shared" si="259"/>
        <v>0</v>
      </c>
      <c r="O170" s="39">
        <v>0</v>
      </c>
      <c r="P170" s="11">
        <v>0</v>
      </c>
      <c r="Q170" s="40">
        <f t="shared" si="260"/>
        <v>0</v>
      </c>
      <c r="R170" s="39">
        <v>0</v>
      </c>
      <c r="S170" s="11">
        <v>0</v>
      </c>
      <c r="T170" s="40">
        <f t="shared" si="261"/>
        <v>0</v>
      </c>
      <c r="U170" s="39">
        <v>0</v>
      </c>
      <c r="V170" s="11">
        <v>0</v>
      </c>
      <c r="W170" s="40">
        <f t="shared" si="262"/>
        <v>0</v>
      </c>
      <c r="X170" s="39">
        <v>0</v>
      </c>
      <c r="Y170" s="11">
        <v>0</v>
      </c>
      <c r="Z170" s="40">
        <f t="shared" si="263"/>
        <v>0</v>
      </c>
      <c r="AA170" s="39">
        <v>0</v>
      </c>
      <c r="AB170" s="11">
        <v>0</v>
      </c>
      <c r="AC170" s="40">
        <f t="shared" si="264"/>
        <v>0</v>
      </c>
      <c r="AD170" s="39">
        <v>0</v>
      </c>
      <c r="AE170" s="11">
        <v>0</v>
      </c>
      <c r="AF170" s="40">
        <f t="shared" si="265"/>
        <v>0</v>
      </c>
      <c r="AG170" s="39">
        <v>0</v>
      </c>
      <c r="AH170" s="11">
        <v>0</v>
      </c>
      <c r="AI170" s="40">
        <f t="shared" si="266"/>
        <v>0</v>
      </c>
      <c r="AJ170" s="39">
        <v>0</v>
      </c>
      <c r="AK170" s="11">
        <v>0</v>
      </c>
      <c r="AL170" s="40">
        <f t="shared" si="267"/>
        <v>0</v>
      </c>
      <c r="AM170" s="39">
        <v>0</v>
      </c>
      <c r="AN170" s="11">
        <v>0</v>
      </c>
      <c r="AO170" s="40">
        <f t="shared" si="268"/>
        <v>0</v>
      </c>
      <c r="AP170" s="6">
        <f t="shared" si="270"/>
        <v>0</v>
      </c>
      <c r="AQ170" s="15">
        <f t="shared" si="271"/>
        <v>0</v>
      </c>
    </row>
    <row r="171" spans="1:60" x14ac:dyDescent="0.3">
      <c r="A171" s="38">
        <v>2024</v>
      </c>
      <c r="B171" s="73" t="s">
        <v>14</v>
      </c>
      <c r="C171" s="39">
        <v>0</v>
      </c>
      <c r="D171" s="11">
        <v>0</v>
      </c>
      <c r="E171" s="40">
        <f t="shared" si="272"/>
        <v>0</v>
      </c>
      <c r="F171" s="39">
        <v>0</v>
      </c>
      <c r="G171" s="11">
        <v>0</v>
      </c>
      <c r="H171" s="40">
        <f t="shared" si="257"/>
        <v>0</v>
      </c>
      <c r="I171" s="39">
        <v>0</v>
      </c>
      <c r="J171" s="11">
        <v>0</v>
      </c>
      <c r="K171" s="40">
        <f t="shared" si="258"/>
        <v>0</v>
      </c>
      <c r="L171" s="39">
        <v>0</v>
      </c>
      <c r="M171" s="11">
        <v>0</v>
      </c>
      <c r="N171" s="40">
        <f t="shared" si="259"/>
        <v>0</v>
      </c>
      <c r="O171" s="39">
        <v>0</v>
      </c>
      <c r="P171" s="11">
        <v>0</v>
      </c>
      <c r="Q171" s="40">
        <f t="shared" si="260"/>
        <v>0</v>
      </c>
      <c r="R171" s="39">
        <v>0</v>
      </c>
      <c r="S171" s="11">
        <v>0</v>
      </c>
      <c r="T171" s="40">
        <f t="shared" si="261"/>
        <v>0</v>
      </c>
      <c r="U171" s="39">
        <v>0</v>
      </c>
      <c r="V171" s="11">
        <v>0</v>
      </c>
      <c r="W171" s="40">
        <f t="shared" si="262"/>
        <v>0</v>
      </c>
      <c r="X171" s="39">
        <v>0</v>
      </c>
      <c r="Y171" s="11">
        <v>0</v>
      </c>
      <c r="Z171" s="40">
        <f t="shared" si="263"/>
        <v>0</v>
      </c>
      <c r="AA171" s="39">
        <v>0</v>
      </c>
      <c r="AB171" s="11">
        <v>0</v>
      </c>
      <c r="AC171" s="40">
        <f t="shared" si="264"/>
        <v>0</v>
      </c>
      <c r="AD171" s="39">
        <v>0</v>
      </c>
      <c r="AE171" s="11">
        <v>0</v>
      </c>
      <c r="AF171" s="40">
        <f t="shared" si="265"/>
        <v>0</v>
      </c>
      <c r="AG171" s="39">
        <v>0</v>
      </c>
      <c r="AH171" s="11">
        <v>0</v>
      </c>
      <c r="AI171" s="40">
        <f t="shared" si="266"/>
        <v>0</v>
      </c>
      <c r="AJ171" s="39">
        <v>0</v>
      </c>
      <c r="AK171" s="11">
        <v>0</v>
      </c>
      <c r="AL171" s="40">
        <f t="shared" si="267"/>
        <v>0</v>
      </c>
      <c r="AM171" s="39">
        <v>0</v>
      </c>
      <c r="AN171" s="11">
        <v>0</v>
      </c>
      <c r="AO171" s="40">
        <f t="shared" si="268"/>
        <v>0</v>
      </c>
      <c r="AP171" s="6">
        <f t="shared" si="270"/>
        <v>0</v>
      </c>
      <c r="AQ171" s="15">
        <f t="shared" si="271"/>
        <v>0</v>
      </c>
    </row>
    <row r="172" spans="1:60" x14ac:dyDescent="0.3">
      <c r="A172" s="38">
        <v>2024</v>
      </c>
      <c r="B172" s="40" t="s">
        <v>15</v>
      </c>
      <c r="C172" s="39">
        <v>0</v>
      </c>
      <c r="D172" s="11">
        <v>0</v>
      </c>
      <c r="E172" s="40">
        <f t="shared" si="272"/>
        <v>0</v>
      </c>
      <c r="F172" s="39">
        <v>0</v>
      </c>
      <c r="G172" s="11">
        <v>0</v>
      </c>
      <c r="H172" s="40">
        <f t="shared" si="257"/>
        <v>0</v>
      </c>
      <c r="I172" s="39">
        <v>0</v>
      </c>
      <c r="J172" s="11">
        <v>0</v>
      </c>
      <c r="K172" s="40">
        <f t="shared" si="258"/>
        <v>0</v>
      </c>
      <c r="L172" s="39">
        <v>0</v>
      </c>
      <c r="M172" s="11">
        <v>0</v>
      </c>
      <c r="N172" s="40">
        <f t="shared" si="259"/>
        <v>0</v>
      </c>
      <c r="O172" s="39">
        <v>0</v>
      </c>
      <c r="P172" s="11">
        <v>0</v>
      </c>
      <c r="Q172" s="40">
        <f t="shared" si="260"/>
        <v>0</v>
      </c>
      <c r="R172" s="39">
        <v>0</v>
      </c>
      <c r="S172" s="11">
        <v>0</v>
      </c>
      <c r="T172" s="40">
        <f t="shared" si="261"/>
        <v>0</v>
      </c>
      <c r="U172" s="39">
        <v>0</v>
      </c>
      <c r="V172" s="11">
        <v>0</v>
      </c>
      <c r="W172" s="40">
        <f t="shared" si="262"/>
        <v>0</v>
      </c>
      <c r="X172" s="39">
        <v>0</v>
      </c>
      <c r="Y172" s="11">
        <v>0</v>
      </c>
      <c r="Z172" s="40">
        <f t="shared" si="263"/>
        <v>0</v>
      </c>
      <c r="AA172" s="39">
        <v>0</v>
      </c>
      <c r="AB172" s="11">
        <v>0</v>
      </c>
      <c r="AC172" s="40">
        <f t="shared" si="264"/>
        <v>0</v>
      </c>
      <c r="AD172" s="39">
        <v>0</v>
      </c>
      <c r="AE172" s="11">
        <v>0</v>
      </c>
      <c r="AF172" s="40">
        <f t="shared" si="265"/>
        <v>0</v>
      </c>
      <c r="AG172" s="39">
        <v>0</v>
      </c>
      <c r="AH172" s="11">
        <v>0</v>
      </c>
      <c r="AI172" s="40">
        <f t="shared" si="266"/>
        <v>0</v>
      </c>
      <c r="AJ172" s="39">
        <v>0</v>
      </c>
      <c r="AK172" s="11">
        <v>0</v>
      </c>
      <c r="AL172" s="40">
        <f t="shared" si="267"/>
        <v>0</v>
      </c>
      <c r="AM172" s="39">
        <v>0</v>
      </c>
      <c r="AN172" s="11">
        <v>0</v>
      </c>
      <c r="AO172" s="40">
        <f t="shared" si="268"/>
        <v>0</v>
      </c>
      <c r="AP172" s="6">
        <f t="shared" si="270"/>
        <v>0</v>
      </c>
      <c r="AQ172" s="15">
        <f t="shared" si="271"/>
        <v>0</v>
      </c>
    </row>
    <row r="173" spans="1:60" x14ac:dyDescent="0.3">
      <c r="A173" s="38">
        <v>2024</v>
      </c>
      <c r="B173" s="73" t="s">
        <v>16</v>
      </c>
      <c r="C173" s="39">
        <v>0</v>
      </c>
      <c r="D173" s="11">
        <v>0</v>
      </c>
      <c r="E173" s="40">
        <f t="shared" si="272"/>
        <v>0</v>
      </c>
      <c r="F173" s="39">
        <v>0</v>
      </c>
      <c r="G173" s="11">
        <v>0</v>
      </c>
      <c r="H173" s="40">
        <f t="shared" si="257"/>
        <v>0</v>
      </c>
      <c r="I173" s="39">
        <v>0</v>
      </c>
      <c r="J173" s="11">
        <v>0</v>
      </c>
      <c r="K173" s="40">
        <f t="shared" si="258"/>
        <v>0</v>
      </c>
      <c r="L173" s="39">
        <v>0</v>
      </c>
      <c r="M173" s="11">
        <v>0</v>
      </c>
      <c r="N173" s="40">
        <f t="shared" si="259"/>
        <v>0</v>
      </c>
      <c r="O173" s="39">
        <v>0</v>
      </c>
      <c r="P173" s="11">
        <v>0</v>
      </c>
      <c r="Q173" s="40">
        <f t="shared" si="260"/>
        <v>0</v>
      </c>
      <c r="R173" s="39">
        <v>0</v>
      </c>
      <c r="S173" s="11">
        <v>0</v>
      </c>
      <c r="T173" s="40">
        <f t="shared" si="261"/>
        <v>0</v>
      </c>
      <c r="U173" s="39">
        <v>0</v>
      </c>
      <c r="V173" s="11">
        <v>0</v>
      </c>
      <c r="W173" s="40">
        <f t="shared" si="262"/>
        <v>0</v>
      </c>
      <c r="X173" s="39">
        <v>0</v>
      </c>
      <c r="Y173" s="11">
        <v>0</v>
      </c>
      <c r="Z173" s="40">
        <f t="shared" si="263"/>
        <v>0</v>
      </c>
      <c r="AA173" s="39">
        <v>0</v>
      </c>
      <c r="AB173" s="11">
        <v>0</v>
      </c>
      <c r="AC173" s="40">
        <f t="shared" si="264"/>
        <v>0</v>
      </c>
      <c r="AD173" s="39">
        <v>0</v>
      </c>
      <c r="AE173" s="11">
        <v>0</v>
      </c>
      <c r="AF173" s="40">
        <f t="shared" si="265"/>
        <v>0</v>
      </c>
      <c r="AG173" s="39">
        <v>0</v>
      </c>
      <c r="AH173" s="11">
        <v>0</v>
      </c>
      <c r="AI173" s="40">
        <f t="shared" si="266"/>
        <v>0</v>
      </c>
      <c r="AJ173" s="39">
        <v>0</v>
      </c>
      <c r="AK173" s="11">
        <v>0</v>
      </c>
      <c r="AL173" s="40">
        <f t="shared" si="267"/>
        <v>0</v>
      </c>
      <c r="AM173" s="39">
        <v>0</v>
      </c>
      <c r="AN173" s="11">
        <v>0</v>
      </c>
      <c r="AO173" s="40">
        <f t="shared" si="268"/>
        <v>0</v>
      </c>
      <c r="AP173" s="6">
        <f t="shared" si="270"/>
        <v>0</v>
      </c>
      <c r="AQ173" s="15">
        <f t="shared" si="271"/>
        <v>0</v>
      </c>
    </row>
    <row r="174" spans="1:60" ht="15" thickBot="1" x14ac:dyDescent="0.35">
      <c r="A174" s="41"/>
      <c r="B174" s="74" t="s">
        <v>17</v>
      </c>
      <c r="C174" s="42">
        <f t="shared" ref="C174:D174" si="273">SUM(C162:C173)</f>
        <v>0.2</v>
      </c>
      <c r="D174" s="35">
        <f t="shared" si="273"/>
        <v>3.94</v>
      </c>
      <c r="E174" s="43"/>
      <c r="F174" s="42">
        <f t="shared" ref="F174:G174" si="274">SUM(F162:F173)</f>
        <v>0</v>
      </c>
      <c r="G174" s="35">
        <f t="shared" si="274"/>
        <v>0</v>
      </c>
      <c r="H174" s="43"/>
      <c r="I174" s="42">
        <f t="shared" ref="I174:J174" si="275">SUM(I162:I173)</f>
        <v>0</v>
      </c>
      <c r="J174" s="35">
        <f t="shared" si="275"/>
        <v>0</v>
      </c>
      <c r="K174" s="43"/>
      <c r="L174" s="42">
        <f t="shared" ref="L174:M174" si="276">SUM(L162:L173)</f>
        <v>0</v>
      </c>
      <c r="M174" s="35">
        <f t="shared" si="276"/>
        <v>0</v>
      </c>
      <c r="N174" s="43"/>
      <c r="O174" s="42">
        <f t="shared" ref="O174:P174" si="277">SUM(O162:O173)</f>
        <v>8.0536900000000013</v>
      </c>
      <c r="P174" s="35">
        <f t="shared" si="277"/>
        <v>178.83799999999999</v>
      </c>
      <c r="Q174" s="43"/>
      <c r="R174" s="42">
        <f t="shared" ref="R174:S174" si="278">SUM(R162:R173)</f>
        <v>0</v>
      </c>
      <c r="S174" s="35">
        <f t="shared" si="278"/>
        <v>0</v>
      </c>
      <c r="T174" s="43"/>
      <c r="U174" s="42">
        <f t="shared" ref="U174:V174" si="279">SUM(U162:U173)</f>
        <v>5.7599999999999995E-3</v>
      </c>
      <c r="V174" s="35">
        <f t="shared" si="279"/>
        <v>2.3210000000000002</v>
      </c>
      <c r="W174" s="43"/>
      <c r="X174" s="42">
        <f t="shared" ref="X174:Y174" si="280">SUM(X162:X173)</f>
        <v>0</v>
      </c>
      <c r="Y174" s="35">
        <f t="shared" si="280"/>
        <v>0</v>
      </c>
      <c r="Z174" s="43"/>
      <c r="AA174" s="42">
        <f t="shared" ref="AA174:AB174" si="281">SUM(AA162:AA173)</f>
        <v>0</v>
      </c>
      <c r="AB174" s="35">
        <f t="shared" si="281"/>
        <v>0</v>
      </c>
      <c r="AC174" s="43"/>
      <c r="AD174" s="42">
        <f t="shared" ref="AD174:AE174" si="282">SUM(AD162:AD173)</f>
        <v>0</v>
      </c>
      <c r="AE174" s="35">
        <f t="shared" si="282"/>
        <v>0</v>
      </c>
      <c r="AF174" s="43"/>
      <c r="AG174" s="42">
        <f t="shared" ref="AG174:AH174" si="283">SUM(AG162:AG173)</f>
        <v>0</v>
      </c>
      <c r="AH174" s="35">
        <f t="shared" si="283"/>
        <v>0</v>
      </c>
      <c r="AI174" s="43"/>
      <c r="AJ174" s="42">
        <f t="shared" ref="AJ174:AK174" si="284">SUM(AJ162:AJ173)</f>
        <v>0</v>
      </c>
      <c r="AK174" s="35">
        <f t="shared" si="284"/>
        <v>0</v>
      </c>
      <c r="AL174" s="43"/>
      <c r="AM174" s="42">
        <f t="shared" ref="AM174:AN174" si="285">SUM(AM162:AM173)</f>
        <v>0</v>
      </c>
      <c r="AN174" s="35">
        <f t="shared" si="285"/>
        <v>0</v>
      </c>
      <c r="AO174" s="43"/>
      <c r="AP174" s="36">
        <f t="shared" si="270"/>
        <v>8.2594500000000011</v>
      </c>
      <c r="AQ174" s="37">
        <f t="shared" si="271"/>
        <v>185.09899999999999</v>
      </c>
    </row>
  </sheetData>
  <mergeCells count="15">
    <mergeCell ref="A4:B4"/>
    <mergeCell ref="AM4:AO4"/>
    <mergeCell ref="AJ4:AL4"/>
    <mergeCell ref="I4:K4"/>
    <mergeCell ref="C4:E4"/>
    <mergeCell ref="L4:N4"/>
    <mergeCell ref="AG4:AI4"/>
    <mergeCell ref="F4:H4"/>
    <mergeCell ref="AD4:AF4"/>
    <mergeCell ref="C2:N2"/>
    <mergeCell ref="O4:Q4"/>
    <mergeCell ref="AA4:AC4"/>
    <mergeCell ref="X4:Z4"/>
    <mergeCell ref="R4:T4"/>
    <mergeCell ref="U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1514.99.10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2024-09-04T05:37:19Z</dcterms:modified>
</cp:coreProperties>
</file>