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E47CA872-CF7F-4C9C-8EC2-D7D505A108D0}" xr6:coauthVersionLast="47" xr6:coauthVersionMax="47" xr10:uidLastSave="{00000000-0000-0000-0000-000000000000}"/>
  <bookViews>
    <workbookView xWindow="7092" yWindow="48" windowWidth="10512" windowHeight="12240" xr2:uid="{00000000-000D-0000-FFFF-FFFF00000000}"/>
  </bookViews>
  <sheets>
    <sheet name="1514.91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8" i="1" l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P148" i="1"/>
  <c r="S148" i="1" s="1"/>
  <c r="O148" i="1"/>
  <c r="M148" i="1"/>
  <c r="L148" i="1"/>
  <c r="J148" i="1"/>
  <c r="I148" i="1"/>
  <c r="G148" i="1"/>
  <c r="F148" i="1"/>
  <c r="Q147" i="1"/>
  <c r="N147" i="1"/>
  <c r="K147" i="1"/>
  <c r="H147" i="1"/>
  <c r="Q146" i="1"/>
  <c r="N146" i="1"/>
  <c r="K146" i="1"/>
  <c r="H146" i="1"/>
  <c r="Q145" i="1"/>
  <c r="N145" i="1"/>
  <c r="K145" i="1"/>
  <c r="H145" i="1"/>
  <c r="Q144" i="1"/>
  <c r="N144" i="1"/>
  <c r="K144" i="1"/>
  <c r="H144" i="1"/>
  <c r="Q143" i="1"/>
  <c r="N143" i="1"/>
  <c r="K143" i="1"/>
  <c r="H143" i="1"/>
  <c r="Q142" i="1"/>
  <c r="N142" i="1"/>
  <c r="K142" i="1"/>
  <c r="H142" i="1"/>
  <c r="Q141" i="1"/>
  <c r="N141" i="1"/>
  <c r="K141" i="1"/>
  <c r="H141" i="1"/>
  <c r="Q140" i="1"/>
  <c r="N140" i="1"/>
  <c r="K140" i="1"/>
  <c r="H140" i="1"/>
  <c r="Q139" i="1"/>
  <c r="N139" i="1"/>
  <c r="K139" i="1"/>
  <c r="H139" i="1"/>
  <c r="Q138" i="1"/>
  <c r="N138" i="1"/>
  <c r="K138" i="1"/>
  <c r="H138" i="1"/>
  <c r="Q137" i="1"/>
  <c r="N137" i="1"/>
  <c r="K137" i="1"/>
  <c r="H137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P135" i="1"/>
  <c r="S135" i="1" s="1"/>
  <c r="O135" i="1"/>
  <c r="R135" i="1" s="1"/>
  <c r="M135" i="1"/>
  <c r="L135" i="1"/>
  <c r="J135" i="1"/>
  <c r="I135" i="1"/>
  <c r="G135" i="1"/>
  <c r="F135" i="1"/>
  <c r="Q134" i="1"/>
  <c r="N134" i="1"/>
  <c r="K134" i="1"/>
  <c r="H134" i="1"/>
  <c r="Q133" i="1"/>
  <c r="N133" i="1"/>
  <c r="K133" i="1"/>
  <c r="H133" i="1"/>
  <c r="Q132" i="1"/>
  <c r="N132" i="1"/>
  <c r="K132" i="1"/>
  <c r="H132" i="1"/>
  <c r="Q131" i="1"/>
  <c r="N131" i="1"/>
  <c r="K131" i="1"/>
  <c r="H131" i="1"/>
  <c r="Q130" i="1"/>
  <c r="N130" i="1"/>
  <c r="K130" i="1"/>
  <c r="H130" i="1"/>
  <c r="Q129" i="1"/>
  <c r="N129" i="1"/>
  <c r="K129" i="1"/>
  <c r="H129" i="1"/>
  <c r="Q128" i="1"/>
  <c r="N128" i="1"/>
  <c r="K128" i="1"/>
  <c r="H128" i="1"/>
  <c r="Q127" i="1"/>
  <c r="N127" i="1"/>
  <c r="K127" i="1"/>
  <c r="H127" i="1"/>
  <c r="Q126" i="1"/>
  <c r="N126" i="1"/>
  <c r="K126" i="1"/>
  <c r="H126" i="1"/>
  <c r="Q125" i="1"/>
  <c r="N125" i="1"/>
  <c r="K125" i="1"/>
  <c r="H125" i="1"/>
  <c r="Q124" i="1"/>
  <c r="N124" i="1"/>
  <c r="K124" i="1"/>
  <c r="H124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Q114" i="1" l="1"/>
  <c r="S121" i="1" l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0" i="1"/>
  <c r="R110" i="1"/>
  <c r="S111" i="1"/>
  <c r="R111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22" i="1" l="1"/>
  <c r="O122" i="1"/>
  <c r="M122" i="1"/>
  <c r="L122" i="1"/>
  <c r="J122" i="1"/>
  <c r="I122" i="1"/>
  <c r="Q121" i="1"/>
  <c r="N121" i="1"/>
  <c r="K121" i="1"/>
  <c r="Q120" i="1"/>
  <c r="N120" i="1"/>
  <c r="K120" i="1"/>
  <c r="Q119" i="1"/>
  <c r="N119" i="1"/>
  <c r="K119" i="1"/>
  <c r="Q118" i="1"/>
  <c r="N118" i="1"/>
  <c r="K118" i="1"/>
  <c r="Q117" i="1"/>
  <c r="N117" i="1"/>
  <c r="K117" i="1"/>
  <c r="Q116" i="1"/>
  <c r="N116" i="1"/>
  <c r="K116" i="1"/>
  <c r="Q115" i="1"/>
  <c r="N115" i="1"/>
  <c r="K115" i="1"/>
  <c r="N114" i="1"/>
  <c r="K114" i="1"/>
  <c r="Q113" i="1"/>
  <c r="N113" i="1"/>
  <c r="K113" i="1"/>
  <c r="Q112" i="1"/>
  <c r="N112" i="1"/>
  <c r="K112" i="1"/>
  <c r="Q111" i="1"/>
  <c r="N111" i="1"/>
  <c r="K111" i="1"/>
  <c r="Q110" i="1"/>
  <c r="N110" i="1"/>
  <c r="K110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R122" i="1" l="1"/>
  <c r="S122" i="1"/>
  <c r="S108" i="1"/>
  <c r="R108" i="1"/>
  <c r="S107" i="1"/>
  <c r="R107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106" i="1"/>
  <c r="R106" i="1"/>
  <c r="N17" i="1"/>
  <c r="N16" i="1"/>
  <c r="N15" i="1"/>
  <c r="N14" i="1"/>
  <c r="N13" i="1"/>
  <c r="N30" i="1"/>
  <c r="N29" i="1"/>
  <c r="N28" i="1"/>
  <c r="N27" i="1"/>
  <c r="N26" i="1"/>
  <c r="N43" i="1"/>
  <c r="N42" i="1"/>
  <c r="N41" i="1"/>
  <c r="N40" i="1"/>
  <c r="N39" i="1"/>
  <c r="N82" i="1"/>
  <c r="N81" i="1"/>
  <c r="N80" i="1"/>
  <c r="N79" i="1"/>
  <c r="N78" i="1"/>
  <c r="N95" i="1"/>
  <c r="N94" i="1"/>
  <c r="N93" i="1"/>
  <c r="N92" i="1"/>
  <c r="N91" i="1"/>
  <c r="M109" i="1"/>
  <c r="L109" i="1"/>
  <c r="N108" i="1"/>
  <c r="N107" i="1"/>
  <c r="N106" i="1"/>
  <c r="N105" i="1"/>
  <c r="N104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Q108" i="1" l="1"/>
  <c r="K108" i="1"/>
  <c r="E108" i="1"/>
  <c r="Q107" i="1"/>
  <c r="K107" i="1"/>
  <c r="E107" i="1"/>
  <c r="Q106" i="1"/>
  <c r="K106" i="1"/>
  <c r="E106" i="1"/>
  <c r="Q105" i="1"/>
  <c r="K105" i="1"/>
  <c r="E105" i="1"/>
  <c r="Q104" i="1"/>
  <c r="K104" i="1"/>
  <c r="E104" i="1"/>
  <c r="Q103" i="1"/>
  <c r="K103" i="1"/>
  <c r="E103" i="1"/>
  <c r="Q102" i="1"/>
  <c r="K102" i="1"/>
  <c r="E102" i="1"/>
  <c r="Q101" i="1"/>
  <c r="K101" i="1"/>
  <c r="E101" i="1"/>
  <c r="Q99" i="1" l="1"/>
  <c r="P109" i="1" l="1"/>
  <c r="O109" i="1"/>
  <c r="J109" i="1"/>
  <c r="I109" i="1"/>
  <c r="D109" i="1"/>
  <c r="S109" i="1" s="1"/>
  <c r="C109" i="1"/>
  <c r="R109" i="1" s="1"/>
  <c r="P96" i="1" l="1"/>
  <c r="O96" i="1"/>
  <c r="J96" i="1"/>
  <c r="I96" i="1"/>
  <c r="D96" i="1"/>
  <c r="C96" i="1"/>
  <c r="S95" i="1"/>
  <c r="R95" i="1"/>
  <c r="Q95" i="1"/>
  <c r="S94" i="1"/>
  <c r="R94" i="1"/>
  <c r="Q94" i="1"/>
  <c r="S93" i="1"/>
  <c r="R93" i="1"/>
  <c r="S92" i="1"/>
  <c r="R92" i="1"/>
  <c r="S91" i="1"/>
  <c r="R91" i="1"/>
  <c r="Q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R96" i="1" l="1"/>
  <c r="S96" i="1"/>
  <c r="Q78" i="1"/>
  <c r="P83" i="1" l="1"/>
  <c r="O83" i="1"/>
  <c r="J83" i="1"/>
  <c r="I83" i="1"/>
  <c r="D83" i="1"/>
  <c r="C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R83" i="1" l="1"/>
  <c r="S83" i="1"/>
  <c r="P70" i="1"/>
  <c r="O70" i="1"/>
  <c r="J70" i="1"/>
  <c r="I70" i="1"/>
  <c r="D70" i="1"/>
  <c r="C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R70" i="1" l="1"/>
  <c r="S70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S45" i="1"/>
  <c r="R45" i="1"/>
  <c r="J57" i="1"/>
  <c r="I57" i="1"/>
  <c r="K55" i="1"/>
  <c r="J44" i="1"/>
  <c r="I44" i="1"/>
  <c r="J31" i="1"/>
  <c r="I31" i="1"/>
  <c r="J18" i="1"/>
  <c r="I18" i="1"/>
  <c r="D57" i="1" l="1"/>
  <c r="C57" i="1"/>
  <c r="E54" i="1"/>
  <c r="D44" i="1"/>
  <c r="C44" i="1"/>
  <c r="D31" i="1"/>
  <c r="C31" i="1"/>
  <c r="D18" i="1"/>
  <c r="C18" i="1"/>
  <c r="P57" i="1" l="1"/>
  <c r="S57" i="1" s="1"/>
  <c r="O57" i="1"/>
  <c r="R57" i="1" s="1"/>
  <c r="Q39" i="1" l="1"/>
  <c r="Q34" i="1"/>
  <c r="P44" i="1"/>
  <c r="S44" i="1" s="1"/>
  <c r="O44" i="1"/>
  <c r="R44" i="1" s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Q17" i="1" l="1"/>
  <c r="Q15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S6" i="1"/>
  <c r="R6" i="1"/>
  <c r="Q8" i="1" l="1"/>
  <c r="Q6" i="1"/>
  <c r="Q25" i="1" l="1"/>
  <c r="P31" i="1"/>
  <c r="S31" i="1" s="1"/>
  <c r="O31" i="1"/>
  <c r="R31" i="1" s="1"/>
  <c r="P18" i="1" l="1"/>
  <c r="S18" i="1" s="1"/>
  <c r="O18" i="1"/>
  <c r="R18" i="1" s="1"/>
</calcChain>
</file>

<file path=xl/sharedStrings.xml><?xml version="1.0" encoding="utf-8"?>
<sst xmlns="http://schemas.openxmlformats.org/spreadsheetml/2006/main" count="173" uniqueCount="30">
  <si>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</si>
  <si>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</si>
  <si>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</si>
  <si>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</si>
  <si>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</si>
  <si>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</si>
  <si>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</si>
  <si>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</si>
  <si>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</si>
  <si>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</si>
  <si>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</si>
  <si>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</si>
  <si>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</si>
  <si>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</si>
  <si>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</si>
  <si>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</si>
  <si>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</si>
  <si>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</si>
  <si>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</si>
  <si>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</si>
  <si>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</si>
  <si>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</si>
  <si>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India</t>
  </si>
  <si>
    <t>Botswana</t>
  </si>
  <si>
    <t>Canada</t>
  </si>
  <si>
    <t>Old: Tariff Line 1514.91 Rape, colza or mustard oil - Other Crude oil</t>
  </si>
  <si>
    <t>Tariff Line 1514.91.10 Rape, colza or mustard oil - Other - Crude oil - For cooking food</t>
  </si>
  <si>
    <t>Month</t>
  </si>
  <si>
    <t>Germany</t>
  </si>
  <si>
    <t>Bangladesh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</si>
</sst>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3" fillId="2" borderId="8" xfId="0" applyNumberFormat="1" applyFont="1" applyFill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5" fillId="4" borderId="9" xfId="0" applyNumberFormat="1" applyFont="1" applyFill="1" applyBorder="1"/>
    <xf numFmtId="4" fontId="5" fillId="4" borderId="3" xfId="0" applyNumberFormat="1" applyFont="1" applyFill="1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4" fontId="0" fillId="0" borderId="2" xfId="0" applyNumberFormat="1" applyBorder="1"/>
    <xf numFmtId="0" fontId="5" fillId="4" borderId="10" xfId="0" applyFont="1" applyFill="1" applyBorder="1"/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4" fontId="5" fillId="4" borderId="1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1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" fontId="0" fillId="0" borderId="18" xfId="0" applyNumberFormat="1" applyBorder="1"/>
    <xf numFmtId="0" fontId="5" fillId="4" borderId="16" xfId="0" applyFont="1" applyFill="1" applyBorder="1"/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Border="1"/>
    <xf numFmtId="4" fontId="5" fillId="4" borderId="16" xfId="0" applyNumberFormat="1" applyFont="1" applyFill="1" applyBorder="1"/>
    <xf numFmtId="164" fontId="1" fillId="0" borderId="21" xfId="0" applyNumberFormat="1" applyFont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right"/>
    </xf>
    <xf numFmtId="164" fontId="3" fillId="2" borderId="23" xfId="0" applyNumberFormat="1" applyFont="1" applyFill="1" applyBorder="1" applyAlignment="1">
      <alignment horizontal="right"/>
    </xf>
    <xf numFmtId="164" fontId="5" fillId="4" borderId="21" xfId="0" applyNumberFormat="1" applyFont="1" applyFill="1" applyBorder="1"/>
    <xf numFmtId="164" fontId="0" fillId="0" borderId="23" xfId="0" applyNumberFormat="1" applyBorder="1"/>
    <xf numFmtId="164" fontId="5" fillId="4" borderId="20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wrapText="1"/>
    </xf>
    <xf numFmtId="164" fontId="0" fillId="0" borderId="23" xfId="0" applyNumberFormat="1" applyBorder="1" applyAlignment="1">
      <alignment wrapText="1"/>
    </xf>
    <xf numFmtId="164" fontId="5" fillId="4" borderId="21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right"/>
    </xf>
    <xf numFmtId="4" fontId="0" fillId="0" borderId="7" xfId="0" applyNumberFormat="1" applyBorder="1"/>
    <xf numFmtId="164" fontId="3" fillId="2" borderId="4" xfId="0" applyNumberFormat="1" applyFont="1" applyFill="1" applyBorder="1" applyAlignment="1">
      <alignment horizontal="right"/>
    </xf>
    <xf numFmtId="4" fontId="6" fillId="0" borderId="2" xfId="0" applyNumberFormat="1" applyFont="1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0" fillId="0" borderId="24" xfId="0" applyNumberFormat="1" applyBorder="1"/>
    <xf numFmtId="4" fontId="7" fillId="0" borderId="2" xfId="0" applyNumberFormat="1" applyFont="1" applyBorder="1"/>
    <xf numFmtId="0" fontId="0" fillId="0" borderId="2" xfId="0" applyBorder="1"/>
    <xf numFmtId="0" fontId="5" fillId="4" borderId="3" xfId="0" applyFont="1" applyFill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2" fillId="3" borderId="0" xfId="0" applyNumberFormat="1" applyFont="1" applyFill="1" applyAlignment="1">
      <alignment horizontal="left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148"/>
  <sheetViews>
    <sheetView tabSelected="1" zoomScaleNormal="100" workbookViewId="0">
      <pane xSplit="2" ySplit="5" topLeftCell="C136" activePane="bottomRight" state="frozen"/>
      <selection pane="topRight" activeCell="B1" sqref="B1"/>
      <selection pane="bottomLeft" activeCell="A6" sqref="A6"/>
      <selection pane="bottomRight" activeCell="A141" sqref="A141"/>
    </sheetView>
  </sheetViews>
  <sheetFormatPr defaultColWidth="9.109375" defaultRowHeight="14.4" x14ac:dyDescent="0.3"/>
  <cols>
    <col min="2" max="2" width="11.5546875" bestFit="1" customWidth="1"/>
    <col min="3" max="3" width="9.109375" style="12" customWidth="1"/>
    <col min="4" max="4" width="10.33203125" style="11" bestFit="1" customWidth="1"/>
    <col min="5" max="5" width="9.4414062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9.44140625" style="11" bestFit="1" customWidth="1"/>
    <col min="12" max="12" width="9.109375" style="12" customWidth="1"/>
    <col min="13" max="13" width="10.33203125" style="11" bestFit="1" customWidth="1"/>
    <col min="14" max="14" width="9.88671875" style="11" bestFit="1" customWidth="1"/>
    <col min="15" max="15" width="9.109375" style="12" customWidth="1"/>
    <col min="16" max="16" width="10.33203125" style="11" bestFit="1" customWidth="1"/>
    <col min="17" max="17" width="9.88671875" style="11" bestFit="1" customWidth="1"/>
    <col min="18" max="18" width="13.33203125" style="12" customWidth="1"/>
    <col min="19" max="19" width="13.33203125" style="11" customWidth="1"/>
    <col min="20" max="20" width="9.109375" style="11"/>
    <col min="21" max="21" width="1.6640625" style="11" customWidth="1"/>
    <col min="22" max="24" width="9.109375" style="11"/>
    <col min="25" max="25" width="1.6640625" style="11" customWidth="1"/>
    <col min="26" max="28" width="9.109375" style="11"/>
    <col min="29" max="29" width="1.6640625" style="11" customWidth="1"/>
    <col min="30" max="32" width="9.109375" style="11"/>
    <col min="33" max="33" width="1.6640625" style="11" customWidth="1"/>
    <col min="34" max="36" width="9.109375" style="11"/>
    <col min="37" max="37" width="1.6640625" customWidth="1"/>
    <col min="41" max="41" width="1.6640625" customWidth="1"/>
    <col min="45" max="45" width="1.6640625" customWidth="1"/>
    <col min="49" max="49" width="1.6640625" customWidth="1"/>
    <col min="53" max="53" width="1.6640625" customWidth="1"/>
    <col min="54" max="54" width="12.109375" customWidth="1"/>
    <col min="57" max="57" width="1.6640625" customWidth="1"/>
    <col min="61" max="61" width="1.6640625" customWidth="1"/>
    <col min="65" max="65" width="1.6640625" customWidth="1"/>
    <col min="69" max="69" width="1.6640625" customWidth="1"/>
  </cols>
  <sheetData>
    <row r="1" spans="1:151" s="15" customFormat="1" ht="10.5" customHeigh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8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151" s="19" customFormat="1" ht="21" customHeight="1" x14ac:dyDescent="0.4">
      <c r="B2" s="20" t="s">
        <v>18</v>
      </c>
      <c r="C2" s="71" t="s">
        <v>26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21"/>
      <c r="Z2" s="21"/>
      <c r="AA2" s="21"/>
      <c r="AB2" s="21"/>
    </row>
    <row r="3" spans="1:151" s="22" customFormat="1" ht="21" customHeight="1" thickBot="1" x14ac:dyDescent="0.45">
      <c r="C3" s="79" t="s">
        <v>25</v>
      </c>
      <c r="D3" s="80"/>
      <c r="E3" s="80"/>
      <c r="F3" s="80"/>
      <c r="G3" s="80"/>
      <c r="H3" s="80"/>
      <c r="I3" s="81"/>
      <c r="J3" s="81"/>
      <c r="K3" s="81"/>
      <c r="L3" s="81"/>
      <c r="M3" s="81"/>
      <c r="N3" s="81"/>
      <c r="O3" s="81"/>
      <c r="P3" s="81"/>
      <c r="Q3" s="81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151" s="8" customFormat="1" ht="45" customHeight="1" x14ac:dyDescent="0.3">
      <c r="A4" s="72" t="s">
        <v>0</v>
      </c>
      <c r="B4" s="73"/>
      <c r="C4" s="74" t="s">
        <v>23</v>
      </c>
      <c r="D4" s="75"/>
      <c r="E4" s="76"/>
      <c r="F4" s="74" t="s">
        <v>29</v>
      </c>
      <c r="G4" s="75"/>
      <c r="H4" s="76"/>
      <c r="I4" s="77" t="s">
        <v>24</v>
      </c>
      <c r="J4" s="75"/>
      <c r="K4" s="78"/>
      <c r="L4" s="74" t="s">
        <v>28</v>
      </c>
      <c r="M4" s="75"/>
      <c r="N4" s="76"/>
      <c r="O4" s="74" t="s">
        <v>22</v>
      </c>
      <c r="P4" s="75"/>
      <c r="Q4" s="76"/>
      <c r="R4" s="54" t="s">
        <v>19</v>
      </c>
      <c r="S4" s="38" t="s">
        <v>19</v>
      </c>
      <c r="T4" s="6"/>
      <c r="U4" s="7"/>
      <c r="V4" s="6"/>
      <c r="W4" s="6"/>
      <c r="X4" s="6"/>
      <c r="Y4" s="7"/>
      <c r="Z4" s="6"/>
      <c r="AA4" s="6"/>
      <c r="AB4" s="6"/>
      <c r="AC4" s="7"/>
      <c r="AD4" s="6"/>
      <c r="AE4" s="6"/>
      <c r="AF4" s="6"/>
      <c r="AG4" s="7"/>
      <c r="AH4" s="6"/>
      <c r="AI4" s="6"/>
      <c r="AJ4" s="6"/>
      <c r="AL4" s="9"/>
      <c r="AM4" s="9"/>
      <c r="AN4" s="9"/>
      <c r="AP4" s="9"/>
      <c r="AQ4" s="9"/>
      <c r="AR4" s="9"/>
      <c r="AT4" s="9"/>
      <c r="AU4" s="9"/>
      <c r="AV4" s="9"/>
      <c r="AX4" s="9"/>
      <c r="AY4" s="9"/>
      <c r="AZ4" s="9"/>
      <c r="BB4" s="9"/>
      <c r="BC4" s="9"/>
      <c r="BD4" s="9"/>
      <c r="BF4" s="9"/>
      <c r="BG4" s="9"/>
      <c r="BH4" s="9"/>
      <c r="BJ4" s="9"/>
      <c r="BK4" s="9"/>
      <c r="BL4" s="9"/>
      <c r="BN4" s="9"/>
      <c r="BO4" s="9"/>
      <c r="BP4" s="9"/>
      <c r="BR4" s="9"/>
      <c r="BS4" s="9"/>
      <c r="BT4" s="9"/>
    </row>
    <row r="5" spans="1:151" ht="45" customHeight="1" thickBot="1" x14ac:dyDescent="0.35">
      <c r="A5" s="39" t="s">
        <v>1</v>
      </c>
      <c r="B5" s="41" t="s">
        <v>27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49" t="s">
        <v>2</v>
      </c>
      <c r="J5" s="27" t="s">
        <v>3</v>
      </c>
      <c r="K5" s="46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49" t="s">
        <v>20</v>
      </c>
      <c r="S5" s="29" t="s">
        <v>21</v>
      </c>
      <c r="T5" s="4"/>
      <c r="U5" s="5"/>
      <c r="V5" s="4"/>
      <c r="W5" s="4"/>
      <c r="X5" s="4"/>
      <c r="Y5" s="5"/>
      <c r="Z5" s="4"/>
      <c r="AA5" s="4"/>
      <c r="AB5" s="4"/>
      <c r="AC5" s="5"/>
      <c r="AD5" s="4"/>
      <c r="AE5" s="4"/>
      <c r="AF5" s="4"/>
      <c r="AG5" s="5"/>
      <c r="AH5" s="4"/>
      <c r="AI5" s="4"/>
      <c r="AJ5" s="4"/>
      <c r="AK5" s="2"/>
      <c r="AL5" s="1"/>
      <c r="AM5" s="1"/>
      <c r="AN5" s="1"/>
      <c r="AO5" s="2"/>
      <c r="AP5" s="1"/>
      <c r="AQ5" s="1"/>
      <c r="AR5" s="1"/>
      <c r="AS5" s="2"/>
      <c r="AT5" s="1"/>
      <c r="AU5" s="1"/>
      <c r="AV5" s="1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x14ac:dyDescent="0.3">
      <c r="A6" s="40">
        <v>2013</v>
      </c>
      <c r="B6" s="42" t="s">
        <v>5</v>
      </c>
      <c r="C6" s="58">
        <v>0</v>
      </c>
      <c r="D6" s="25">
        <v>0</v>
      </c>
      <c r="E6" s="59">
        <v>0</v>
      </c>
      <c r="F6" s="33">
        <v>0</v>
      </c>
      <c r="G6" s="10">
        <v>0</v>
      </c>
      <c r="H6" s="34">
        <f t="shared" ref="H6:H17" si="0">IF(F6=0,0,G6/F6*1000)</f>
        <v>0</v>
      </c>
      <c r="I6" s="50">
        <v>0</v>
      </c>
      <c r="J6" s="25">
        <v>0</v>
      </c>
      <c r="K6" s="47">
        <v>0</v>
      </c>
      <c r="L6" s="60">
        <v>0</v>
      </c>
      <c r="M6" s="13">
        <v>0</v>
      </c>
      <c r="N6" s="34">
        <v>0</v>
      </c>
      <c r="O6" s="58">
        <v>0.4</v>
      </c>
      <c r="P6" s="25">
        <v>11.08</v>
      </c>
      <c r="Q6" s="59">
        <f t="shared" ref="Q6" si="1">P6/O6*1000</f>
        <v>27700</v>
      </c>
      <c r="R6" s="55">
        <f>SUM(O6)</f>
        <v>0.4</v>
      </c>
      <c r="S6" s="26">
        <f>SUM(P6)</f>
        <v>11.08</v>
      </c>
      <c r="T6" s="4"/>
      <c r="U6" s="5"/>
      <c r="V6" s="4"/>
      <c r="W6" s="4"/>
      <c r="X6" s="4"/>
      <c r="Y6" s="5"/>
      <c r="Z6" s="4"/>
      <c r="AA6" s="4"/>
      <c r="AB6" s="4"/>
      <c r="AC6" s="5"/>
      <c r="AD6" s="4"/>
      <c r="AE6" s="4"/>
      <c r="AF6" s="4"/>
      <c r="AG6" s="5"/>
      <c r="AH6" s="4"/>
      <c r="AI6" s="4"/>
      <c r="AJ6" s="4"/>
      <c r="AK6" s="2"/>
      <c r="AL6" s="1"/>
      <c r="AM6" s="1"/>
      <c r="AN6" s="1"/>
      <c r="AO6" s="2"/>
      <c r="AP6" s="1"/>
      <c r="AQ6" s="1"/>
      <c r="AR6" s="1"/>
      <c r="AS6" s="2"/>
      <c r="AT6" s="1"/>
      <c r="AU6" s="1"/>
      <c r="AV6" s="1"/>
      <c r="AW6" s="2"/>
      <c r="AX6" s="1"/>
      <c r="AY6" s="1"/>
      <c r="AZ6" s="1"/>
      <c r="BA6" s="2"/>
      <c r="BB6" s="1"/>
      <c r="BC6" s="1"/>
      <c r="BD6" s="1"/>
      <c r="BE6" s="2"/>
      <c r="BF6" s="1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</row>
    <row r="7" spans="1:151" x14ac:dyDescent="0.3">
      <c r="A7" s="32">
        <v>2013</v>
      </c>
      <c r="B7" s="43" t="s">
        <v>6</v>
      </c>
      <c r="C7" s="60">
        <v>0</v>
      </c>
      <c r="D7" s="13">
        <v>0</v>
      </c>
      <c r="E7" s="34">
        <v>0</v>
      </c>
      <c r="F7" s="33">
        <v>0</v>
      </c>
      <c r="G7" s="10">
        <v>0</v>
      </c>
      <c r="H7" s="34">
        <f t="shared" si="0"/>
        <v>0</v>
      </c>
      <c r="I7" s="51">
        <v>0</v>
      </c>
      <c r="J7" s="13">
        <v>0</v>
      </c>
      <c r="K7" s="44">
        <v>0</v>
      </c>
      <c r="L7" s="60">
        <v>0</v>
      </c>
      <c r="M7" s="13">
        <v>0</v>
      </c>
      <c r="N7" s="34">
        <v>0</v>
      </c>
      <c r="O7" s="60">
        <v>0</v>
      </c>
      <c r="P7" s="13">
        <v>0</v>
      </c>
      <c r="Q7" s="34">
        <v>0</v>
      </c>
      <c r="R7" s="56">
        <f t="shared" ref="R7:R18" si="2">SUM(O7)</f>
        <v>0</v>
      </c>
      <c r="S7" s="14">
        <f t="shared" ref="S7:S18" si="3">SUM(P7)</f>
        <v>0</v>
      </c>
      <c r="T7" s="4"/>
      <c r="U7" s="5"/>
      <c r="V7" s="4"/>
      <c r="W7" s="4"/>
      <c r="X7" s="4"/>
      <c r="Y7" s="5"/>
      <c r="Z7" s="4"/>
      <c r="AA7" s="4"/>
      <c r="AB7" s="4"/>
      <c r="AC7" s="5"/>
      <c r="AD7" s="4"/>
      <c r="AE7" s="4"/>
      <c r="AF7" s="4"/>
      <c r="AG7" s="5"/>
      <c r="AH7" s="4"/>
      <c r="AI7" s="4"/>
      <c r="AJ7" s="4"/>
      <c r="AK7" s="2"/>
      <c r="AL7" s="1"/>
      <c r="AM7" s="1"/>
      <c r="AN7" s="1"/>
      <c r="AO7" s="2"/>
      <c r="AP7" s="1"/>
      <c r="AQ7" s="1"/>
      <c r="AR7" s="1"/>
      <c r="AS7" s="2"/>
      <c r="AT7" s="1"/>
      <c r="AU7" s="1"/>
      <c r="AV7" s="1"/>
      <c r="AW7" s="2"/>
      <c r="AX7" s="1"/>
      <c r="AY7" s="1"/>
      <c r="AZ7" s="1"/>
      <c r="BA7" s="2"/>
      <c r="BB7" s="1"/>
      <c r="BC7" s="1"/>
      <c r="BD7" s="1"/>
      <c r="BE7" s="2"/>
      <c r="BF7" s="1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</row>
    <row r="8" spans="1:151" x14ac:dyDescent="0.3">
      <c r="A8" s="32">
        <v>2013</v>
      </c>
      <c r="B8" s="43" t="s">
        <v>7</v>
      </c>
      <c r="C8" s="60">
        <v>0</v>
      </c>
      <c r="D8" s="13">
        <v>0</v>
      </c>
      <c r="E8" s="34">
        <v>0</v>
      </c>
      <c r="F8" s="33">
        <v>0</v>
      </c>
      <c r="G8" s="10">
        <v>0</v>
      </c>
      <c r="H8" s="34">
        <f t="shared" si="0"/>
        <v>0</v>
      </c>
      <c r="I8" s="51">
        <v>0</v>
      </c>
      <c r="J8" s="13">
        <v>0</v>
      </c>
      <c r="K8" s="44">
        <v>0</v>
      </c>
      <c r="L8" s="60">
        <v>0</v>
      </c>
      <c r="M8" s="13">
        <v>0</v>
      </c>
      <c r="N8" s="34">
        <v>0</v>
      </c>
      <c r="O8" s="60">
        <v>0.6</v>
      </c>
      <c r="P8" s="13">
        <v>17.03</v>
      </c>
      <c r="Q8" s="34">
        <f t="shared" ref="Q8:Q17" si="4">P8/O8*1000</f>
        <v>28383.333333333336</v>
      </c>
      <c r="R8" s="56">
        <f t="shared" si="2"/>
        <v>0.6</v>
      </c>
      <c r="S8" s="14">
        <f t="shared" si="3"/>
        <v>17.03</v>
      </c>
      <c r="T8" s="4"/>
      <c r="U8" s="5"/>
      <c r="V8" s="4"/>
      <c r="W8" s="4"/>
      <c r="X8" s="4"/>
      <c r="Y8" s="5"/>
      <c r="Z8" s="4"/>
      <c r="AA8" s="4"/>
      <c r="AB8" s="4"/>
      <c r="AC8" s="5"/>
      <c r="AD8" s="4"/>
      <c r="AE8" s="4"/>
      <c r="AF8" s="4"/>
      <c r="AG8" s="5"/>
      <c r="AH8" s="4"/>
      <c r="AI8" s="4"/>
      <c r="AJ8" s="4"/>
      <c r="AK8" s="2"/>
      <c r="AL8" s="1"/>
      <c r="AM8" s="1"/>
      <c r="AN8" s="1"/>
      <c r="AO8" s="2"/>
      <c r="AP8" s="1"/>
      <c r="AQ8" s="1"/>
      <c r="AR8" s="1"/>
      <c r="AS8" s="2"/>
      <c r="AT8" s="1"/>
      <c r="AU8" s="1"/>
      <c r="AV8" s="1"/>
      <c r="AW8" s="2"/>
      <c r="AX8" s="1"/>
      <c r="AY8" s="1"/>
      <c r="AZ8" s="1"/>
      <c r="BA8" s="2"/>
      <c r="BB8" s="1"/>
      <c r="BC8" s="1"/>
      <c r="BD8" s="1"/>
      <c r="BE8" s="2"/>
      <c r="BF8" s="1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</row>
    <row r="9" spans="1:151" x14ac:dyDescent="0.3">
      <c r="A9" s="32">
        <v>2013</v>
      </c>
      <c r="B9" s="43" t="s">
        <v>8</v>
      </c>
      <c r="C9" s="60">
        <v>0</v>
      </c>
      <c r="D9" s="13">
        <v>0</v>
      </c>
      <c r="E9" s="34">
        <v>0</v>
      </c>
      <c r="F9" s="33">
        <v>0</v>
      </c>
      <c r="G9" s="10">
        <v>0</v>
      </c>
      <c r="H9" s="34">
        <f t="shared" si="0"/>
        <v>0</v>
      </c>
      <c r="I9" s="51">
        <v>0</v>
      </c>
      <c r="J9" s="13">
        <v>0</v>
      </c>
      <c r="K9" s="44">
        <v>0</v>
      </c>
      <c r="L9" s="60">
        <v>0</v>
      </c>
      <c r="M9" s="13">
        <v>0</v>
      </c>
      <c r="N9" s="34">
        <v>0</v>
      </c>
      <c r="O9" s="60">
        <v>0</v>
      </c>
      <c r="P9" s="13">
        <v>0</v>
      </c>
      <c r="Q9" s="34">
        <v>0</v>
      </c>
      <c r="R9" s="56">
        <f t="shared" si="2"/>
        <v>0</v>
      </c>
      <c r="S9" s="14">
        <f t="shared" si="3"/>
        <v>0</v>
      </c>
      <c r="T9" s="4"/>
      <c r="U9" s="5"/>
      <c r="V9" s="4"/>
      <c r="W9" s="4"/>
      <c r="X9" s="4"/>
      <c r="Y9" s="5"/>
      <c r="Z9" s="4"/>
      <c r="AA9" s="4"/>
      <c r="AB9" s="4"/>
      <c r="AC9" s="5"/>
      <c r="AD9" s="4"/>
      <c r="AE9" s="4"/>
      <c r="AF9" s="4"/>
      <c r="AG9" s="5"/>
      <c r="AH9" s="4"/>
      <c r="AI9" s="4"/>
      <c r="AJ9" s="4"/>
      <c r="AK9" s="2"/>
      <c r="AL9" s="1"/>
      <c r="AM9" s="1"/>
      <c r="AN9" s="1"/>
      <c r="AO9" s="2"/>
      <c r="AP9" s="1"/>
      <c r="AQ9" s="1"/>
      <c r="AR9" s="1"/>
      <c r="AS9" s="2"/>
      <c r="AT9" s="1"/>
      <c r="AU9" s="1"/>
      <c r="AV9" s="1"/>
      <c r="AW9" s="2"/>
      <c r="AX9" s="1"/>
      <c r="AY9" s="1"/>
      <c r="AZ9" s="1"/>
      <c r="BA9" s="2"/>
      <c r="BB9" s="1"/>
      <c r="BC9" s="1"/>
      <c r="BD9" s="1"/>
      <c r="BE9" s="2"/>
      <c r="BF9" s="1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</row>
    <row r="10" spans="1:151" x14ac:dyDescent="0.3">
      <c r="A10" s="32">
        <v>2013</v>
      </c>
      <c r="B10" s="43" t="s">
        <v>9</v>
      </c>
      <c r="C10" s="60">
        <v>0</v>
      </c>
      <c r="D10" s="13">
        <v>0</v>
      </c>
      <c r="E10" s="34">
        <v>0</v>
      </c>
      <c r="F10" s="33">
        <v>0</v>
      </c>
      <c r="G10" s="10">
        <v>0</v>
      </c>
      <c r="H10" s="34">
        <f t="shared" si="0"/>
        <v>0</v>
      </c>
      <c r="I10" s="51">
        <v>0</v>
      </c>
      <c r="J10" s="13">
        <v>0</v>
      </c>
      <c r="K10" s="44">
        <v>0</v>
      </c>
      <c r="L10" s="60">
        <v>0</v>
      </c>
      <c r="M10" s="13">
        <v>0</v>
      </c>
      <c r="N10" s="34">
        <v>0</v>
      </c>
      <c r="O10" s="60">
        <v>0</v>
      </c>
      <c r="P10" s="13">
        <v>0</v>
      </c>
      <c r="Q10" s="34">
        <v>0</v>
      </c>
      <c r="R10" s="56">
        <f t="shared" si="2"/>
        <v>0</v>
      </c>
      <c r="S10" s="14">
        <f t="shared" si="3"/>
        <v>0</v>
      </c>
      <c r="T10" s="4"/>
      <c r="U10" s="5"/>
      <c r="V10" s="4"/>
      <c r="W10" s="4"/>
      <c r="X10" s="4"/>
      <c r="Y10" s="5"/>
      <c r="Z10" s="4"/>
      <c r="AA10" s="4"/>
      <c r="AB10" s="4"/>
      <c r="AC10" s="5"/>
      <c r="AD10" s="4"/>
      <c r="AE10" s="4"/>
      <c r="AF10" s="4"/>
      <c r="AG10" s="5"/>
      <c r="AH10" s="4"/>
      <c r="AI10" s="4"/>
      <c r="AJ10" s="4"/>
      <c r="AK10" s="2"/>
      <c r="AL10" s="1"/>
      <c r="AM10" s="1"/>
      <c r="AN10" s="1"/>
      <c r="AO10" s="2"/>
      <c r="AP10" s="1"/>
      <c r="AQ10" s="1"/>
      <c r="AR10" s="1"/>
      <c r="AS10" s="2"/>
      <c r="AT10" s="1"/>
      <c r="AU10" s="1"/>
      <c r="AV10" s="1"/>
      <c r="AW10" s="2"/>
      <c r="AX10" s="1"/>
      <c r="AY10" s="1"/>
      <c r="AZ10" s="1"/>
      <c r="BA10" s="2"/>
      <c r="BB10" s="1"/>
      <c r="BC10" s="1"/>
      <c r="BD10" s="1"/>
      <c r="BE10" s="2"/>
      <c r="BF10" s="1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</row>
    <row r="11" spans="1:151" x14ac:dyDescent="0.3">
      <c r="A11" s="32">
        <v>2013</v>
      </c>
      <c r="B11" s="43" t="s">
        <v>10</v>
      </c>
      <c r="C11" s="60">
        <v>0</v>
      </c>
      <c r="D11" s="13">
        <v>0</v>
      </c>
      <c r="E11" s="34">
        <v>0</v>
      </c>
      <c r="F11" s="33">
        <v>0</v>
      </c>
      <c r="G11" s="10">
        <v>0</v>
      </c>
      <c r="H11" s="34">
        <f t="shared" si="0"/>
        <v>0</v>
      </c>
      <c r="I11" s="51">
        <v>0</v>
      </c>
      <c r="J11" s="13">
        <v>0</v>
      </c>
      <c r="K11" s="44">
        <v>0</v>
      </c>
      <c r="L11" s="60">
        <v>0</v>
      </c>
      <c r="M11" s="13">
        <v>0</v>
      </c>
      <c r="N11" s="34">
        <v>0</v>
      </c>
      <c r="O11" s="60">
        <v>0</v>
      </c>
      <c r="P11" s="13">
        <v>0</v>
      </c>
      <c r="Q11" s="34">
        <v>0</v>
      </c>
      <c r="R11" s="56">
        <f t="shared" si="2"/>
        <v>0</v>
      </c>
      <c r="S11" s="14">
        <f t="shared" si="3"/>
        <v>0</v>
      </c>
      <c r="T11" s="4"/>
      <c r="U11" s="5"/>
      <c r="V11" s="4"/>
      <c r="W11" s="4"/>
      <c r="X11" s="4"/>
      <c r="Y11" s="5"/>
      <c r="Z11" s="4"/>
      <c r="AA11" s="4"/>
      <c r="AB11" s="4"/>
      <c r="AC11" s="5"/>
      <c r="AD11" s="4"/>
      <c r="AE11" s="4"/>
      <c r="AF11" s="4"/>
      <c r="AG11" s="5"/>
      <c r="AH11" s="4"/>
      <c r="AI11" s="4"/>
      <c r="AJ11" s="4"/>
      <c r="AK11" s="2"/>
      <c r="AL11" s="1"/>
      <c r="AM11" s="1"/>
      <c r="AN11" s="1"/>
      <c r="AO11" s="2"/>
      <c r="AP11" s="1"/>
      <c r="AQ11" s="1"/>
      <c r="AR11" s="1"/>
      <c r="AS11" s="2"/>
      <c r="AT11" s="1"/>
      <c r="AU11" s="1"/>
      <c r="AV11" s="1"/>
      <c r="AW11" s="2"/>
      <c r="AX11" s="1"/>
      <c r="AY11" s="1"/>
      <c r="AZ11" s="1"/>
      <c r="BA11" s="2"/>
      <c r="BB11" s="1"/>
      <c r="BC11" s="1"/>
      <c r="BD11" s="1"/>
      <c r="BE11" s="2"/>
      <c r="BF11" s="1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</row>
    <row r="12" spans="1:151" x14ac:dyDescent="0.3">
      <c r="A12" s="32">
        <v>2013</v>
      </c>
      <c r="B12" s="43" t="s">
        <v>11</v>
      </c>
      <c r="C12" s="60">
        <v>0</v>
      </c>
      <c r="D12" s="13">
        <v>0</v>
      </c>
      <c r="E12" s="34">
        <v>0</v>
      </c>
      <c r="F12" s="33">
        <v>0</v>
      </c>
      <c r="G12" s="10">
        <v>0</v>
      </c>
      <c r="H12" s="34">
        <f t="shared" si="0"/>
        <v>0</v>
      </c>
      <c r="I12" s="51">
        <v>0</v>
      </c>
      <c r="J12" s="13">
        <v>0</v>
      </c>
      <c r="K12" s="44">
        <v>0</v>
      </c>
      <c r="L12" s="60">
        <v>0</v>
      </c>
      <c r="M12" s="13">
        <v>0</v>
      </c>
      <c r="N12" s="34">
        <v>0</v>
      </c>
      <c r="O12" s="60">
        <v>0</v>
      </c>
      <c r="P12" s="13">
        <v>0</v>
      </c>
      <c r="Q12" s="34">
        <v>0</v>
      </c>
      <c r="R12" s="56">
        <f t="shared" si="2"/>
        <v>0</v>
      </c>
      <c r="S12" s="14">
        <f t="shared" si="3"/>
        <v>0</v>
      </c>
      <c r="T12" s="4"/>
      <c r="U12" s="5"/>
      <c r="V12" s="4"/>
      <c r="W12" s="4"/>
      <c r="X12" s="4"/>
      <c r="Y12" s="5"/>
      <c r="Z12" s="4"/>
      <c r="AA12" s="4"/>
      <c r="AB12" s="4"/>
      <c r="AC12" s="5"/>
      <c r="AD12" s="4"/>
      <c r="AE12" s="4"/>
      <c r="AF12" s="4"/>
      <c r="AG12" s="5"/>
      <c r="AH12" s="4"/>
      <c r="AI12" s="4"/>
      <c r="AJ12" s="4"/>
      <c r="AK12" s="2"/>
      <c r="AL12" s="1"/>
      <c r="AM12" s="1"/>
      <c r="AN12" s="1"/>
      <c r="AO12" s="2"/>
      <c r="AP12" s="1"/>
      <c r="AQ12" s="1"/>
      <c r="AR12" s="1"/>
      <c r="AS12" s="2"/>
      <c r="AT12" s="1"/>
      <c r="AU12" s="1"/>
      <c r="AV12" s="1"/>
      <c r="AW12" s="2"/>
      <c r="AX12" s="1"/>
      <c r="AY12" s="1"/>
      <c r="AZ12" s="1"/>
      <c r="BA12" s="2"/>
      <c r="BB12" s="1"/>
      <c r="BC12" s="1"/>
      <c r="BD12" s="1"/>
      <c r="BE12" s="2"/>
      <c r="BF12" s="1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</row>
    <row r="13" spans="1:151" x14ac:dyDescent="0.3">
      <c r="A13" s="32">
        <v>2013</v>
      </c>
      <c r="B13" s="43" t="s">
        <v>12</v>
      </c>
      <c r="C13" s="60">
        <v>0</v>
      </c>
      <c r="D13" s="13">
        <v>0</v>
      </c>
      <c r="E13" s="34">
        <v>0</v>
      </c>
      <c r="F13" s="33">
        <v>0</v>
      </c>
      <c r="G13" s="10">
        <v>0</v>
      </c>
      <c r="H13" s="34">
        <f t="shared" si="0"/>
        <v>0</v>
      </c>
      <c r="I13" s="51">
        <v>0</v>
      </c>
      <c r="J13" s="13">
        <v>0</v>
      </c>
      <c r="K13" s="44">
        <v>0</v>
      </c>
      <c r="L13" s="33">
        <v>0</v>
      </c>
      <c r="M13" s="10">
        <v>0</v>
      </c>
      <c r="N13" s="34">
        <f t="shared" ref="N13:N17" si="5">IF(L13=0,0,M13/L13*1000)</f>
        <v>0</v>
      </c>
      <c r="O13" s="60">
        <v>0</v>
      </c>
      <c r="P13" s="13">
        <v>0</v>
      </c>
      <c r="Q13" s="34">
        <v>0</v>
      </c>
      <c r="R13" s="56">
        <f t="shared" si="2"/>
        <v>0</v>
      </c>
      <c r="S13" s="14">
        <f t="shared" si="3"/>
        <v>0</v>
      </c>
      <c r="T13" s="4"/>
      <c r="U13" s="5"/>
      <c r="V13" s="4"/>
      <c r="W13" s="4"/>
      <c r="X13" s="4"/>
      <c r="Y13" s="5"/>
      <c r="Z13" s="4"/>
      <c r="AA13" s="4"/>
      <c r="AB13" s="4"/>
      <c r="AC13" s="5"/>
      <c r="AD13" s="4"/>
      <c r="AE13" s="4"/>
      <c r="AF13" s="4"/>
      <c r="AG13" s="5"/>
      <c r="AH13" s="4"/>
      <c r="AI13" s="4"/>
      <c r="AJ13" s="4"/>
      <c r="AK13" s="2"/>
      <c r="AL13" s="1"/>
      <c r="AM13" s="1"/>
      <c r="AN13" s="1"/>
      <c r="AO13" s="2"/>
      <c r="AP13" s="1"/>
      <c r="AQ13" s="1"/>
      <c r="AR13" s="1"/>
      <c r="AS13" s="2"/>
      <c r="AT13" s="1"/>
      <c r="AU13" s="1"/>
      <c r="AV13" s="1"/>
      <c r="AW13" s="2"/>
      <c r="AX13" s="1"/>
      <c r="AY13" s="1"/>
      <c r="AZ13" s="1"/>
      <c r="BA13" s="2"/>
      <c r="BB13" s="1"/>
      <c r="BC13" s="1"/>
      <c r="BD13" s="1"/>
      <c r="BE13" s="2"/>
      <c r="BF13" s="1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</row>
    <row r="14" spans="1:151" x14ac:dyDescent="0.3">
      <c r="A14" s="32">
        <v>2013</v>
      </c>
      <c r="B14" s="43" t="s">
        <v>13</v>
      </c>
      <c r="C14" s="60">
        <v>0</v>
      </c>
      <c r="D14" s="13">
        <v>0</v>
      </c>
      <c r="E14" s="34">
        <v>0</v>
      </c>
      <c r="F14" s="33">
        <v>0</v>
      </c>
      <c r="G14" s="10">
        <v>0</v>
      </c>
      <c r="H14" s="34">
        <f t="shared" si="0"/>
        <v>0</v>
      </c>
      <c r="I14" s="51">
        <v>0</v>
      </c>
      <c r="J14" s="13">
        <v>0</v>
      </c>
      <c r="K14" s="44">
        <v>0</v>
      </c>
      <c r="L14" s="33">
        <v>0</v>
      </c>
      <c r="M14" s="10">
        <v>0</v>
      </c>
      <c r="N14" s="34">
        <f t="shared" si="5"/>
        <v>0</v>
      </c>
      <c r="O14" s="60">
        <v>0</v>
      </c>
      <c r="P14" s="13">
        <v>0</v>
      </c>
      <c r="Q14" s="34">
        <v>0</v>
      </c>
      <c r="R14" s="56">
        <f t="shared" si="2"/>
        <v>0</v>
      </c>
      <c r="S14" s="14">
        <f t="shared" si="3"/>
        <v>0</v>
      </c>
      <c r="T14" s="4"/>
      <c r="U14" s="5"/>
      <c r="V14" s="4"/>
      <c r="W14" s="4"/>
      <c r="X14" s="4"/>
      <c r="Y14" s="5"/>
      <c r="Z14" s="4"/>
      <c r="AA14" s="4"/>
      <c r="AB14" s="4"/>
      <c r="AC14" s="5"/>
      <c r="AD14" s="4"/>
      <c r="AE14" s="4"/>
      <c r="AF14" s="4"/>
      <c r="AG14" s="5"/>
      <c r="AH14" s="4"/>
      <c r="AI14" s="4"/>
      <c r="AJ14" s="4"/>
      <c r="AK14" s="2"/>
      <c r="AL14" s="1"/>
      <c r="AM14" s="1"/>
      <c r="AN14" s="1"/>
      <c r="AO14" s="2"/>
      <c r="AP14" s="1"/>
      <c r="AQ14" s="1"/>
      <c r="AR14" s="1"/>
      <c r="AS14" s="2"/>
      <c r="AT14" s="1"/>
      <c r="AU14" s="1"/>
      <c r="AV14" s="1"/>
      <c r="AW14" s="2"/>
      <c r="AX14" s="1"/>
      <c r="AY14" s="1"/>
      <c r="AZ14" s="1"/>
      <c r="BA14" s="2"/>
      <c r="BB14" s="1"/>
      <c r="BC14" s="1"/>
      <c r="BD14" s="1"/>
      <c r="BE14" s="2"/>
      <c r="BF14" s="1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</row>
    <row r="15" spans="1:151" x14ac:dyDescent="0.3">
      <c r="A15" s="32">
        <v>2013</v>
      </c>
      <c r="B15" s="43" t="s">
        <v>14</v>
      </c>
      <c r="C15" s="60">
        <v>0</v>
      </c>
      <c r="D15" s="13">
        <v>0</v>
      </c>
      <c r="E15" s="34">
        <v>0</v>
      </c>
      <c r="F15" s="33">
        <v>0</v>
      </c>
      <c r="G15" s="10">
        <v>0</v>
      </c>
      <c r="H15" s="34">
        <f t="shared" si="0"/>
        <v>0</v>
      </c>
      <c r="I15" s="51">
        <v>0</v>
      </c>
      <c r="J15" s="13">
        <v>0</v>
      </c>
      <c r="K15" s="44">
        <v>0</v>
      </c>
      <c r="L15" s="33">
        <v>0</v>
      </c>
      <c r="M15" s="10">
        <v>0</v>
      </c>
      <c r="N15" s="34">
        <f t="shared" si="5"/>
        <v>0</v>
      </c>
      <c r="O15" s="60">
        <v>0.5</v>
      </c>
      <c r="P15" s="13">
        <v>2.86</v>
      </c>
      <c r="Q15" s="34">
        <f t="shared" si="4"/>
        <v>5720</v>
      </c>
      <c r="R15" s="56">
        <f t="shared" si="2"/>
        <v>0.5</v>
      </c>
      <c r="S15" s="14">
        <f t="shared" si="3"/>
        <v>2.86</v>
      </c>
      <c r="T15" s="4"/>
      <c r="U15" s="5"/>
      <c r="V15" s="4"/>
      <c r="W15" s="4"/>
      <c r="X15" s="4"/>
      <c r="Y15" s="5"/>
      <c r="Z15" s="4"/>
      <c r="AA15" s="4"/>
      <c r="AB15" s="4"/>
      <c r="AC15" s="5"/>
      <c r="AD15" s="4"/>
      <c r="AE15" s="4"/>
      <c r="AF15" s="4"/>
      <c r="AG15" s="5"/>
      <c r="AH15" s="4"/>
      <c r="AI15" s="4"/>
      <c r="AJ15" s="4"/>
      <c r="AK15" s="2"/>
      <c r="AL15" s="1"/>
      <c r="AM15" s="1"/>
      <c r="AN15" s="1"/>
      <c r="AO15" s="2"/>
      <c r="AP15" s="1"/>
      <c r="AQ15" s="1"/>
      <c r="AR15" s="1"/>
      <c r="AS15" s="2"/>
      <c r="AT15" s="1"/>
      <c r="AU15" s="1"/>
      <c r="AV15" s="1"/>
      <c r="AW15" s="2"/>
      <c r="AX15" s="1"/>
      <c r="AY15" s="1"/>
      <c r="AZ15" s="1"/>
      <c r="BA15" s="2"/>
      <c r="BB15" s="1"/>
      <c r="BC15" s="1"/>
      <c r="BD15" s="1"/>
      <c r="BE15" s="2"/>
      <c r="BF15" s="1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</row>
    <row r="16" spans="1:151" x14ac:dyDescent="0.3">
      <c r="A16" s="32">
        <v>2013</v>
      </c>
      <c r="B16" s="44" t="s">
        <v>15</v>
      </c>
      <c r="C16" s="60">
        <v>0</v>
      </c>
      <c r="D16" s="13">
        <v>0</v>
      </c>
      <c r="E16" s="34">
        <v>0</v>
      </c>
      <c r="F16" s="33">
        <v>0</v>
      </c>
      <c r="G16" s="10">
        <v>0</v>
      </c>
      <c r="H16" s="34">
        <f t="shared" si="0"/>
        <v>0</v>
      </c>
      <c r="I16" s="51">
        <v>0</v>
      </c>
      <c r="J16" s="13">
        <v>0</v>
      </c>
      <c r="K16" s="44">
        <v>0</v>
      </c>
      <c r="L16" s="33">
        <v>0</v>
      </c>
      <c r="M16" s="10">
        <v>0</v>
      </c>
      <c r="N16" s="34">
        <f t="shared" si="5"/>
        <v>0</v>
      </c>
      <c r="O16" s="60">
        <v>0</v>
      </c>
      <c r="P16" s="13">
        <v>0</v>
      </c>
      <c r="Q16" s="34">
        <v>0</v>
      </c>
      <c r="R16" s="56">
        <f t="shared" si="2"/>
        <v>0</v>
      </c>
      <c r="S16" s="14">
        <f t="shared" si="3"/>
        <v>0</v>
      </c>
      <c r="T16" s="4"/>
      <c r="U16" s="5"/>
      <c r="V16" s="4"/>
      <c r="W16" s="4"/>
      <c r="X16" s="4"/>
      <c r="Y16" s="5"/>
      <c r="Z16" s="4"/>
      <c r="AA16" s="4"/>
      <c r="AB16" s="4"/>
      <c r="AC16" s="5"/>
      <c r="AD16" s="4"/>
      <c r="AE16" s="4"/>
      <c r="AF16" s="4"/>
      <c r="AG16" s="5"/>
      <c r="AH16" s="4"/>
      <c r="AI16" s="4"/>
      <c r="AJ16" s="4"/>
      <c r="AK16" s="2"/>
      <c r="AL16" s="1"/>
      <c r="AM16" s="1"/>
      <c r="AN16" s="1"/>
      <c r="AO16" s="2"/>
      <c r="AP16" s="1"/>
      <c r="AQ16" s="1"/>
      <c r="AR16" s="1"/>
      <c r="AS16" s="2"/>
      <c r="AT16" s="1"/>
      <c r="AU16" s="1"/>
      <c r="AV16" s="1"/>
      <c r="AW16" s="2"/>
      <c r="AX16" s="1"/>
      <c r="AY16" s="1"/>
      <c r="AZ16" s="1"/>
      <c r="BA16" s="2"/>
      <c r="BB16" s="1"/>
      <c r="BC16" s="1"/>
      <c r="BD16" s="1"/>
      <c r="BE16" s="2"/>
      <c r="BF16" s="1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</row>
    <row r="17" spans="1:147" x14ac:dyDescent="0.3">
      <c r="A17" s="32">
        <v>2013</v>
      </c>
      <c r="B17" s="43" t="s">
        <v>16</v>
      </c>
      <c r="C17" s="60">
        <v>0</v>
      </c>
      <c r="D17" s="13">
        <v>0</v>
      </c>
      <c r="E17" s="34">
        <v>0</v>
      </c>
      <c r="F17" s="33">
        <v>0</v>
      </c>
      <c r="G17" s="10">
        <v>0</v>
      </c>
      <c r="H17" s="34">
        <f t="shared" si="0"/>
        <v>0</v>
      </c>
      <c r="I17" s="51">
        <v>0</v>
      </c>
      <c r="J17" s="13">
        <v>0</v>
      </c>
      <c r="K17" s="44">
        <v>0</v>
      </c>
      <c r="L17" s="33">
        <v>0</v>
      </c>
      <c r="M17" s="10">
        <v>0</v>
      </c>
      <c r="N17" s="34">
        <f t="shared" si="5"/>
        <v>0</v>
      </c>
      <c r="O17" s="33">
        <v>0.55100000000000005</v>
      </c>
      <c r="P17" s="10">
        <v>15.79</v>
      </c>
      <c r="Q17" s="34">
        <f t="shared" si="4"/>
        <v>28656.987295825769</v>
      </c>
      <c r="R17" s="56">
        <f t="shared" si="2"/>
        <v>0.55100000000000005</v>
      </c>
      <c r="S17" s="14">
        <f t="shared" si="3"/>
        <v>15.79</v>
      </c>
      <c r="T17" s="4"/>
      <c r="U17" s="5"/>
      <c r="V17" s="4"/>
      <c r="W17" s="4"/>
      <c r="X17" s="4"/>
      <c r="Y17" s="5"/>
      <c r="Z17" s="4"/>
      <c r="AA17" s="4"/>
      <c r="AB17" s="4"/>
      <c r="AC17" s="5"/>
      <c r="AD17" s="4"/>
      <c r="AE17" s="4"/>
      <c r="AF17" s="4"/>
      <c r="AG17" s="5"/>
      <c r="AH17" s="4"/>
      <c r="AI17" s="4"/>
      <c r="AJ17" s="4"/>
      <c r="AK17" s="2"/>
      <c r="AL17" s="1"/>
      <c r="AM17" s="1"/>
      <c r="AN17" s="1"/>
      <c r="AO17" s="2"/>
      <c r="AP17" s="1"/>
      <c r="AQ17" s="1"/>
      <c r="AR17" s="1"/>
      <c r="AS17" s="2"/>
      <c r="AT17" s="1"/>
      <c r="AU17" s="1"/>
      <c r="AV17" s="1"/>
      <c r="AW17" s="2"/>
      <c r="AX17" s="1"/>
      <c r="AY17" s="1"/>
      <c r="AZ17" s="1"/>
      <c r="BA17" s="2"/>
      <c r="BB17" s="1"/>
      <c r="BC17" s="1"/>
      <c r="BD17" s="1"/>
      <c r="BE17" s="2"/>
      <c r="BF17" s="1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</row>
    <row r="18" spans="1:147" ht="15" thickBot="1" x14ac:dyDescent="0.35">
      <c r="A18" s="35"/>
      <c r="B18" s="45" t="s">
        <v>17</v>
      </c>
      <c r="C18" s="36">
        <f t="shared" ref="C18:D18" si="6">SUM(C6:C17)</f>
        <v>0</v>
      </c>
      <c r="D18" s="30">
        <f t="shared" si="6"/>
        <v>0</v>
      </c>
      <c r="E18" s="37"/>
      <c r="F18" s="52">
        <f t="shared" ref="F18:G18" si="7">SUM(F6:F17)</f>
        <v>0</v>
      </c>
      <c r="G18" s="30">
        <f t="shared" si="7"/>
        <v>0</v>
      </c>
      <c r="H18" s="48"/>
      <c r="I18" s="52">
        <f t="shared" ref="I18:J18" si="8">SUM(I6:I17)</f>
        <v>0</v>
      </c>
      <c r="J18" s="30">
        <f t="shared" si="8"/>
        <v>0</v>
      </c>
      <c r="K18" s="48"/>
      <c r="L18" s="36">
        <f t="shared" ref="L18:M18" si="9">SUM(L6:L17)</f>
        <v>0</v>
      </c>
      <c r="M18" s="30">
        <f t="shared" si="9"/>
        <v>0</v>
      </c>
      <c r="N18" s="37"/>
      <c r="O18" s="36">
        <f t="shared" ref="O18:P18" si="10">SUM(O6:O17)</f>
        <v>2.0510000000000002</v>
      </c>
      <c r="P18" s="30">
        <f t="shared" si="10"/>
        <v>46.76</v>
      </c>
      <c r="Q18" s="37"/>
      <c r="R18" s="57">
        <f t="shared" si="2"/>
        <v>2.0510000000000002</v>
      </c>
      <c r="S18" s="31">
        <f t="shared" si="3"/>
        <v>46.76</v>
      </c>
      <c r="T18" s="4"/>
      <c r="U18" s="5"/>
      <c r="V18" s="4"/>
      <c r="W18" s="4"/>
      <c r="X18" s="4"/>
      <c r="Y18" s="5"/>
      <c r="Z18" s="4"/>
      <c r="AA18" s="4"/>
      <c r="AB18" s="4"/>
      <c r="AC18" s="5"/>
      <c r="AD18" s="4"/>
      <c r="AE18" s="4"/>
      <c r="AF18" s="4"/>
      <c r="AG18" s="5"/>
      <c r="AH18" s="4"/>
      <c r="AI18" s="4"/>
      <c r="AJ18" s="4"/>
      <c r="AK18" s="2"/>
      <c r="AL18" s="1"/>
      <c r="AM18" s="1"/>
      <c r="AN18" s="1"/>
      <c r="AO18" s="2"/>
      <c r="AP18" s="1"/>
      <c r="AQ18" s="1"/>
      <c r="AR18" s="1"/>
      <c r="AS18" s="2"/>
      <c r="AT18" s="1"/>
      <c r="AU18" s="1"/>
      <c r="AV18" s="1"/>
      <c r="AW18" s="2"/>
      <c r="AX18" s="1"/>
      <c r="AY18" s="1"/>
      <c r="AZ18" s="1"/>
      <c r="BA18" s="2"/>
      <c r="BB18" s="1"/>
      <c r="BC18" s="1"/>
      <c r="BD18" s="1"/>
      <c r="BE18" s="2"/>
      <c r="BF18" s="1"/>
      <c r="BG18" s="1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Y18" s="3"/>
      <c r="CD18" s="3"/>
      <c r="CI18" s="3"/>
      <c r="CN18" s="3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</row>
    <row r="19" spans="1:147" x14ac:dyDescent="0.3">
      <c r="A19" s="40">
        <v>2014</v>
      </c>
      <c r="B19" s="42" t="s">
        <v>5</v>
      </c>
      <c r="C19" s="58">
        <v>0</v>
      </c>
      <c r="D19" s="25">
        <v>0</v>
      </c>
      <c r="E19" s="59">
        <v>0</v>
      </c>
      <c r="F19" s="33">
        <v>0</v>
      </c>
      <c r="G19" s="10">
        <v>0</v>
      </c>
      <c r="H19" s="34">
        <f t="shared" ref="H19:H30" si="11">IF(F19=0,0,G19/F19*1000)</f>
        <v>0</v>
      </c>
      <c r="I19" s="50">
        <v>0</v>
      </c>
      <c r="J19" s="25">
        <v>0</v>
      </c>
      <c r="K19" s="47">
        <v>0</v>
      </c>
      <c r="L19" s="60">
        <v>0</v>
      </c>
      <c r="M19" s="13">
        <v>0</v>
      </c>
      <c r="N19" s="34">
        <v>0</v>
      </c>
      <c r="O19" s="58">
        <v>0</v>
      </c>
      <c r="P19" s="25">
        <v>0</v>
      </c>
      <c r="Q19" s="59">
        <v>0</v>
      </c>
      <c r="R19" s="55">
        <f>SUM(O19)</f>
        <v>0</v>
      </c>
      <c r="S19" s="26">
        <f>SUM(P19)</f>
        <v>0</v>
      </c>
    </row>
    <row r="20" spans="1:147" x14ac:dyDescent="0.3">
      <c r="A20" s="32">
        <v>2014</v>
      </c>
      <c r="B20" s="43" t="s">
        <v>6</v>
      </c>
      <c r="C20" s="60">
        <v>0</v>
      </c>
      <c r="D20" s="13">
        <v>0</v>
      </c>
      <c r="E20" s="34">
        <v>0</v>
      </c>
      <c r="F20" s="33">
        <v>0</v>
      </c>
      <c r="G20" s="10">
        <v>0</v>
      </c>
      <c r="H20" s="34">
        <f t="shared" si="11"/>
        <v>0</v>
      </c>
      <c r="I20" s="51">
        <v>0</v>
      </c>
      <c r="J20" s="13">
        <v>0</v>
      </c>
      <c r="K20" s="44">
        <v>0</v>
      </c>
      <c r="L20" s="60">
        <v>0</v>
      </c>
      <c r="M20" s="13">
        <v>0</v>
      </c>
      <c r="N20" s="34">
        <v>0</v>
      </c>
      <c r="O20" s="60">
        <v>0</v>
      </c>
      <c r="P20" s="13">
        <v>0</v>
      </c>
      <c r="Q20" s="34">
        <v>0</v>
      </c>
      <c r="R20" s="56">
        <f t="shared" ref="R20:R31" si="12">SUM(O20)</f>
        <v>0</v>
      </c>
      <c r="S20" s="14">
        <f t="shared" ref="S20:S31" si="13">SUM(P20)</f>
        <v>0</v>
      </c>
    </row>
    <row r="21" spans="1:147" x14ac:dyDescent="0.3">
      <c r="A21" s="32">
        <v>2014</v>
      </c>
      <c r="B21" s="43" t="s">
        <v>7</v>
      </c>
      <c r="C21" s="60">
        <v>0</v>
      </c>
      <c r="D21" s="13">
        <v>0</v>
      </c>
      <c r="E21" s="34">
        <v>0</v>
      </c>
      <c r="F21" s="33">
        <v>0</v>
      </c>
      <c r="G21" s="10">
        <v>0</v>
      </c>
      <c r="H21" s="34">
        <f t="shared" si="11"/>
        <v>0</v>
      </c>
      <c r="I21" s="51">
        <v>0</v>
      </c>
      <c r="J21" s="13">
        <v>0</v>
      </c>
      <c r="K21" s="44">
        <v>0</v>
      </c>
      <c r="L21" s="60">
        <v>0</v>
      </c>
      <c r="M21" s="13">
        <v>0</v>
      </c>
      <c r="N21" s="34">
        <v>0</v>
      </c>
      <c r="O21" s="60">
        <v>0</v>
      </c>
      <c r="P21" s="13">
        <v>0</v>
      </c>
      <c r="Q21" s="34">
        <v>0</v>
      </c>
      <c r="R21" s="56">
        <f t="shared" si="12"/>
        <v>0</v>
      </c>
      <c r="S21" s="14">
        <f t="shared" si="13"/>
        <v>0</v>
      </c>
    </row>
    <row r="22" spans="1:147" x14ac:dyDescent="0.3">
      <c r="A22" s="32">
        <v>2014</v>
      </c>
      <c r="B22" s="43" t="s">
        <v>8</v>
      </c>
      <c r="C22" s="60">
        <v>0</v>
      </c>
      <c r="D22" s="13">
        <v>0</v>
      </c>
      <c r="E22" s="34">
        <v>0</v>
      </c>
      <c r="F22" s="33">
        <v>0</v>
      </c>
      <c r="G22" s="10">
        <v>0</v>
      </c>
      <c r="H22" s="34">
        <f t="shared" si="11"/>
        <v>0</v>
      </c>
      <c r="I22" s="51">
        <v>0</v>
      </c>
      <c r="J22" s="13">
        <v>0</v>
      </c>
      <c r="K22" s="44">
        <v>0</v>
      </c>
      <c r="L22" s="60">
        <v>0</v>
      </c>
      <c r="M22" s="13">
        <v>0</v>
      </c>
      <c r="N22" s="34">
        <v>0</v>
      </c>
      <c r="O22" s="60">
        <v>0</v>
      </c>
      <c r="P22" s="13">
        <v>0</v>
      </c>
      <c r="Q22" s="34">
        <v>0</v>
      </c>
      <c r="R22" s="56">
        <f t="shared" si="12"/>
        <v>0</v>
      </c>
      <c r="S22" s="14">
        <f t="shared" si="13"/>
        <v>0</v>
      </c>
    </row>
    <row r="23" spans="1:147" x14ac:dyDescent="0.3">
      <c r="A23" s="32">
        <v>2014</v>
      </c>
      <c r="B23" s="43" t="s">
        <v>9</v>
      </c>
      <c r="C23" s="60">
        <v>0</v>
      </c>
      <c r="D23" s="13">
        <v>0</v>
      </c>
      <c r="E23" s="34">
        <v>0</v>
      </c>
      <c r="F23" s="33">
        <v>0</v>
      </c>
      <c r="G23" s="10">
        <v>0</v>
      </c>
      <c r="H23" s="34">
        <f t="shared" si="11"/>
        <v>0</v>
      </c>
      <c r="I23" s="51">
        <v>0</v>
      </c>
      <c r="J23" s="13">
        <v>0</v>
      </c>
      <c r="K23" s="44">
        <v>0</v>
      </c>
      <c r="L23" s="60">
        <v>0</v>
      </c>
      <c r="M23" s="13">
        <v>0</v>
      </c>
      <c r="N23" s="34">
        <v>0</v>
      </c>
      <c r="O23" s="60">
        <v>0</v>
      </c>
      <c r="P23" s="13">
        <v>0</v>
      </c>
      <c r="Q23" s="34">
        <v>0</v>
      </c>
      <c r="R23" s="56">
        <f t="shared" si="12"/>
        <v>0</v>
      </c>
      <c r="S23" s="14">
        <f t="shared" si="13"/>
        <v>0</v>
      </c>
    </row>
    <row r="24" spans="1:147" x14ac:dyDescent="0.3">
      <c r="A24" s="32">
        <v>2014</v>
      </c>
      <c r="B24" s="43" t="s">
        <v>10</v>
      </c>
      <c r="C24" s="60">
        <v>0</v>
      </c>
      <c r="D24" s="13">
        <v>0</v>
      </c>
      <c r="E24" s="34">
        <v>0</v>
      </c>
      <c r="F24" s="33">
        <v>0</v>
      </c>
      <c r="G24" s="10">
        <v>0</v>
      </c>
      <c r="H24" s="34">
        <f t="shared" si="11"/>
        <v>0</v>
      </c>
      <c r="I24" s="51">
        <v>0</v>
      </c>
      <c r="J24" s="13">
        <v>0</v>
      </c>
      <c r="K24" s="44">
        <v>0</v>
      </c>
      <c r="L24" s="60">
        <v>0</v>
      </c>
      <c r="M24" s="13">
        <v>0</v>
      </c>
      <c r="N24" s="34">
        <v>0</v>
      </c>
      <c r="O24" s="60">
        <v>0</v>
      </c>
      <c r="P24" s="13">
        <v>0</v>
      </c>
      <c r="Q24" s="34">
        <v>0</v>
      </c>
      <c r="R24" s="56">
        <f t="shared" si="12"/>
        <v>0</v>
      </c>
      <c r="S24" s="14">
        <f t="shared" si="13"/>
        <v>0</v>
      </c>
    </row>
    <row r="25" spans="1:147" x14ac:dyDescent="0.3">
      <c r="A25" s="32">
        <v>2014</v>
      </c>
      <c r="B25" s="43" t="s">
        <v>11</v>
      </c>
      <c r="C25" s="60">
        <v>0</v>
      </c>
      <c r="D25" s="13">
        <v>0</v>
      </c>
      <c r="E25" s="34">
        <v>0</v>
      </c>
      <c r="F25" s="33">
        <v>0</v>
      </c>
      <c r="G25" s="10">
        <v>0</v>
      </c>
      <c r="H25" s="34">
        <f t="shared" si="11"/>
        <v>0</v>
      </c>
      <c r="I25" s="51">
        <v>0</v>
      </c>
      <c r="J25" s="13">
        <v>0</v>
      </c>
      <c r="K25" s="44">
        <v>0</v>
      </c>
      <c r="L25" s="60">
        <v>0</v>
      </c>
      <c r="M25" s="13">
        <v>0</v>
      </c>
      <c r="N25" s="34">
        <v>0</v>
      </c>
      <c r="O25" s="33">
        <v>0.4</v>
      </c>
      <c r="P25" s="10">
        <v>11.69</v>
      </c>
      <c r="Q25" s="34">
        <f t="shared" ref="Q25" si="14">P25/O25*1000</f>
        <v>29224.999999999996</v>
      </c>
      <c r="R25" s="56">
        <f t="shared" si="12"/>
        <v>0.4</v>
      </c>
      <c r="S25" s="14">
        <f t="shared" si="13"/>
        <v>11.69</v>
      </c>
    </row>
    <row r="26" spans="1:147" x14ac:dyDescent="0.3">
      <c r="A26" s="32">
        <v>2014</v>
      </c>
      <c r="B26" s="43" t="s">
        <v>12</v>
      </c>
      <c r="C26" s="60">
        <v>0</v>
      </c>
      <c r="D26" s="13">
        <v>0</v>
      </c>
      <c r="E26" s="34">
        <v>0</v>
      </c>
      <c r="F26" s="33">
        <v>0</v>
      </c>
      <c r="G26" s="10">
        <v>0</v>
      </c>
      <c r="H26" s="34">
        <f t="shared" si="11"/>
        <v>0</v>
      </c>
      <c r="I26" s="51">
        <v>0</v>
      </c>
      <c r="J26" s="13">
        <v>0</v>
      </c>
      <c r="K26" s="44">
        <v>0</v>
      </c>
      <c r="L26" s="33">
        <v>0</v>
      </c>
      <c r="M26" s="10">
        <v>0</v>
      </c>
      <c r="N26" s="34">
        <f t="shared" ref="N26:N30" si="15">IF(L26=0,0,M26/L26*1000)</f>
        <v>0</v>
      </c>
      <c r="O26" s="33">
        <v>0</v>
      </c>
      <c r="P26" s="10">
        <v>0</v>
      </c>
      <c r="Q26" s="34">
        <v>0</v>
      </c>
      <c r="R26" s="56">
        <f t="shared" si="12"/>
        <v>0</v>
      </c>
      <c r="S26" s="14">
        <f t="shared" si="13"/>
        <v>0</v>
      </c>
    </row>
    <row r="27" spans="1:147" x14ac:dyDescent="0.3">
      <c r="A27" s="32">
        <v>2014</v>
      </c>
      <c r="B27" s="43" t="s">
        <v>13</v>
      </c>
      <c r="C27" s="60">
        <v>0</v>
      </c>
      <c r="D27" s="13">
        <v>0</v>
      </c>
      <c r="E27" s="34">
        <v>0</v>
      </c>
      <c r="F27" s="33">
        <v>0</v>
      </c>
      <c r="G27" s="10">
        <v>0</v>
      </c>
      <c r="H27" s="34">
        <f t="shared" si="11"/>
        <v>0</v>
      </c>
      <c r="I27" s="51">
        <v>0</v>
      </c>
      <c r="J27" s="13">
        <v>0</v>
      </c>
      <c r="K27" s="44">
        <v>0</v>
      </c>
      <c r="L27" s="33">
        <v>0</v>
      </c>
      <c r="M27" s="10">
        <v>0</v>
      </c>
      <c r="N27" s="34">
        <f t="shared" si="15"/>
        <v>0</v>
      </c>
      <c r="O27" s="33">
        <v>0</v>
      </c>
      <c r="P27" s="10">
        <v>0</v>
      </c>
      <c r="Q27" s="34">
        <v>0</v>
      </c>
      <c r="R27" s="56">
        <f t="shared" si="12"/>
        <v>0</v>
      </c>
      <c r="S27" s="14">
        <f t="shared" si="13"/>
        <v>0</v>
      </c>
    </row>
    <row r="28" spans="1:147" x14ac:dyDescent="0.3">
      <c r="A28" s="32">
        <v>2014</v>
      </c>
      <c r="B28" s="43" t="s">
        <v>14</v>
      </c>
      <c r="C28" s="60">
        <v>0</v>
      </c>
      <c r="D28" s="13">
        <v>0</v>
      </c>
      <c r="E28" s="34">
        <v>0</v>
      </c>
      <c r="F28" s="33">
        <v>0</v>
      </c>
      <c r="G28" s="10">
        <v>0</v>
      </c>
      <c r="H28" s="34">
        <f t="shared" si="11"/>
        <v>0</v>
      </c>
      <c r="I28" s="51">
        <v>0</v>
      </c>
      <c r="J28" s="13">
        <v>0</v>
      </c>
      <c r="K28" s="44">
        <v>0</v>
      </c>
      <c r="L28" s="33">
        <v>0</v>
      </c>
      <c r="M28" s="10">
        <v>0</v>
      </c>
      <c r="N28" s="34">
        <f t="shared" si="15"/>
        <v>0</v>
      </c>
      <c r="O28" s="33">
        <v>0</v>
      </c>
      <c r="P28" s="10">
        <v>0</v>
      </c>
      <c r="Q28" s="34">
        <v>0</v>
      </c>
      <c r="R28" s="56">
        <f t="shared" si="12"/>
        <v>0</v>
      </c>
      <c r="S28" s="14">
        <f t="shared" si="13"/>
        <v>0</v>
      </c>
    </row>
    <row r="29" spans="1:147" x14ac:dyDescent="0.3">
      <c r="A29" s="32">
        <v>2014</v>
      </c>
      <c r="B29" s="44" t="s">
        <v>15</v>
      </c>
      <c r="C29" s="60">
        <v>0</v>
      </c>
      <c r="D29" s="13">
        <v>0</v>
      </c>
      <c r="E29" s="34">
        <v>0</v>
      </c>
      <c r="F29" s="33">
        <v>0</v>
      </c>
      <c r="G29" s="10">
        <v>0</v>
      </c>
      <c r="H29" s="34">
        <f t="shared" si="11"/>
        <v>0</v>
      </c>
      <c r="I29" s="51">
        <v>0</v>
      </c>
      <c r="J29" s="13">
        <v>0</v>
      </c>
      <c r="K29" s="44">
        <v>0</v>
      </c>
      <c r="L29" s="33">
        <v>0</v>
      </c>
      <c r="M29" s="10">
        <v>0</v>
      </c>
      <c r="N29" s="34">
        <f t="shared" si="15"/>
        <v>0</v>
      </c>
      <c r="O29" s="33">
        <v>0</v>
      </c>
      <c r="P29" s="10">
        <v>0</v>
      </c>
      <c r="Q29" s="34">
        <v>0</v>
      </c>
      <c r="R29" s="56">
        <f t="shared" si="12"/>
        <v>0</v>
      </c>
      <c r="S29" s="14">
        <f t="shared" si="13"/>
        <v>0</v>
      </c>
    </row>
    <row r="30" spans="1:147" x14ac:dyDescent="0.3">
      <c r="A30" s="32">
        <v>2014</v>
      </c>
      <c r="B30" s="43" t="s">
        <v>16</v>
      </c>
      <c r="C30" s="60">
        <v>0</v>
      </c>
      <c r="D30" s="13">
        <v>0</v>
      </c>
      <c r="E30" s="34">
        <v>0</v>
      </c>
      <c r="F30" s="33">
        <v>0</v>
      </c>
      <c r="G30" s="10">
        <v>0</v>
      </c>
      <c r="H30" s="34">
        <f t="shared" si="11"/>
        <v>0</v>
      </c>
      <c r="I30" s="51">
        <v>0</v>
      </c>
      <c r="J30" s="13">
        <v>0</v>
      </c>
      <c r="K30" s="44">
        <v>0</v>
      </c>
      <c r="L30" s="33">
        <v>0</v>
      </c>
      <c r="M30" s="10">
        <v>0</v>
      </c>
      <c r="N30" s="34">
        <f t="shared" si="15"/>
        <v>0</v>
      </c>
      <c r="O30" s="33">
        <v>0</v>
      </c>
      <c r="P30" s="10">
        <v>0</v>
      </c>
      <c r="Q30" s="34">
        <v>0</v>
      </c>
      <c r="R30" s="56">
        <f t="shared" si="12"/>
        <v>0</v>
      </c>
      <c r="S30" s="14">
        <f t="shared" si="13"/>
        <v>0</v>
      </c>
    </row>
    <row r="31" spans="1:147" ht="15" thickBot="1" x14ac:dyDescent="0.35">
      <c r="A31" s="35"/>
      <c r="B31" s="45" t="s">
        <v>17</v>
      </c>
      <c r="C31" s="36">
        <f t="shared" ref="C31:D31" si="16">SUM(C19:C30)</f>
        <v>0</v>
      </c>
      <c r="D31" s="30">
        <f t="shared" si="16"/>
        <v>0</v>
      </c>
      <c r="E31" s="37"/>
      <c r="F31" s="52">
        <f t="shared" ref="F31:G31" si="17">SUM(F19:F30)</f>
        <v>0</v>
      </c>
      <c r="G31" s="30">
        <f t="shared" si="17"/>
        <v>0</v>
      </c>
      <c r="H31" s="48"/>
      <c r="I31" s="52">
        <f t="shared" ref="I31:J31" si="18">SUM(I19:I30)</f>
        <v>0</v>
      </c>
      <c r="J31" s="30">
        <f t="shared" si="18"/>
        <v>0</v>
      </c>
      <c r="K31" s="48"/>
      <c r="L31" s="36">
        <f t="shared" ref="L31:M31" si="19">SUM(L19:L30)</f>
        <v>0</v>
      </c>
      <c r="M31" s="30">
        <f t="shared" si="19"/>
        <v>0</v>
      </c>
      <c r="N31" s="37"/>
      <c r="O31" s="36">
        <f t="shared" ref="O31:P31" si="20">SUM(O19:O30)</f>
        <v>0.4</v>
      </c>
      <c r="P31" s="30">
        <f t="shared" si="20"/>
        <v>11.69</v>
      </c>
      <c r="Q31" s="37"/>
      <c r="R31" s="57">
        <f t="shared" si="12"/>
        <v>0.4</v>
      </c>
      <c r="S31" s="31">
        <f t="shared" si="13"/>
        <v>11.69</v>
      </c>
    </row>
    <row r="32" spans="1:147" x14ac:dyDescent="0.3">
      <c r="A32" s="32">
        <v>2015</v>
      </c>
      <c r="B32" s="43" t="s">
        <v>5</v>
      </c>
      <c r="C32" s="33">
        <v>0</v>
      </c>
      <c r="D32" s="10">
        <v>0</v>
      </c>
      <c r="E32" s="34">
        <v>0</v>
      </c>
      <c r="F32" s="33">
        <v>0</v>
      </c>
      <c r="G32" s="10">
        <v>0</v>
      </c>
      <c r="H32" s="34">
        <f t="shared" ref="H32:H43" si="21">IF(F32=0,0,G32/F32*1000)</f>
        <v>0</v>
      </c>
      <c r="I32" s="53">
        <v>0</v>
      </c>
      <c r="J32" s="10">
        <v>0</v>
      </c>
      <c r="K32" s="44">
        <v>0</v>
      </c>
      <c r="L32" s="60">
        <v>0</v>
      </c>
      <c r="M32" s="13">
        <v>0</v>
      </c>
      <c r="N32" s="34">
        <v>0</v>
      </c>
      <c r="O32" s="33">
        <v>0</v>
      </c>
      <c r="P32" s="10">
        <v>0</v>
      </c>
      <c r="Q32" s="34">
        <v>0</v>
      </c>
      <c r="R32" s="56">
        <f>SUM(O32)</f>
        <v>0</v>
      </c>
      <c r="S32" s="14">
        <f>SUM(P32)</f>
        <v>0</v>
      </c>
    </row>
    <row r="33" spans="1:19" x14ac:dyDescent="0.3">
      <c r="A33" s="32">
        <v>2015</v>
      </c>
      <c r="B33" s="43" t="s">
        <v>6</v>
      </c>
      <c r="C33" s="33">
        <v>0</v>
      </c>
      <c r="D33" s="10">
        <v>0</v>
      </c>
      <c r="E33" s="34">
        <v>0</v>
      </c>
      <c r="F33" s="33">
        <v>0</v>
      </c>
      <c r="G33" s="10">
        <v>0</v>
      </c>
      <c r="H33" s="34">
        <f t="shared" si="21"/>
        <v>0</v>
      </c>
      <c r="I33" s="53">
        <v>0</v>
      </c>
      <c r="J33" s="10">
        <v>0</v>
      </c>
      <c r="K33" s="44">
        <v>0</v>
      </c>
      <c r="L33" s="60">
        <v>0</v>
      </c>
      <c r="M33" s="13">
        <v>0</v>
      </c>
      <c r="N33" s="34">
        <v>0</v>
      </c>
      <c r="O33" s="60">
        <v>0</v>
      </c>
      <c r="P33" s="13">
        <v>0</v>
      </c>
      <c r="Q33" s="34">
        <v>0</v>
      </c>
      <c r="R33" s="56">
        <f t="shared" ref="R33:R44" si="22">SUM(O33)</f>
        <v>0</v>
      </c>
      <c r="S33" s="14">
        <f t="shared" ref="S33:S44" si="23">SUM(P33)</f>
        <v>0</v>
      </c>
    </row>
    <row r="34" spans="1:19" x14ac:dyDescent="0.3">
      <c r="A34" s="32">
        <v>2015</v>
      </c>
      <c r="B34" s="43" t="s">
        <v>7</v>
      </c>
      <c r="C34" s="33">
        <v>0</v>
      </c>
      <c r="D34" s="10">
        <v>0</v>
      </c>
      <c r="E34" s="34">
        <v>0</v>
      </c>
      <c r="F34" s="33">
        <v>0</v>
      </c>
      <c r="G34" s="10">
        <v>0</v>
      </c>
      <c r="H34" s="34">
        <f t="shared" si="21"/>
        <v>0</v>
      </c>
      <c r="I34" s="53">
        <v>0</v>
      </c>
      <c r="J34" s="10">
        <v>0</v>
      </c>
      <c r="K34" s="44">
        <v>0</v>
      </c>
      <c r="L34" s="60">
        <v>0</v>
      </c>
      <c r="M34" s="13">
        <v>0</v>
      </c>
      <c r="N34" s="34">
        <v>0</v>
      </c>
      <c r="O34" s="60">
        <v>0.4</v>
      </c>
      <c r="P34" s="13">
        <v>12.49</v>
      </c>
      <c r="Q34" s="34">
        <f t="shared" ref="Q34:Q39" si="24">P34/O34*1000</f>
        <v>31224.999999999996</v>
      </c>
      <c r="R34" s="56">
        <f t="shared" si="22"/>
        <v>0.4</v>
      </c>
      <c r="S34" s="14">
        <f t="shared" si="23"/>
        <v>12.49</v>
      </c>
    </row>
    <row r="35" spans="1:19" x14ac:dyDescent="0.3">
      <c r="A35" s="32">
        <v>2015</v>
      </c>
      <c r="B35" s="43" t="s">
        <v>8</v>
      </c>
      <c r="C35" s="33">
        <v>0</v>
      </c>
      <c r="D35" s="10">
        <v>0</v>
      </c>
      <c r="E35" s="34">
        <v>0</v>
      </c>
      <c r="F35" s="33">
        <v>0</v>
      </c>
      <c r="G35" s="10">
        <v>0</v>
      </c>
      <c r="H35" s="34">
        <f t="shared" si="21"/>
        <v>0</v>
      </c>
      <c r="I35" s="53">
        <v>0</v>
      </c>
      <c r="J35" s="10">
        <v>0</v>
      </c>
      <c r="K35" s="44">
        <v>0</v>
      </c>
      <c r="L35" s="60">
        <v>0</v>
      </c>
      <c r="M35" s="13">
        <v>0</v>
      </c>
      <c r="N35" s="34">
        <v>0</v>
      </c>
      <c r="O35" s="60">
        <v>0</v>
      </c>
      <c r="P35" s="13">
        <v>0</v>
      </c>
      <c r="Q35" s="34">
        <v>0</v>
      </c>
      <c r="R35" s="56">
        <f t="shared" si="22"/>
        <v>0</v>
      </c>
      <c r="S35" s="14">
        <f t="shared" si="23"/>
        <v>0</v>
      </c>
    </row>
    <row r="36" spans="1:19" x14ac:dyDescent="0.3">
      <c r="A36" s="32">
        <v>2015</v>
      </c>
      <c r="B36" s="43" t="s">
        <v>9</v>
      </c>
      <c r="C36" s="33">
        <v>0</v>
      </c>
      <c r="D36" s="10">
        <v>0</v>
      </c>
      <c r="E36" s="34">
        <v>0</v>
      </c>
      <c r="F36" s="33">
        <v>0</v>
      </c>
      <c r="G36" s="10">
        <v>0</v>
      </c>
      <c r="H36" s="34">
        <f t="shared" si="21"/>
        <v>0</v>
      </c>
      <c r="I36" s="53">
        <v>0</v>
      </c>
      <c r="J36" s="10">
        <v>0</v>
      </c>
      <c r="K36" s="44">
        <v>0</v>
      </c>
      <c r="L36" s="60">
        <v>0</v>
      </c>
      <c r="M36" s="13">
        <v>0</v>
      </c>
      <c r="N36" s="34">
        <v>0</v>
      </c>
      <c r="O36" s="60">
        <v>0</v>
      </c>
      <c r="P36" s="13">
        <v>0</v>
      </c>
      <c r="Q36" s="34">
        <v>0</v>
      </c>
      <c r="R36" s="56">
        <f t="shared" si="22"/>
        <v>0</v>
      </c>
      <c r="S36" s="14">
        <f t="shared" si="23"/>
        <v>0</v>
      </c>
    </row>
    <row r="37" spans="1:19" x14ac:dyDescent="0.3">
      <c r="A37" s="32">
        <v>2015</v>
      </c>
      <c r="B37" s="43" t="s">
        <v>10</v>
      </c>
      <c r="C37" s="33">
        <v>0</v>
      </c>
      <c r="D37" s="10">
        <v>0</v>
      </c>
      <c r="E37" s="34">
        <v>0</v>
      </c>
      <c r="F37" s="33">
        <v>0</v>
      </c>
      <c r="G37" s="10">
        <v>0</v>
      </c>
      <c r="H37" s="34">
        <f t="shared" si="21"/>
        <v>0</v>
      </c>
      <c r="I37" s="53">
        <v>0</v>
      </c>
      <c r="J37" s="10">
        <v>0</v>
      </c>
      <c r="K37" s="44">
        <v>0</v>
      </c>
      <c r="L37" s="60">
        <v>0</v>
      </c>
      <c r="M37" s="13">
        <v>0</v>
      </c>
      <c r="N37" s="34">
        <v>0</v>
      </c>
      <c r="O37" s="60">
        <v>0</v>
      </c>
      <c r="P37" s="13">
        <v>0</v>
      </c>
      <c r="Q37" s="34">
        <v>0</v>
      </c>
      <c r="R37" s="56">
        <f t="shared" si="22"/>
        <v>0</v>
      </c>
      <c r="S37" s="14">
        <f t="shared" si="23"/>
        <v>0</v>
      </c>
    </row>
    <row r="38" spans="1:19" x14ac:dyDescent="0.3">
      <c r="A38" s="32">
        <v>2015</v>
      </c>
      <c r="B38" s="43" t="s">
        <v>11</v>
      </c>
      <c r="C38" s="33">
        <v>0</v>
      </c>
      <c r="D38" s="10">
        <v>0</v>
      </c>
      <c r="E38" s="34">
        <v>0</v>
      </c>
      <c r="F38" s="33">
        <v>0</v>
      </c>
      <c r="G38" s="10">
        <v>0</v>
      </c>
      <c r="H38" s="34">
        <f t="shared" si="21"/>
        <v>0</v>
      </c>
      <c r="I38" s="53">
        <v>0</v>
      </c>
      <c r="J38" s="10">
        <v>0</v>
      </c>
      <c r="K38" s="44">
        <v>0</v>
      </c>
      <c r="L38" s="60">
        <v>0</v>
      </c>
      <c r="M38" s="13">
        <v>0</v>
      </c>
      <c r="N38" s="34">
        <v>0</v>
      </c>
      <c r="O38" s="60">
        <v>0</v>
      </c>
      <c r="P38" s="13">
        <v>0</v>
      </c>
      <c r="Q38" s="34">
        <v>0</v>
      </c>
      <c r="R38" s="56">
        <f t="shared" si="22"/>
        <v>0</v>
      </c>
      <c r="S38" s="14">
        <f t="shared" si="23"/>
        <v>0</v>
      </c>
    </row>
    <row r="39" spans="1:19" x14ac:dyDescent="0.3">
      <c r="A39" s="32">
        <v>2015</v>
      </c>
      <c r="B39" s="43" t="s">
        <v>12</v>
      </c>
      <c r="C39" s="33">
        <v>0</v>
      </c>
      <c r="D39" s="10">
        <v>0</v>
      </c>
      <c r="E39" s="34">
        <v>0</v>
      </c>
      <c r="F39" s="33">
        <v>0</v>
      </c>
      <c r="G39" s="10">
        <v>0</v>
      </c>
      <c r="H39" s="34">
        <f t="shared" si="21"/>
        <v>0</v>
      </c>
      <c r="I39" s="53">
        <v>0</v>
      </c>
      <c r="J39" s="10">
        <v>0</v>
      </c>
      <c r="K39" s="44">
        <v>0</v>
      </c>
      <c r="L39" s="33">
        <v>0</v>
      </c>
      <c r="M39" s="10">
        <v>0</v>
      </c>
      <c r="N39" s="34">
        <f t="shared" ref="N39:N43" si="25">IF(L39=0,0,M39/L39*1000)</f>
        <v>0</v>
      </c>
      <c r="O39" s="33">
        <v>0.2</v>
      </c>
      <c r="P39" s="10">
        <v>6.44</v>
      </c>
      <c r="Q39" s="34">
        <f t="shared" si="24"/>
        <v>32200.000000000004</v>
      </c>
      <c r="R39" s="56">
        <f t="shared" si="22"/>
        <v>0.2</v>
      </c>
      <c r="S39" s="14">
        <f t="shared" si="23"/>
        <v>6.44</v>
      </c>
    </row>
    <row r="40" spans="1:19" x14ac:dyDescent="0.3">
      <c r="A40" s="32">
        <v>2015</v>
      </c>
      <c r="B40" s="43" t="s">
        <v>13</v>
      </c>
      <c r="C40" s="33">
        <v>0</v>
      </c>
      <c r="D40" s="10">
        <v>0</v>
      </c>
      <c r="E40" s="34">
        <v>0</v>
      </c>
      <c r="F40" s="33">
        <v>0</v>
      </c>
      <c r="G40" s="10">
        <v>0</v>
      </c>
      <c r="H40" s="34">
        <f t="shared" si="21"/>
        <v>0</v>
      </c>
      <c r="I40" s="53">
        <v>0</v>
      </c>
      <c r="J40" s="10">
        <v>0</v>
      </c>
      <c r="K40" s="44">
        <v>0</v>
      </c>
      <c r="L40" s="33">
        <v>0</v>
      </c>
      <c r="M40" s="10">
        <v>0</v>
      </c>
      <c r="N40" s="34">
        <f t="shared" si="25"/>
        <v>0</v>
      </c>
      <c r="O40" s="33">
        <v>0</v>
      </c>
      <c r="P40" s="10">
        <v>0</v>
      </c>
      <c r="Q40" s="34">
        <v>0</v>
      </c>
      <c r="R40" s="56">
        <f t="shared" si="22"/>
        <v>0</v>
      </c>
      <c r="S40" s="14">
        <f t="shared" si="23"/>
        <v>0</v>
      </c>
    </row>
    <row r="41" spans="1:19" x14ac:dyDescent="0.3">
      <c r="A41" s="32">
        <v>2015</v>
      </c>
      <c r="B41" s="43" t="s">
        <v>14</v>
      </c>
      <c r="C41" s="33">
        <v>0</v>
      </c>
      <c r="D41" s="10">
        <v>0</v>
      </c>
      <c r="E41" s="34">
        <v>0</v>
      </c>
      <c r="F41" s="33">
        <v>0</v>
      </c>
      <c r="G41" s="10">
        <v>0</v>
      </c>
      <c r="H41" s="34">
        <f t="shared" si="21"/>
        <v>0</v>
      </c>
      <c r="I41" s="53">
        <v>0</v>
      </c>
      <c r="J41" s="10">
        <v>0</v>
      </c>
      <c r="K41" s="44">
        <v>0</v>
      </c>
      <c r="L41" s="33">
        <v>0</v>
      </c>
      <c r="M41" s="10">
        <v>0</v>
      </c>
      <c r="N41" s="34">
        <f t="shared" si="25"/>
        <v>0</v>
      </c>
      <c r="O41" s="33">
        <v>0</v>
      </c>
      <c r="P41" s="10">
        <v>0</v>
      </c>
      <c r="Q41" s="34">
        <v>0</v>
      </c>
      <c r="R41" s="56">
        <f t="shared" si="22"/>
        <v>0</v>
      </c>
      <c r="S41" s="14">
        <f t="shared" si="23"/>
        <v>0</v>
      </c>
    </row>
    <row r="42" spans="1:19" x14ac:dyDescent="0.3">
      <c r="A42" s="32">
        <v>2015</v>
      </c>
      <c r="B42" s="44" t="s">
        <v>15</v>
      </c>
      <c r="C42" s="33">
        <v>0</v>
      </c>
      <c r="D42" s="10">
        <v>0</v>
      </c>
      <c r="E42" s="34">
        <v>0</v>
      </c>
      <c r="F42" s="33">
        <v>0</v>
      </c>
      <c r="G42" s="10">
        <v>0</v>
      </c>
      <c r="H42" s="34">
        <f t="shared" si="21"/>
        <v>0</v>
      </c>
      <c r="I42" s="53">
        <v>0</v>
      </c>
      <c r="J42" s="10">
        <v>0</v>
      </c>
      <c r="K42" s="44">
        <v>0</v>
      </c>
      <c r="L42" s="33">
        <v>0</v>
      </c>
      <c r="M42" s="10">
        <v>0</v>
      </c>
      <c r="N42" s="34">
        <f t="shared" si="25"/>
        <v>0</v>
      </c>
      <c r="O42" s="33">
        <v>0</v>
      </c>
      <c r="P42" s="10">
        <v>0</v>
      </c>
      <c r="Q42" s="34">
        <v>0</v>
      </c>
      <c r="R42" s="56">
        <f t="shared" si="22"/>
        <v>0</v>
      </c>
      <c r="S42" s="14">
        <f t="shared" si="23"/>
        <v>0</v>
      </c>
    </row>
    <row r="43" spans="1:19" x14ac:dyDescent="0.3">
      <c r="A43" s="32">
        <v>2015</v>
      </c>
      <c r="B43" s="43" t="s">
        <v>16</v>
      </c>
      <c r="C43" s="33">
        <v>0</v>
      </c>
      <c r="D43" s="10">
        <v>0</v>
      </c>
      <c r="E43" s="34">
        <v>0</v>
      </c>
      <c r="F43" s="33">
        <v>0</v>
      </c>
      <c r="G43" s="10">
        <v>0</v>
      </c>
      <c r="H43" s="34">
        <f t="shared" si="21"/>
        <v>0</v>
      </c>
      <c r="I43" s="53">
        <v>0</v>
      </c>
      <c r="J43" s="10">
        <v>0</v>
      </c>
      <c r="K43" s="44">
        <v>0</v>
      </c>
      <c r="L43" s="33">
        <v>0</v>
      </c>
      <c r="M43" s="10">
        <v>0</v>
      </c>
      <c r="N43" s="34">
        <f t="shared" si="25"/>
        <v>0</v>
      </c>
      <c r="O43" s="33">
        <v>0</v>
      </c>
      <c r="P43" s="10">
        <v>0</v>
      </c>
      <c r="Q43" s="34">
        <v>0</v>
      </c>
      <c r="R43" s="56">
        <f t="shared" si="22"/>
        <v>0</v>
      </c>
      <c r="S43" s="14">
        <f t="shared" si="23"/>
        <v>0</v>
      </c>
    </row>
    <row r="44" spans="1:19" ht="15" thickBot="1" x14ac:dyDescent="0.35">
      <c r="A44" s="35"/>
      <c r="B44" s="45" t="s">
        <v>17</v>
      </c>
      <c r="C44" s="36">
        <f t="shared" ref="C44:D44" si="26">SUM(C32:C43)</f>
        <v>0</v>
      </c>
      <c r="D44" s="30">
        <f t="shared" si="26"/>
        <v>0</v>
      </c>
      <c r="E44" s="37"/>
      <c r="F44" s="52">
        <f t="shared" ref="F44:G44" si="27">SUM(F32:F43)</f>
        <v>0</v>
      </c>
      <c r="G44" s="30">
        <f t="shared" si="27"/>
        <v>0</v>
      </c>
      <c r="H44" s="48"/>
      <c r="I44" s="52">
        <f t="shared" ref="I44:J44" si="28">SUM(I32:I43)</f>
        <v>0</v>
      </c>
      <c r="J44" s="30">
        <f t="shared" si="28"/>
        <v>0</v>
      </c>
      <c r="K44" s="48"/>
      <c r="L44" s="36">
        <f t="shared" ref="L44:M44" si="29">SUM(L32:L43)</f>
        <v>0</v>
      </c>
      <c r="M44" s="30">
        <f t="shared" si="29"/>
        <v>0</v>
      </c>
      <c r="N44" s="37"/>
      <c r="O44" s="36">
        <f t="shared" ref="O44:P44" si="30">SUM(O32:O43)</f>
        <v>0.60000000000000009</v>
      </c>
      <c r="P44" s="30">
        <f t="shared" si="30"/>
        <v>18.93</v>
      </c>
      <c r="Q44" s="37"/>
      <c r="R44" s="57">
        <f t="shared" si="22"/>
        <v>0.60000000000000009</v>
      </c>
      <c r="S44" s="31">
        <f t="shared" si="23"/>
        <v>18.93</v>
      </c>
    </row>
    <row r="45" spans="1:19" x14ac:dyDescent="0.3">
      <c r="A45" s="32">
        <v>2016</v>
      </c>
      <c r="B45" s="43" t="s">
        <v>5</v>
      </c>
      <c r="C45" s="33">
        <v>0</v>
      </c>
      <c r="D45" s="10">
        <v>0</v>
      </c>
      <c r="E45" s="34">
        <v>0</v>
      </c>
      <c r="F45" s="33">
        <v>0</v>
      </c>
      <c r="G45" s="10">
        <v>0</v>
      </c>
      <c r="H45" s="34">
        <f t="shared" ref="H45:H56" si="31">IF(F45=0,0,G45/F45*1000)</f>
        <v>0</v>
      </c>
      <c r="I45" s="53">
        <v>0</v>
      </c>
      <c r="J45" s="10">
        <v>0</v>
      </c>
      <c r="K45" s="44">
        <v>0</v>
      </c>
      <c r="L45" s="33">
        <v>0</v>
      </c>
      <c r="M45" s="10">
        <v>0</v>
      </c>
      <c r="N45" s="34">
        <v>0</v>
      </c>
      <c r="O45" s="33">
        <v>0</v>
      </c>
      <c r="P45" s="10">
        <v>0</v>
      </c>
      <c r="Q45" s="34">
        <v>0</v>
      </c>
      <c r="R45" s="56">
        <f t="shared" ref="R45:R83" si="32">SUM(O45+C45+I45)</f>
        <v>0</v>
      </c>
      <c r="S45" s="14">
        <f t="shared" ref="S45:S83" si="33">SUM(P45+D45+J45)</f>
        <v>0</v>
      </c>
    </row>
    <row r="46" spans="1:19" x14ac:dyDescent="0.3">
      <c r="A46" s="32">
        <v>2016</v>
      </c>
      <c r="B46" s="43" t="s">
        <v>6</v>
      </c>
      <c r="C46" s="60">
        <v>0</v>
      </c>
      <c r="D46" s="13">
        <v>0</v>
      </c>
      <c r="E46" s="34">
        <v>0</v>
      </c>
      <c r="F46" s="33">
        <v>0</v>
      </c>
      <c r="G46" s="10">
        <v>0</v>
      </c>
      <c r="H46" s="34">
        <f t="shared" si="31"/>
        <v>0</v>
      </c>
      <c r="I46" s="51">
        <v>0</v>
      </c>
      <c r="J46" s="13">
        <v>0</v>
      </c>
      <c r="K46" s="44">
        <v>0</v>
      </c>
      <c r="L46" s="60">
        <v>0</v>
      </c>
      <c r="M46" s="13">
        <v>0</v>
      </c>
      <c r="N46" s="34">
        <v>0</v>
      </c>
      <c r="O46" s="60">
        <v>0</v>
      </c>
      <c r="P46" s="13">
        <v>0</v>
      </c>
      <c r="Q46" s="34">
        <v>0</v>
      </c>
      <c r="R46" s="56">
        <f t="shared" si="32"/>
        <v>0</v>
      </c>
      <c r="S46" s="14">
        <f t="shared" si="33"/>
        <v>0</v>
      </c>
    </row>
    <row r="47" spans="1:19" x14ac:dyDescent="0.3">
      <c r="A47" s="32">
        <v>2016</v>
      </c>
      <c r="B47" s="43" t="s">
        <v>7</v>
      </c>
      <c r="C47" s="60">
        <v>0</v>
      </c>
      <c r="D47" s="13">
        <v>0</v>
      </c>
      <c r="E47" s="34">
        <v>0</v>
      </c>
      <c r="F47" s="33">
        <v>0</v>
      </c>
      <c r="G47" s="10">
        <v>0</v>
      </c>
      <c r="H47" s="34">
        <f t="shared" si="31"/>
        <v>0</v>
      </c>
      <c r="I47" s="51">
        <v>0</v>
      </c>
      <c r="J47" s="13">
        <v>0</v>
      </c>
      <c r="K47" s="44">
        <v>0</v>
      </c>
      <c r="L47" s="60">
        <v>0</v>
      </c>
      <c r="M47" s="13">
        <v>0</v>
      </c>
      <c r="N47" s="34">
        <v>0</v>
      </c>
      <c r="O47" s="60">
        <v>0</v>
      </c>
      <c r="P47" s="13">
        <v>0</v>
      </c>
      <c r="Q47" s="34">
        <v>0</v>
      </c>
      <c r="R47" s="56">
        <f t="shared" si="32"/>
        <v>0</v>
      </c>
      <c r="S47" s="14">
        <f t="shared" si="33"/>
        <v>0</v>
      </c>
    </row>
    <row r="48" spans="1:19" x14ac:dyDescent="0.3">
      <c r="A48" s="32">
        <v>2016</v>
      </c>
      <c r="B48" s="43" t="s">
        <v>8</v>
      </c>
      <c r="C48" s="60">
        <v>0</v>
      </c>
      <c r="D48" s="13">
        <v>0</v>
      </c>
      <c r="E48" s="34">
        <v>0</v>
      </c>
      <c r="F48" s="33">
        <v>0</v>
      </c>
      <c r="G48" s="10">
        <v>0</v>
      </c>
      <c r="H48" s="34">
        <f t="shared" si="31"/>
        <v>0</v>
      </c>
      <c r="I48" s="51">
        <v>0</v>
      </c>
      <c r="J48" s="13">
        <v>0</v>
      </c>
      <c r="K48" s="44">
        <v>0</v>
      </c>
      <c r="L48" s="60">
        <v>0</v>
      </c>
      <c r="M48" s="13">
        <v>0</v>
      </c>
      <c r="N48" s="34">
        <v>0</v>
      </c>
      <c r="O48" s="60">
        <v>0</v>
      </c>
      <c r="P48" s="13">
        <v>0</v>
      </c>
      <c r="Q48" s="34">
        <v>0</v>
      </c>
      <c r="R48" s="56">
        <f t="shared" si="32"/>
        <v>0</v>
      </c>
      <c r="S48" s="14">
        <f t="shared" si="33"/>
        <v>0</v>
      </c>
    </row>
    <row r="49" spans="1:19" x14ac:dyDescent="0.3">
      <c r="A49" s="32">
        <v>2016</v>
      </c>
      <c r="B49" s="43" t="s">
        <v>9</v>
      </c>
      <c r="C49" s="60">
        <v>0</v>
      </c>
      <c r="D49" s="13">
        <v>0</v>
      </c>
      <c r="E49" s="34">
        <v>0</v>
      </c>
      <c r="F49" s="33">
        <v>0</v>
      </c>
      <c r="G49" s="10">
        <v>0</v>
      </c>
      <c r="H49" s="34">
        <f t="shared" si="31"/>
        <v>0</v>
      </c>
      <c r="I49" s="51">
        <v>0</v>
      </c>
      <c r="J49" s="13">
        <v>0</v>
      </c>
      <c r="K49" s="44">
        <v>0</v>
      </c>
      <c r="L49" s="60">
        <v>0</v>
      </c>
      <c r="M49" s="13">
        <v>0</v>
      </c>
      <c r="N49" s="34">
        <v>0</v>
      </c>
      <c r="O49" s="60">
        <v>0</v>
      </c>
      <c r="P49" s="13">
        <v>0</v>
      </c>
      <c r="Q49" s="34">
        <v>0</v>
      </c>
      <c r="R49" s="56">
        <f t="shared" si="32"/>
        <v>0</v>
      </c>
      <c r="S49" s="14">
        <f t="shared" si="33"/>
        <v>0</v>
      </c>
    </row>
    <row r="50" spans="1:19" x14ac:dyDescent="0.3">
      <c r="A50" s="32">
        <v>2016</v>
      </c>
      <c r="B50" s="43" t="s">
        <v>10</v>
      </c>
      <c r="C50" s="60">
        <v>0</v>
      </c>
      <c r="D50" s="13">
        <v>0</v>
      </c>
      <c r="E50" s="34">
        <v>0</v>
      </c>
      <c r="F50" s="33">
        <v>0</v>
      </c>
      <c r="G50" s="10">
        <v>0</v>
      </c>
      <c r="H50" s="34">
        <f t="shared" si="31"/>
        <v>0</v>
      </c>
      <c r="I50" s="51">
        <v>0</v>
      </c>
      <c r="J50" s="13">
        <v>0</v>
      </c>
      <c r="K50" s="44">
        <v>0</v>
      </c>
      <c r="L50" s="60">
        <v>0</v>
      </c>
      <c r="M50" s="13">
        <v>0</v>
      </c>
      <c r="N50" s="34">
        <v>0</v>
      </c>
      <c r="O50" s="60">
        <v>0</v>
      </c>
      <c r="P50" s="13">
        <v>0</v>
      </c>
      <c r="Q50" s="34">
        <v>0</v>
      </c>
      <c r="R50" s="56">
        <f t="shared" si="32"/>
        <v>0</v>
      </c>
      <c r="S50" s="14">
        <f t="shared" si="33"/>
        <v>0</v>
      </c>
    </row>
    <row r="51" spans="1:19" x14ac:dyDescent="0.3">
      <c r="A51" s="32">
        <v>2016</v>
      </c>
      <c r="B51" s="43" t="s">
        <v>11</v>
      </c>
      <c r="C51" s="60">
        <v>0</v>
      </c>
      <c r="D51" s="13">
        <v>0</v>
      </c>
      <c r="E51" s="34">
        <v>0</v>
      </c>
      <c r="F51" s="33">
        <v>0</v>
      </c>
      <c r="G51" s="10">
        <v>0</v>
      </c>
      <c r="H51" s="34">
        <f t="shared" si="31"/>
        <v>0</v>
      </c>
      <c r="I51" s="51">
        <v>0</v>
      </c>
      <c r="J51" s="13">
        <v>0</v>
      </c>
      <c r="K51" s="44">
        <v>0</v>
      </c>
      <c r="L51" s="60">
        <v>0</v>
      </c>
      <c r="M51" s="13">
        <v>0</v>
      </c>
      <c r="N51" s="34">
        <v>0</v>
      </c>
      <c r="O51" s="60">
        <v>0</v>
      </c>
      <c r="P51" s="13">
        <v>0</v>
      </c>
      <c r="Q51" s="34">
        <v>0</v>
      </c>
      <c r="R51" s="56">
        <f t="shared" si="32"/>
        <v>0</v>
      </c>
      <c r="S51" s="14">
        <f t="shared" si="33"/>
        <v>0</v>
      </c>
    </row>
    <row r="52" spans="1:19" x14ac:dyDescent="0.3">
      <c r="A52" s="32">
        <v>2016</v>
      </c>
      <c r="B52" s="43" t="s">
        <v>12</v>
      </c>
      <c r="C52" s="33">
        <v>0</v>
      </c>
      <c r="D52" s="10">
        <v>0</v>
      </c>
      <c r="E52" s="34">
        <v>0</v>
      </c>
      <c r="F52" s="33">
        <v>0</v>
      </c>
      <c r="G52" s="10">
        <v>0</v>
      </c>
      <c r="H52" s="34">
        <f t="shared" si="31"/>
        <v>0</v>
      </c>
      <c r="I52" s="53">
        <v>0</v>
      </c>
      <c r="J52" s="10">
        <v>0</v>
      </c>
      <c r="K52" s="44">
        <v>0</v>
      </c>
      <c r="L52" s="33">
        <v>0</v>
      </c>
      <c r="M52" s="10">
        <v>0</v>
      </c>
      <c r="N52" s="34">
        <v>0</v>
      </c>
      <c r="O52" s="33">
        <v>0</v>
      </c>
      <c r="P52" s="10">
        <v>0</v>
      </c>
      <c r="Q52" s="34">
        <v>0</v>
      </c>
      <c r="R52" s="56">
        <f t="shared" si="32"/>
        <v>0</v>
      </c>
      <c r="S52" s="14">
        <f t="shared" si="33"/>
        <v>0</v>
      </c>
    </row>
    <row r="53" spans="1:19" x14ac:dyDescent="0.3">
      <c r="A53" s="32">
        <v>2016</v>
      </c>
      <c r="B53" s="43" t="s">
        <v>13</v>
      </c>
      <c r="C53" s="33">
        <v>0</v>
      </c>
      <c r="D53" s="10">
        <v>0</v>
      </c>
      <c r="E53" s="34">
        <v>0</v>
      </c>
      <c r="F53" s="33">
        <v>0</v>
      </c>
      <c r="G53" s="10">
        <v>0</v>
      </c>
      <c r="H53" s="34">
        <f t="shared" si="31"/>
        <v>0</v>
      </c>
      <c r="I53" s="53">
        <v>0</v>
      </c>
      <c r="J53" s="10">
        <v>0</v>
      </c>
      <c r="K53" s="44">
        <v>0</v>
      </c>
      <c r="L53" s="33">
        <v>0</v>
      </c>
      <c r="M53" s="10">
        <v>0</v>
      </c>
      <c r="N53" s="34">
        <v>0</v>
      </c>
      <c r="O53" s="33">
        <v>0</v>
      </c>
      <c r="P53" s="10">
        <v>0</v>
      </c>
      <c r="Q53" s="34">
        <v>0</v>
      </c>
      <c r="R53" s="56">
        <f t="shared" si="32"/>
        <v>0</v>
      </c>
      <c r="S53" s="14">
        <f t="shared" si="33"/>
        <v>0</v>
      </c>
    </row>
    <row r="54" spans="1:19" x14ac:dyDescent="0.3">
      <c r="A54" s="32">
        <v>2016</v>
      </c>
      <c r="B54" s="43" t="s">
        <v>14</v>
      </c>
      <c r="C54" s="33">
        <v>2E-3</v>
      </c>
      <c r="D54" s="10">
        <v>0.19</v>
      </c>
      <c r="E54" s="34">
        <f t="shared" ref="E54" si="34">D54/C54*1000</f>
        <v>95000</v>
      </c>
      <c r="F54" s="33">
        <v>0</v>
      </c>
      <c r="G54" s="10">
        <v>0</v>
      </c>
      <c r="H54" s="34">
        <f t="shared" si="31"/>
        <v>0</v>
      </c>
      <c r="I54" s="53">
        <v>0</v>
      </c>
      <c r="J54" s="10">
        <v>0</v>
      </c>
      <c r="K54" s="44">
        <v>0</v>
      </c>
      <c r="L54" s="33">
        <v>0</v>
      </c>
      <c r="M54" s="10">
        <v>0</v>
      </c>
      <c r="N54" s="34">
        <v>0</v>
      </c>
      <c r="O54" s="33">
        <v>0</v>
      </c>
      <c r="P54" s="10">
        <v>0</v>
      </c>
      <c r="Q54" s="34">
        <v>0</v>
      </c>
      <c r="R54" s="56">
        <f t="shared" si="32"/>
        <v>2E-3</v>
      </c>
      <c r="S54" s="14">
        <f t="shared" si="33"/>
        <v>0.19</v>
      </c>
    </row>
    <row r="55" spans="1:19" x14ac:dyDescent="0.3">
      <c r="A55" s="32">
        <v>2016</v>
      </c>
      <c r="B55" s="44" t="s">
        <v>15</v>
      </c>
      <c r="C55" s="33">
        <v>0</v>
      </c>
      <c r="D55" s="10">
        <v>0</v>
      </c>
      <c r="E55" s="34">
        <v>0</v>
      </c>
      <c r="F55" s="33">
        <v>0</v>
      </c>
      <c r="G55" s="10">
        <v>0</v>
      </c>
      <c r="H55" s="34">
        <f t="shared" si="31"/>
        <v>0</v>
      </c>
      <c r="I55" s="53">
        <v>1.827</v>
      </c>
      <c r="J55" s="10">
        <v>1.08</v>
      </c>
      <c r="K55" s="44">
        <f t="shared" ref="K55" si="35">J55/I55*1000</f>
        <v>591.13300492610847</v>
      </c>
      <c r="L55" s="33">
        <v>0</v>
      </c>
      <c r="M55" s="10">
        <v>0</v>
      </c>
      <c r="N55" s="34">
        <v>0</v>
      </c>
      <c r="O55" s="33">
        <v>0</v>
      </c>
      <c r="P55" s="10">
        <v>0</v>
      </c>
      <c r="Q55" s="34">
        <v>0</v>
      </c>
      <c r="R55" s="56">
        <f t="shared" si="32"/>
        <v>1.827</v>
      </c>
      <c r="S55" s="14">
        <f t="shared" si="33"/>
        <v>1.08</v>
      </c>
    </row>
    <row r="56" spans="1:19" x14ac:dyDescent="0.3">
      <c r="A56" s="32">
        <v>2016</v>
      </c>
      <c r="B56" s="43" t="s">
        <v>16</v>
      </c>
      <c r="C56" s="33">
        <v>0</v>
      </c>
      <c r="D56" s="10">
        <v>0</v>
      </c>
      <c r="E56" s="34">
        <v>0</v>
      </c>
      <c r="F56" s="33">
        <v>0</v>
      </c>
      <c r="G56" s="10">
        <v>0</v>
      </c>
      <c r="H56" s="34">
        <f t="shared" si="31"/>
        <v>0</v>
      </c>
      <c r="I56" s="53">
        <v>0</v>
      </c>
      <c r="J56" s="10">
        <v>0</v>
      </c>
      <c r="K56" s="44">
        <v>0</v>
      </c>
      <c r="L56" s="33">
        <v>0</v>
      </c>
      <c r="M56" s="10">
        <v>0</v>
      </c>
      <c r="N56" s="34">
        <v>0</v>
      </c>
      <c r="O56" s="33">
        <v>0</v>
      </c>
      <c r="P56" s="10">
        <v>0</v>
      </c>
      <c r="Q56" s="34">
        <v>0</v>
      </c>
      <c r="R56" s="56">
        <f t="shared" si="32"/>
        <v>0</v>
      </c>
      <c r="S56" s="14">
        <f t="shared" si="33"/>
        <v>0</v>
      </c>
    </row>
    <row r="57" spans="1:19" ht="15" thickBot="1" x14ac:dyDescent="0.35">
      <c r="A57" s="35"/>
      <c r="B57" s="45" t="s">
        <v>17</v>
      </c>
      <c r="C57" s="36">
        <f t="shared" ref="C57:D57" si="36">SUM(C45:C56)</f>
        <v>2E-3</v>
      </c>
      <c r="D57" s="30">
        <f t="shared" si="36"/>
        <v>0.19</v>
      </c>
      <c r="E57" s="37"/>
      <c r="F57" s="52">
        <f t="shared" ref="F57:G57" si="37">SUM(F45:F56)</f>
        <v>0</v>
      </c>
      <c r="G57" s="30">
        <f t="shared" si="37"/>
        <v>0</v>
      </c>
      <c r="H57" s="48"/>
      <c r="I57" s="52">
        <f t="shared" ref="I57:J57" si="38">SUM(I45:I56)</f>
        <v>1.827</v>
      </c>
      <c r="J57" s="30">
        <f t="shared" si="38"/>
        <v>1.08</v>
      </c>
      <c r="K57" s="48"/>
      <c r="L57" s="36">
        <f t="shared" ref="L57:M57" si="39">SUM(L45:L56)</f>
        <v>0</v>
      </c>
      <c r="M57" s="30">
        <f t="shared" si="39"/>
        <v>0</v>
      </c>
      <c r="N57" s="37"/>
      <c r="O57" s="36">
        <f t="shared" ref="O57:P57" si="40">SUM(O45:O56)</f>
        <v>0</v>
      </c>
      <c r="P57" s="30">
        <f t="shared" si="40"/>
        <v>0</v>
      </c>
      <c r="Q57" s="37"/>
      <c r="R57" s="57">
        <f t="shared" si="32"/>
        <v>1.829</v>
      </c>
      <c r="S57" s="31">
        <f t="shared" si="33"/>
        <v>1.27</v>
      </c>
    </row>
    <row r="58" spans="1:19" x14ac:dyDescent="0.3">
      <c r="A58" s="32">
        <v>2017</v>
      </c>
      <c r="B58" s="43" t="s">
        <v>5</v>
      </c>
      <c r="C58" s="33">
        <v>0</v>
      </c>
      <c r="D58" s="10">
        <v>0</v>
      </c>
      <c r="E58" s="34">
        <v>0</v>
      </c>
      <c r="F58" s="33">
        <v>0</v>
      </c>
      <c r="G58" s="10">
        <v>0</v>
      </c>
      <c r="H58" s="34">
        <f t="shared" ref="H58:H69" si="41">IF(F58=0,0,G58/F58*1000)</f>
        <v>0</v>
      </c>
      <c r="I58" s="53">
        <v>0</v>
      </c>
      <c r="J58" s="10">
        <v>0</v>
      </c>
      <c r="K58" s="44">
        <v>0</v>
      </c>
      <c r="L58" s="33">
        <v>0</v>
      </c>
      <c r="M58" s="10">
        <v>0</v>
      </c>
      <c r="N58" s="34">
        <v>0</v>
      </c>
      <c r="O58" s="33">
        <v>0</v>
      </c>
      <c r="P58" s="10">
        <v>0</v>
      </c>
      <c r="Q58" s="34">
        <v>0</v>
      </c>
      <c r="R58" s="56">
        <f t="shared" si="32"/>
        <v>0</v>
      </c>
      <c r="S58" s="14">
        <f t="shared" si="33"/>
        <v>0</v>
      </c>
    </row>
    <row r="59" spans="1:19" x14ac:dyDescent="0.3">
      <c r="A59" s="32">
        <v>2017</v>
      </c>
      <c r="B59" s="43" t="s">
        <v>6</v>
      </c>
      <c r="C59" s="60">
        <v>0</v>
      </c>
      <c r="D59" s="13">
        <v>0</v>
      </c>
      <c r="E59" s="34">
        <v>0</v>
      </c>
      <c r="F59" s="33">
        <v>0</v>
      </c>
      <c r="G59" s="10">
        <v>0</v>
      </c>
      <c r="H59" s="34">
        <f t="shared" si="41"/>
        <v>0</v>
      </c>
      <c r="I59" s="51">
        <v>0</v>
      </c>
      <c r="J59" s="13">
        <v>0</v>
      </c>
      <c r="K59" s="44">
        <v>0</v>
      </c>
      <c r="L59" s="60">
        <v>0</v>
      </c>
      <c r="M59" s="13">
        <v>0</v>
      </c>
      <c r="N59" s="34">
        <v>0</v>
      </c>
      <c r="O59" s="60">
        <v>0</v>
      </c>
      <c r="P59" s="13">
        <v>0</v>
      </c>
      <c r="Q59" s="34">
        <v>0</v>
      </c>
      <c r="R59" s="56">
        <f t="shared" si="32"/>
        <v>0</v>
      </c>
      <c r="S59" s="14">
        <f t="shared" si="33"/>
        <v>0</v>
      </c>
    </row>
    <row r="60" spans="1:19" x14ac:dyDescent="0.3">
      <c r="A60" s="32">
        <v>2017</v>
      </c>
      <c r="B60" s="43" t="s">
        <v>7</v>
      </c>
      <c r="C60" s="60">
        <v>0</v>
      </c>
      <c r="D60" s="13">
        <v>0</v>
      </c>
      <c r="E60" s="34">
        <v>0</v>
      </c>
      <c r="F60" s="33">
        <v>0</v>
      </c>
      <c r="G60" s="10">
        <v>0</v>
      </c>
      <c r="H60" s="34">
        <f t="shared" si="41"/>
        <v>0</v>
      </c>
      <c r="I60" s="51">
        <v>0</v>
      </c>
      <c r="J60" s="13">
        <v>0</v>
      </c>
      <c r="K60" s="44">
        <v>0</v>
      </c>
      <c r="L60" s="60">
        <v>0</v>
      </c>
      <c r="M60" s="13">
        <v>0</v>
      </c>
      <c r="N60" s="34">
        <v>0</v>
      </c>
      <c r="O60" s="60">
        <v>0</v>
      </c>
      <c r="P60" s="13">
        <v>0</v>
      </c>
      <c r="Q60" s="34">
        <v>0</v>
      </c>
      <c r="R60" s="56">
        <f t="shared" si="32"/>
        <v>0</v>
      </c>
      <c r="S60" s="14">
        <f t="shared" si="33"/>
        <v>0</v>
      </c>
    </row>
    <row r="61" spans="1:19" x14ac:dyDescent="0.3">
      <c r="A61" s="32">
        <v>2017</v>
      </c>
      <c r="B61" s="43" t="s">
        <v>8</v>
      </c>
      <c r="C61" s="60">
        <v>0</v>
      </c>
      <c r="D61" s="13">
        <v>0</v>
      </c>
      <c r="E61" s="34">
        <v>0</v>
      </c>
      <c r="F61" s="33">
        <v>0</v>
      </c>
      <c r="G61" s="10">
        <v>0</v>
      </c>
      <c r="H61" s="34">
        <f t="shared" si="41"/>
        <v>0</v>
      </c>
      <c r="I61" s="51">
        <v>0</v>
      </c>
      <c r="J61" s="13">
        <v>0</v>
      </c>
      <c r="K61" s="44">
        <v>0</v>
      </c>
      <c r="L61" s="60">
        <v>0</v>
      </c>
      <c r="M61" s="13">
        <v>0</v>
      </c>
      <c r="N61" s="34">
        <v>0</v>
      </c>
      <c r="O61" s="60">
        <v>0</v>
      </c>
      <c r="P61" s="13">
        <v>0</v>
      </c>
      <c r="Q61" s="34">
        <v>0</v>
      </c>
      <c r="R61" s="56">
        <f t="shared" si="32"/>
        <v>0</v>
      </c>
      <c r="S61" s="14">
        <f t="shared" si="33"/>
        <v>0</v>
      </c>
    </row>
    <row r="62" spans="1:19" x14ac:dyDescent="0.3">
      <c r="A62" s="32">
        <v>2017</v>
      </c>
      <c r="B62" s="43" t="s">
        <v>9</v>
      </c>
      <c r="C62" s="60">
        <v>0</v>
      </c>
      <c r="D62" s="13">
        <v>0</v>
      </c>
      <c r="E62" s="34">
        <v>0</v>
      </c>
      <c r="F62" s="33">
        <v>0</v>
      </c>
      <c r="G62" s="10">
        <v>0</v>
      </c>
      <c r="H62" s="34">
        <f t="shared" si="41"/>
        <v>0</v>
      </c>
      <c r="I62" s="51">
        <v>0</v>
      </c>
      <c r="J62" s="13">
        <v>0</v>
      </c>
      <c r="K62" s="44">
        <v>0</v>
      </c>
      <c r="L62" s="60">
        <v>0</v>
      </c>
      <c r="M62" s="13">
        <v>0</v>
      </c>
      <c r="N62" s="34">
        <v>0</v>
      </c>
      <c r="O62" s="60">
        <v>0</v>
      </c>
      <c r="P62" s="13">
        <v>0</v>
      </c>
      <c r="Q62" s="34">
        <v>0</v>
      </c>
      <c r="R62" s="56">
        <f t="shared" si="32"/>
        <v>0</v>
      </c>
      <c r="S62" s="14">
        <f t="shared" si="33"/>
        <v>0</v>
      </c>
    </row>
    <row r="63" spans="1:19" x14ac:dyDescent="0.3">
      <c r="A63" s="32">
        <v>2017</v>
      </c>
      <c r="B63" s="43" t="s">
        <v>10</v>
      </c>
      <c r="C63" s="60">
        <v>0</v>
      </c>
      <c r="D63" s="13">
        <v>0</v>
      </c>
      <c r="E63" s="34">
        <v>0</v>
      </c>
      <c r="F63" s="33">
        <v>0</v>
      </c>
      <c r="G63" s="10">
        <v>0</v>
      </c>
      <c r="H63" s="34">
        <f t="shared" si="41"/>
        <v>0</v>
      </c>
      <c r="I63" s="51">
        <v>0</v>
      </c>
      <c r="J63" s="13">
        <v>0</v>
      </c>
      <c r="K63" s="44">
        <v>0</v>
      </c>
      <c r="L63" s="60">
        <v>0</v>
      </c>
      <c r="M63" s="13">
        <v>0</v>
      </c>
      <c r="N63" s="34">
        <v>0</v>
      </c>
      <c r="O63" s="60">
        <v>0</v>
      </c>
      <c r="P63" s="13">
        <v>0</v>
      </c>
      <c r="Q63" s="34">
        <v>0</v>
      </c>
      <c r="R63" s="56">
        <f t="shared" si="32"/>
        <v>0</v>
      </c>
      <c r="S63" s="14">
        <f t="shared" si="33"/>
        <v>0</v>
      </c>
    </row>
    <row r="64" spans="1:19" x14ac:dyDescent="0.3">
      <c r="A64" s="32">
        <v>2017</v>
      </c>
      <c r="B64" s="43" t="s">
        <v>11</v>
      </c>
      <c r="C64" s="60">
        <v>0</v>
      </c>
      <c r="D64" s="13">
        <v>0</v>
      </c>
      <c r="E64" s="34">
        <v>0</v>
      </c>
      <c r="F64" s="33">
        <v>0</v>
      </c>
      <c r="G64" s="10">
        <v>0</v>
      </c>
      <c r="H64" s="34">
        <f t="shared" si="41"/>
        <v>0</v>
      </c>
      <c r="I64" s="51">
        <v>0</v>
      </c>
      <c r="J64" s="13">
        <v>0</v>
      </c>
      <c r="K64" s="44">
        <v>0</v>
      </c>
      <c r="L64" s="60">
        <v>0</v>
      </c>
      <c r="M64" s="13">
        <v>0</v>
      </c>
      <c r="N64" s="34">
        <v>0</v>
      </c>
      <c r="O64" s="60">
        <v>0</v>
      </c>
      <c r="P64" s="13">
        <v>0</v>
      </c>
      <c r="Q64" s="34">
        <v>0</v>
      </c>
      <c r="R64" s="56">
        <f t="shared" si="32"/>
        <v>0</v>
      </c>
      <c r="S64" s="14">
        <f t="shared" si="33"/>
        <v>0</v>
      </c>
    </row>
    <row r="65" spans="1:19" x14ac:dyDescent="0.3">
      <c r="A65" s="32">
        <v>2017</v>
      </c>
      <c r="B65" s="43" t="s">
        <v>12</v>
      </c>
      <c r="C65" s="33">
        <v>0</v>
      </c>
      <c r="D65" s="10">
        <v>0</v>
      </c>
      <c r="E65" s="34">
        <v>0</v>
      </c>
      <c r="F65" s="33">
        <v>0</v>
      </c>
      <c r="G65" s="10">
        <v>0</v>
      </c>
      <c r="H65" s="34">
        <f t="shared" si="41"/>
        <v>0</v>
      </c>
      <c r="I65" s="53">
        <v>0</v>
      </c>
      <c r="J65" s="10">
        <v>0</v>
      </c>
      <c r="K65" s="44">
        <v>0</v>
      </c>
      <c r="L65" s="33">
        <v>0</v>
      </c>
      <c r="M65" s="10">
        <v>0</v>
      </c>
      <c r="N65" s="34">
        <v>0</v>
      </c>
      <c r="O65" s="33">
        <v>0</v>
      </c>
      <c r="P65" s="10">
        <v>0</v>
      </c>
      <c r="Q65" s="34">
        <v>0</v>
      </c>
      <c r="R65" s="56">
        <f t="shared" si="32"/>
        <v>0</v>
      </c>
      <c r="S65" s="14">
        <f t="shared" si="33"/>
        <v>0</v>
      </c>
    </row>
    <row r="66" spans="1:19" x14ac:dyDescent="0.3">
      <c r="A66" s="32">
        <v>2017</v>
      </c>
      <c r="B66" s="43" t="s">
        <v>13</v>
      </c>
      <c r="C66" s="33">
        <v>0</v>
      </c>
      <c r="D66" s="10">
        <v>0</v>
      </c>
      <c r="E66" s="34">
        <v>0</v>
      </c>
      <c r="F66" s="33">
        <v>0</v>
      </c>
      <c r="G66" s="10">
        <v>0</v>
      </c>
      <c r="H66" s="34">
        <f t="shared" si="41"/>
        <v>0</v>
      </c>
      <c r="I66" s="53">
        <v>0</v>
      </c>
      <c r="J66" s="10">
        <v>0</v>
      </c>
      <c r="K66" s="44">
        <v>0</v>
      </c>
      <c r="L66" s="33">
        <v>0</v>
      </c>
      <c r="M66" s="10">
        <v>0</v>
      </c>
      <c r="N66" s="34">
        <v>0</v>
      </c>
      <c r="O66" s="33">
        <v>0</v>
      </c>
      <c r="P66" s="10">
        <v>0</v>
      </c>
      <c r="Q66" s="34">
        <v>0</v>
      </c>
      <c r="R66" s="56">
        <f t="shared" si="32"/>
        <v>0</v>
      </c>
      <c r="S66" s="14">
        <f t="shared" si="33"/>
        <v>0</v>
      </c>
    </row>
    <row r="67" spans="1:19" x14ac:dyDescent="0.3">
      <c r="A67" s="32">
        <v>2017</v>
      </c>
      <c r="B67" s="43" t="s">
        <v>14</v>
      </c>
      <c r="C67" s="33">
        <v>0</v>
      </c>
      <c r="D67" s="10">
        <v>0</v>
      </c>
      <c r="E67" s="34">
        <v>0</v>
      </c>
      <c r="F67" s="33">
        <v>0</v>
      </c>
      <c r="G67" s="10">
        <v>0</v>
      </c>
      <c r="H67" s="34">
        <f t="shared" si="41"/>
        <v>0</v>
      </c>
      <c r="I67" s="53">
        <v>0</v>
      </c>
      <c r="J67" s="10">
        <v>0</v>
      </c>
      <c r="K67" s="44">
        <v>0</v>
      </c>
      <c r="L67" s="33">
        <v>0</v>
      </c>
      <c r="M67" s="10">
        <v>0</v>
      </c>
      <c r="N67" s="34">
        <v>0</v>
      </c>
      <c r="O67" s="33">
        <v>0</v>
      </c>
      <c r="P67" s="10">
        <v>0</v>
      </c>
      <c r="Q67" s="34">
        <v>0</v>
      </c>
      <c r="R67" s="56">
        <f t="shared" si="32"/>
        <v>0</v>
      </c>
      <c r="S67" s="14">
        <f t="shared" si="33"/>
        <v>0</v>
      </c>
    </row>
    <row r="68" spans="1:19" x14ac:dyDescent="0.3">
      <c r="A68" s="32">
        <v>2017</v>
      </c>
      <c r="B68" s="44" t="s">
        <v>15</v>
      </c>
      <c r="C68" s="33">
        <v>0</v>
      </c>
      <c r="D68" s="10">
        <v>0</v>
      </c>
      <c r="E68" s="34">
        <v>0</v>
      </c>
      <c r="F68" s="33">
        <v>0</v>
      </c>
      <c r="G68" s="10">
        <v>0</v>
      </c>
      <c r="H68" s="34">
        <f t="shared" si="41"/>
        <v>0</v>
      </c>
      <c r="I68" s="53">
        <v>0</v>
      </c>
      <c r="J68" s="10">
        <v>0</v>
      </c>
      <c r="K68" s="44">
        <v>0</v>
      </c>
      <c r="L68" s="33">
        <v>0</v>
      </c>
      <c r="M68" s="10">
        <v>0</v>
      </c>
      <c r="N68" s="34">
        <v>0</v>
      </c>
      <c r="O68" s="33">
        <v>0</v>
      </c>
      <c r="P68" s="10">
        <v>0</v>
      </c>
      <c r="Q68" s="34">
        <v>0</v>
      </c>
      <c r="R68" s="56">
        <f t="shared" si="32"/>
        <v>0</v>
      </c>
      <c r="S68" s="14">
        <f t="shared" si="33"/>
        <v>0</v>
      </c>
    </row>
    <row r="69" spans="1:19" x14ac:dyDescent="0.3">
      <c r="A69" s="32">
        <v>2017</v>
      </c>
      <c r="B69" s="43" t="s">
        <v>16</v>
      </c>
      <c r="C69" s="33">
        <v>0</v>
      </c>
      <c r="D69" s="10">
        <v>0</v>
      </c>
      <c r="E69" s="34">
        <v>0</v>
      </c>
      <c r="F69" s="33">
        <v>0</v>
      </c>
      <c r="G69" s="10">
        <v>0</v>
      </c>
      <c r="H69" s="34">
        <f t="shared" si="41"/>
        <v>0</v>
      </c>
      <c r="I69" s="53">
        <v>0</v>
      </c>
      <c r="J69" s="10">
        <v>0</v>
      </c>
      <c r="K69" s="44">
        <v>0</v>
      </c>
      <c r="L69" s="33">
        <v>0</v>
      </c>
      <c r="M69" s="10">
        <v>0</v>
      </c>
      <c r="N69" s="34">
        <v>0</v>
      </c>
      <c r="O69" s="33">
        <v>0</v>
      </c>
      <c r="P69" s="10">
        <v>0</v>
      </c>
      <c r="Q69" s="34">
        <v>0</v>
      </c>
      <c r="R69" s="56">
        <f t="shared" si="32"/>
        <v>0</v>
      </c>
      <c r="S69" s="14">
        <f t="shared" si="33"/>
        <v>0</v>
      </c>
    </row>
    <row r="70" spans="1:19" ht="15" thickBot="1" x14ac:dyDescent="0.35">
      <c r="A70" s="35"/>
      <c r="B70" s="45" t="s">
        <v>17</v>
      </c>
      <c r="C70" s="36">
        <f t="shared" ref="C70:D70" si="42">SUM(C58:C69)</f>
        <v>0</v>
      </c>
      <c r="D70" s="30">
        <f t="shared" si="42"/>
        <v>0</v>
      </c>
      <c r="E70" s="37"/>
      <c r="F70" s="52">
        <f t="shared" ref="F70:G70" si="43">SUM(F58:F69)</f>
        <v>0</v>
      </c>
      <c r="G70" s="30">
        <f t="shared" si="43"/>
        <v>0</v>
      </c>
      <c r="H70" s="48"/>
      <c r="I70" s="52">
        <f t="shared" ref="I70:J70" si="44">SUM(I58:I69)</f>
        <v>0</v>
      </c>
      <c r="J70" s="30">
        <f t="shared" si="44"/>
        <v>0</v>
      </c>
      <c r="K70" s="48"/>
      <c r="L70" s="36">
        <f t="shared" ref="L70:M70" si="45">SUM(L58:L69)</f>
        <v>0</v>
      </c>
      <c r="M70" s="30">
        <f t="shared" si="45"/>
        <v>0</v>
      </c>
      <c r="N70" s="37"/>
      <c r="O70" s="36">
        <f t="shared" ref="O70:P70" si="46">SUM(O58:O69)</f>
        <v>0</v>
      </c>
      <c r="P70" s="30">
        <f t="shared" si="46"/>
        <v>0</v>
      </c>
      <c r="Q70" s="37"/>
      <c r="R70" s="57">
        <f t="shared" si="32"/>
        <v>0</v>
      </c>
      <c r="S70" s="31">
        <f t="shared" si="33"/>
        <v>0</v>
      </c>
    </row>
    <row r="71" spans="1:19" x14ac:dyDescent="0.3">
      <c r="A71" s="32">
        <v>2018</v>
      </c>
      <c r="B71" s="43" t="s">
        <v>5</v>
      </c>
      <c r="C71" s="33">
        <v>0</v>
      </c>
      <c r="D71" s="10">
        <v>0</v>
      </c>
      <c r="E71" s="34">
        <v>0</v>
      </c>
      <c r="F71" s="33">
        <v>0</v>
      </c>
      <c r="G71" s="10">
        <v>0</v>
      </c>
      <c r="H71" s="34">
        <f t="shared" ref="H71:H82" si="47">IF(F71=0,0,G71/F71*1000)</f>
        <v>0</v>
      </c>
      <c r="I71" s="53">
        <v>0</v>
      </c>
      <c r="J71" s="10">
        <v>0</v>
      </c>
      <c r="K71" s="44">
        <v>0</v>
      </c>
      <c r="L71" s="60">
        <v>0</v>
      </c>
      <c r="M71" s="13">
        <v>0</v>
      </c>
      <c r="N71" s="34">
        <v>0</v>
      </c>
      <c r="O71" s="33">
        <v>0</v>
      </c>
      <c r="P71" s="10">
        <v>0</v>
      </c>
      <c r="Q71" s="34">
        <v>0</v>
      </c>
      <c r="R71" s="56">
        <f t="shared" si="32"/>
        <v>0</v>
      </c>
      <c r="S71" s="14">
        <f t="shared" si="33"/>
        <v>0</v>
      </c>
    </row>
    <row r="72" spans="1:19" x14ac:dyDescent="0.3">
      <c r="A72" s="32">
        <v>2018</v>
      </c>
      <c r="B72" s="43" t="s">
        <v>6</v>
      </c>
      <c r="C72" s="60">
        <v>0</v>
      </c>
      <c r="D72" s="13">
        <v>0</v>
      </c>
      <c r="E72" s="34">
        <v>0</v>
      </c>
      <c r="F72" s="33">
        <v>0</v>
      </c>
      <c r="G72" s="10">
        <v>0</v>
      </c>
      <c r="H72" s="34">
        <f t="shared" si="47"/>
        <v>0</v>
      </c>
      <c r="I72" s="51">
        <v>0</v>
      </c>
      <c r="J72" s="13">
        <v>0</v>
      </c>
      <c r="K72" s="44">
        <v>0</v>
      </c>
      <c r="L72" s="60">
        <v>0</v>
      </c>
      <c r="M72" s="13">
        <v>0</v>
      </c>
      <c r="N72" s="34">
        <v>0</v>
      </c>
      <c r="O72" s="60">
        <v>0</v>
      </c>
      <c r="P72" s="13">
        <v>0</v>
      </c>
      <c r="Q72" s="34">
        <v>0</v>
      </c>
      <c r="R72" s="56">
        <f t="shared" si="32"/>
        <v>0</v>
      </c>
      <c r="S72" s="14">
        <f t="shared" si="33"/>
        <v>0</v>
      </c>
    </row>
    <row r="73" spans="1:19" x14ac:dyDescent="0.3">
      <c r="A73" s="32">
        <v>2018</v>
      </c>
      <c r="B73" s="43" t="s">
        <v>7</v>
      </c>
      <c r="C73" s="60">
        <v>0</v>
      </c>
      <c r="D73" s="13">
        <v>0</v>
      </c>
      <c r="E73" s="34">
        <v>0</v>
      </c>
      <c r="F73" s="33">
        <v>0</v>
      </c>
      <c r="G73" s="10">
        <v>0</v>
      </c>
      <c r="H73" s="34">
        <f t="shared" si="47"/>
        <v>0</v>
      </c>
      <c r="I73" s="51">
        <v>0</v>
      </c>
      <c r="J73" s="13">
        <v>0</v>
      </c>
      <c r="K73" s="44">
        <v>0</v>
      </c>
      <c r="L73" s="60">
        <v>0</v>
      </c>
      <c r="M73" s="13">
        <v>0</v>
      </c>
      <c r="N73" s="34">
        <v>0</v>
      </c>
      <c r="O73" s="60">
        <v>0</v>
      </c>
      <c r="P73" s="13">
        <v>0</v>
      </c>
      <c r="Q73" s="34">
        <v>0</v>
      </c>
      <c r="R73" s="56">
        <f t="shared" si="32"/>
        <v>0</v>
      </c>
      <c r="S73" s="14">
        <f t="shared" si="33"/>
        <v>0</v>
      </c>
    </row>
    <row r="74" spans="1:19" x14ac:dyDescent="0.3">
      <c r="A74" s="32">
        <v>2018</v>
      </c>
      <c r="B74" s="43" t="s">
        <v>8</v>
      </c>
      <c r="C74" s="60">
        <v>0</v>
      </c>
      <c r="D74" s="13">
        <v>0</v>
      </c>
      <c r="E74" s="34">
        <v>0</v>
      </c>
      <c r="F74" s="33">
        <v>0</v>
      </c>
      <c r="G74" s="10">
        <v>0</v>
      </c>
      <c r="H74" s="34">
        <f t="shared" si="47"/>
        <v>0</v>
      </c>
      <c r="I74" s="51">
        <v>0</v>
      </c>
      <c r="J74" s="13">
        <v>0</v>
      </c>
      <c r="K74" s="44">
        <v>0</v>
      </c>
      <c r="L74" s="60">
        <v>0</v>
      </c>
      <c r="M74" s="13">
        <v>0</v>
      </c>
      <c r="N74" s="34">
        <v>0</v>
      </c>
      <c r="O74" s="60">
        <v>0</v>
      </c>
      <c r="P74" s="13">
        <v>0</v>
      </c>
      <c r="Q74" s="34">
        <v>0</v>
      </c>
      <c r="R74" s="56">
        <f t="shared" si="32"/>
        <v>0</v>
      </c>
      <c r="S74" s="14">
        <f t="shared" si="33"/>
        <v>0</v>
      </c>
    </row>
    <row r="75" spans="1:19" x14ac:dyDescent="0.3">
      <c r="A75" s="32">
        <v>2018</v>
      </c>
      <c r="B75" s="43" t="s">
        <v>9</v>
      </c>
      <c r="C75" s="60">
        <v>0</v>
      </c>
      <c r="D75" s="13">
        <v>0</v>
      </c>
      <c r="E75" s="34">
        <v>0</v>
      </c>
      <c r="F75" s="33">
        <v>0</v>
      </c>
      <c r="G75" s="10">
        <v>0</v>
      </c>
      <c r="H75" s="34">
        <f t="shared" si="47"/>
        <v>0</v>
      </c>
      <c r="I75" s="51">
        <v>0</v>
      </c>
      <c r="J75" s="13">
        <v>0</v>
      </c>
      <c r="K75" s="44">
        <v>0</v>
      </c>
      <c r="L75" s="60">
        <v>0</v>
      </c>
      <c r="M75" s="13">
        <v>0</v>
      </c>
      <c r="N75" s="34">
        <v>0</v>
      </c>
      <c r="O75" s="60">
        <v>0</v>
      </c>
      <c r="P75" s="13">
        <v>0</v>
      </c>
      <c r="Q75" s="34">
        <v>0</v>
      </c>
      <c r="R75" s="56">
        <f t="shared" si="32"/>
        <v>0</v>
      </c>
      <c r="S75" s="14">
        <f t="shared" si="33"/>
        <v>0</v>
      </c>
    </row>
    <row r="76" spans="1:19" x14ac:dyDescent="0.3">
      <c r="A76" s="32">
        <v>2018</v>
      </c>
      <c r="B76" s="43" t="s">
        <v>10</v>
      </c>
      <c r="C76" s="60">
        <v>0</v>
      </c>
      <c r="D76" s="13">
        <v>0</v>
      </c>
      <c r="E76" s="34">
        <v>0</v>
      </c>
      <c r="F76" s="33">
        <v>0</v>
      </c>
      <c r="G76" s="10">
        <v>0</v>
      </c>
      <c r="H76" s="34">
        <f t="shared" si="47"/>
        <v>0</v>
      </c>
      <c r="I76" s="51">
        <v>0</v>
      </c>
      <c r="J76" s="13">
        <v>0</v>
      </c>
      <c r="K76" s="44">
        <v>0</v>
      </c>
      <c r="L76" s="60">
        <v>0</v>
      </c>
      <c r="M76" s="13">
        <v>0</v>
      </c>
      <c r="N76" s="34">
        <v>0</v>
      </c>
      <c r="O76" s="60">
        <v>0</v>
      </c>
      <c r="P76" s="13">
        <v>0</v>
      </c>
      <c r="Q76" s="34">
        <v>0</v>
      </c>
      <c r="R76" s="56">
        <f t="shared" si="32"/>
        <v>0</v>
      </c>
      <c r="S76" s="14">
        <f t="shared" si="33"/>
        <v>0</v>
      </c>
    </row>
    <row r="77" spans="1:19" x14ac:dyDescent="0.3">
      <c r="A77" s="32">
        <v>2018</v>
      </c>
      <c r="B77" s="43" t="s">
        <v>11</v>
      </c>
      <c r="C77" s="60">
        <v>0</v>
      </c>
      <c r="D77" s="13">
        <v>0</v>
      </c>
      <c r="E77" s="34">
        <v>0</v>
      </c>
      <c r="F77" s="33">
        <v>0</v>
      </c>
      <c r="G77" s="10">
        <v>0</v>
      </c>
      <c r="H77" s="34">
        <f t="shared" si="47"/>
        <v>0</v>
      </c>
      <c r="I77" s="51">
        <v>0</v>
      </c>
      <c r="J77" s="13">
        <v>0</v>
      </c>
      <c r="K77" s="44">
        <v>0</v>
      </c>
      <c r="L77" s="60">
        <v>0</v>
      </c>
      <c r="M77" s="13">
        <v>0</v>
      </c>
      <c r="N77" s="34">
        <v>0</v>
      </c>
      <c r="O77" s="60">
        <v>0</v>
      </c>
      <c r="P77" s="13">
        <v>0</v>
      </c>
      <c r="Q77" s="34">
        <v>0</v>
      </c>
      <c r="R77" s="56">
        <f t="shared" si="32"/>
        <v>0</v>
      </c>
      <c r="S77" s="14">
        <f t="shared" si="33"/>
        <v>0</v>
      </c>
    </row>
    <row r="78" spans="1:19" x14ac:dyDescent="0.3">
      <c r="A78" s="32">
        <v>2018</v>
      </c>
      <c r="B78" s="43" t="s">
        <v>12</v>
      </c>
      <c r="C78" s="60">
        <v>0</v>
      </c>
      <c r="D78" s="13">
        <v>0</v>
      </c>
      <c r="E78" s="34">
        <v>0</v>
      </c>
      <c r="F78" s="33">
        <v>0</v>
      </c>
      <c r="G78" s="10">
        <v>0</v>
      </c>
      <c r="H78" s="34">
        <f t="shared" si="47"/>
        <v>0</v>
      </c>
      <c r="I78" s="51">
        <v>0</v>
      </c>
      <c r="J78" s="13">
        <v>0</v>
      </c>
      <c r="K78" s="44">
        <v>0</v>
      </c>
      <c r="L78" s="33">
        <v>0</v>
      </c>
      <c r="M78" s="10">
        <v>0</v>
      </c>
      <c r="N78" s="34">
        <f t="shared" ref="N78:N82" si="48">IF(L78=0,0,M78/L78*1000)</f>
        <v>0</v>
      </c>
      <c r="O78" s="33">
        <v>0.11459999999999999</v>
      </c>
      <c r="P78" s="10">
        <v>2.98</v>
      </c>
      <c r="Q78" s="34">
        <f t="shared" ref="Q78" si="49">P78/O78*1000</f>
        <v>26003.490401396164</v>
      </c>
      <c r="R78" s="56">
        <f t="shared" si="32"/>
        <v>0.11459999999999999</v>
      </c>
      <c r="S78" s="14">
        <f t="shared" si="33"/>
        <v>2.98</v>
      </c>
    </row>
    <row r="79" spans="1:19" x14ac:dyDescent="0.3">
      <c r="A79" s="32">
        <v>2018</v>
      </c>
      <c r="B79" s="43" t="s">
        <v>13</v>
      </c>
      <c r="C79" s="60">
        <v>0</v>
      </c>
      <c r="D79" s="13">
        <v>0</v>
      </c>
      <c r="E79" s="34">
        <v>0</v>
      </c>
      <c r="F79" s="33">
        <v>0</v>
      </c>
      <c r="G79" s="10">
        <v>0</v>
      </c>
      <c r="H79" s="34">
        <f t="shared" si="47"/>
        <v>0</v>
      </c>
      <c r="I79" s="51">
        <v>0</v>
      </c>
      <c r="J79" s="13">
        <v>0</v>
      </c>
      <c r="K79" s="44">
        <v>0</v>
      </c>
      <c r="L79" s="33">
        <v>0</v>
      </c>
      <c r="M79" s="10">
        <v>0</v>
      </c>
      <c r="N79" s="34">
        <f t="shared" si="48"/>
        <v>0</v>
      </c>
      <c r="O79" s="60">
        <v>0</v>
      </c>
      <c r="P79" s="13">
        <v>0</v>
      </c>
      <c r="Q79" s="34">
        <v>0</v>
      </c>
      <c r="R79" s="56">
        <f t="shared" si="32"/>
        <v>0</v>
      </c>
      <c r="S79" s="14">
        <f t="shared" si="33"/>
        <v>0</v>
      </c>
    </row>
    <row r="80" spans="1:19" x14ac:dyDescent="0.3">
      <c r="A80" s="32">
        <v>2018</v>
      </c>
      <c r="B80" s="43" t="s">
        <v>14</v>
      </c>
      <c r="C80" s="60">
        <v>0</v>
      </c>
      <c r="D80" s="13">
        <v>0</v>
      </c>
      <c r="E80" s="34">
        <v>0</v>
      </c>
      <c r="F80" s="33">
        <v>0</v>
      </c>
      <c r="G80" s="10">
        <v>0</v>
      </c>
      <c r="H80" s="34">
        <f t="shared" si="47"/>
        <v>0</v>
      </c>
      <c r="I80" s="51">
        <v>0</v>
      </c>
      <c r="J80" s="13">
        <v>0</v>
      </c>
      <c r="K80" s="44">
        <v>0</v>
      </c>
      <c r="L80" s="33">
        <v>0</v>
      </c>
      <c r="M80" s="10">
        <v>0</v>
      </c>
      <c r="N80" s="34">
        <f t="shared" si="48"/>
        <v>0</v>
      </c>
      <c r="O80" s="60">
        <v>0</v>
      </c>
      <c r="P80" s="13">
        <v>0</v>
      </c>
      <c r="Q80" s="34">
        <v>0</v>
      </c>
      <c r="R80" s="56">
        <f t="shared" si="32"/>
        <v>0</v>
      </c>
      <c r="S80" s="14">
        <f t="shared" si="33"/>
        <v>0</v>
      </c>
    </row>
    <row r="81" spans="1:19" x14ac:dyDescent="0.3">
      <c r="A81" s="32">
        <v>2018</v>
      </c>
      <c r="B81" s="44" t="s">
        <v>15</v>
      </c>
      <c r="C81" s="60">
        <v>0</v>
      </c>
      <c r="D81" s="13">
        <v>0</v>
      </c>
      <c r="E81" s="34">
        <v>0</v>
      </c>
      <c r="F81" s="33">
        <v>0</v>
      </c>
      <c r="G81" s="10">
        <v>0</v>
      </c>
      <c r="H81" s="34">
        <f t="shared" si="47"/>
        <v>0</v>
      </c>
      <c r="I81" s="51">
        <v>0</v>
      </c>
      <c r="J81" s="13">
        <v>0</v>
      </c>
      <c r="K81" s="44">
        <v>0</v>
      </c>
      <c r="L81" s="33">
        <v>0</v>
      </c>
      <c r="M81" s="10">
        <v>0</v>
      </c>
      <c r="N81" s="34">
        <f t="shared" si="48"/>
        <v>0</v>
      </c>
      <c r="O81" s="60">
        <v>0</v>
      </c>
      <c r="P81" s="13">
        <v>0</v>
      </c>
      <c r="Q81" s="34">
        <v>0</v>
      </c>
      <c r="R81" s="56">
        <f t="shared" si="32"/>
        <v>0</v>
      </c>
      <c r="S81" s="14">
        <f t="shared" si="33"/>
        <v>0</v>
      </c>
    </row>
    <row r="82" spans="1:19" x14ac:dyDescent="0.3">
      <c r="A82" s="32">
        <v>2018</v>
      </c>
      <c r="B82" s="43" t="s">
        <v>16</v>
      </c>
      <c r="C82" s="60">
        <v>0</v>
      </c>
      <c r="D82" s="13">
        <v>0</v>
      </c>
      <c r="E82" s="34">
        <v>0</v>
      </c>
      <c r="F82" s="33">
        <v>0</v>
      </c>
      <c r="G82" s="10">
        <v>0</v>
      </c>
      <c r="H82" s="34">
        <f t="shared" si="47"/>
        <v>0</v>
      </c>
      <c r="I82" s="51">
        <v>0</v>
      </c>
      <c r="J82" s="13">
        <v>0</v>
      </c>
      <c r="K82" s="44">
        <v>0</v>
      </c>
      <c r="L82" s="33">
        <v>0</v>
      </c>
      <c r="M82" s="10">
        <v>0</v>
      </c>
      <c r="N82" s="34">
        <f t="shared" si="48"/>
        <v>0</v>
      </c>
      <c r="O82" s="60">
        <v>0</v>
      </c>
      <c r="P82" s="13">
        <v>0</v>
      </c>
      <c r="Q82" s="34">
        <v>0</v>
      </c>
      <c r="R82" s="56">
        <f t="shared" si="32"/>
        <v>0</v>
      </c>
      <c r="S82" s="14">
        <f t="shared" si="33"/>
        <v>0</v>
      </c>
    </row>
    <row r="83" spans="1:19" ht="15" thickBot="1" x14ac:dyDescent="0.35">
      <c r="A83" s="35"/>
      <c r="B83" s="45" t="s">
        <v>17</v>
      </c>
      <c r="C83" s="36">
        <f t="shared" ref="C83:D83" si="50">SUM(C71:C82)</f>
        <v>0</v>
      </c>
      <c r="D83" s="30">
        <f t="shared" si="50"/>
        <v>0</v>
      </c>
      <c r="E83" s="37"/>
      <c r="F83" s="52">
        <f t="shared" ref="F83:G83" si="51">SUM(F71:F82)</f>
        <v>0</v>
      </c>
      <c r="G83" s="30">
        <f t="shared" si="51"/>
        <v>0</v>
      </c>
      <c r="H83" s="48"/>
      <c r="I83" s="52">
        <f t="shared" ref="I83:J83" si="52">SUM(I71:I82)</f>
        <v>0</v>
      </c>
      <c r="J83" s="30">
        <f t="shared" si="52"/>
        <v>0</v>
      </c>
      <c r="K83" s="48"/>
      <c r="L83" s="36">
        <f t="shared" ref="L83:M83" si="53">SUM(L71:L82)</f>
        <v>0</v>
      </c>
      <c r="M83" s="30">
        <f t="shared" si="53"/>
        <v>0</v>
      </c>
      <c r="N83" s="37"/>
      <c r="O83" s="36">
        <f t="shared" ref="O83:P83" si="54">SUM(O71:O82)</f>
        <v>0.11459999999999999</v>
      </c>
      <c r="P83" s="30">
        <f t="shared" si="54"/>
        <v>2.98</v>
      </c>
      <c r="Q83" s="37"/>
      <c r="R83" s="57">
        <f t="shared" si="32"/>
        <v>0.11459999999999999</v>
      </c>
      <c r="S83" s="31">
        <f t="shared" si="33"/>
        <v>2.98</v>
      </c>
    </row>
    <row r="84" spans="1:19" x14ac:dyDescent="0.3">
      <c r="A84" s="32">
        <v>2019</v>
      </c>
      <c r="B84" s="43" t="s">
        <v>5</v>
      </c>
      <c r="C84" s="60">
        <v>0</v>
      </c>
      <c r="D84" s="13">
        <v>0</v>
      </c>
      <c r="E84" s="34">
        <v>0</v>
      </c>
      <c r="F84" s="33">
        <v>0</v>
      </c>
      <c r="G84" s="10">
        <v>0</v>
      </c>
      <c r="H84" s="34">
        <f t="shared" ref="H84:H95" si="55">IF(F84=0,0,G84/F84*1000)</f>
        <v>0</v>
      </c>
      <c r="I84" s="51">
        <v>0</v>
      </c>
      <c r="J84" s="13">
        <v>0</v>
      </c>
      <c r="K84" s="44">
        <v>0</v>
      </c>
      <c r="L84" s="60">
        <v>0</v>
      </c>
      <c r="M84" s="13">
        <v>0</v>
      </c>
      <c r="N84" s="34">
        <v>0</v>
      </c>
      <c r="O84" s="60">
        <v>0</v>
      </c>
      <c r="P84" s="13">
        <v>0</v>
      </c>
      <c r="Q84" s="34">
        <v>0</v>
      </c>
      <c r="R84" s="56">
        <f t="shared" ref="R84:R96" si="56">SUM(O84+C84+I84)</f>
        <v>0</v>
      </c>
      <c r="S84" s="14">
        <f t="shared" ref="S84:S96" si="57">SUM(P84+D84+J84)</f>
        <v>0</v>
      </c>
    </row>
    <row r="85" spans="1:19" x14ac:dyDescent="0.3">
      <c r="A85" s="32">
        <v>2019</v>
      </c>
      <c r="B85" s="43" t="s">
        <v>6</v>
      </c>
      <c r="C85" s="60">
        <v>0</v>
      </c>
      <c r="D85" s="13">
        <v>0</v>
      </c>
      <c r="E85" s="34">
        <v>0</v>
      </c>
      <c r="F85" s="33">
        <v>0</v>
      </c>
      <c r="G85" s="10">
        <v>0</v>
      </c>
      <c r="H85" s="34">
        <f t="shared" si="55"/>
        <v>0</v>
      </c>
      <c r="I85" s="51">
        <v>0</v>
      </c>
      <c r="J85" s="13">
        <v>0</v>
      </c>
      <c r="K85" s="44">
        <v>0</v>
      </c>
      <c r="L85" s="60">
        <v>0</v>
      </c>
      <c r="M85" s="13">
        <v>0</v>
      </c>
      <c r="N85" s="34">
        <v>0</v>
      </c>
      <c r="O85" s="60">
        <v>0</v>
      </c>
      <c r="P85" s="13">
        <v>0</v>
      </c>
      <c r="Q85" s="34">
        <v>0</v>
      </c>
      <c r="R85" s="56">
        <f t="shared" si="56"/>
        <v>0</v>
      </c>
      <c r="S85" s="14">
        <f t="shared" si="57"/>
        <v>0</v>
      </c>
    </row>
    <row r="86" spans="1:19" x14ac:dyDescent="0.3">
      <c r="A86" s="32">
        <v>2019</v>
      </c>
      <c r="B86" s="43" t="s">
        <v>7</v>
      </c>
      <c r="C86" s="60">
        <v>0</v>
      </c>
      <c r="D86" s="13">
        <v>0</v>
      </c>
      <c r="E86" s="34">
        <v>0</v>
      </c>
      <c r="F86" s="33">
        <v>0</v>
      </c>
      <c r="G86" s="10">
        <v>0</v>
      </c>
      <c r="H86" s="34">
        <f t="shared" si="55"/>
        <v>0</v>
      </c>
      <c r="I86" s="51">
        <v>0</v>
      </c>
      <c r="J86" s="13">
        <v>0</v>
      </c>
      <c r="K86" s="44">
        <v>0</v>
      </c>
      <c r="L86" s="60">
        <v>0</v>
      </c>
      <c r="M86" s="13">
        <v>0</v>
      </c>
      <c r="N86" s="34">
        <v>0</v>
      </c>
      <c r="O86" s="60">
        <v>0</v>
      </c>
      <c r="P86" s="13">
        <v>0</v>
      </c>
      <c r="Q86" s="34">
        <v>0</v>
      </c>
      <c r="R86" s="56">
        <f t="shared" si="56"/>
        <v>0</v>
      </c>
      <c r="S86" s="14">
        <f t="shared" si="57"/>
        <v>0</v>
      </c>
    </row>
    <row r="87" spans="1:19" x14ac:dyDescent="0.3">
      <c r="A87" s="32">
        <v>2019</v>
      </c>
      <c r="B87" s="43" t="s">
        <v>8</v>
      </c>
      <c r="C87" s="60">
        <v>0</v>
      </c>
      <c r="D87" s="13">
        <v>0</v>
      </c>
      <c r="E87" s="34">
        <v>0</v>
      </c>
      <c r="F87" s="33">
        <v>0</v>
      </c>
      <c r="G87" s="10">
        <v>0</v>
      </c>
      <c r="H87" s="34">
        <f t="shared" si="55"/>
        <v>0</v>
      </c>
      <c r="I87" s="51">
        <v>0</v>
      </c>
      <c r="J87" s="13">
        <v>0</v>
      </c>
      <c r="K87" s="44">
        <v>0</v>
      </c>
      <c r="L87" s="60">
        <v>0</v>
      </c>
      <c r="M87" s="13">
        <v>0</v>
      </c>
      <c r="N87" s="34">
        <v>0</v>
      </c>
      <c r="O87" s="60">
        <v>0</v>
      </c>
      <c r="P87" s="13">
        <v>0</v>
      </c>
      <c r="Q87" s="34">
        <v>0</v>
      </c>
      <c r="R87" s="56">
        <f t="shared" si="56"/>
        <v>0</v>
      </c>
      <c r="S87" s="14">
        <f t="shared" si="57"/>
        <v>0</v>
      </c>
    </row>
    <row r="88" spans="1:19" x14ac:dyDescent="0.3">
      <c r="A88" s="32">
        <v>2019</v>
      </c>
      <c r="B88" s="43" t="s">
        <v>9</v>
      </c>
      <c r="C88" s="60">
        <v>0</v>
      </c>
      <c r="D88" s="13">
        <v>0</v>
      </c>
      <c r="E88" s="34">
        <v>0</v>
      </c>
      <c r="F88" s="33">
        <v>0</v>
      </c>
      <c r="G88" s="10">
        <v>0</v>
      </c>
      <c r="H88" s="34">
        <f t="shared" si="55"/>
        <v>0</v>
      </c>
      <c r="I88" s="51">
        <v>0</v>
      </c>
      <c r="J88" s="13">
        <v>0</v>
      </c>
      <c r="K88" s="44">
        <v>0</v>
      </c>
      <c r="L88" s="60">
        <v>0</v>
      </c>
      <c r="M88" s="13">
        <v>0</v>
      </c>
      <c r="N88" s="34">
        <v>0</v>
      </c>
      <c r="O88" s="60">
        <v>0</v>
      </c>
      <c r="P88" s="13">
        <v>0</v>
      </c>
      <c r="Q88" s="34">
        <v>0</v>
      </c>
      <c r="R88" s="56">
        <f t="shared" si="56"/>
        <v>0</v>
      </c>
      <c r="S88" s="14">
        <f t="shared" si="57"/>
        <v>0</v>
      </c>
    </row>
    <row r="89" spans="1:19" x14ac:dyDescent="0.3">
      <c r="A89" s="32">
        <v>2019</v>
      </c>
      <c r="B89" s="43" t="s">
        <v>10</v>
      </c>
      <c r="C89" s="60">
        <v>0</v>
      </c>
      <c r="D89" s="13">
        <v>0</v>
      </c>
      <c r="E89" s="34">
        <v>0</v>
      </c>
      <c r="F89" s="33">
        <v>0</v>
      </c>
      <c r="G89" s="10">
        <v>0</v>
      </c>
      <c r="H89" s="34">
        <f t="shared" si="55"/>
        <v>0</v>
      </c>
      <c r="I89" s="51">
        <v>0</v>
      </c>
      <c r="J89" s="13">
        <v>0</v>
      </c>
      <c r="K89" s="44">
        <v>0</v>
      </c>
      <c r="L89" s="60">
        <v>0</v>
      </c>
      <c r="M89" s="13">
        <v>0</v>
      </c>
      <c r="N89" s="34">
        <v>0</v>
      </c>
      <c r="O89" s="60">
        <v>0</v>
      </c>
      <c r="P89" s="13">
        <v>0</v>
      </c>
      <c r="Q89" s="34">
        <v>0</v>
      </c>
      <c r="R89" s="56">
        <f t="shared" si="56"/>
        <v>0</v>
      </c>
      <c r="S89" s="14">
        <f t="shared" si="57"/>
        <v>0</v>
      </c>
    </row>
    <row r="90" spans="1:19" x14ac:dyDescent="0.3">
      <c r="A90" s="32">
        <v>2019</v>
      </c>
      <c r="B90" s="43" t="s">
        <v>11</v>
      </c>
      <c r="C90" s="60">
        <v>0</v>
      </c>
      <c r="D90" s="13">
        <v>0</v>
      </c>
      <c r="E90" s="34">
        <v>0</v>
      </c>
      <c r="F90" s="33">
        <v>0</v>
      </c>
      <c r="G90" s="10">
        <v>0</v>
      </c>
      <c r="H90" s="34">
        <f t="shared" si="55"/>
        <v>0</v>
      </c>
      <c r="I90" s="51">
        <v>0</v>
      </c>
      <c r="J90" s="13">
        <v>0</v>
      </c>
      <c r="K90" s="44">
        <v>0</v>
      </c>
      <c r="L90" s="60">
        <v>0</v>
      </c>
      <c r="M90" s="13">
        <v>0</v>
      </c>
      <c r="N90" s="34">
        <v>0</v>
      </c>
      <c r="O90" s="60">
        <v>0</v>
      </c>
      <c r="P90" s="13">
        <v>0</v>
      </c>
      <c r="Q90" s="34">
        <v>0</v>
      </c>
      <c r="R90" s="56">
        <f t="shared" si="56"/>
        <v>0</v>
      </c>
      <c r="S90" s="14">
        <f t="shared" si="57"/>
        <v>0</v>
      </c>
    </row>
    <row r="91" spans="1:19" x14ac:dyDescent="0.3">
      <c r="A91" s="32">
        <v>2019</v>
      </c>
      <c r="B91" s="43" t="s">
        <v>12</v>
      </c>
      <c r="C91" s="60">
        <v>0</v>
      </c>
      <c r="D91" s="13">
        <v>0</v>
      </c>
      <c r="E91" s="34">
        <v>0</v>
      </c>
      <c r="F91" s="33">
        <v>0</v>
      </c>
      <c r="G91" s="10">
        <v>0</v>
      </c>
      <c r="H91" s="34">
        <f t="shared" si="55"/>
        <v>0</v>
      </c>
      <c r="I91" s="51">
        <v>0</v>
      </c>
      <c r="J91" s="13">
        <v>0</v>
      </c>
      <c r="K91" s="44">
        <v>0</v>
      </c>
      <c r="L91" s="33">
        <v>0</v>
      </c>
      <c r="M91" s="10">
        <v>0</v>
      </c>
      <c r="N91" s="34">
        <f t="shared" ref="N91:N95" si="58">IF(L91=0,0,M91/L91*1000)</f>
        <v>0</v>
      </c>
      <c r="O91" s="33">
        <v>0.01</v>
      </c>
      <c r="P91" s="10">
        <v>1.0009999999999999</v>
      </c>
      <c r="Q91" s="61">
        <f t="shared" ref="Q91:Q95" si="59">P91/O91*1000</f>
        <v>100099.99999999999</v>
      </c>
      <c r="R91" s="56">
        <f t="shared" si="56"/>
        <v>0.01</v>
      </c>
      <c r="S91" s="14">
        <f t="shared" si="57"/>
        <v>1.0009999999999999</v>
      </c>
    </row>
    <row r="92" spans="1:19" x14ac:dyDescent="0.3">
      <c r="A92" s="32">
        <v>2019</v>
      </c>
      <c r="B92" s="43" t="s">
        <v>13</v>
      </c>
      <c r="C92" s="60">
        <v>0</v>
      </c>
      <c r="D92" s="13">
        <v>0</v>
      </c>
      <c r="E92" s="34">
        <v>0</v>
      </c>
      <c r="F92" s="33">
        <v>0</v>
      </c>
      <c r="G92" s="10">
        <v>0</v>
      </c>
      <c r="H92" s="34">
        <f t="shared" si="55"/>
        <v>0</v>
      </c>
      <c r="I92" s="51">
        <v>0</v>
      </c>
      <c r="J92" s="13">
        <v>0</v>
      </c>
      <c r="K92" s="44">
        <v>0</v>
      </c>
      <c r="L92" s="33">
        <v>0</v>
      </c>
      <c r="M92" s="10">
        <v>0</v>
      </c>
      <c r="N92" s="34">
        <f t="shared" si="58"/>
        <v>0</v>
      </c>
      <c r="O92" s="60">
        <v>0</v>
      </c>
      <c r="P92" s="13">
        <v>0</v>
      </c>
      <c r="Q92" s="34">
        <v>0</v>
      </c>
      <c r="R92" s="56">
        <f t="shared" si="56"/>
        <v>0</v>
      </c>
      <c r="S92" s="14">
        <f t="shared" si="57"/>
        <v>0</v>
      </c>
    </row>
    <row r="93" spans="1:19" x14ac:dyDescent="0.3">
      <c r="A93" s="32">
        <v>2019</v>
      </c>
      <c r="B93" s="43" t="s">
        <v>14</v>
      </c>
      <c r="C93" s="60">
        <v>0</v>
      </c>
      <c r="D93" s="13">
        <v>0</v>
      </c>
      <c r="E93" s="34">
        <v>0</v>
      </c>
      <c r="F93" s="33">
        <v>0</v>
      </c>
      <c r="G93" s="10">
        <v>0</v>
      </c>
      <c r="H93" s="34">
        <f t="shared" si="55"/>
        <v>0</v>
      </c>
      <c r="I93" s="51">
        <v>0</v>
      </c>
      <c r="J93" s="13">
        <v>0</v>
      </c>
      <c r="K93" s="44">
        <v>0</v>
      </c>
      <c r="L93" s="33">
        <v>0</v>
      </c>
      <c r="M93" s="10">
        <v>0</v>
      </c>
      <c r="N93" s="34">
        <f t="shared" si="58"/>
        <v>0</v>
      </c>
      <c r="O93" s="60">
        <v>0</v>
      </c>
      <c r="P93" s="13">
        <v>0</v>
      </c>
      <c r="Q93" s="34">
        <v>0</v>
      </c>
      <c r="R93" s="56">
        <f t="shared" si="56"/>
        <v>0</v>
      </c>
      <c r="S93" s="14">
        <f t="shared" si="57"/>
        <v>0</v>
      </c>
    </row>
    <row r="94" spans="1:19" x14ac:dyDescent="0.3">
      <c r="A94" s="32">
        <v>2019</v>
      </c>
      <c r="B94" s="44" t="s">
        <v>15</v>
      </c>
      <c r="C94" s="60">
        <v>0</v>
      </c>
      <c r="D94" s="13">
        <v>0</v>
      </c>
      <c r="E94" s="34">
        <v>0</v>
      </c>
      <c r="F94" s="33">
        <v>0</v>
      </c>
      <c r="G94" s="10">
        <v>0</v>
      </c>
      <c r="H94" s="34">
        <f t="shared" si="55"/>
        <v>0</v>
      </c>
      <c r="I94" s="51">
        <v>0</v>
      </c>
      <c r="J94" s="13">
        <v>0</v>
      </c>
      <c r="K94" s="44">
        <v>0</v>
      </c>
      <c r="L94" s="33">
        <v>0</v>
      </c>
      <c r="M94" s="10">
        <v>0</v>
      </c>
      <c r="N94" s="34">
        <f t="shared" si="58"/>
        <v>0</v>
      </c>
      <c r="O94" s="33">
        <v>0.21</v>
      </c>
      <c r="P94" s="10">
        <v>9.6110000000000007</v>
      </c>
      <c r="Q94" s="34">
        <f t="shared" si="59"/>
        <v>45766.666666666672</v>
      </c>
      <c r="R94" s="56">
        <f t="shared" si="56"/>
        <v>0.21</v>
      </c>
      <c r="S94" s="14">
        <f t="shared" si="57"/>
        <v>9.6110000000000007</v>
      </c>
    </row>
    <row r="95" spans="1:19" x14ac:dyDescent="0.3">
      <c r="A95" s="32">
        <v>2019</v>
      </c>
      <c r="B95" s="43" t="s">
        <v>16</v>
      </c>
      <c r="C95" s="60">
        <v>0</v>
      </c>
      <c r="D95" s="13">
        <v>0</v>
      </c>
      <c r="E95" s="34">
        <v>0</v>
      </c>
      <c r="F95" s="33">
        <v>0</v>
      </c>
      <c r="G95" s="10">
        <v>0</v>
      </c>
      <c r="H95" s="34">
        <f t="shared" si="55"/>
        <v>0</v>
      </c>
      <c r="I95" s="51">
        <v>0</v>
      </c>
      <c r="J95" s="13">
        <v>0</v>
      </c>
      <c r="K95" s="44">
        <v>0</v>
      </c>
      <c r="L95" s="33">
        <v>0</v>
      </c>
      <c r="M95" s="10">
        <v>0</v>
      </c>
      <c r="N95" s="34">
        <f t="shared" si="58"/>
        <v>0</v>
      </c>
      <c r="O95" s="33">
        <v>0.28100000000000003</v>
      </c>
      <c r="P95" s="10">
        <v>7.4870000000000001</v>
      </c>
      <c r="Q95" s="34">
        <f t="shared" si="59"/>
        <v>26644.128113879004</v>
      </c>
      <c r="R95" s="56">
        <f t="shared" si="56"/>
        <v>0.28100000000000003</v>
      </c>
      <c r="S95" s="14">
        <f t="shared" si="57"/>
        <v>7.4870000000000001</v>
      </c>
    </row>
    <row r="96" spans="1:19" ht="15" thickBot="1" x14ac:dyDescent="0.35">
      <c r="A96" s="35"/>
      <c r="B96" s="45" t="s">
        <v>17</v>
      </c>
      <c r="C96" s="36">
        <f t="shared" ref="C96:D96" si="60">SUM(C84:C95)</f>
        <v>0</v>
      </c>
      <c r="D96" s="30">
        <f t="shared" si="60"/>
        <v>0</v>
      </c>
      <c r="E96" s="37"/>
      <c r="F96" s="52">
        <f t="shared" ref="F96:G96" si="61">SUM(F84:F95)</f>
        <v>0</v>
      </c>
      <c r="G96" s="30">
        <f t="shared" si="61"/>
        <v>0</v>
      </c>
      <c r="H96" s="48"/>
      <c r="I96" s="52">
        <f t="shared" ref="I96:J96" si="62">SUM(I84:I95)</f>
        <v>0</v>
      </c>
      <c r="J96" s="30">
        <f t="shared" si="62"/>
        <v>0</v>
      </c>
      <c r="K96" s="48"/>
      <c r="L96" s="36">
        <f t="shared" ref="L96:M96" si="63">SUM(L84:L95)</f>
        <v>0</v>
      </c>
      <c r="M96" s="30">
        <f t="shared" si="63"/>
        <v>0</v>
      </c>
      <c r="N96" s="37"/>
      <c r="O96" s="36">
        <f t="shared" ref="O96:P96" si="64">SUM(O84:O95)</f>
        <v>0.501</v>
      </c>
      <c r="P96" s="30">
        <f t="shared" si="64"/>
        <v>18.099</v>
      </c>
      <c r="Q96" s="37"/>
      <c r="R96" s="57">
        <f t="shared" si="56"/>
        <v>0.501</v>
      </c>
      <c r="S96" s="31">
        <f t="shared" si="57"/>
        <v>18.099</v>
      </c>
    </row>
    <row r="97" spans="1:19" x14ac:dyDescent="0.3">
      <c r="A97" s="32">
        <v>2020</v>
      </c>
      <c r="B97" s="43" t="s">
        <v>5</v>
      </c>
      <c r="C97" s="60">
        <v>0</v>
      </c>
      <c r="D97" s="13">
        <v>0</v>
      </c>
      <c r="E97" s="34">
        <v>0</v>
      </c>
      <c r="F97" s="60">
        <v>0</v>
      </c>
      <c r="G97" s="13">
        <v>0</v>
      </c>
      <c r="H97" s="34">
        <v>0</v>
      </c>
      <c r="I97" s="60">
        <v>0</v>
      </c>
      <c r="J97" s="13">
        <v>0</v>
      </c>
      <c r="K97" s="34">
        <v>0</v>
      </c>
      <c r="L97" s="60">
        <v>0</v>
      </c>
      <c r="M97" s="13">
        <v>0</v>
      </c>
      <c r="N97" s="34">
        <v>0</v>
      </c>
      <c r="O97" s="60">
        <v>0</v>
      </c>
      <c r="P97" s="13">
        <v>0</v>
      </c>
      <c r="Q97" s="34">
        <v>0</v>
      </c>
      <c r="R97" s="56">
        <f t="shared" ref="R97:R105" si="65">SUM(O97+C97+I97)+L97</f>
        <v>0</v>
      </c>
      <c r="S97" s="14">
        <f t="shared" ref="S97:S105" si="66">SUM(P97+D97+J97)+M97</f>
        <v>0</v>
      </c>
    </row>
    <row r="98" spans="1:19" x14ac:dyDescent="0.3">
      <c r="A98" s="32">
        <v>2020</v>
      </c>
      <c r="B98" s="43" t="s">
        <v>6</v>
      </c>
      <c r="C98" s="60">
        <v>0</v>
      </c>
      <c r="D98" s="13">
        <v>0</v>
      </c>
      <c r="E98" s="34">
        <v>0</v>
      </c>
      <c r="F98" s="60">
        <v>0</v>
      </c>
      <c r="G98" s="13">
        <v>0</v>
      </c>
      <c r="H98" s="34">
        <v>0</v>
      </c>
      <c r="I98" s="60">
        <v>0</v>
      </c>
      <c r="J98" s="13">
        <v>0</v>
      </c>
      <c r="K98" s="34">
        <v>0</v>
      </c>
      <c r="L98" s="60">
        <v>0</v>
      </c>
      <c r="M98" s="13">
        <v>0</v>
      </c>
      <c r="N98" s="34">
        <v>0</v>
      </c>
      <c r="O98" s="60">
        <v>0</v>
      </c>
      <c r="P98" s="13">
        <v>0</v>
      </c>
      <c r="Q98" s="34">
        <v>0</v>
      </c>
      <c r="R98" s="56">
        <f t="shared" si="65"/>
        <v>0</v>
      </c>
      <c r="S98" s="14">
        <f t="shared" si="66"/>
        <v>0</v>
      </c>
    </row>
    <row r="99" spans="1:19" x14ac:dyDescent="0.3">
      <c r="A99" s="32">
        <v>2020</v>
      </c>
      <c r="B99" s="43" t="s">
        <v>7</v>
      </c>
      <c r="C99" s="60">
        <v>0</v>
      </c>
      <c r="D99" s="13">
        <v>0</v>
      </c>
      <c r="E99" s="34">
        <v>0</v>
      </c>
      <c r="F99" s="60">
        <v>0</v>
      </c>
      <c r="G99" s="13">
        <v>0</v>
      </c>
      <c r="H99" s="34">
        <v>0</v>
      </c>
      <c r="I99" s="60">
        <v>0</v>
      </c>
      <c r="J99" s="13">
        <v>0</v>
      </c>
      <c r="K99" s="34">
        <v>0</v>
      </c>
      <c r="L99" s="60">
        <v>0</v>
      </c>
      <c r="M99" s="13">
        <v>0</v>
      </c>
      <c r="N99" s="34">
        <v>0</v>
      </c>
      <c r="O99" s="33">
        <v>1.4999999999999999E-2</v>
      </c>
      <c r="P99" s="10">
        <v>1.2549999999999999</v>
      </c>
      <c r="Q99" s="34">
        <f t="shared" ref="Q99" si="67">P99/O99*1000</f>
        <v>83666.666666666657</v>
      </c>
      <c r="R99" s="56">
        <f t="shared" si="65"/>
        <v>1.4999999999999999E-2</v>
      </c>
      <c r="S99" s="14">
        <f t="shared" si="66"/>
        <v>1.2549999999999999</v>
      </c>
    </row>
    <row r="100" spans="1:19" x14ac:dyDescent="0.3">
      <c r="A100" s="32">
        <v>2020</v>
      </c>
      <c r="B100" s="43" t="s">
        <v>8</v>
      </c>
      <c r="C100" s="62">
        <v>0</v>
      </c>
      <c r="D100" s="63">
        <v>0</v>
      </c>
      <c r="E100" s="34">
        <v>0</v>
      </c>
      <c r="F100" s="62">
        <v>0</v>
      </c>
      <c r="G100" s="63">
        <v>0</v>
      </c>
      <c r="H100" s="34">
        <v>0</v>
      </c>
      <c r="I100" s="62">
        <v>0</v>
      </c>
      <c r="J100" s="63">
        <v>0</v>
      </c>
      <c r="K100" s="34">
        <v>0</v>
      </c>
      <c r="L100" s="60">
        <v>0</v>
      </c>
      <c r="M100" s="13">
        <v>0</v>
      </c>
      <c r="N100" s="34">
        <v>0</v>
      </c>
      <c r="O100" s="62">
        <v>0</v>
      </c>
      <c r="P100" s="63">
        <v>0</v>
      </c>
      <c r="Q100" s="34">
        <v>0</v>
      </c>
      <c r="R100" s="56">
        <f t="shared" si="65"/>
        <v>0</v>
      </c>
      <c r="S100" s="14">
        <f t="shared" si="66"/>
        <v>0</v>
      </c>
    </row>
    <row r="101" spans="1:19" x14ac:dyDescent="0.3">
      <c r="A101" s="32">
        <v>2020</v>
      </c>
      <c r="B101" s="44" t="s">
        <v>9</v>
      </c>
      <c r="C101" s="33">
        <v>0</v>
      </c>
      <c r="D101" s="10">
        <v>0</v>
      </c>
      <c r="E101" s="34">
        <f t="shared" ref="E101:Q108" si="68">IF(C101=0,0,D101/C101*1000)</f>
        <v>0</v>
      </c>
      <c r="F101" s="33">
        <v>0</v>
      </c>
      <c r="G101" s="10">
        <v>0</v>
      </c>
      <c r="H101" s="34">
        <f t="shared" ref="H101:H108" si="69">IF(F101=0,0,G101/F101*1000)</f>
        <v>0</v>
      </c>
      <c r="I101" s="33">
        <v>0</v>
      </c>
      <c r="J101" s="10">
        <v>0</v>
      </c>
      <c r="K101" s="34">
        <f t="shared" si="68"/>
        <v>0</v>
      </c>
      <c r="L101" s="60">
        <v>0</v>
      </c>
      <c r="M101" s="13">
        <v>0</v>
      </c>
      <c r="N101" s="34">
        <v>0</v>
      </c>
      <c r="O101" s="33">
        <v>0</v>
      </c>
      <c r="P101" s="10">
        <v>0</v>
      </c>
      <c r="Q101" s="34">
        <f t="shared" si="68"/>
        <v>0</v>
      </c>
      <c r="R101" s="56">
        <f t="shared" si="65"/>
        <v>0</v>
      </c>
      <c r="S101" s="14">
        <f t="shared" si="66"/>
        <v>0</v>
      </c>
    </row>
    <row r="102" spans="1:19" x14ac:dyDescent="0.3">
      <c r="A102" s="32">
        <v>2020</v>
      </c>
      <c r="B102" s="43" t="s">
        <v>10</v>
      </c>
      <c r="C102" s="33">
        <v>0</v>
      </c>
      <c r="D102" s="10">
        <v>0</v>
      </c>
      <c r="E102" s="34">
        <f t="shared" si="68"/>
        <v>0</v>
      </c>
      <c r="F102" s="33">
        <v>0</v>
      </c>
      <c r="G102" s="10">
        <v>0</v>
      </c>
      <c r="H102" s="34">
        <f t="shared" si="69"/>
        <v>0</v>
      </c>
      <c r="I102" s="33">
        <v>0</v>
      </c>
      <c r="J102" s="10">
        <v>0</v>
      </c>
      <c r="K102" s="34">
        <f t="shared" si="68"/>
        <v>0</v>
      </c>
      <c r="L102" s="60">
        <v>0</v>
      </c>
      <c r="M102" s="13">
        <v>0</v>
      </c>
      <c r="N102" s="34">
        <v>0</v>
      </c>
      <c r="O102" s="33">
        <v>0</v>
      </c>
      <c r="P102" s="10">
        <v>0</v>
      </c>
      <c r="Q102" s="34">
        <f t="shared" si="68"/>
        <v>0</v>
      </c>
      <c r="R102" s="56">
        <f t="shared" si="65"/>
        <v>0</v>
      </c>
      <c r="S102" s="14">
        <f t="shared" si="66"/>
        <v>0</v>
      </c>
    </row>
    <row r="103" spans="1:19" x14ac:dyDescent="0.3">
      <c r="A103" s="32">
        <v>2020</v>
      </c>
      <c r="B103" s="43" t="s">
        <v>11</v>
      </c>
      <c r="C103" s="33">
        <v>0</v>
      </c>
      <c r="D103" s="10">
        <v>0</v>
      </c>
      <c r="E103" s="34">
        <f t="shared" si="68"/>
        <v>0</v>
      </c>
      <c r="F103" s="33">
        <v>0</v>
      </c>
      <c r="G103" s="10">
        <v>0</v>
      </c>
      <c r="H103" s="34">
        <f t="shared" si="69"/>
        <v>0</v>
      </c>
      <c r="I103" s="33">
        <v>0</v>
      </c>
      <c r="J103" s="10">
        <v>0</v>
      </c>
      <c r="K103" s="34">
        <f t="shared" si="68"/>
        <v>0</v>
      </c>
      <c r="L103" s="60">
        <v>0</v>
      </c>
      <c r="M103" s="13">
        <v>0</v>
      </c>
      <c r="N103" s="34">
        <v>0</v>
      </c>
      <c r="O103" s="33">
        <v>0.2</v>
      </c>
      <c r="P103" s="10">
        <v>7.7430000000000003</v>
      </c>
      <c r="Q103" s="34">
        <f t="shared" si="68"/>
        <v>38714.999999999993</v>
      </c>
      <c r="R103" s="56">
        <f t="shared" si="65"/>
        <v>0.2</v>
      </c>
      <c r="S103" s="14">
        <f t="shared" si="66"/>
        <v>7.7430000000000003</v>
      </c>
    </row>
    <row r="104" spans="1:19" x14ac:dyDescent="0.3">
      <c r="A104" s="32">
        <v>2020</v>
      </c>
      <c r="B104" s="43" t="s">
        <v>12</v>
      </c>
      <c r="C104" s="33">
        <v>0</v>
      </c>
      <c r="D104" s="10">
        <v>0</v>
      </c>
      <c r="E104" s="34">
        <f t="shared" si="68"/>
        <v>0</v>
      </c>
      <c r="F104" s="33">
        <v>0</v>
      </c>
      <c r="G104" s="10">
        <v>0</v>
      </c>
      <c r="H104" s="34">
        <f t="shared" si="69"/>
        <v>0</v>
      </c>
      <c r="I104" s="33">
        <v>0</v>
      </c>
      <c r="J104" s="10">
        <v>0</v>
      </c>
      <c r="K104" s="34">
        <f t="shared" si="68"/>
        <v>0</v>
      </c>
      <c r="L104" s="33">
        <v>0</v>
      </c>
      <c r="M104" s="10">
        <v>0</v>
      </c>
      <c r="N104" s="34">
        <f t="shared" ref="N104:N108" si="70">IF(L104=0,0,M104/L104*1000)</f>
        <v>0</v>
      </c>
      <c r="O104" s="33">
        <v>0</v>
      </c>
      <c r="P104" s="10">
        <v>0</v>
      </c>
      <c r="Q104" s="34">
        <f t="shared" si="68"/>
        <v>0</v>
      </c>
      <c r="R104" s="56">
        <f t="shared" si="65"/>
        <v>0</v>
      </c>
      <c r="S104" s="14">
        <f t="shared" si="66"/>
        <v>0</v>
      </c>
    </row>
    <row r="105" spans="1:19" x14ac:dyDescent="0.3">
      <c r="A105" s="32">
        <v>2020</v>
      </c>
      <c r="B105" s="43" t="s">
        <v>13</v>
      </c>
      <c r="C105" s="33">
        <v>0</v>
      </c>
      <c r="D105" s="10">
        <v>0</v>
      </c>
      <c r="E105" s="34">
        <f t="shared" si="68"/>
        <v>0</v>
      </c>
      <c r="F105" s="33">
        <v>0</v>
      </c>
      <c r="G105" s="10">
        <v>0</v>
      </c>
      <c r="H105" s="34">
        <f t="shared" si="69"/>
        <v>0</v>
      </c>
      <c r="I105" s="33">
        <v>0</v>
      </c>
      <c r="J105" s="10">
        <v>0</v>
      </c>
      <c r="K105" s="34">
        <f t="shared" si="68"/>
        <v>0</v>
      </c>
      <c r="L105" s="33">
        <v>0</v>
      </c>
      <c r="M105" s="10">
        <v>0</v>
      </c>
      <c r="N105" s="34">
        <f t="shared" si="70"/>
        <v>0</v>
      </c>
      <c r="O105" s="33">
        <v>0</v>
      </c>
      <c r="P105" s="10">
        <v>0</v>
      </c>
      <c r="Q105" s="34">
        <f t="shared" si="68"/>
        <v>0</v>
      </c>
      <c r="R105" s="56">
        <f t="shared" si="65"/>
        <v>0</v>
      </c>
      <c r="S105" s="14">
        <f t="shared" si="66"/>
        <v>0</v>
      </c>
    </row>
    <row r="106" spans="1:19" x14ac:dyDescent="0.3">
      <c r="A106" s="32">
        <v>2020</v>
      </c>
      <c r="B106" s="43" t="s">
        <v>14</v>
      </c>
      <c r="C106" s="33">
        <v>0</v>
      </c>
      <c r="D106" s="10">
        <v>0</v>
      </c>
      <c r="E106" s="34">
        <f t="shared" si="68"/>
        <v>0</v>
      </c>
      <c r="F106" s="33">
        <v>0</v>
      </c>
      <c r="G106" s="10">
        <v>0</v>
      </c>
      <c r="H106" s="34">
        <f t="shared" si="69"/>
        <v>0</v>
      </c>
      <c r="I106" s="33">
        <v>0</v>
      </c>
      <c r="J106" s="10">
        <v>0</v>
      </c>
      <c r="K106" s="34">
        <f t="shared" si="68"/>
        <v>0</v>
      </c>
      <c r="L106" s="12">
        <v>8.9999999999999998E-4</v>
      </c>
      <c r="M106" s="64">
        <v>3.87</v>
      </c>
      <c r="N106" s="65">
        <f t="shared" si="70"/>
        <v>4300000</v>
      </c>
      <c r="O106" s="12">
        <v>0.2</v>
      </c>
      <c r="P106" s="64">
        <v>4.5110000000000001</v>
      </c>
      <c r="Q106" s="34">
        <f t="shared" si="68"/>
        <v>22555</v>
      </c>
      <c r="R106" s="56">
        <f>SUM(O106+C106+I106)+L106</f>
        <v>0.20090000000000002</v>
      </c>
      <c r="S106" s="14">
        <f>SUM(P106+D106+J106)+M106</f>
        <v>8.3810000000000002</v>
      </c>
    </row>
    <row r="107" spans="1:19" x14ac:dyDescent="0.3">
      <c r="A107" s="32">
        <v>2020</v>
      </c>
      <c r="B107" s="44" t="s">
        <v>15</v>
      </c>
      <c r="C107" s="33">
        <v>0</v>
      </c>
      <c r="D107" s="10">
        <v>0</v>
      </c>
      <c r="E107" s="34">
        <f t="shared" si="68"/>
        <v>0</v>
      </c>
      <c r="F107" s="33">
        <v>0</v>
      </c>
      <c r="G107" s="10">
        <v>0</v>
      </c>
      <c r="H107" s="34">
        <f t="shared" si="69"/>
        <v>0</v>
      </c>
      <c r="I107" s="33">
        <v>0</v>
      </c>
      <c r="J107" s="10">
        <v>0</v>
      </c>
      <c r="K107" s="34">
        <f t="shared" si="68"/>
        <v>0</v>
      </c>
      <c r="L107" s="33">
        <v>0</v>
      </c>
      <c r="M107" s="10">
        <v>0</v>
      </c>
      <c r="N107" s="34">
        <f t="shared" si="70"/>
        <v>0</v>
      </c>
      <c r="O107" s="33">
        <v>0</v>
      </c>
      <c r="P107" s="10">
        <v>0</v>
      </c>
      <c r="Q107" s="34">
        <f t="shared" si="68"/>
        <v>0</v>
      </c>
      <c r="R107" s="56">
        <f t="shared" ref="R107:R109" si="71">SUM(O107+C107+I107)+L107</f>
        <v>0</v>
      </c>
      <c r="S107" s="14">
        <f t="shared" ref="S107:S109" si="72">SUM(P107+D107+J107)+M107</f>
        <v>0</v>
      </c>
    </row>
    <row r="108" spans="1:19" x14ac:dyDescent="0.3">
      <c r="A108" s="32">
        <v>2020</v>
      </c>
      <c r="B108" s="43" t="s">
        <v>16</v>
      </c>
      <c r="C108" s="33">
        <v>0</v>
      </c>
      <c r="D108" s="10">
        <v>0</v>
      </c>
      <c r="E108" s="34">
        <f t="shared" si="68"/>
        <v>0</v>
      </c>
      <c r="F108" s="33">
        <v>0</v>
      </c>
      <c r="G108" s="10">
        <v>0</v>
      </c>
      <c r="H108" s="34">
        <f t="shared" si="69"/>
        <v>0</v>
      </c>
      <c r="I108" s="33">
        <v>0</v>
      </c>
      <c r="J108" s="10">
        <v>0</v>
      </c>
      <c r="K108" s="34">
        <f t="shared" si="68"/>
        <v>0</v>
      </c>
      <c r="L108" s="33">
        <v>0</v>
      </c>
      <c r="M108" s="10">
        <v>0</v>
      </c>
      <c r="N108" s="34">
        <f t="shared" si="70"/>
        <v>0</v>
      </c>
      <c r="O108" s="33">
        <v>0</v>
      </c>
      <c r="P108" s="10">
        <v>0</v>
      </c>
      <c r="Q108" s="34">
        <f t="shared" si="68"/>
        <v>0</v>
      </c>
      <c r="R108" s="56">
        <f t="shared" si="71"/>
        <v>0</v>
      </c>
      <c r="S108" s="14">
        <f t="shared" si="72"/>
        <v>0</v>
      </c>
    </row>
    <row r="109" spans="1:19" ht="15" thickBot="1" x14ac:dyDescent="0.35">
      <c r="A109" s="35"/>
      <c r="B109" s="45" t="s">
        <v>17</v>
      </c>
      <c r="C109" s="36">
        <f t="shared" ref="C109:D109" si="73">SUM(C97:C108)</f>
        <v>0</v>
      </c>
      <c r="D109" s="30">
        <f t="shared" si="73"/>
        <v>0</v>
      </c>
      <c r="E109" s="37"/>
      <c r="F109" s="52">
        <f t="shared" ref="F109:G109" si="74">SUM(F97:F108)</f>
        <v>0</v>
      </c>
      <c r="G109" s="30">
        <f t="shared" si="74"/>
        <v>0</v>
      </c>
      <c r="H109" s="48"/>
      <c r="I109" s="52">
        <f t="shared" ref="I109:J109" si="75">SUM(I97:I108)</f>
        <v>0</v>
      </c>
      <c r="J109" s="30">
        <f t="shared" si="75"/>
        <v>0</v>
      </c>
      <c r="K109" s="48"/>
      <c r="L109" s="36">
        <f t="shared" ref="L109:M109" si="76">SUM(L97:L108)</f>
        <v>8.9999999999999998E-4</v>
      </c>
      <c r="M109" s="30">
        <f t="shared" si="76"/>
        <v>3.87</v>
      </c>
      <c r="N109" s="37"/>
      <c r="O109" s="36">
        <f t="shared" ref="O109:P109" si="77">SUM(O97:O108)</f>
        <v>0.41500000000000004</v>
      </c>
      <c r="P109" s="30">
        <f t="shared" si="77"/>
        <v>13.509</v>
      </c>
      <c r="Q109" s="37"/>
      <c r="R109" s="57">
        <f t="shared" si="71"/>
        <v>0.41590000000000005</v>
      </c>
      <c r="S109" s="31">
        <f t="shared" si="72"/>
        <v>17.379000000000001</v>
      </c>
    </row>
    <row r="110" spans="1:19" x14ac:dyDescent="0.3">
      <c r="A110" s="32">
        <v>2021</v>
      </c>
      <c r="B110" s="66" t="s">
        <v>5</v>
      </c>
      <c r="C110" s="33">
        <v>0</v>
      </c>
      <c r="D110" s="10">
        <v>0</v>
      </c>
      <c r="E110" s="34">
        <f>IF(C110=0,0,D110/C110*1000)</f>
        <v>0</v>
      </c>
      <c r="F110" s="33">
        <v>0</v>
      </c>
      <c r="G110" s="10">
        <v>0</v>
      </c>
      <c r="H110" s="34">
        <f t="shared" ref="H110:H121" si="78">IF(F110=0,0,G110/F110*1000)</f>
        <v>0</v>
      </c>
      <c r="I110" s="33">
        <v>0</v>
      </c>
      <c r="J110" s="10">
        <v>0</v>
      </c>
      <c r="K110" s="34">
        <f t="shared" ref="K110:K121" si="79">IF(I110=0,0,J110/I110*1000)</f>
        <v>0</v>
      </c>
      <c r="L110" s="33">
        <v>0</v>
      </c>
      <c r="M110" s="10">
        <v>0</v>
      </c>
      <c r="N110" s="34">
        <f t="shared" ref="N110:N121" si="80">IF(L110=0,0,M110/L110*1000)</f>
        <v>0</v>
      </c>
      <c r="O110" s="33">
        <v>0</v>
      </c>
      <c r="P110" s="10">
        <v>0</v>
      </c>
      <c r="Q110" s="34">
        <f t="shared" ref="Q110:Q121" si="81">IF(O110=0,0,P110/O110*1000)</f>
        <v>0</v>
      </c>
      <c r="R110" s="56">
        <f t="shared" ref="R110" si="82">SUM(O110+C110+I110)+L110+F110</f>
        <v>0</v>
      </c>
      <c r="S110" s="14">
        <f t="shared" ref="S110" si="83">SUM(P110+D110+J110)+M110+G110</f>
        <v>0</v>
      </c>
    </row>
    <row r="111" spans="1:19" x14ac:dyDescent="0.3">
      <c r="A111" s="32">
        <v>2021</v>
      </c>
      <c r="B111" s="66" t="s">
        <v>6</v>
      </c>
      <c r="C111" s="33">
        <v>0</v>
      </c>
      <c r="D111" s="10">
        <v>0</v>
      </c>
      <c r="E111" s="34">
        <f t="shared" ref="E111:E112" si="84">IF(C111=0,0,D111/C111*1000)</f>
        <v>0</v>
      </c>
      <c r="F111" s="68">
        <v>0.74126999999999998</v>
      </c>
      <c r="G111" s="10">
        <v>9.1790000000000003</v>
      </c>
      <c r="H111" s="34">
        <f t="shared" si="78"/>
        <v>12382.802487622595</v>
      </c>
      <c r="I111" s="33">
        <v>0</v>
      </c>
      <c r="J111" s="10">
        <v>0</v>
      </c>
      <c r="K111" s="34">
        <f t="shared" si="79"/>
        <v>0</v>
      </c>
      <c r="L111" s="33">
        <v>0</v>
      </c>
      <c r="M111" s="10">
        <v>0</v>
      </c>
      <c r="N111" s="34">
        <f t="shared" si="80"/>
        <v>0</v>
      </c>
      <c r="O111" s="33">
        <v>0</v>
      </c>
      <c r="P111" s="10">
        <v>0</v>
      </c>
      <c r="Q111" s="34">
        <f t="shared" si="81"/>
        <v>0</v>
      </c>
      <c r="R111" s="56">
        <f>SUM(O111+C111+I111)+L111+F111</f>
        <v>0.74126999999999998</v>
      </c>
      <c r="S111" s="14">
        <f>SUM(P111+D111+J111)+M111+G111</f>
        <v>9.1790000000000003</v>
      </c>
    </row>
    <row r="112" spans="1:19" x14ac:dyDescent="0.3">
      <c r="A112" s="32">
        <v>2021</v>
      </c>
      <c r="B112" s="66" t="s">
        <v>7</v>
      </c>
      <c r="C112" s="33">
        <v>0</v>
      </c>
      <c r="D112" s="10">
        <v>0</v>
      </c>
      <c r="E112" s="34">
        <f t="shared" si="84"/>
        <v>0</v>
      </c>
      <c r="F112" s="33">
        <v>0</v>
      </c>
      <c r="G112" s="10">
        <v>0</v>
      </c>
      <c r="H112" s="34">
        <f t="shared" si="78"/>
        <v>0</v>
      </c>
      <c r="I112" s="33">
        <v>0</v>
      </c>
      <c r="J112" s="10">
        <v>0</v>
      </c>
      <c r="K112" s="34">
        <f t="shared" si="79"/>
        <v>0</v>
      </c>
      <c r="L112" s="33">
        <v>0</v>
      </c>
      <c r="M112" s="10">
        <v>0</v>
      </c>
      <c r="N112" s="34">
        <f t="shared" si="80"/>
        <v>0</v>
      </c>
      <c r="O112" s="33">
        <v>0</v>
      </c>
      <c r="P112" s="10">
        <v>0</v>
      </c>
      <c r="Q112" s="34">
        <f t="shared" si="81"/>
        <v>0</v>
      </c>
      <c r="R112" s="56">
        <f t="shared" ref="R112:R122" si="85">SUM(O112+C112+I112)+L112+F112</f>
        <v>0</v>
      </c>
      <c r="S112" s="14">
        <f t="shared" ref="S112:S122" si="86">SUM(P112+D112+J112)+M112+G112</f>
        <v>0</v>
      </c>
    </row>
    <row r="113" spans="1:19" x14ac:dyDescent="0.3">
      <c r="A113" s="32">
        <v>2021</v>
      </c>
      <c r="B113" s="66" t="s">
        <v>8</v>
      </c>
      <c r="C113" s="33">
        <v>0</v>
      </c>
      <c r="D113" s="10">
        <v>0</v>
      </c>
      <c r="E113" s="34">
        <f>IF(C113=0,0,D113/C113*1000)</f>
        <v>0</v>
      </c>
      <c r="F113" s="33">
        <v>0</v>
      </c>
      <c r="G113" s="10">
        <v>0</v>
      </c>
      <c r="H113" s="34">
        <f t="shared" si="78"/>
        <v>0</v>
      </c>
      <c r="I113" s="33">
        <v>0</v>
      </c>
      <c r="J113" s="10">
        <v>0</v>
      </c>
      <c r="K113" s="34">
        <f t="shared" si="79"/>
        <v>0</v>
      </c>
      <c r="L113" s="33">
        <v>0</v>
      </c>
      <c r="M113" s="10">
        <v>0</v>
      </c>
      <c r="N113" s="34">
        <f t="shared" si="80"/>
        <v>0</v>
      </c>
      <c r="O113" s="33">
        <v>0</v>
      </c>
      <c r="P113" s="10">
        <v>0</v>
      </c>
      <c r="Q113" s="34">
        <f t="shared" si="81"/>
        <v>0</v>
      </c>
      <c r="R113" s="56">
        <f t="shared" si="85"/>
        <v>0</v>
      </c>
      <c r="S113" s="14">
        <f t="shared" si="86"/>
        <v>0</v>
      </c>
    </row>
    <row r="114" spans="1:19" x14ac:dyDescent="0.3">
      <c r="A114" s="32">
        <v>2021</v>
      </c>
      <c r="B114" s="34" t="s">
        <v>9</v>
      </c>
      <c r="C114" s="33">
        <v>0</v>
      </c>
      <c r="D114" s="10">
        <v>0</v>
      </c>
      <c r="E114" s="34">
        <f t="shared" ref="E114:E121" si="87">IF(C114=0,0,D114/C114*1000)</f>
        <v>0</v>
      </c>
      <c r="F114" s="33">
        <v>0</v>
      </c>
      <c r="G114" s="10">
        <v>0</v>
      </c>
      <c r="H114" s="34">
        <f t="shared" si="78"/>
        <v>0</v>
      </c>
      <c r="I114" s="33">
        <v>0</v>
      </c>
      <c r="J114" s="10">
        <v>0</v>
      </c>
      <c r="K114" s="34">
        <f t="shared" si="79"/>
        <v>0</v>
      </c>
      <c r="L114" s="33">
        <v>0</v>
      </c>
      <c r="M114" s="10">
        <v>0</v>
      </c>
      <c r="N114" s="34">
        <f t="shared" si="80"/>
        <v>0</v>
      </c>
      <c r="O114" s="69">
        <v>0.54</v>
      </c>
      <c r="P114" s="70">
        <v>18.466999999999999</v>
      </c>
      <c r="Q114" s="34">
        <f t="shared" si="81"/>
        <v>34198.148148148146</v>
      </c>
      <c r="R114" s="56">
        <f t="shared" si="85"/>
        <v>0.54</v>
      </c>
      <c r="S114" s="14">
        <f t="shared" si="86"/>
        <v>18.466999999999999</v>
      </c>
    </row>
    <row r="115" spans="1:19" x14ac:dyDescent="0.3">
      <c r="A115" s="32">
        <v>2021</v>
      </c>
      <c r="B115" s="66" t="s">
        <v>10</v>
      </c>
      <c r="C115" s="33">
        <v>0</v>
      </c>
      <c r="D115" s="10">
        <v>0</v>
      </c>
      <c r="E115" s="34">
        <f t="shared" si="87"/>
        <v>0</v>
      </c>
      <c r="F115" s="33">
        <v>0</v>
      </c>
      <c r="G115" s="10">
        <v>0</v>
      </c>
      <c r="H115" s="34">
        <f t="shared" si="78"/>
        <v>0</v>
      </c>
      <c r="I115" s="33">
        <v>0</v>
      </c>
      <c r="J115" s="10">
        <v>0</v>
      </c>
      <c r="K115" s="34">
        <f t="shared" si="79"/>
        <v>0</v>
      </c>
      <c r="L115" s="33">
        <v>0</v>
      </c>
      <c r="M115" s="10">
        <v>0</v>
      </c>
      <c r="N115" s="34">
        <f t="shared" si="80"/>
        <v>0</v>
      </c>
      <c r="O115" s="33">
        <v>0</v>
      </c>
      <c r="P115" s="10">
        <v>0</v>
      </c>
      <c r="Q115" s="34">
        <f t="shared" si="81"/>
        <v>0</v>
      </c>
      <c r="R115" s="56">
        <f t="shared" si="85"/>
        <v>0</v>
      </c>
      <c r="S115" s="14">
        <f t="shared" si="86"/>
        <v>0</v>
      </c>
    </row>
    <row r="116" spans="1:19" x14ac:dyDescent="0.3">
      <c r="A116" s="32">
        <v>2021</v>
      </c>
      <c r="B116" s="66" t="s">
        <v>11</v>
      </c>
      <c r="C116" s="33">
        <v>0</v>
      </c>
      <c r="D116" s="10">
        <v>0</v>
      </c>
      <c r="E116" s="34">
        <f t="shared" si="87"/>
        <v>0</v>
      </c>
      <c r="F116" s="33">
        <v>0</v>
      </c>
      <c r="G116" s="10">
        <v>0</v>
      </c>
      <c r="H116" s="34">
        <f t="shared" si="78"/>
        <v>0</v>
      </c>
      <c r="I116" s="33">
        <v>0</v>
      </c>
      <c r="J116" s="10">
        <v>0</v>
      </c>
      <c r="K116" s="34">
        <f t="shared" si="79"/>
        <v>0</v>
      </c>
      <c r="L116" s="33">
        <v>0</v>
      </c>
      <c r="M116" s="10">
        <v>0</v>
      </c>
      <c r="N116" s="34">
        <f t="shared" si="80"/>
        <v>0</v>
      </c>
      <c r="O116" s="33">
        <v>0</v>
      </c>
      <c r="P116" s="10">
        <v>0</v>
      </c>
      <c r="Q116" s="34">
        <f t="shared" si="81"/>
        <v>0</v>
      </c>
      <c r="R116" s="56">
        <f t="shared" si="85"/>
        <v>0</v>
      </c>
      <c r="S116" s="14">
        <f t="shared" si="86"/>
        <v>0</v>
      </c>
    </row>
    <row r="117" spans="1:19" x14ac:dyDescent="0.3">
      <c r="A117" s="32">
        <v>2021</v>
      </c>
      <c r="B117" s="66" t="s">
        <v>12</v>
      </c>
      <c r="C117" s="33">
        <v>0</v>
      </c>
      <c r="D117" s="10">
        <v>0</v>
      </c>
      <c r="E117" s="34">
        <f t="shared" si="87"/>
        <v>0</v>
      </c>
      <c r="F117" s="33">
        <v>0</v>
      </c>
      <c r="G117" s="10">
        <v>0</v>
      </c>
      <c r="H117" s="34">
        <f t="shared" si="78"/>
        <v>0</v>
      </c>
      <c r="I117" s="33">
        <v>0</v>
      </c>
      <c r="J117" s="10">
        <v>0</v>
      </c>
      <c r="K117" s="34">
        <f t="shared" si="79"/>
        <v>0</v>
      </c>
      <c r="L117" s="33">
        <v>0</v>
      </c>
      <c r="M117" s="10">
        <v>0</v>
      </c>
      <c r="N117" s="34">
        <f t="shared" si="80"/>
        <v>0</v>
      </c>
      <c r="O117" s="33">
        <v>0</v>
      </c>
      <c r="P117" s="10">
        <v>0</v>
      </c>
      <c r="Q117" s="34">
        <f t="shared" si="81"/>
        <v>0</v>
      </c>
      <c r="R117" s="56">
        <f t="shared" si="85"/>
        <v>0</v>
      </c>
      <c r="S117" s="14">
        <f t="shared" si="86"/>
        <v>0</v>
      </c>
    </row>
    <row r="118" spans="1:19" x14ac:dyDescent="0.3">
      <c r="A118" s="32">
        <v>2021</v>
      </c>
      <c r="B118" s="66" t="s">
        <v>13</v>
      </c>
      <c r="C118" s="33">
        <v>0</v>
      </c>
      <c r="D118" s="10">
        <v>0</v>
      </c>
      <c r="E118" s="34">
        <f t="shared" si="87"/>
        <v>0</v>
      </c>
      <c r="F118" s="33">
        <v>0</v>
      </c>
      <c r="G118" s="10">
        <v>0</v>
      </c>
      <c r="H118" s="34">
        <f t="shared" si="78"/>
        <v>0</v>
      </c>
      <c r="I118" s="33">
        <v>0</v>
      </c>
      <c r="J118" s="10">
        <v>0</v>
      </c>
      <c r="K118" s="34">
        <f t="shared" si="79"/>
        <v>0</v>
      </c>
      <c r="L118" s="33">
        <v>0</v>
      </c>
      <c r="M118" s="10">
        <v>0</v>
      </c>
      <c r="N118" s="34">
        <f t="shared" si="80"/>
        <v>0</v>
      </c>
      <c r="O118" s="33">
        <v>0</v>
      </c>
      <c r="P118" s="10">
        <v>0</v>
      </c>
      <c r="Q118" s="34">
        <f t="shared" si="81"/>
        <v>0</v>
      </c>
      <c r="R118" s="56">
        <f t="shared" si="85"/>
        <v>0</v>
      </c>
      <c r="S118" s="14">
        <f t="shared" si="86"/>
        <v>0</v>
      </c>
    </row>
    <row r="119" spans="1:19" x14ac:dyDescent="0.3">
      <c r="A119" s="32">
        <v>2021</v>
      </c>
      <c r="B119" s="66" t="s">
        <v>14</v>
      </c>
      <c r="C119" s="33">
        <v>0</v>
      </c>
      <c r="D119" s="10">
        <v>0</v>
      </c>
      <c r="E119" s="34">
        <f t="shared" si="87"/>
        <v>0</v>
      </c>
      <c r="F119" s="33">
        <v>0</v>
      </c>
      <c r="G119" s="10">
        <v>0</v>
      </c>
      <c r="H119" s="34">
        <f t="shared" si="78"/>
        <v>0</v>
      </c>
      <c r="I119" s="33">
        <v>0</v>
      </c>
      <c r="J119" s="10">
        <v>0</v>
      </c>
      <c r="K119" s="34">
        <f t="shared" si="79"/>
        <v>0</v>
      </c>
      <c r="L119" s="33">
        <v>0</v>
      </c>
      <c r="M119" s="10">
        <v>0</v>
      </c>
      <c r="N119" s="34">
        <f t="shared" si="80"/>
        <v>0</v>
      </c>
      <c r="O119" s="33">
        <v>0</v>
      </c>
      <c r="P119" s="10">
        <v>0</v>
      </c>
      <c r="Q119" s="34">
        <f t="shared" si="81"/>
        <v>0</v>
      </c>
      <c r="R119" s="56">
        <f t="shared" si="85"/>
        <v>0</v>
      </c>
      <c r="S119" s="14">
        <f t="shared" si="86"/>
        <v>0</v>
      </c>
    </row>
    <row r="120" spans="1:19" x14ac:dyDescent="0.3">
      <c r="A120" s="32">
        <v>2021</v>
      </c>
      <c r="B120" s="34" t="s">
        <v>15</v>
      </c>
      <c r="C120" s="33">
        <v>0</v>
      </c>
      <c r="D120" s="10">
        <v>0</v>
      </c>
      <c r="E120" s="34">
        <f t="shared" si="87"/>
        <v>0</v>
      </c>
      <c r="F120" s="33">
        <v>0</v>
      </c>
      <c r="G120" s="10">
        <v>0</v>
      </c>
      <c r="H120" s="34">
        <f t="shared" si="78"/>
        <v>0</v>
      </c>
      <c r="I120" s="33">
        <v>0</v>
      </c>
      <c r="J120" s="10">
        <v>0</v>
      </c>
      <c r="K120" s="34">
        <f t="shared" si="79"/>
        <v>0</v>
      </c>
      <c r="L120" s="33">
        <v>0</v>
      </c>
      <c r="M120" s="10">
        <v>0</v>
      </c>
      <c r="N120" s="34">
        <f t="shared" si="80"/>
        <v>0</v>
      </c>
      <c r="O120" s="33">
        <v>0</v>
      </c>
      <c r="P120" s="10">
        <v>0</v>
      </c>
      <c r="Q120" s="34">
        <f t="shared" si="81"/>
        <v>0</v>
      </c>
      <c r="R120" s="56">
        <f t="shared" si="85"/>
        <v>0</v>
      </c>
      <c r="S120" s="14">
        <f t="shared" si="86"/>
        <v>0</v>
      </c>
    </row>
    <row r="121" spans="1:19" x14ac:dyDescent="0.3">
      <c r="A121" s="32">
        <v>2021</v>
      </c>
      <c r="B121" s="66" t="s">
        <v>16</v>
      </c>
      <c r="C121" s="33">
        <v>0</v>
      </c>
      <c r="D121" s="10">
        <v>0</v>
      </c>
      <c r="E121" s="34">
        <f t="shared" si="87"/>
        <v>0</v>
      </c>
      <c r="F121" s="33">
        <v>0</v>
      </c>
      <c r="G121" s="10">
        <v>0</v>
      </c>
      <c r="H121" s="34">
        <f t="shared" si="78"/>
        <v>0</v>
      </c>
      <c r="I121" s="33">
        <v>0</v>
      </c>
      <c r="J121" s="10">
        <v>0</v>
      </c>
      <c r="K121" s="34">
        <f t="shared" si="79"/>
        <v>0</v>
      </c>
      <c r="L121" s="33">
        <v>0</v>
      </c>
      <c r="M121" s="10">
        <v>0</v>
      </c>
      <c r="N121" s="34">
        <f t="shared" si="80"/>
        <v>0</v>
      </c>
      <c r="O121" s="68">
        <v>0.28199999999999997</v>
      </c>
      <c r="P121" s="10">
        <v>5.5620000000000003</v>
      </c>
      <c r="Q121" s="34">
        <f t="shared" si="81"/>
        <v>19723.404255319154</v>
      </c>
      <c r="R121" s="56">
        <f t="shared" si="85"/>
        <v>0.28199999999999997</v>
      </c>
      <c r="S121" s="14">
        <f t="shared" si="86"/>
        <v>5.5620000000000003</v>
      </c>
    </row>
    <row r="122" spans="1:19" ht="15" thickBot="1" x14ac:dyDescent="0.35">
      <c r="A122" s="35"/>
      <c r="B122" s="67" t="s">
        <v>17</v>
      </c>
      <c r="C122" s="36">
        <f t="shared" ref="C122:D122" si="88">SUM(C110:C121)</f>
        <v>0</v>
      </c>
      <c r="D122" s="30">
        <f t="shared" si="88"/>
        <v>0</v>
      </c>
      <c r="E122" s="37"/>
      <c r="F122" s="36">
        <f t="shared" ref="F122:G122" si="89">SUM(F110:F121)</f>
        <v>0.74126999999999998</v>
      </c>
      <c r="G122" s="30">
        <f t="shared" si="89"/>
        <v>9.1790000000000003</v>
      </c>
      <c r="H122" s="37"/>
      <c r="I122" s="36">
        <f t="shared" ref="I122:J122" si="90">SUM(I110:I121)</f>
        <v>0</v>
      </c>
      <c r="J122" s="30">
        <f t="shared" si="90"/>
        <v>0</v>
      </c>
      <c r="K122" s="37"/>
      <c r="L122" s="36">
        <f t="shared" ref="L122:M122" si="91">SUM(L110:L121)</f>
        <v>0</v>
      </c>
      <c r="M122" s="30">
        <f t="shared" si="91"/>
        <v>0</v>
      </c>
      <c r="N122" s="37"/>
      <c r="O122" s="36">
        <f t="shared" ref="O122:P122" si="92">SUM(O110:O121)</f>
        <v>0.82200000000000006</v>
      </c>
      <c r="P122" s="30">
        <f t="shared" si="92"/>
        <v>24.029</v>
      </c>
      <c r="Q122" s="37"/>
      <c r="R122" s="57">
        <f t="shared" si="85"/>
        <v>1.5632700000000002</v>
      </c>
      <c r="S122" s="31">
        <f t="shared" si="86"/>
        <v>33.207999999999998</v>
      </c>
    </row>
    <row r="123" spans="1:19" ht="17.399999999999999" customHeight="1" x14ac:dyDescent="0.3">
      <c r="A123" s="32">
        <v>2022</v>
      </c>
      <c r="B123" s="66" t="s">
        <v>5</v>
      </c>
      <c r="C123" s="33">
        <v>0</v>
      </c>
      <c r="D123" s="10">
        <v>0</v>
      </c>
      <c r="E123" s="34">
        <f>IF(C123=0,0,D123/C123*1000)</f>
        <v>0</v>
      </c>
      <c r="F123" s="33">
        <v>0</v>
      </c>
      <c r="G123" s="10">
        <v>0</v>
      </c>
      <c r="H123" s="34">
        <f t="shared" ref="H123:H134" si="93">IF(F123=0,0,G123/F123*1000)</f>
        <v>0</v>
      </c>
      <c r="I123" s="33">
        <v>0</v>
      </c>
      <c r="J123" s="10">
        <v>0</v>
      </c>
      <c r="K123" s="34">
        <f t="shared" ref="K123:K134" si="94">IF(I123=0,0,J123/I123*1000)</f>
        <v>0</v>
      </c>
      <c r="L123" s="33">
        <v>0</v>
      </c>
      <c r="M123" s="10">
        <v>0</v>
      </c>
      <c r="N123" s="34">
        <f t="shared" ref="N123:N134" si="95">IF(L123=0,0,M123/L123*1000)</f>
        <v>0</v>
      </c>
      <c r="O123" s="68">
        <v>0.01</v>
      </c>
      <c r="P123" s="10">
        <v>1.4319999999999999</v>
      </c>
      <c r="Q123" s="34">
        <f t="shared" ref="Q123:Q134" si="96">IF(O123=0,0,P123/O123*1000)</f>
        <v>143200</v>
      </c>
      <c r="R123" s="56">
        <f>SUMIF($C$5:$Q$5,"Ton",C123:Q123)</f>
        <v>0.01</v>
      </c>
      <c r="S123" s="14">
        <f>SUMIF($C$5:$Q$5,"F*",C123:Q123)</f>
        <v>1.4319999999999999</v>
      </c>
    </row>
    <row r="124" spans="1:19" x14ac:dyDescent="0.3">
      <c r="A124" s="32">
        <v>2022</v>
      </c>
      <c r="B124" s="66" t="s">
        <v>6</v>
      </c>
      <c r="C124" s="33">
        <v>0</v>
      </c>
      <c r="D124" s="10">
        <v>0</v>
      </c>
      <c r="E124" s="34">
        <f t="shared" ref="E124:E125" si="97">IF(C124=0,0,D124/C124*1000)</f>
        <v>0</v>
      </c>
      <c r="F124" s="33">
        <v>0</v>
      </c>
      <c r="G124" s="10">
        <v>0</v>
      </c>
      <c r="H124" s="34">
        <f t="shared" si="93"/>
        <v>0</v>
      </c>
      <c r="I124" s="33">
        <v>0</v>
      </c>
      <c r="J124" s="10">
        <v>0</v>
      </c>
      <c r="K124" s="34">
        <f t="shared" si="94"/>
        <v>0</v>
      </c>
      <c r="L124" s="33">
        <v>0</v>
      </c>
      <c r="M124" s="10">
        <v>0</v>
      </c>
      <c r="N124" s="34">
        <f t="shared" si="95"/>
        <v>0</v>
      </c>
      <c r="O124" s="68">
        <v>0.2</v>
      </c>
      <c r="P124" s="10">
        <v>4.3259999999999996</v>
      </c>
      <c r="Q124" s="34">
        <f t="shared" si="96"/>
        <v>21629.999999999996</v>
      </c>
      <c r="R124" s="56">
        <f t="shared" ref="R124:R135" si="98">SUMIF($C$5:$Q$5,"Ton",C124:Q124)</f>
        <v>0.2</v>
      </c>
      <c r="S124" s="14">
        <f t="shared" ref="S124:S135" si="99">SUMIF($C$5:$Q$5,"F*",C124:Q124)</f>
        <v>4.3259999999999996</v>
      </c>
    </row>
    <row r="125" spans="1:19" x14ac:dyDescent="0.3">
      <c r="A125" s="32">
        <v>2022</v>
      </c>
      <c r="B125" s="66" t="s">
        <v>7</v>
      </c>
      <c r="C125" s="33">
        <v>0</v>
      </c>
      <c r="D125" s="10">
        <v>0</v>
      </c>
      <c r="E125" s="34">
        <f t="shared" si="97"/>
        <v>0</v>
      </c>
      <c r="F125" s="33">
        <v>0</v>
      </c>
      <c r="G125" s="10">
        <v>0</v>
      </c>
      <c r="H125" s="34">
        <f t="shared" si="93"/>
        <v>0</v>
      </c>
      <c r="I125" s="33">
        <v>0</v>
      </c>
      <c r="J125" s="10">
        <v>0</v>
      </c>
      <c r="K125" s="34">
        <f t="shared" si="94"/>
        <v>0</v>
      </c>
      <c r="L125" s="33">
        <v>0</v>
      </c>
      <c r="M125" s="10">
        <v>0</v>
      </c>
      <c r="N125" s="34">
        <f t="shared" si="95"/>
        <v>0</v>
      </c>
      <c r="O125" s="33">
        <v>0</v>
      </c>
      <c r="P125" s="10">
        <v>0</v>
      </c>
      <c r="Q125" s="34">
        <f t="shared" si="96"/>
        <v>0</v>
      </c>
      <c r="R125" s="56">
        <f t="shared" si="98"/>
        <v>0</v>
      </c>
      <c r="S125" s="14">
        <f t="shared" si="99"/>
        <v>0</v>
      </c>
    </row>
    <row r="126" spans="1:19" x14ac:dyDescent="0.3">
      <c r="A126" s="32">
        <v>2022</v>
      </c>
      <c r="B126" s="66" t="s">
        <v>8</v>
      </c>
      <c r="C126" s="33">
        <v>0</v>
      </c>
      <c r="D126" s="10">
        <v>0</v>
      </c>
      <c r="E126" s="34">
        <f>IF(C126=0,0,D126/C126*1000)</f>
        <v>0</v>
      </c>
      <c r="F126" s="33">
        <v>0</v>
      </c>
      <c r="G126" s="10">
        <v>0</v>
      </c>
      <c r="H126" s="34">
        <f t="shared" si="93"/>
        <v>0</v>
      </c>
      <c r="I126" s="33">
        <v>0</v>
      </c>
      <c r="J126" s="10">
        <v>0</v>
      </c>
      <c r="K126" s="34">
        <f t="shared" si="94"/>
        <v>0</v>
      </c>
      <c r="L126" s="33">
        <v>0</v>
      </c>
      <c r="M126" s="10">
        <v>0</v>
      </c>
      <c r="N126" s="34">
        <f t="shared" si="95"/>
        <v>0</v>
      </c>
      <c r="O126" s="33">
        <v>0</v>
      </c>
      <c r="P126" s="10">
        <v>0</v>
      </c>
      <c r="Q126" s="34">
        <f t="shared" si="96"/>
        <v>0</v>
      </c>
      <c r="R126" s="56">
        <f t="shared" si="98"/>
        <v>0</v>
      </c>
      <c r="S126" s="14">
        <f t="shared" si="99"/>
        <v>0</v>
      </c>
    </row>
    <row r="127" spans="1:19" x14ac:dyDescent="0.3">
      <c r="A127" s="32">
        <v>2022</v>
      </c>
      <c r="B127" s="34" t="s">
        <v>9</v>
      </c>
      <c r="C127" s="33">
        <v>0</v>
      </c>
      <c r="D127" s="10">
        <v>0</v>
      </c>
      <c r="E127" s="34">
        <f t="shared" ref="E127:E134" si="100">IF(C127=0,0,D127/C127*1000)</f>
        <v>0</v>
      </c>
      <c r="F127" s="33">
        <v>0</v>
      </c>
      <c r="G127" s="10">
        <v>0</v>
      </c>
      <c r="H127" s="34">
        <f t="shared" si="93"/>
        <v>0</v>
      </c>
      <c r="I127" s="33">
        <v>0</v>
      </c>
      <c r="J127" s="10">
        <v>0</v>
      </c>
      <c r="K127" s="34">
        <f t="shared" si="94"/>
        <v>0</v>
      </c>
      <c r="L127" s="33">
        <v>0</v>
      </c>
      <c r="M127" s="10">
        <v>0</v>
      </c>
      <c r="N127" s="34">
        <f t="shared" si="95"/>
        <v>0</v>
      </c>
      <c r="O127" s="33">
        <v>0</v>
      </c>
      <c r="P127" s="10">
        <v>0</v>
      </c>
      <c r="Q127" s="34">
        <f t="shared" si="96"/>
        <v>0</v>
      </c>
      <c r="R127" s="56">
        <f t="shared" si="98"/>
        <v>0</v>
      </c>
      <c r="S127" s="14">
        <f t="shared" si="99"/>
        <v>0</v>
      </c>
    </row>
    <row r="128" spans="1:19" x14ac:dyDescent="0.3">
      <c r="A128" s="32">
        <v>2022</v>
      </c>
      <c r="B128" s="66" t="s">
        <v>10</v>
      </c>
      <c r="C128" s="33">
        <v>0</v>
      </c>
      <c r="D128" s="10">
        <v>0</v>
      </c>
      <c r="E128" s="34">
        <f t="shared" si="100"/>
        <v>0</v>
      </c>
      <c r="F128" s="33">
        <v>0</v>
      </c>
      <c r="G128" s="10">
        <v>0</v>
      </c>
      <c r="H128" s="34">
        <f t="shared" si="93"/>
        <v>0</v>
      </c>
      <c r="I128" s="33">
        <v>0</v>
      </c>
      <c r="J128" s="10">
        <v>0</v>
      </c>
      <c r="K128" s="34">
        <f t="shared" si="94"/>
        <v>0</v>
      </c>
      <c r="L128" s="33">
        <v>0</v>
      </c>
      <c r="M128" s="10">
        <v>0</v>
      </c>
      <c r="N128" s="34">
        <f t="shared" si="95"/>
        <v>0</v>
      </c>
      <c r="O128" s="33">
        <v>0</v>
      </c>
      <c r="P128" s="10">
        <v>0</v>
      </c>
      <c r="Q128" s="34">
        <f t="shared" si="96"/>
        <v>0</v>
      </c>
      <c r="R128" s="56">
        <f t="shared" si="98"/>
        <v>0</v>
      </c>
      <c r="S128" s="14">
        <f t="shared" si="99"/>
        <v>0</v>
      </c>
    </row>
    <row r="129" spans="1:19" x14ac:dyDescent="0.3">
      <c r="A129" s="32">
        <v>2022</v>
      </c>
      <c r="B129" s="66" t="s">
        <v>11</v>
      </c>
      <c r="C129" s="33">
        <v>0</v>
      </c>
      <c r="D129" s="10">
        <v>0</v>
      </c>
      <c r="E129" s="34">
        <f t="shared" si="100"/>
        <v>0</v>
      </c>
      <c r="F129" s="33">
        <v>0</v>
      </c>
      <c r="G129" s="10">
        <v>0</v>
      </c>
      <c r="H129" s="34">
        <f t="shared" si="93"/>
        <v>0</v>
      </c>
      <c r="I129" s="33">
        <v>0</v>
      </c>
      <c r="J129" s="10">
        <v>0</v>
      </c>
      <c r="K129" s="34">
        <f t="shared" si="94"/>
        <v>0</v>
      </c>
      <c r="L129" s="33">
        <v>0</v>
      </c>
      <c r="M129" s="10">
        <v>0</v>
      </c>
      <c r="N129" s="34">
        <f t="shared" si="95"/>
        <v>0</v>
      </c>
      <c r="O129" s="68">
        <v>1.7118</v>
      </c>
      <c r="P129" s="10">
        <v>51.783000000000001</v>
      </c>
      <c r="Q129" s="34">
        <f t="shared" si="96"/>
        <v>30250.613389414651</v>
      </c>
      <c r="R129" s="56">
        <f t="shared" si="98"/>
        <v>1.7118</v>
      </c>
      <c r="S129" s="14">
        <f t="shared" si="99"/>
        <v>51.783000000000001</v>
      </c>
    </row>
    <row r="130" spans="1:19" x14ac:dyDescent="0.3">
      <c r="A130" s="32">
        <v>2022</v>
      </c>
      <c r="B130" s="66" t="s">
        <v>12</v>
      </c>
      <c r="C130" s="33">
        <v>0</v>
      </c>
      <c r="D130" s="10">
        <v>0</v>
      </c>
      <c r="E130" s="34">
        <f t="shared" si="100"/>
        <v>0</v>
      </c>
      <c r="F130" s="33">
        <v>0</v>
      </c>
      <c r="G130" s="10">
        <v>0</v>
      </c>
      <c r="H130" s="34">
        <f t="shared" si="93"/>
        <v>0</v>
      </c>
      <c r="I130" s="33">
        <v>0</v>
      </c>
      <c r="J130" s="10">
        <v>0</v>
      </c>
      <c r="K130" s="34">
        <f t="shared" si="94"/>
        <v>0</v>
      </c>
      <c r="L130" s="33">
        <v>0</v>
      </c>
      <c r="M130" s="10">
        <v>0</v>
      </c>
      <c r="N130" s="34">
        <f t="shared" si="95"/>
        <v>0</v>
      </c>
      <c r="O130" s="33">
        <v>0</v>
      </c>
      <c r="P130" s="10">
        <v>0</v>
      </c>
      <c r="Q130" s="34">
        <f t="shared" si="96"/>
        <v>0</v>
      </c>
      <c r="R130" s="56">
        <f t="shared" si="98"/>
        <v>0</v>
      </c>
      <c r="S130" s="14">
        <f t="shared" si="99"/>
        <v>0</v>
      </c>
    </row>
    <row r="131" spans="1:19" x14ac:dyDescent="0.3">
      <c r="A131" s="32">
        <v>2022</v>
      </c>
      <c r="B131" s="66" t="s">
        <v>13</v>
      </c>
      <c r="C131" s="33">
        <v>0</v>
      </c>
      <c r="D131" s="10">
        <v>0</v>
      </c>
      <c r="E131" s="34">
        <f t="shared" si="100"/>
        <v>0</v>
      </c>
      <c r="F131" s="33">
        <v>0</v>
      </c>
      <c r="G131" s="10">
        <v>0</v>
      </c>
      <c r="H131" s="34">
        <f t="shared" si="93"/>
        <v>0</v>
      </c>
      <c r="I131" s="33">
        <v>0</v>
      </c>
      <c r="J131" s="10">
        <v>0</v>
      </c>
      <c r="K131" s="34">
        <f t="shared" si="94"/>
        <v>0</v>
      </c>
      <c r="L131" s="33">
        <v>0</v>
      </c>
      <c r="M131" s="10">
        <v>0</v>
      </c>
      <c r="N131" s="34">
        <f t="shared" si="95"/>
        <v>0</v>
      </c>
      <c r="O131" s="33">
        <v>0</v>
      </c>
      <c r="P131" s="10">
        <v>0</v>
      </c>
      <c r="Q131" s="34">
        <f t="shared" si="96"/>
        <v>0</v>
      </c>
      <c r="R131" s="56">
        <f t="shared" si="98"/>
        <v>0</v>
      </c>
      <c r="S131" s="14">
        <f t="shared" si="99"/>
        <v>0</v>
      </c>
    </row>
    <row r="132" spans="1:19" x14ac:dyDescent="0.3">
      <c r="A132" s="32">
        <v>2022</v>
      </c>
      <c r="B132" s="66" t="s">
        <v>14</v>
      </c>
      <c r="C132" s="33">
        <v>0</v>
      </c>
      <c r="D132" s="10">
        <v>0</v>
      </c>
      <c r="E132" s="34">
        <f t="shared" si="100"/>
        <v>0</v>
      </c>
      <c r="F132" s="33">
        <v>0</v>
      </c>
      <c r="G132" s="10">
        <v>0</v>
      </c>
      <c r="H132" s="34">
        <f t="shared" si="93"/>
        <v>0</v>
      </c>
      <c r="I132" s="33">
        <v>0</v>
      </c>
      <c r="J132" s="10">
        <v>0</v>
      </c>
      <c r="K132" s="34">
        <f t="shared" si="94"/>
        <v>0</v>
      </c>
      <c r="L132" s="33">
        <v>0</v>
      </c>
      <c r="M132" s="10">
        <v>0</v>
      </c>
      <c r="N132" s="34">
        <f t="shared" si="95"/>
        <v>0</v>
      </c>
      <c r="O132" s="68">
        <v>0.36</v>
      </c>
      <c r="P132" s="10">
        <v>14.88</v>
      </c>
      <c r="Q132" s="34">
        <f t="shared" si="96"/>
        <v>41333.333333333336</v>
      </c>
      <c r="R132" s="56">
        <f t="shared" si="98"/>
        <v>0.36</v>
      </c>
      <c r="S132" s="14">
        <f t="shared" si="99"/>
        <v>14.88</v>
      </c>
    </row>
    <row r="133" spans="1:19" x14ac:dyDescent="0.3">
      <c r="A133" s="32">
        <v>2022</v>
      </c>
      <c r="B133" s="34" t="s">
        <v>15</v>
      </c>
      <c r="C133" s="33">
        <v>0</v>
      </c>
      <c r="D133" s="10">
        <v>0</v>
      </c>
      <c r="E133" s="34">
        <f t="shared" si="100"/>
        <v>0</v>
      </c>
      <c r="F133" s="33">
        <v>0</v>
      </c>
      <c r="G133" s="10">
        <v>0</v>
      </c>
      <c r="H133" s="34">
        <f t="shared" si="93"/>
        <v>0</v>
      </c>
      <c r="I133" s="33">
        <v>0</v>
      </c>
      <c r="J133" s="10">
        <v>0</v>
      </c>
      <c r="K133" s="34">
        <f t="shared" si="94"/>
        <v>0</v>
      </c>
      <c r="L133" s="33">
        <v>0</v>
      </c>
      <c r="M133" s="10">
        <v>0</v>
      </c>
      <c r="N133" s="34">
        <f t="shared" si="95"/>
        <v>0</v>
      </c>
      <c r="O133" s="33">
        <v>0</v>
      </c>
      <c r="P133" s="10">
        <v>0</v>
      </c>
      <c r="Q133" s="34">
        <f t="shared" si="96"/>
        <v>0</v>
      </c>
      <c r="R133" s="56">
        <f t="shared" si="98"/>
        <v>0</v>
      </c>
      <c r="S133" s="14">
        <f t="shared" si="99"/>
        <v>0</v>
      </c>
    </row>
    <row r="134" spans="1:19" x14ac:dyDescent="0.3">
      <c r="A134" s="32">
        <v>2022</v>
      </c>
      <c r="B134" s="66" t="s">
        <v>16</v>
      </c>
      <c r="C134" s="33">
        <v>0</v>
      </c>
      <c r="D134" s="10">
        <v>0</v>
      </c>
      <c r="E134" s="34">
        <f t="shared" si="100"/>
        <v>0</v>
      </c>
      <c r="F134" s="33">
        <v>0</v>
      </c>
      <c r="G134" s="10">
        <v>0</v>
      </c>
      <c r="H134" s="34">
        <f t="shared" si="93"/>
        <v>0</v>
      </c>
      <c r="I134" s="33">
        <v>0</v>
      </c>
      <c r="J134" s="10">
        <v>0</v>
      </c>
      <c r="K134" s="34">
        <f t="shared" si="94"/>
        <v>0</v>
      </c>
      <c r="L134" s="33">
        <v>0</v>
      </c>
      <c r="M134" s="10">
        <v>0</v>
      </c>
      <c r="N134" s="34">
        <f t="shared" si="95"/>
        <v>0</v>
      </c>
      <c r="O134" s="68">
        <v>2.5000000000000001E-2</v>
      </c>
      <c r="P134" s="10">
        <v>1.2110000000000001</v>
      </c>
      <c r="Q134" s="34">
        <f t="shared" si="96"/>
        <v>48440</v>
      </c>
      <c r="R134" s="56">
        <f t="shared" si="98"/>
        <v>2.5000000000000001E-2</v>
      </c>
      <c r="S134" s="14">
        <f t="shared" si="99"/>
        <v>1.2110000000000001</v>
      </c>
    </row>
    <row r="135" spans="1:19" ht="15" thickBot="1" x14ac:dyDescent="0.35">
      <c r="A135" s="35"/>
      <c r="B135" s="67" t="s">
        <v>17</v>
      </c>
      <c r="C135" s="36">
        <f t="shared" ref="C135:D135" si="101">SUM(C123:C134)</f>
        <v>0</v>
      </c>
      <c r="D135" s="30">
        <f t="shared" si="101"/>
        <v>0</v>
      </c>
      <c r="E135" s="37"/>
      <c r="F135" s="36">
        <f t="shared" ref="F135:G135" si="102">SUM(F123:F134)</f>
        <v>0</v>
      </c>
      <c r="G135" s="30">
        <f t="shared" si="102"/>
        <v>0</v>
      </c>
      <c r="H135" s="37"/>
      <c r="I135" s="36">
        <f t="shared" ref="I135:J135" si="103">SUM(I123:I134)</f>
        <v>0</v>
      </c>
      <c r="J135" s="30">
        <f t="shared" si="103"/>
        <v>0</v>
      </c>
      <c r="K135" s="37"/>
      <c r="L135" s="36">
        <f t="shared" ref="L135:M135" si="104">SUM(L123:L134)</f>
        <v>0</v>
      </c>
      <c r="M135" s="30">
        <f t="shared" si="104"/>
        <v>0</v>
      </c>
      <c r="N135" s="37"/>
      <c r="O135" s="36">
        <f t="shared" ref="O135:P135" si="105">SUM(O123:O134)</f>
        <v>2.3068</v>
      </c>
      <c r="P135" s="30">
        <f t="shared" si="105"/>
        <v>73.631999999999991</v>
      </c>
      <c r="Q135" s="37"/>
      <c r="R135" s="57">
        <f t="shared" si="98"/>
        <v>2.3068</v>
      </c>
      <c r="S135" s="31">
        <f t="shared" si="99"/>
        <v>73.631999999999991</v>
      </c>
    </row>
    <row r="136" spans="1:19" x14ac:dyDescent="0.3">
      <c r="A136" s="32">
        <v>2023</v>
      </c>
      <c r="B136" s="66" t="s">
        <v>5</v>
      </c>
      <c r="C136" s="33">
        <v>0</v>
      </c>
      <c r="D136" s="10">
        <v>0</v>
      </c>
      <c r="E136" s="34">
        <f>IF(C136=0,0,D136/C136*1000)</f>
        <v>0</v>
      </c>
      <c r="F136" s="33">
        <v>0</v>
      </c>
      <c r="G136" s="10">
        <v>0</v>
      </c>
      <c r="H136" s="34">
        <f t="shared" ref="H136:H147" si="106">IF(F136=0,0,G136/F136*1000)</f>
        <v>0</v>
      </c>
      <c r="I136" s="33">
        <v>0</v>
      </c>
      <c r="J136" s="10">
        <v>0</v>
      </c>
      <c r="K136" s="34">
        <f t="shared" ref="K136:K147" si="107">IF(I136=0,0,J136/I136*1000)</f>
        <v>0</v>
      </c>
      <c r="L136" s="33">
        <v>0</v>
      </c>
      <c r="M136" s="10">
        <v>0</v>
      </c>
      <c r="N136" s="34">
        <f t="shared" ref="N136:N147" si="108">IF(L136=0,0,M136/L136*1000)</f>
        <v>0</v>
      </c>
      <c r="O136" s="33">
        <v>0</v>
      </c>
      <c r="P136" s="10">
        <v>0</v>
      </c>
      <c r="Q136" s="34">
        <f t="shared" ref="Q136:Q147" si="109">IF(O136=0,0,P136/O136*1000)</f>
        <v>0</v>
      </c>
      <c r="R136" s="56">
        <f>SUMIF($C$5:$Q$5,"Ton",C136:Q136)</f>
        <v>0</v>
      </c>
      <c r="S136" s="14">
        <f>SUMIF($C$5:$Q$5,"F*",C136:Q136)</f>
        <v>0</v>
      </c>
    </row>
    <row r="137" spans="1:19" x14ac:dyDescent="0.3">
      <c r="A137" s="32">
        <v>2023</v>
      </c>
      <c r="B137" s="66" t="s">
        <v>6</v>
      </c>
      <c r="C137" s="33">
        <v>0</v>
      </c>
      <c r="D137" s="10">
        <v>0</v>
      </c>
      <c r="E137" s="34">
        <f t="shared" ref="E137:E138" si="110">IF(C137=0,0,D137/C137*1000)</f>
        <v>0</v>
      </c>
      <c r="F137" s="33">
        <v>0</v>
      </c>
      <c r="G137" s="10">
        <v>0</v>
      </c>
      <c r="H137" s="34">
        <f t="shared" si="106"/>
        <v>0</v>
      </c>
      <c r="I137" s="33">
        <v>0</v>
      </c>
      <c r="J137" s="10">
        <v>0</v>
      </c>
      <c r="K137" s="34">
        <f t="shared" si="107"/>
        <v>0</v>
      </c>
      <c r="L137" s="33">
        <v>0</v>
      </c>
      <c r="M137" s="10">
        <v>0</v>
      </c>
      <c r="N137" s="34">
        <f t="shared" si="108"/>
        <v>0</v>
      </c>
      <c r="O137" s="33">
        <v>0</v>
      </c>
      <c r="P137" s="10">
        <v>0</v>
      </c>
      <c r="Q137" s="34">
        <f t="shared" si="109"/>
        <v>0</v>
      </c>
      <c r="R137" s="56">
        <f t="shared" ref="R137:R148" si="111">SUMIF($C$5:$Q$5,"Ton",C137:Q137)</f>
        <v>0</v>
      </c>
      <c r="S137" s="14">
        <f t="shared" ref="S137:S148" si="112">SUMIF($C$5:$Q$5,"F*",C137:Q137)</f>
        <v>0</v>
      </c>
    </row>
    <row r="138" spans="1:19" x14ac:dyDescent="0.3">
      <c r="A138" s="32">
        <v>2023</v>
      </c>
      <c r="B138" s="66" t="s">
        <v>7</v>
      </c>
      <c r="C138" s="33">
        <v>0</v>
      </c>
      <c r="D138" s="10">
        <v>0</v>
      </c>
      <c r="E138" s="34">
        <f t="shared" si="110"/>
        <v>0</v>
      </c>
      <c r="F138" s="33">
        <v>0</v>
      </c>
      <c r="G138" s="10">
        <v>0</v>
      </c>
      <c r="H138" s="34">
        <f t="shared" si="106"/>
        <v>0</v>
      </c>
      <c r="I138" s="33">
        <v>0</v>
      </c>
      <c r="J138" s="10">
        <v>0</v>
      </c>
      <c r="K138" s="34">
        <f t="shared" si="107"/>
        <v>0</v>
      </c>
      <c r="L138" s="33">
        <v>0</v>
      </c>
      <c r="M138" s="10">
        <v>0</v>
      </c>
      <c r="N138" s="34">
        <f t="shared" si="108"/>
        <v>0</v>
      </c>
      <c r="O138" s="33">
        <v>0</v>
      </c>
      <c r="P138" s="10">
        <v>0</v>
      </c>
      <c r="Q138" s="34">
        <f t="shared" si="109"/>
        <v>0</v>
      </c>
      <c r="R138" s="56">
        <f t="shared" si="111"/>
        <v>0</v>
      </c>
      <c r="S138" s="14">
        <f t="shared" si="112"/>
        <v>0</v>
      </c>
    </row>
    <row r="139" spans="1:19" x14ac:dyDescent="0.3">
      <c r="A139" s="32">
        <v>2023</v>
      </c>
      <c r="B139" s="66" t="s">
        <v>8</v>
      </c>
      <c r="C139" s="33">
        <v>0</v>
      </c>
      <c r="D139" s="10">
        <v>0</v>
      </c>
      <c r="E139" s="34">
        <f>IF(C139=0,0,D139/C139*1000)</f>
        <v>0</v>
      </c>
      <c r="F139" s="33">
        <v>0</v>
      </c>
      <c r="G139" s="10">
        <v>0</v>
      </c>
      <c r="H139" s="34">
        <f t="shared" si="106"/>
        <v>0</v>
      </c>
      <c r="I139" s="33">
        <v>0</v>
      </c>
      <c r="J139" s="10">
        <v>0</v>
      </c>
      <c r="K139" s="34">
        <f t="shared" si="107"/>
        <v>0</v>
      </c>
      <c r="L139" s="33">
        <v>0</v>
      </c>
      <c r="M139" s="10">
        <v>0</v>
      </c>
      <c r="N139" s="34">
        <f t="shared" si="108"/>
        <v>0</v>
      </c>
      <c r="O139" s="33">
        <v>0</v>
      </c>
      <c r="P139" s="10">
        <v>0</v>
      </c>
      <c r="Q139" s="34">
        <f t="shared" si="109"/>
        <v>0</v>
      </c>
      <c r="R139" s="56">
        <f t="shared" si="111"/>
        <v>0</v>
      </c>
      <c r="S139" s="14">
        <f t="shared" si="112"/>
        <v>0</v>
      </c>
    </row>
    <row r="140" spans="1:19" x14ac:dyDescent="0.3">
      <c r="A140" s="32">
        <v>2023</v>
      </c>
      <c r="B140" s="34" t="s">
        <v>9</v>
      </c>
      <c r="C140" s="33">
        <v>0</v>
      </c>
      <c r="D140" s="10">
        <v>0</v>
      </c>
      <c r="E140" s="34">
        <f t="shared" ref="E140:E147" si="113">IF(C140=0,0,D140/C140*1000)</f>
        <v>0</v>
      </c>
      <c r="F140" s="33">
        <v>0</v>
      </c>
      <c r="G140" s="10">
        <v>0</v>
      </c>
      <c r="H140" s="34">
        <f t="shared" si="106"/>
        <v>0</v>
      </c>
      <c r="I140" s="33">
        <v>0</v>
      </c>
      <c r="J140" s="10">
        <v>0</v>
      </c>
      <c r="K140" s="34">
        <f t="shared" si="107"/>
        <v>0</v>
      </c>
      <c r="L140" s="33">
        <v>0</v>
      </c>
      <c r="M140" s="10">
        <v>0</v>
      </c>
      <c r="N140" s="34">
        <f t="shared" si="108"/>
        <v>0</v>
      </c>
      <c r="O140" s="68">
        <v>0.6</v>
      </c>
      <c r="P140" s="10">
        <v>23.876999999999999</v>
      </c>
      <c r="Q140" s="34">
        <f t="shared" si="109"/>
        <v>39795</v>
      </c>
      <c r="R140" s="56">
        <f t="shared" si="111"/>
        <v>0.6</v>
      </c>
      <c r="S140" s="14">
        <f t="shared" si="112"/>
        <v>23.876999999999999</v>
      </c>
    </row>
    <row r="141" spans="1:19" x14ac:dyDescent="0.3">
      <c r="A141" s="32">
        <v>2023</v>
      </c>
      <c r="B141" s="66" t="s">
        <v>10</v>
      </c>
      <c r="C141" s="33">
        <v>0</v>
      </c>
      <c r="D141" s="10">
        <v>0</v>
      </c>
      <c r="E141" s="34">
        <f t="shared" si="113"/>
        <v>0</v>
      </c>
      <c r="F141" s="33">
        <v>0</v>
      </c>
      <c r="G141" s="10">
        <v>0</v>
      </c>
      <c r="H141" s="34">
        <f t="shared" si="106"/>
        <v>0</v>
      </c>
      <c r="I141" s="33">
        <v>0</v>
      </c>
      <c r="J141" s="10">
        <v>0</v>
      </c>
      <c r="K141" s="34">
        <f t="shared" si="107"/>
        <v>0</v>
      </c>
      <c r="L141" s="33">
        <v>0</v>
      </c>
      <c r="M141" s="10">
        <v>0</v>
      </c>
      <c r="N141" s="34">
        <f t="shared" si="108"/>
        <v>0</v>
      </c>
      <c r="O141" s="33">
        <v>0</v>
      </c>
      <c r="P141" s="10">
        <v>0</v>
      </c>
      <c r="Q141" s="34">
        <f t="shared" si="109"/>
        <v>0</v>
      </c>
      <c r="R141" s="56">
        <f t="shared" si="111"/>
        <v>0</v>
      </c>
      <c r="S141" s="14">
        <f t="shared" si="112"/>
        <v>0</v>
      </c>
    </row>
    <row r="142" spans="1:19" x14ac:dyDescent="0.3">
      <c r="A142" s="32">
        <v>2023</v>
      </c>
      <c r="B142" s="66" t="s">
        <v>11</v>
      </c>
      <c r="C142" s="33">
        <v>0</v>
      </c>
      <c r="D142" s="10">
        <v>0</v>
      </c>
      <c r="E142" s="34">
        <f t="shared" si="113"/>
        <v>0</v>
      </c>
      <c r="F142" s="33">
        <v>0</v>
      </c>
      <c r="G142" s="10">
        <v>0</v>
      </c>
      <c r="H142" s="34">
        <f t="shared" si="106"/>
        <v>0</v>
      </c>
      <c r="I142" s="33">
        <v>0</v>
      </c>
      <c r="J142" s="10">
        <v>0</v>
      </c>
      <c r="K142" s="34">
        <f t="shared" si="107"/>
        <v>0</v>
      </c>
      <c r="L142" s="33">
        <v>0</v>
      </c>
      <c r="M142" s="10">
        <v>0</v>
      </c>
      <c r="N142" s="34">
        <f t="shared" si="108"/>
        <v>0</v>
      </c>
      <c r="O142" s="33">
        <v>0</v>
      </c>
      <c r="P142" s="10">
        <v>0</v>
      </c>
      <c r="Q142" s="34">
        <f t="shared" si="109"/>
        <v>0</v>
      </c>
      <c r="R142" s="56">
        <f t="shared" si="111"/>
        <v>0</v>
      </c>
      <c r="S142" s="14">
        <f t="shared" si="112"/>
        <v>0</v>
      </c>
    </row>
    <row r="143" spans="1:19" x14ac:dyDescent="0.3">
      <c r="A143" s="32">
        <v>2023</v>
      </c>
      <c r="B143" s="66" t="s">
        <v>12</v>
      </c>
      <c r="C143" s="33">
        <v>0</v>
      </c>
      <c r="D143" s="10">
        <v>0</v>
      </c>
      <c r="E143" s="34">
        <f t="shared" si="113"/>
        <v>0</v>
      </c>
      <c r="F143" s="33">
        <v>0</v>
      </c>
      <c r="G143" s="10">
        <v>0</v>
      </c>
      <c r="H143" s="34">
        <f t="shared" si="106"/>
        <v>0</v>
      </c>
      <c r="I143" s="33">
        <v>0</v>
      </c>
      <c r="J143" s="10">
        <v>0</v>
      </c>
      <c r="K143" s="34">
        <f t="shared" si="107"/>
        <v>0</v>
      </c>
      <c r="L143" s="33">
        <v>0</v>
      </c>
      <c r="M143" s="10">
        <v>0</v>
      </c>
      <c r="N143" s="34">
        <f t="shared" si="108"/>
        <v>0</v>
      </c>
      <c r="O143" s="33">
        <v>0</v>
      </c>
      <c r="P143" s="10">
        <v>0</v>
      </c>
      <c r="Q143" s="34">
        <f t="shared" si="109"/>
        <v>0</v>
      </c>
      <c r="R143" s="56">
        <f t="shared" si="111"/>
        <v>0</v>
      </c>
      <c r="S143" s="14">
        <f t="shared" si="112"/>
        <v>0</v>
      </c>
    </row>
    <row r="144" spans="1:19" x14ac:dyDescent="0.3">
      <c r="A144" s="32">
        <v>2023</v>
      </c>
      <c r="B144" s="66" t="s">
        <v>13</v>
      </c>
      <c r="C144" s="33">
        <v>0</v>
      </c>
      <c r="D144" s="10">
        <v>0</v>
      </c>
      <c r="E144" s="34">
        <f t="shared" si="113"/>
        <v>0</v>
      </c>
      <c r="F144" s="33">
        <v>0</v>
      </c>
      <c r="G144" s="10">
        <v>0</v>
      </c>
      <c r="H144" s="34">
        <f t="shared" si="106"/>
        <v>0</v>
      </c>
      <c r="I144" s="33">
        <v>0</v>
      </c>
      <c r="J144" s="10">
        <v>0</v>
      </c>
      <c r="K144" s="34">
        <f t="shared" si="107"/>
        <v>0</v>
      </c>
      <c r="L144" s="33">
        <v>0</v>
      </c>
      <c r="M144" s="10">
        <v>0</v>
      </c>
      <c r="N144" s="34">
        <f t="shared" si="108"/>
        <v>0</v>
      </c>
      <c r="O144" s="33">
        <v>0</v>
      </c>
      <c r="P144" s="10">
        <v>0</v>
      </c>
      <c r="Q144" s="34">
        <f t="shared" si="109"/>
        <v>0</v>
      </c>
      <c r="R144" s="56">
        <f t="shared" si="111"/>
        <v>0</v>
      </c>
      <c r="S144" s="14">
        <f t="shared" si="112"/>
        <v>0</v>
      </c>
    </row>
    <row r="145" spans="1:19" x14ac:dyDescent="0.3">
      <c r="A145" s="32">
        <v>2023</v>
      </c>
      <c r="B145" s="66" t="s">
        <v>14</v>
      </c>
      <c r="C145" s="33">
        <v>0</v>
      </c>
      <c r="D145" s="10">
        <v>0</v>
      </c>
      <c r="E145" s="34">
        <f t="shared" si="113"/>
        <v>0</v>
      </c>
      <c r="F145" s="33">
        <v>0</v>
      </c>
      <c r="G145" s="10">
        <v>0</v>
      </c>
      <c r="H145" s="34">
        <f t="shared" si="106"/>
        <v>0</v>
      </c>
      <c r="I145" s="33">
        <v>0</v>
      </c>
      <c r="J145" s="10">
        <v>0</v>
      </c>
      <c r="K145" s="34">
        <f t="shared" si="107"/>
        <v>0</v>
      </c>
      <c r="L145" s="33">
        <v>0</v>
      </c>
      <c r="M145" s="10">
        <v>0</v>
      </c>
      <c r="N145" s="34">
        <f t="shared" si="108"/>
        <v>0</v>
      </c>
      <c r="O145" s="33">
        <v>0</v>
      </c>
      <c r="P145" s="10">
        <v>0</v>
      </c>
      <c r="Q145" s="34">
        <f t="shared" si="109"/>
        <v>0</v>
      </c>
      <c r="R145" s="56">
        <f t="shared" si="111"/>
        <v>0</v>
      </c>
      <c r="S145" s="14">
        <f t="shared" si="112"/>
        <v>0</v>
      </c>
    </row>
    <row r="146" spans="1:19" x14ac:dyDescent="0.3">
      <c r="A146" s="32">
        <v>2023</v>
      </c>
      <c r="B146" s="34" t="s">
        <v>15</v>
      </c>
      <c r="C146" s="33">
        <v>0</v>
      </c>
      <c r="D146" s="10">
        <v>0</v>
      </c>
      <c r="E146" s="34">
        <f t="shared" si="113"/>
        <v>0</v>
      </c>
      <c r="F146" s="33">
        <v>0</v>
      </c>
      <c r="G146" s="10">
        <v>0</v>
      </c>
      <c r="H146" s="34">
        <f t="shared" si="106"/>
        <v>0</v>
      </c>
      <c r="I146" s="33">
        <v>0</v>
      </c>
      <c r="J146" s="10">
        <v>0</v>
      </c>
      <c r="K146" s="34">
        <f t="shared" si="107"/>
        <v>0</v>
      </c>
      <c r="L146" s="33">
        <v>0</v>
      </c>
      <c r="M146" s="10">
        <v>0</v>
      </c>
      <c r="N146" s="34">
        <f t="shared" si="108"/>
        <v>0</v>
      </c>
      <c r="O146" s="33">
        <v>0</v>
      </c>
      <c r="P146" s="10">
        <v>0</v>
      </c>
      <c r="Q146" s="34">
        <f t="shared" si="109"/>
        <v>0</v>
      </c>
      <c r="R146" s="56">
        <f t="shared" si="111"/>
        <v>0</v>
      </c>
      <c r="S146" s="14">
        <f t="shared" si="112"/>
        <v>0</v>
      </c>
    </row>
    <row r="147" spans="1:19" x14ac:dyDescent="0.3">
      <c r="A147" s="32">
        <v>2023</v>
      </c>
      <c r="B147" s="66" t="s">
        <v>16</v>
      </c>
      <c r="C147" s="33">
        <v>0</v>
      </c>
      <c r="D147" s="10">
        <v>0</v>
      </c>
      <c r="E147" s="34">
        <f t="shared" si="113"/>
        <v>0</v>
      </c>
      <c r="F147" s="33">
        <v>0</v>
      </c>
      <c r="G147" s="10">
        <v>0</v>
      </c>
      <c r="H147" s="34">
        <f t="shared" si="106"/>
        <v>0</v>
      </c>
      <c r="I147" s="33">
        <v>0</v>
      </c>
      <c r="J147" s="10">
        <v>0</v>
      </c>
      <c r="K147" s="34">
        <f t="shared" si="107"/>
        <v>0</v>
      </c>
      <c r="L147" s="33">
        <v>0</v>
      </c>
      <c r="M147" s="10">
        <v>0</v>
      </c>
      <c r="N147" s="34">
        <f t="shared" si="108"/>
        <v>0</v>
      </c>
      <c r="O147" s="33">
        <v>0</v>
      </c>
      <c r="P147" s="10">
        <v>0</v>
      </c>
      <c r="Q147" s="34">
        <f t="shared" si="109"/>
        <v>0</v>
      </c>
      <c r="R147" s="56">
        <f t="shared" si="111"/>
        <v>0</v>
      </c>
      <c r="S147" s="14">
        <f t="shared" si="112"/>
        <v>0</v>
      </c>
    </row>
    <row r="148" spans="1:19" ht="15" thickBot="1" x14ac:dyDescent="0.35">
      <c r="A148" s="35"/>
      <c r="B148" s="67" t="s">
        <v>17</v>
      </c>
      <c r="C148" s="36">
        <f t="shared" ref="C148:D148" si="114">SUM(C136:C147)</f>
        <v>0</v>
      </c>
      <c r="D148" s="30">
        <f t="shared" si="114"/>
        <v>0</v>
      </c>
      <c r="E148" s="37"/>
      <c r="F148" s="36">
        <f t="shared" ref="F148:G148" si="115">SUM(F136:F147)</f>
        <v>0</v>
      </c>
      <c r="G148" s="30">
        <f t="shared" si="115"/>
        <v>0</v>
      </c>
      <c r="H148" s="37"/>
      <c r="I148" s="36">
        <f t="shared" ref="I148:J148" si="116">SUM(I136:I147)</f>
        <v>0</v>
      </c>
      <c r="J148" s="30">
        <f t="shared" si="116"/>
        <v>0</v>
      </c>
      <c r="K148" s="37"/>
      <c r="L148" s="36">
        <f t="shared" ref="L148:M148" si="117">SUM(L136:L147)</f>
        <v>0</v>
      </c>
      <c r="M148" s="30">
        <f t="shared" si="117"/>
        <v>0</v>
      </c>
      <c r="N148" s="37"/>
      <c r="O148" s="36">
        <f t="shared" ref="O148:P148" si="118">SUM(O136:O147)</f>
        <v>0.6</v>
      </c>
      <c r="P148" s="30">
        <f t="shared" si="118"/>
        <v>23.876999999999999</v>
      </c>
      <c r="Q148" s="37"/>
      <c r="R148" s="57">
        <f t="shared" si="111"/>
        <v>0.6</v>
      </c>
      <c r="S148" s="31">
        <f t="shared" si="112"/>
        <v>23.876999999999999</v>
      </c>
    </row>
  </sheetData>
  <mergeCells count="8">
    <mergeCell ref="C2:X2"/>
    <mergeCell ref="A4:B4"/>
    <mergeCell ref="O4:Q4"/>
    <mergeCell ref="C4:E4"/>
    <mergeCell ref="I4:K4"/>
    <mergeCell ref="C3:Q3"/>
    <mergeCell ref="L4:N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1514.91.10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2023-08-02T12:22:47Z</dcterms:modified>
</cp:coreProperties>
</file>