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90A5AA02-3CA0-4736-8319-63089BCC410A}" xr6:coauthVersionLast="47" xr6:coauthVersionMax="47" xr10:uidLastSave="{00000000-0000-0000-0000-000000000000}"/>
  <bookViews>
    <workbookView xWindow="6972" yWindow="288" windowWidth="8580" windowHeight="12096" xr2:uid="{00000000-000D-0000-FFFF-FFFF00000000}"/>
  </bookViews>
  <sheets>
    <sheet name="1514.19.10 Imports" sheetId="1" r:id="rId1"/>
    <sheet name="1514.19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1" i="2" l="1"/>
  <c r="O31" i="2"/>
  <c r="Q30" i="2"/>
  <c r="Q29" i="2"/>
  <c r="Q28" i="2"/>
  <c r="Q27" i="2"/>
  <c r="Q26" i="2"/>
  <c r="Q25" i="2"/>
  <c r="Q24" i="2"/>
  <c r="Q23" i="2"/>
  <c r="Q22" i="2"/>
  <c r="Q21" i="2"/>
  <c r="Q20" i="2"/>
  <c r="Q19" i="2"/>
  <c r="H19" i="2"/>
  <c r="G31" i="2"/>
  <c r="F31" i="2"/>
  <c r="H30" i="2"/>
  <c r="H29" i="2"/>
  <c r="H28" i="2"/>
  <c r="H27" i="2"/>
  <c r="H26" i="2"/>
  <c r="H25" i="2"/>
  <c r="H24" i="2"/>
  <c r="H23" i="2"/>
  <c r="H22" i="2"/>
  <c r="H21" i="2"/>
  <c r="H20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M31" i="2"/>
  <c r="L31" i="2"/>
  <c r="N30" i="2"/>
  <c r="N29" i="2"/>
  <c r="N28" i="2"/>
  <c r="N27" i="2"/>
  <c r="N26" i="2"/>
  <c r="N25" i="2"/>
  <c r="N24" i="2"/>
  <c r="N23" i="2"/>
  <c r="N22" i="2"/>
  <c r="N21" i="2"/>
  <c r="N20" i="2"/>
  <c r="N19" i="2"/>
  <c r="M18" i="2"/>
  <c r="L18" i="2"/>
  <c r="N17" i="2"/>
  <c r="N16" i="2"/>
  <c r="N15" i="2"/>
  <c r="N14" i="2"/>
  <c r="N13" i="2"/>
  <c r="N12" i="2"/>
  <c r="N11" i="2"/>
  <c r="N10" i="2"/>
  <c r="N9" i="2"/>
  <c r="N8" i="2"/>
  <c r="N7" i="2"/>
  <c r="N6" i="2"/>
  <c r="V31" i="2"/>
  <c r="U31" i="2"/>
  <c r="J31" i="2"/>
  <c r="I31" i="2"/>
  <c r="W30" i="2"/>
  <c r="K30" i="2"/>
  <c r="W29" i="2"/>
  <c r="K29" i="2"/>
  <c r="W28" i="2"/>
  <c r="K28" i="2"/>
  <c r="W27" i="2"/>
  <c r="K27" i="2"/>
  <c r="W26" i="2"/>
  <c r="K26" i="2"/>
  <c r="W25" i="2"/>
  <c r="K25" i="2"/>
  <c r="W24" i="2"/>
  <c r="K24" i="2"/>
  <c r="W23" i="2"/>
  <c r="K23" i="2"/>
  <c r="W22" i="2"/>
  <c r="K22" i="2"/>
  <c r="W21" i="2"/>
  <c r="K21" i="2"/>
  <c r="W20" i="2"/>
  <c r="K20" i="2"/>
  <c r="W19" i="2"/>
  <c r="K19" i="2"/>
  <c r="D31" i="2"/>
  <c r="C31" i="2"/>
  <c r="Y30" i="2"/>
  <c r="X30" i="2"/>
  <c r="E30" i="2"/>
  <c r="Y29" i="2"/>
  <c r="X29" i="2"/>
  <c r="E29" i="2"/>
  <c r="Y28" i="2"/>
  <c r="X28" i="2"/>
  <c r="E28" i="2"/>
  <c r="Y27" i="2"/>
  <c r="X27" i="2"/>
  <c r="E27" i="2"/>
  <c r="Y26" i="2"/>
  <c r="X26" i="2"/>
  <c r="E26" i="2"/>
  <c r="Y25" i="2"/>
  <c r="X25" i="2"/>
  <c r="E25" i="2"/>
  <c r="Y24" i="2"/>
  <c r="X24" i="2"/>
  <c r="E24" i="2"/>
  <c r="Y23" i="2"/>
  <c r="X23" i="2"/>
  <c r="E23" i="2"/>
  <c r="Y22" i="2"/>
  <c r="X22" i="2"/>
  <c r="E22" i="2"/>
  <c r="Y21" i="2"/>
  <c r="X21" i="2"/>
  <c r="E21" i="2"/>
  <c r="Y20" i="2"/>
  <c r="X20" i="2"/>
  <c r="E20" i="2"/>
  <c r="Y19" i="2"/>
  <c r="X19" i="2"/>
  <c r="E19" i="2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AH187" i="1" s="1"/>
  <c r="F187" i="1"/>
  <c r="AF186" i="1"/>
  <c r="AC186" i="1"/>
  <c r="Z186" i="1"/>
  <c r="W186" i="1"/>
  <c r="T186" i="1"/>
  <c r="Q186" i="1"/>
  <c r="N186" i="1"/>
  <c r="K186" i="1"/>
  <c r="H186" i="1"/>
  <c r="AF185" i="1"/>
  <c r="AC185" i="1"/>
  <c r="Z185" i="1"/>
  <c r="W185" i="1"/>
  <c r="T185" i="1"/>
  <c r="Q185" i="1"/>
  <c r="N185" i="1"/>
  <c r="K185" i="1"/>
  <c r="H185" i="1"/>
  <c r="AF184" i="1"/>
  <c r="AC184" i="1"/>
  <c r="Z184" i="1"/>
  <c r="W184" i="1"/>
  <c r="T184" i="1"/>
  <c r="Q184" i="1"/>
  <c r="N184" i="1"/>
  <c r="K184" i="1"/>
  <c r="H184" i="1"/>
  <c r="AF183" i="1"/>
  <c r="AC183" i="1"/>
  <c r="Z183" i="1"/>
  <c r="W183" i="1"/>
  <c r="T183" i="1"/>
  <c r="Q183" i="1"/>
  <c r="N183" i="1"/>
  <c r="K183" i="1"/>
  <c r="H183" i="1"/>
  <c r="AF182" i="1"/>
  <c r="AC182" i="1"/>
  <c r="Z182" i="1"/>
  <c r="W182" i="1"/>
  <c r="T182" i="1"/>
  <c r="Q182" i="1"/>
  <c r="N182" i="1"/>
  <c r="K182" i="1"/>
  <c r="H182" i="1"/>
  <c r="AF181" i="1"/>
  <c r="AC181" i="1"/>
  <c r="Z181" i="1"/>
  <c r="W181" i="1"/>
  <c r="T181" i="1"/>
  <c r="Q181" i="1"/>
  <c r="N181" i="1"/>
  <c r="K181" i="1"/>
  <c r="H181" i="1"/>
  <c r="AF180" i="1"/>
  <c r="AC180" i="1"/>
  <c r="Z180" i="1"/>
  <c r="W180" i="1"/>
  <c r="T180" i="1"/>
  <c r="Q180" i="1"/>
  <c r="N180" i="1"/>
  <c r="K180" i="1"/>
  <c r="H180" i="1"/>
  <c r="AF179" i="1"/>
  <c r="AC179" i="1"/>
  <c r="Z179" i="1"/>
  <c r="W179" i="1"/>
  <c r="T179" i="1"/>
  <c r="Q179" i="1"/>
  <c r="N179" i="1"/>
  <c r="K179" i="1"/>
  <c r="H179" i="1"/>
  <c r="AF178" i="1"/>
  <c r="AC178" i="1"/>
  <c r="Z178" i="1"/>
  <c r="W178" i="1"/>
  <c r="T178" i="1"/>
  <c r="Q178" i="1"/>
  <c r="N178" i="1"/>
  <c r="K178" i="1"/>
  <c r="H178" i="1"/>
  <c r="AF177" i="1"/>
  <c r="AC177" i="1"/>
  <c r="Z177" i="1"/>
  <c r="W177" i="1"/>
  <c r="T177" i="1"/>
  <c r="Q177" i="1"/>
  <c r="N177" i="1"/>
  <c r="K177" i="1"/>
  <c r="H177" i="1"/>
  <c r="AF176" i="1"/>
  <c r="AC176" i="1"/>
  <c r="Z176" i="1"/>
  <c r="W176" i="1"/>
  <c r="T176" i="1"/>
  <c r="Q176" i="1"/>
  <c r="N176" i="1"/>
  <c r="K176" i="1"/>
  <c r="H176" i="1"/>
  <c r="AF175" i="1"/>
  <c r="AC175" i="1"/>
  <c r="Z175" i="1"/>
  <c r="W175" i="1"/>
  <c r="T175" i="1"/>
  <c r="Q175" i="1"/>
  <c r="N175" i="1"/>
  <c r="K175" i="1"/>
  <c r="H175" i="1"/>
  <c r="AG187" i="1"/>
  <c r="D187" i="1"/>
  <c r="C187" i="1"/>
  <c r="AH186" i="1"/>
  <c r="AG186" i="1"/>
  <c r="E186" i="1"/>
  <c r="AH185" i="1"/>
  <c r="AG185" i="1"/>
  <c r="E185" i="1"/>
  <c r="AH184" i="1"/>
  <c r="AG184" i="1"/>
  <c r="E184" i="1"/>
  <c r="AH183" i="1"/>
  <c r="AG183" i="1"/>
  <c r="E183" i="1"/>
  <c r="AH182" i="1"/>
  <c r="AG182" i="1"/>
  <c r="E182" i="1"/>
  <c r="AH181" i="1"/>
  <c r="AG181" i="1"/>
  <c r="E181" i="1"/>
  <c r="AH180" i="1"/>
  <c r="AG180" i="1"/>
  <c r="E180" i="1"/>
  <c r="AH179" i="1"/>
  <c r="AG179" i="1"/>
  <c r="E179" i="1"/>
  <c r="AH178" i="1"/>
  <c r="AG178" i="1"/>
  <c r="E178" i="1"/>
  <c r="AH177" i="1"/>
  <c r="AG177" i="1"/>
  <c r="E177" i="1"/>
  <c r="AH176" i="1"/>
  <c r="AG176" i="1"/>
  <c r="E176" i="1"/>
  <c r="AH175" i="1"/>
  <c r="AG175" i="1"/>
  <c r="E175" i="1"/>
  <c r="V18" i="2"/>
  <c r="U18" i="2"/>
  <c r="J18" i="2"/>
  <c r="I18" i="2"/>
  <c r="Y17" i="2"/>
  <c r="X17" i="2"/>
  <c r="W17" i="2"/>
  <c r="K17" i="2"/>
  <c r="Y16" i="2"/>
  <c r="X16" i="2"/>
  <c r="W16" i="2"/>
  <c r="K16" i="2"/>
  <c r="Y15" i="2"/>
  <c r="X15" i="2"/>
  <c r="W15" i="2"/>
  <c r="K15" i="2"/>
  <c r="Y14" i="2"/>
  <c r="X14" i="2"/>
  <c r="W14" i="2"/>
  <c r="K14" i="2"/>
  <c r="Y13" i="2"/>
  <c r="X13" i="2"/>
  <c r="W13" i="2"/>
  <c r="K13" i="2"/>
  <c r="Y12" i="2"/>
  <c r="X12" i="2"/>
  <c r="W12" i="2"/>
  <c r="K12" i="2"/>
  <c r="Y11" i="2"/>
  <c r="X11" i="2"/>
  <c r="W11" i="2"/>
  <c r="K11" i="2"/>
  <c r="Y10" i="2"/>
  <c r="X10" i="2"/>
  <c r="W10" i="2"/>
  <c r="K10" i="2"/>
  <c r="Y9" i="2"/>
  <c r="X9" i="2"/>
  <c r="W9" i="2"/>
  <c r="K9" i="2"/>
  <c r="Y8" i="2"/>
  <c r="X8" i="2"/>
  <c r="W8" i="2"/>
  <c r="K8" i="2"/>
  <c r="Y7" i="2"/>
  <c r="X7" i="2"/>
  <c r="W7" i="2"/>
  <c r="K7" i="2"/>
  <c r="Y6" i="2"/>
  <c r="X6" i="2"/>
  <c r="W6" i="2"/>
  <c r="K6" i="2"/>
  <c r="AH173" i="1"/>
  <c r="AG173" i="1"/>
  <c r="AH172" i="1"/>
  <c r="AG172" i="1"/>
  <c r="AH171" i="1"/>
  <c r="AG171" i="1"/>
  <c r="AH170" i="1"/>
  <c r="AG170" i="1"/>
  <c r="AH169" i="1"/>
  <c r="AG169" i="1"/>
  <c r="AH168" i="1"/>
  <c r="AG168" i="1"/>
  <c r="AH167" i="1"/>
  <c r="AG167" i="1"/>
  <c r="AH166" i="1"/>
  <c r="AG166" i="1"/>
  <c r="AH165" i="1"/>
  <c r="AG165" i="1"/>
  <c r="AH164" i="1"/>
  <c r="AG164" i="1"/>
  <c r="AH163" i="1"/>
  <c r="AG163" i="1"/>
  <c r="AH162" i="1"/>
  <c r="AG162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AF173" i="1"/>
  <c r="AC173" i="1"/>
  <c r="Z173" i="1"/>
  <c r="W173" i="1"/>
  <c r="T173" i="1"/>
  <c r="Q173" i="1"/>
  <c r="N173" i="1"/>
  <c r="K173" i="1"/>
  <c r="H173" i="1"/>
  <c r="AF172" i="1"/>
  <c r="AC172" i="1"/>
  <c r="Z172" i="1"/>
  <c r="W172" i="1"/>
  <c r="T172" i="1"/>
  <c r="Q172" i="1"/>
  <c r="N172" i="1"/>
  <c r="K172" i="1"/>
  <c r="H172" i="1"/>
  <c r="AF171" i="1"/>
  <c r="AC171" i="1"/>
  <c r="Z171" i="1"/>
  <c r="W171" i="1"/>
  <c r="T171" i="1"/>
  <c r="Q171" i="1"/>
  <c r="N171" i="1"/>
  <c r="K171" i="1"/>
  <c r="H171" i="1"/>
  <c r="AF170" i="1"/>
  <c r="AC170" i="1"/>
  <c r="Z170" i="1"/>
  <c r="W170" i="1"/>
  <c r="T170" i="1"/>
  <c r="Q170" i="1"/>
  <c r="N170" i="1"/>
  <c r="K170" i="1"/>
  <c r="H170" i="1"/>
  <c r="AF169" i="1"/>
  <c r="AC169" i="1"/>
  <c r="Z169" i="1"/>
  <c r="W169" i="1"/>
  <c r="T169" i="1"/>
  <c r="Q169" i="1"/>
  <c r="N169" i="1"/>
  <c r="K169" i="1"/>
  <c r="H169" i="1"/>
  <c r="AF168" i="1"/>
  <c r="AC168" i="1"/>
  <c r="Z168" i="1"/>
  <c r="W168" i="1"/>
  <c r="T168" i="1"/>
  <c r="Q168" i="1"/>
  <c r="N168" i="1"/>
  <c r="K168" i="1"/>
  <c r="H168" i="1"/>
  <c r="AF167" i="1"/>
  <c r="AC167" i="1"/>
  <c r="Z167" i="1"/>
  <c r="W167" i="1"/>
  <c r="T167" i="1"/>
  <c r="Q167" i="1"/>
  <c r="N167" i="1"/>
  <c r="K167" i="1"/>
  <c r="H167" i="1"/>
  <c r="AF166" i="1"/>
  <c r="AC166" i="1"/>
  <c r="Z166" i="1"/>
  <c r="W166" i="1"/>
  <c r="T166" i="1"/>
  <c r="Q166" i="1"/>
  <c r="N166" i="1"/>
  <c r="K166" i="1"/>
  <c r="H166" i="1"/>
  <c r="AF165" i="1"/>
  <c r="AC165" i="1"/>
  <c r="Z165" i="1"/>
  <c r="W165" i="1"/>
  <c r="T165" i="1"/>
  <c r="Q165" i="1"/>
  <c r="N165" i="1"/>
  <c r="K165" i="1"/>
  <c r="H165" i="1"/>
  <c r="AF164" i="1"/>
  <c r="AC164" i="1"/>
  <c r="Z164" i="1"/>
  <c r="W164" i="1"/>
  <c r="T164" i="1"/>
  <c r="Q164" i="1"/>
  <c r="N164" i="1"/>
  <c r="K164" i="1"/>
  <c r="H164" i="1"/>
  <c r="AF163" i="1"/>
  <c r="AC163" i="1"/>
  <c r="Z163" i="1"/>
  <c r="W163" i="1"/>
  <c r="T163" i="1"/>
  <c r="Q163" i="1"/>
  <c r="N163" i="1"/>
  <c r="K163" i="1"/>
  <c r="H163" i="1"/>
  <c r="AF162" i="1"/>
  <c r="AC162" i="1"/>
  <c r="Z162" i="1"/>
  <c r="W162" i="1"/>
  <c r="T162" i="1"/>
  <c r="Q162" i="1"/>
  <c r="N162" i="1"/>
  <c r="K162" i="1"/>
  <c r="H162" i="1"/>
  <c r="D174" i="1"/>
  <c r="AH174" i="1" s="1"/>
  <c r="C174" i="1"/>
  <c r="AG174" i="1" s="1"/>
  <c r="E173" i="1"/>
  <c r="E172" i="1"/>
  <c r="E171" i="1"/>
  <c r="E170" i="1"/>
  <c r="E169" i="1"/>
  <c r="E168" i="1"/>
  <c r="E167" i="1"/>
  <c r="E166" i="1"/>
  <c r="E165" i="1"/>
  <c r="E164" i="1"/>
  <c r="E163" i="1"/>
  <c r="E162" i="1"/>
  <c r="AH160" i="1"/>
  <c r="AG160" i="1"/>
  <c r="AH159" i="1"/>
  <c r="AG159" i="1"/>
  <c r="AH158" i="1"/>
  <c r="AG158" i="1"/>
  <c r="AH157" i="1"/>
  <c r="AG157" i="1"/>
  <c r="AH156" i="1"/>
  <c r="AG156" i="1"/>
  <c r="AH155" i="1"/>
  <c r="AG155" i="1"/>
  <c r="AH154" i="1"/>
  <c r="AG154" i="1"/>
  <c r="AH153" i="1"/>
  <c r="AG153" i="1"/>
  <c r="AH152" i="1"/>
  <c r="AG152" i="1"/>
  <c r="AH151" i="1"/>
  <c r="AG151" i="1"/>
  <c r="AH150" i="1"/>
  <c r="AG150" i="1"/>
  <c r="AH149" i="1"/>
  <c r="AG149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AF160" i="1"/>
  <c r="AC160" i="1"/>
  <c r="Z160" i="1"/>
  <c r="W160" i="1"/>
  <c r="T160" i="1"/>
  <c r="Q160" i="1"/>
  <c r="N160" i="1"/>
  <c r="K160" i="1"/>
  <c r="H160" i="1"/>
  <c r="AF159" i="1"/>
  <c r="AC159" i="1"/>
  <c r="Z159" i="1"/>
  <c r="W159" i="1"/>
  <c r="T159" i="1"/>
  <c r="Q159" i="1"/>
  <c r="N159" i="1"/>
  <c r="K159" i="1"/>
  <c r="H159" i="1"/>
  <c r="AF158" i="1"/>
  <c r="AC158" i="1"/>
  <c r="Z158" i="1"/>
  <c r="W158" i="1"/>
  <c r="T158" i="1"/>
  <c r="Q158" i="1"/>
  <c r="N158" i="1"/>
  <c r="K158" i="1"/>
  <c r="H158" i="1"/>
  <c r="AF157" i="1"/>
  <c r="AC157" i="1"/>
  <c r="Z157" i="1"/>
  <c r="W157" i="1"/>
  <c r="T157" i="1"/>
  <c r="Q157" i="1"/>
  <c r="N157" i="1"/>
  <c r="K157" i="1"/>
  <c r="H157" i="1"/>
  <c r="AF156" i="1"/>
  <c r="AC156" i="1"/>
  <c r="Z156" i="1"/>
  <c r="W156" i="1"/>
  <c r="T156" i="1"/>
  <c r="Q156" i="1"/>
  <c r="N156" i="1"/>
  <c r="K156" i="1"/>
  <c r="H156" i="1"/>
  <c r="AF155" i="1"/>
  <c r="AC155" i="1"/>
  <c r="Z155" i="1"/>
  <c r="W155" i="1"/>
  <c r="T155" i="1"/>
  <c r="Q155" i="1"/>
  <c r="N155" i="1"/>
  <c r="K155" i="1"/>
  <c r="H155" i="1"/>
  <c r="AF154" i="1"/>
  <c r="AC154" i="1"/>
  <c r="Z154" i="1"/>
  <c r="W154" i="1"/>
  <c r="T154" i="1"/>
  <c r="Q154" i="1"/>
  <c r="N154" i="1"/>
  <c r="K154" i="1"/>
  <c r="H154" i="1"/>
  <c r="AF153" i="1"/>
  <c r="AC153" i="1"/>
  <c r="Z153" i="1"/>
  <c r="W153" i="1"/>
  <c r="T153" i="1"/>
  <c r="Q153" i="1"/>
  <c r="N153" i="1"/>
  <c r="K153" i="1"/>
  <c r="H153" i="1"/>
  <c r="AF152" i="1"/>
  <c r="AC152" i="1"/>
  <c r="Z152" i="1"/>
  <c r="W152" i="1"/>
  <c r="T152" i="1"/>
  <c r="Q152" i="1"/>
  <c r="N152" i="1"/>
  <c r="K152" i="1"/>
  <c r="H152" i="1"/>
  <c r="AF151" i="1"/>
  <c r="AC151" i="1"/>
  <c r="Z151" i="1"/>
  <c r="W151" i="1"/>
  <c r="T151" i="1"/>
  <c r="Q151" i="1"/>
  <c r="N151" i="1"/>
  <c r="K151" i="1"/>
  <c r="H151" i="1"/>
  <c r="AF150" i="1"/>
  <c r="AC150" i="1"/>
  <c r="Z150" i="1"/>
  <c r="W150" i="1"/>
  <c r="T150" i="1"/>
  <c r="Q150" i="1"/>
  <c r="N150" i="1"/>
  <c r="K150" i="1"/>
  <c r="H150" i="1"/>
  <c r="AF149" i="1"/>
  <c r="AC149" i="1"/>
  <c r="Z149" i="1"/>
  <c r="W149" i="1"/>
  <c r="T149" i="1"/>
  <c r="Q149" i="1"/>
  <c r="N149" i="1"/>
  <c r="K149" i="1"/>
  <c r="H149" i="1"/>
  <c r="D161" i="1"/>
  <c r="AH161" i="1" s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AH147" i="1"/>
  <c r="AG147" i="1"/>
  <c r="AH146" i="1"/>
  <c r="AG146" i="1"/>
  <c r="AH145" i="1"/>
  <c r="AG145" i="1"/>
  <c r="AH144" i="1"/>
  <c r="AG144" i="1"/>
  <c r="AH143" i="1"/>
  <c r="AG143" i="1"/>
  <c r="AH142" i="1"/>
  <c r="AG142" i="1"/>
  <c r="AH141" i="1"/>
  <c r="AG141" i="1"/>
  <c r="AH140" i="1"/>
  <c r="AG140" i="1"/>
  <c r="AH139" i="1"/>
  <c r="AG139" i="1"/>
  <c r="AH138" i="1"/>
  <c r="AG138" i="1"/>
  <c r="AH137" i="1"/>
  <c r="AG137" i="1"/>
  <c r="AH136" i="1"/>
  <c r="AG136" i="1"/>
  <c r="AE148" i="1"/>
  <c r="AD148" i="1"/>
  <c r="AB148" i="1"/>
  <c r="AA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AF147" i="1"/>
  <c r="AC147" i="1"/>
  <c r="Z147" i="1"/>
  <c r="W147" i="1"/>
  <c r="T147" i="1"/>
  <c r="Q147" i="1"/>
  <c r="N147" i="1"/>
  <c r="K147" i="1"/>
  <c r="H147" i="1"/>
  <c r="AF146" i="1"/>
  <c r="AC146" i="1"/>
  <c r="Z146" i="1"/>
  <c r="W146" i="1"/>
  <c r="T146" i="1"/>
  <c r="Q146" i="1"/>
  <c r="N146" i="1"/>
  <c r="K146" i="1"/>
  <c r="H146" i="1"/>
  <c r="AF145" i="1"/>
  <c r="AC145" i="1"/>
  <c r="Z145" i="1"/>
  <c r="W145" i="1"/>
  <c r="T145" i="1"/>
  <c r="Q145" i="1"/>
  <c r="N145" i="1"/>
  <c r="K145" i="1"/>
  <c r="H145" i="1"/>
  <c r="AF144" i="1"/>
  <c r="AC144" i="1"/>
  <c r="Z144" i="1"/>
  <c r="W144" i="1"/>
  <c r="T144" i="1"/>
  <c r="Q144" i="1"/>
  <c r="N144" i="1"/>
  <c r="K144" i="1"/>
  <c r="H144" i="1"/>
  <c r="AF143" i="1"/>
  <c r="AC143" i="1"/>
  <c r="Z143" i="1"/>
  <c r="W143" i="1"/>
  <c r="T143" i="1"/>
  <c r="Q143" i="1"/>
  <c r="N143" i="1"/>
  <c r="K143" i="1"/>
  <c r="H143" i="1"/>
  <c r="AF142" i="1"/>
  <c r="AC142" i="1"/>
  <c r="Z142" i="1"/>
  <c r="W142" i="1"/>
  <c r="T142" i="1"/>
  <c r="Q142" i="1"/>
  <c r="N142" i="1"/>
  <c r="K142" i="1"/>
  <c r="H142" i="1"/>
  <c r="AF141" i="1"/>
  <c r="AC141" i="1"/>
  <c r="Z141" i="1"/>
  <c r="W141" i="1"/>
  <c r="T141" i="1"/>
  <c r="Q141" i="1"/>
  <c r="N141" i="1"/>
  <c r="K141" i="1"/>
  <c r="H141" i="1"/>
  <c r="AF140" i="1"/>
  <c r="AC140" i="1"/>
  <c r="Z140" i="1"/>
  <c r="W140" i="1"/>
  <c r="T140" i="1"/>
  <c r="Q140" i="1"/>
  <c r="N140" i="1"/>
  <c r="K140" i="1"/>
  <c r="H140" i="1"/>
  <c r="AF139" i="1"/>
  <c r="AC139" i="1"/>
  <c r="Z139" i="1"/>
  <c r="W139" i="1"/>
  <c r="T139" i="1"/>
  <c r="Q139" i="1"/>
  <c r="N139" i="1"/>
  <c r="K139" i="1"/>
  <c r="H139" i="1"/>
  <c r="AF138" i="1"/>
  <c r="AC138" i="1"/>
  <c r="Z138" i="1"/>
  <c r="W138" i="1"/>
  <c r="T138" i="1"/>
  <c r="Q138" i="1"/>
  <c r="N138" i="1"/>
  <c r="K138" i="1"/>
  <c r="H138" i="1"/>
  <c r="AF137" i="1"/>
  <c r="AC137" i="1"/>
  <c r="Z137" i="1"/>
  <c r="W137" i="1"/>
  <c r="T137" i="1"/>
  <c r="Q137" i="1"/>
  <c r="N137" i="1"/>
  <c r="K137" i="1"/>
  <c r="H137" i="1"/>
  <c r="AF136" i="1"/>
  <c r="AC136" i="1"/>
  <c r="Z136" i="1"/>
  <c r="W136" i="1"/>
  <c r="T136" i="1"/>
  <c r="Q136" i="1"/>
  <c r="N136" i="1"/>
  <c r="K136" i="1"/>
  <c r="H136" i="1"/>
  <c r="D148" i="1"/>
  <c r="AH148" i="1" s="1"/>
  <c r="C148" i="1"/>
  <c r="AG148" i="1" s="1"/>
  <c r="E147" i="1"/>
  <c r="E146" i="1"/>
  <c r="E145" i="1"/>
  <c r="E144" i="1"/>
  <c r="E143" i="1"/>
  <c r="E142" i="1"/>
  <c r="E141" i="1"/>
  <c r="E140" i="1"/>
  <c r="E139" i="1"/>
  <c r="E138" i="1"/>
  <c r="E137" i="1"/>
  <c r="E136" i="1"/>
  <c r="Y31" i="2" l="1"/>
  <c r="Y18" i="2"/>
  <c r="X31" i="2"/>
  <c r="AG161" i="1"/>
  <c r="X18" i="2"/>
  <c r="AH134" i="1"/>
  <c r="AG134" i="1"/>
  <c r="AH133" i="1"/>
  <c r="AG133" i="1"/>
  <c r="AH132" i="1"/>
  <c r="AG132" i="1"/>
  <c r="AH131" i="1"/>
  <c r="AG131" i="1"/>
  <c r="AH130" i="1"/>
  <c r="AG130" i="1"/>
  <c r="AH129" i="1"/>
  <c r="AG129" i="1"/>
  <c r="AH128" i="1"/>
  <c r="AG128" i="1"/>
  <c r="AH127" i="1"/>
  <c r="AG127" i="1"/>
  <c r="AH126" i="1"/>
  <c r="AG126" i="1"/>
  <c r="AH125" i="1"/>
  <c r="AG125" i="1"/>
  <c r="AH124" i="1"/>
  <c r="AG124" i="1"/>
  <c r="AH123" i="1"/>
  <c r="AG123" i="1"/>
  <c r="AE135" i="1"/>
  <c r="AD135" i="1"/>
  <c r="AB135" i="1"/>
  <c r="AA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AF134" i="1"/>
  <c r="AC134" i="1"/>
  <c r="Z134" i="1"/>
  <c r="W134" i="1"/>
  <c r="T134" i="1"/>
  <c r="Q134" i="1"/>
  <c r="N134" i="1"/>
  <c r="K134" i="1"/>
  <c r="H134" i="1"/>
  <c r="AF133" i="1"/>
  <c r="AC133" i="1"/>
  <c r="Z133" i="1"/>
  <c r="W133" i="1"/>
  <c r="T133" i="1"/>
  <c r="Q133" i="1"/>
  <c r="N133" i="1"/>
  <c r="K133" i="1"/>
  <c r="H133" i="1"/>
  <c r="AF132" i="1"/>
  <c r="AC132" i="1"/>
  <c r="Z132" i="1"/>
  <c r="W132" i="1"/>
  <c r="T132" i="1"/>
  <c r="Q132" i="1"/>
  <c r="N132" i="1"/>
  <c r="K132" i="1"/>
  <c r="H132" i="1"/>
  <c r="AF131" i="1"/>
  <c r="AC131" i="1"/>
  <c r="Z131" i="1"/>
  <c r="W131" i="1"/>
  <c r="T131" i="1"/>
  <c r="Q131" i="1"/>
  <c r="N131" i="1"/>
  <c r="K131" i="1"/>
  <c r="H131" i="1"/>
  <c r="AF130" i="1"/>
  <c r="AC130" i="1"/>
  <c r="Z130" i="1"/>
  <c r="W130" i="1"/>
  <c r="T130" i="1"/>
  <c r="Q130" i="1"/>
  <c r="N130" i="1"/>
  <c r="K130" i="1"/>
  <c r="H130" i="1"/>
  <c r="AF129" i="1"/>
  <c r="AC129" i="1"/>
  <c r="Z129" i="1"/>
  <c r="W129" i="1"/>
  <c r="T129" i="1"/>
  <c r="Q129" i="1"/>
  <c r="N129" i="1"/>
  <c r="K129" i="1"/>
  <c r="H129" i="1"/>
  <c r="AF128" i="1"/>
  <c r="AC128" i="1"/>
  <c r="Z128" i="1"/>
  <c r="W128" i="1"/>
  <c r="T128" i="1"/>
  <c r="Q128" i="1"/>
  <c r="N128" i="1"/>
  <c r="K128" i="1"/>
  <c r="H128" i="1"/>
  <c r="AF127" i="1"/>
  <c r="AC127" i="1"/>
  <c r="Z127" i="1"/>
  <c r="W127" i="1"/>
  <c r="T127" i="1"/>
  <c r="Q127" i="1"/>
  <c r="N127" i="1"/>
  <c r="K127" i="1"/>
  <c r="H127" i="1"/>
  <c r="AF126" i="1"/>
  <c r="AC126" i="1"/>
  <c r="Z126" i="1"/>
  <c r="W126" i="1"/>
  <c r="T126" i="1"/>
  <c r="Q126" i="1"/>
  <c r="N126" i="1"/>
  <c r="K126" i="1"/>
  <c r="H126" i="1"/>
  <c r="AF125" i="1"/>
  <c r="AC125" i="1"/>
  <c r="Z125" i="1"/>
  <c r="W125" i="1"/>
  <c r="T125" i="1"/>
  <c r="Q125" i="1"/>
  <c r="N125" i="1"/>
  <c r="K125" i="1"/>
  <c r="H125" i="1"/>
  <c r="AF124" i="1"/>
  <c r="AC124" i="1"/>
  <c r="Z124" i="1"/>
  <c r="W124" i="1"/>
  <c r="T124" i="1"/>
  <c r="Q124" i="1"/>
  <c r="N124" i="1"/>
  <c r="K124" i="1"/>
  <c r="H124" i="1"/>
  <c r="AF123" i="1"/>
  <c r="AC123" i="1"/>
  <c r="Z123" i="1"/>
  <c r="W123" i="1"/>
  <c r="T123" i="1"/>
  <c r="Q123" i="1"/>
  <c r="N123" i="1"/>
  <c r="K123" i="1"/>
  <c r="H123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AG135" i="1" l="1"/>
  <c r="AH135" i="1"/>
  <c r="AF121" i="1"/>
  <c r="AC121" i="1"/>
  <c r="Z121" i="1"/>
  <c r="W121" i="1"/>
  <c r="T121" i="1"/>
  <c r="Q121" i="1"/>
  <c r="N121" i="1"/>
  <c r="K121" i="1"/>
  <c r="H121" i="1"/>
  <c r="E121" i="1"/>
  <c r="AF120" i="1"/>
  <c r="AC120" i="1"/>
  <c r="Z120" i="1"/>
  <c r="W120" i="1"/>
  <c r="T120" i="1"/>
  <c r="Q120" i="1"/>
  <c r="N120" i="1"/>
  <c r="K120" i="1"/>
  <c r="H120" i="1"/>
  <c r="E120" i="1"/>
  <c r="AF119" i="1"/>
  <c r="AC119" i="1"/>
  <c r="Z119" i="1"/>
  <c r="W119" i="1"/>
  <c r="T119" i="1"/>
  <c r="Q119" i="1"/>
  <c r="N119" i="1"/>
  <c r="K119" i="1"/>
  <c r="H119" i="1"/>
  <c r="E119" i="1"/>
  <c r="AF118" i="1"/>
  <c r="AC118" i="1"/>
  <c r="Z118" i="1"/>
  <c r="W118" i="1"/>
  <c r="T118" i="1"/>
  <c r="Q118" i="1"/>
  <c r="N118" i="1"/>
  <c r="K118" i="1"/>
  <c r="H118" i="1"/>
  <c r="E118" i="1"/>
  <c r="AF117" i="1"/>
  <c r="AC117" i="1"/>
  <c r="Z117" i="1"/>
  <c r="W117" i="1"/>
  <c r="T117" i="1"/>
  <c r="Q117" i="1"/>
  <c r="N117" i="1"/>
  <c r="K117" i="1"/>
  <c r="H117" i="1"/>
  <c r="E117" i="1"/>
  <c r="AF116" i="1"/>
  <c r="AC116" i="1"/>
  <c r="Z116" i="1"/>
  <c r="W116" i="1"/>
  <c r="T116" i="1"/>
  <c r="Q116" i="1"/>
  <c r="N116" i="1"/>
  <c r="K116" i="1"/>
  <c r="H116" i="1"/>
  <c r="E116" i="1"/>
  <c r="AF115" i="1"/>
  <c r="AC115" i="1"/>
  <c r="Z115" i="1"/>
  <c r="W115" i="1"/>
  <c r="T115" i="1"/>
  <c r="Q115" i="1"/>
  <c r="N115" i="1"/>
  <c r="K115" i="1"/>
  <c r="H115" i="1"/>
  <c r="E115" i="1"/>
  <c r="AF114" i="1"/>
  <c r="AC114" i="1"/>
  <c r="Z114" i="1"/>
  <c r="W114" i="1"/>
  <c r="T114" i="1"/>
  <c r="Q114" i="1"/>
  <c r="N114" i="1"/>
  <c r="K114" i="1"/>
  <c r="H114" i="1"/>
  <c r="E114" i="1"/>
  <c r="AH121" i="1" l="1"/>
  <c r="AG121" i="1"/>
  <c r="AH120" i="1"/>
  <c r="AG120" i="1"/>
  <c r="AH119" i="1"/>
  <c r="AG119" i="1"/>
  <c r="AH118" i="1"/>
  <c r="AG118" i="1"/>
  <c r="AH117" i="1"/>
  <c r="AG117" i="1"/>
  <c r="AH116" i="1"/>
  <c r="AG116" i="1"/>
  <c r="AH115" i="1"/>
  <c r="AG115" i="1"/>
  <c r="AH114" i="1"/>
  <c r="AG114" i="1"/>
  <c r="AH112" i="1"/>
  <c r="AG112" i="1"/>
  <c r="AH111" i="1"/>
  <c r="AG111" i="1"/>
  <c r="AH110" i="1"/>
  <c r="AG110" i="1"/>
  <c r="AH113" i="1"/>
  <c r="AG113" i="1"/>
  <c r="AB122" i="1"/>
  <c r="AA122" i="1"/>
  <c r="AB109" i="1"/>
  <c r="AA109" i="1"/>
  <c r="AB96" i="1"/>
  <c r="AA96" i="1"/>
  <c r="AB83" i="1"/>
  <c r="AA83" i="1"/>
  <c r="AC73" i="1"/>
  <c r="AB70" i="1"/>
  <c r="AA70" i="1"/>
  <c r="AC67" i="1"/>
  <c r="AB57" i="1"/>
  <c r="AA57" i="1"/>
  <c r="AC45" i="1"/>
  <c r="AB44" i="1"/>
  <c r="AA44" i="1"/>
  <c r="AB31" i="1"/>
  <c r="AA31" i="1"/>
  <c r="AB18" i="1"/>
  <c r="AA18" i="1"/>
  <c r="AE122" i="1" l="1"/>
  <c r="AD122" i="1"/>
  <c r="M122" i="1"/>
  <c r="L122" i="1"/>
  <c r="Y122" i="1"/>
  <c r="X122" i="1"/>
  <c r="V122" i="1"/>
  <c r="U122" i="1"/>
  <c r="S122" i="1"/>
  <c r="R122" i="1"/>
  <c r="P122" i="1"/>
  <c r="O122" i="1"/>
  <c r="J122" i="1"/>
  <c r="I122" i="1"/>
  <c r="G122" i="1"/>
  <c r="F122" i="1"/>
  <c r="AF113" i="1"/>
  <c r="D122" i="1"/>
  <c r="C122" i="1"/>
  <c r="AH122" i="1" l="1"/>
  <c r="AG122" i="1"/>
  <c r="AH108" i="1"/>
  <c r="AG108" i="1"/>
  <c r="AH107" i="1"/>
  <c r="AG107" i="1"/>
  <c r="AH106" i="1"/>
  <c r="AG106" i="1"/>
  <c r="AH105" i="1"/>
  <c r="AG105" i="1"/>
  <c r="AH104" i="1"/>
  <c r="AG104" i="1"/>
  <c r="AH102" i="1"/>
  <c r="AG102" i="1"/>
  <c r="AH101" i="1"/>
  <c r="AG101" i="1"/>
  <c r="AH100" i="1"/>
  <c r="AG100" i="1"/>
  <c r="AH99" i="1"/>
  <c r="AG99" i="1"/>
  <c r="AH98" i="1"/>
  <c r="AG98" i="1"/>
  <c r="AH97" i="1"/>
  <c r="AG97" i="1"/>
  <c r="AH103" i="1"/>
  <c r="AG103" i="1"/>
  <c r="J109" i="1"/>
  <c r="I109" i="1"/>
  <c r="K103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AE109" i="1" l="1"/>
  <c r="AD109" i="1"/>
  <c r="M109" i="1"/>
  <c r="L109" i="1"/>
  <c r="Y109" i="1"/>
  <c r="X109" i="1"/>
  <c r="V109" i="1"/>
  <c r="U109" i="1"/>
  <c r="S109" i="1"/>
  <c r="R109" i="1"/>
  <c r="P109" i="1"/>
  <c r="O109" i="1"/>
  <c r="G109" i="1"/>
  <c r="F109" i="1"/>
  <c r="D109" i="1"/>
  <c r="C109" i="1"/>
  <c r="E107" i="1"/>
  <c r="T99" i="1"/>
  <c r="E99" i="1"/>
  <c r="AG109" i="1" l="1"/>
  <c r="AH109" i="1"/>
  <c r="H11" i="1"/>
  <c r="H12" i="1"/>
  <c r="AH85" i="1" l="1"/>
  <c r="AH86" i="1"/>
  <c r="AH87" i="1"/>
  <c r="AH88" i="1"/>
  <c r="AH89" i="1"/>
  <c r="AH90" i="1"/>
  <c r="AH91" i="1"/>
  <c r="AH92" i="1"/>
  <c r="AH93" i="1"/>
  <c r="AH94" i="1"/>
  <c r="AH95" i="1"/>
  <c r="AG85" i="1"/>
  <c r="AG86" i="1"/>
  <c r="AG87" i="1"/>
  <c r="AG88" i="1"/>
  <c r="AG89" i="1"/>
  <c r="AG90" i="1"/>
  <c r="AG91" i="1"/>
  <c r="AG92" i="1"/>
  <c r="AG93" i="1"/>
  <c r="AG94" i="1"/>
  <c r="AG95" i="1"/>
  <c r="AH84" i="1"/>
  <c r="AG84" i="1"/>
  <c r="G96" i="1"/>
  <c r="F96" i="1"/>
  <c r="H93" i="1"/>
  <c r="H87" i="1"/>
  <c r="G83" i="1"/>
  <c r="F83" i="1"/>
  <c r="G70" i="1"/>
  <c r="F70" i="1"/>
  <c r="G57" i="1"/>
  <c r="F57" i="1"/>
  <c r="G44" i="1"/>
  <c r="F44" i="1"/>
  <c r="G31" i="1"/>
  <c r="F31" i="1"/>
  <c r="G18" i="1"/>
  <c r="F18" i="1"/>
  <c r="T95" i="1" l="1"/>
  <c r="T85" i="1"/>
  <c r="E92" i="1"/>
  <c r="AE96" i="1" l="1"/>
  <c r="AD96" i="1"/>
  <c r="M96" i="1"/>
  <c r="L96" i="1"/>
  <c r="Y96" i="1"/>
  <c r="X96" i="1"/>
  <c r="V96" i="1"/>
  <c r="U96" i="1"/>
  <c r="S96" i="1"/>
  <c r="R96" i="1"/>
  <c r="P96" i="1"/>
  <c r="O96" i="1"/>
  <c r="D96" i="1"/>
  <c r="C96" i="1"/>
  <c r="AG96" i="1" l="1"/>
  <c r="AH96" i="1"/>
  <c r="AG80" i="1"/>
  <c r="T81" i="1" l="1"/>
  <c r="AE83" i="1"/>
  <c r="AD83" i="1"/>
  <c r="M83" i="1"/>
  <c r="L83" i="1"/>
  <c r="Y83" i="1"/>
  <c r="X83" i="1"/>
  <c r="V83" i="1"/>
  <c r="U83" i="1"/>
  <c r="S83" i="1"/>
  <c r="R83" i="1"/>
  <c r="P83" i="1"/>
  <c r="O83" i="1"/>
  <c r="D83" i="1"/>
  <c r="C83" i="1"/>
  <c r="AH82" i="1"/>
  <c r="AG82" i="1"/>
  <c r="AH81" i="1"/>
  <c r="AG81" i="1"/>
  <c r="AH80" i="1"/>
  <c r="AH79" i="1"/>
  <c r="AG79" i="1"/>
  <c r="AH78" i="1"/>
  <c r="AG78" i="1"/>
  <c r="AH77" i="1"/>
  <c r="AG77" i="1"/>
  <c r="AH76" i="1"/>
  <c r="AG76" i="1"/>
  <c r="AH75" i="1"/>
  <c r="AG75" i="1"/>
  <c r="AH74" i="1"/>
  <c r="AG74" i="1"/>
  <c r="AH73" i="1"/>
  <c r="AG73" i="1"/>
  <c r="AH72" i="1"/>
  <c r="AG72" i="1"/>
  <c r="AH71" i="1"/>
  <c r="AG71" i="1"/>
  <c r="AG83" i="1" l="1"/>
  <c r="AH83" i="1"/>
  <c r="AG59" i="1"/>
  <c r="AH59" i="1"/>
  <c r="AG60" i="1"/>
  <c r="AH60" i="1"/>
  <c r="AG61" i="1"/>
  <c r="AH61" i="1"/>
  <c r="AG62" i="1"/>
  <c r="AH62" i="1"/>
  <c r="AG63" i="1"/>
  <c r="AH63" i="1"/>
  <c r="AG64" i="1"/>
  <c r="AH64" i="1"/>
  <c r="AG65" i="1"/>
  <c r="AH65" i="1"/>
  <c r="AG66" i="1"/>
  <c r="AH66" i="1"/>
  <c r="AG67" i="1"/>
  <c r="AH67" i="1"/>
  <c r="AG68" i="1"/>
  <c r="AH68" i="1"/>
  <c r="AG69" i="1"/>
  <c r="AH69" i="1"/>
  <c r="AH58" i="1"/>
  <c r="AG58" i="1"/>
  <c r="AE57" i="1"/>
  <c r="AD57" i="1"/>
  <c r="M57" i="1"/>
  <c r="L57" i="1"/>
  <c r="Y57" i="1"/>
  <c r="X57" i="1"/>
  <c r="V57" i="1"/>
  <c r="U57" i="1"/>
  <c r="S57" i="1"/>
  <c r="R57" i="1"/>
  <c r="P57" i="1"/>
  <c r="O57" i="1"/>
  <c r="D57" i="1"/>
  <c r="C57" i="1"/>
  <c r="V70" i="1"/>
  <c r="U70" i="1"/>
  <c r="W68" i="1"/>
  <c r="V44" i="1"/>
  <c r="U44" i="1"/>
  <c r="V31" i="1"/>
  <c r="U31" i="1"/>
  <c r="V18" i="1"/>
  <c r="U18" i="1"/>
  <c r="T61" i="1" l="1"/>
  <c r="T65" i="1" l="1"/>
  <c r="T64" i="1"/>
  <c r="E63" i="1"/>
  <c r="E66" i="1"/>
  <c r="C70" i="1"/>
  <c r="D70" i="1"/>
  <c r="O70" i="1"/>
  <c r="P70" i="1"/>
  <c r="R70" i="1"/>
  <c r="S70" i="1"/>
  <c r="X70" i="1"/>
  <c r="Y70" i="1"/>
  <c r="L70" i="1"/>
  <c r="M70" i="1"/>
  <c r="AD70" i="1"/>
  <c r="AE70" i="1"/>
  <c r="AG70" i="1" l="1"/>
  <c r="AH70" i="1"/>
  <c r="M44" i="1"/>
  <c r="L44" i="1"/>
  <c r="M31" i="1"/>
  <c r="L31" i="1"/>
  <c r="M18" i="1"/>
  <c r="L18" i="1"/>
  <c r="AH46" i="1"/>
  <c r="AH47" i="1"/>
  <c r="AH48" i="1"/>
  <c r="AH49" i="1"/>
  <c r="AH50" i="1"/>
  <c r="AH51" i="1"/>
  <c r="AH52" i="1"/>
  <c r="AH53" i="1"/>
  <c r="AH54" i="1"/>
  <c r="AH55" i="1"/>
  <c r="AH56" i="1"/>
  <c r="AH45" i="1"/>
  <c r="AG46" i="1"/>
  <c r="AG47" i="1"/>
  <c r="AG48" i="1"/>
  <c r="AG49" i="1"/>
  <c r="AG50" i="1"/>
  <c r="AG51" i="1"/>
  <c r="AG52" i="1"/>
  <c r="AG53" i="1"/>
  <c r="AG54" i="1"/>
  <c r="AG55" i="1"/>
  <c r="AG56" i="1"/>
  <c r="AG45" i="1"/>
  <c r="N48" i="1"/>
  <c r="AG57" i="1" l="1"/>
  <c r="AH57" i="1"/>
  <c r="AE44" i="1"/>
  <c r="AD44" i="1"/>
  <c r="AE31" i="1"/>
  <c r="AD31" i="1"/>
  <c r="AE18" i="1"/>
  <c r="AD18" i="1"/>
  <c r="T56" i="1" l="1"/>
  <c r="T54" i="1"/>
  <c r="T53" i="1"/>
  <c r="T52" i="1"/>
  <c r="T48" i="1"/>
  <c r="T46" i="1"/>
  <c r="T45" i="1"/>
  <c r="E53" i="1"/>
  <c r="E51" i="1"/>
  <c r="E46" i="1"/>
  <c r="S31" i="1" l="1"/>
  <c r="T32" i="1" l="1"/>
  <c r="T43" i="1"/>
  <c r="T40" i="1"/>
  <c r="T37" i="1"/>
  <c r="T36" i="1"/>
  <c r="T34" i="1"/>
  <c r="T33" i="1"/>
  <c r="E41" i="1"/>
  <c r="E33" i="1"/>
  <c r="Y44" i="1"/>
  <c r="X44" i="1"/>
  <c r="S44" i="1"/>
  <c r="R44" i="1"/>
  <c r="P44" i="1"/>
  <c r="O44" i="1"/>
  <c r="D44" i="1"/>
  <c r="C44" i="1"/>
  <c r="AH43" i="1"/>
  <c r="AG43" i="1"/>
  <c r="AH42" i="1"/>
  <c r="AG42" i="1"/>
  <c r="AH41" i="1"/>
  <c r="AG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T29" i="1"/>
  <c r="T27" i="1"/>
  <c r="E27" i="1"/>
  <c r="T24" i="1"/>
  <c r="T22" i="1"/>
  <c r="T19" i="1"/>
  <c r="E17" i="1"/>
  <c r="T13" i="1"/>
  <c r="Q12" i="1"/>
  <c r="E12" i="1"/>
  <c r="Q11" i="1"/>
  <c r="T9" i="1"/>
  <c r="Z6" i="1"/>
  <c r="AG44" i="1" l="1"/>
  <c r="AH44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1" i="1"/>
  <c r="AG21" i="1"/>
  <c r="AH20" i="1"/>
  <c r="AG20" i="1"/>
  <c r="AH19" i="1"/>
  <c r="AG19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H6" i="1"/>
  <c r="AG6" i="1"/>
  <c r="Y31" i="1" l="1"/>
  <c r="X31" i="1"/>
  <c r="R31" i="1"/>
  <c r="P31" i="1"/>
  <c r="O31" i="1"/>
  <c r="D31" i="1"/>
  <c r="C31" i="1"/>
  <c r="AG31" i="1" l="1"/>
  <c r="AH31" i="1"/>
  <c r="P18" i="1"/>
  <c r="O18" i="1"/>
  <c r="Y18" i="1" l="1"/>
  <c r="X18" i="1"/>
  <c r="S18" i="1"/>
  <c r="R18" i="1"/>
  <c r="D18" i="1"/>
  <c r="C18" i="1"/>
  <c r="AH18" i="1" l="1"/>
  <c r="AG18" i="1"/>
</calcChain>
</file>

<file path=xl/sharedStrings.xml><?xml version="1.0" encoding="utf-8"?>
<sst xmlns="http://schemas.openxmlformats.org/spreadsheetml/2006/main" count="294" uniqueCount="41">
  <si>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</si>
  <si>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</si>
  <si>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</si>
  <si>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</si>
  <si>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</si>
  <si>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</si>
  <si>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</si>
  <si>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</si>
  <si>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</si>
  <si>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</si>
  <si>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</si>
  <si>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</si>
  <si>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</si>
  <si>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</si>
  <si>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</si>
  <si>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</si>
  <si>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</si>
  <si>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</si>
  <si>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</si>
  <si>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All countries</t>
  </si>
  <si>
    <t>Total quantity in tons</t>
  </si>
  <si>
    <t>Total FOB value (R'000)</t>
  </si>
  <si>
    <t>Germany</t>
  </si>
  <si>
    <t>India</t>
  </si>
  <si>
    <t>Bangladesh</t>
  </si>
  <si>
    <t>Spain</t>
  </si>
  <si>
    <t>Tariff Line 1514.19.10 Low erucic acid rape or colza oil - Other in containers</t>
  </si>
  <si>
    <t>United Kingdom</t>
  </si>
  <si>
    <t>Korea, Rep of</t>
  </si>
  <si>
    <t>Bulgaria</t>
  </si>
  <si>
    <t>Month</t>
  </si>
  <si>
    <t>China</t>
  </si>
  <si>
    <t>Eswatini</t>
  </si>
  <si>
    <t>Unknown</t>
  </si>
  <si>
    <t>Exports</t>
  </si>
  <si>
    <t>Lesotho</t>
  </si>
  <si>
    <t>Tanzania</t>
  </si>
  <si>
    <t>Sweden</t>
  </si>
  <si>
    <t>Belgium</t>
  </si>
  <si>
    <t>Botswana</t>
  </si>
  <si>
    <t>Mauritius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</si>
</sst>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0" fillId="0" borderId="1" xfId="0" applyNumberFormat="1" applyBorder="1"/>
    <xf numFmtId="4" fontId="0" fillId="0" borderId="0" xfId="0" applyNumberFormat="1"/>
    <xf numFmtId="164" fontId="0" fillId="0" borderId="0" xfId="0" applyNumberFormat="1"/>
    <xf numFmtId="4" fontId="3" fillId="2" borderId="1" xfId="0" applyNumberFormat="1" applyFont="1" applyFill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0" fontId="0" fillId="3" borderId="0" xfId="0" applyFill="1"/>
    <xf numFmtId="4" fontId="2" fillId="3" borderId="0" xfId="0" applyNumberFormat="1" applyFont="1" applyFill="1" applyAlignment="1">
      <alignment horizontal="left" wrapText="1"/>
    </xf>
    <xf numFmtId="4" fontId="0" fillId="3" borderId="0" xfId="0" applyNumberFormat="1" applyFill="1"/>
    <xf numFmtId="164" fontId="0" fillId="3" borderId="0" xfId="0" applyNumberFormat="1" applyFill="1"/>
    <xf numFmtId="0" fontId="2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0" fontId="1" fillId="3" borderId="0" xfId="0" applyFont="1" applyFill="1" applyAlignment="1">
      <alignment wrapText="1"/>
    </xf>
    <xf numFmtId="16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horizontal="center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0" fillId="0" borderId="8" xfId="0" applyNumberFormat="1" applyBorder="1"/>
    <xf numFmtId="4" fontId="1" fillId="0" borderId="9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right" wrapText="1"/>
    </xf>
    <xf numFmtId="4" fontId="4" fillId="4" borderId="9" xfId="0" applyNumberFormat="1" applyFont="1" applyFill="1" applyBorder="1"/>
    <xf numFmtId="164" fontId="4" fillId="4" borderId="5" xfId="0" applyNumberFormat="1" applyFont="1" applyFill="1" applyBorder="1" applyAlignment="1">
      <alignment wrapText="1"/>
    </xf>
    <xf numFmtId="4" fontId="4" fillId="4" borderId="3" xfId="0" applyNumberFormat="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2" xfId="0" applyBorder="1"/>
    <xf numFmtId="0" fontId="4" fillId="4" borderId="12" xfId="0" applyFont="1" applyFill="1" applyBorder="1"/>
    <xf numFmtId="0" fontId="4" fillId="4" borderId="3" xfId="0" applyFont="1" applyFill="1" applyBorder="1"/>
    <xf numFmtId="4" fontId="0" fillId="0" borderId="2" xfId="0" applyNumberFormat="1" applyBorder="1"/>
    <xf numFmtId="164" fontId="0" fillId="0" borderId="6" xfId="0" applyNumberFormat="1" applyBorder="1"/>
    <xf numFmtId="4" fontId="0" fillId="0" borderId="7" xfId="0" applyNumberFormat="1" applyBorder="1"/>
    <xf numFmtId="164" fontId="0" fillId="0" borderId="4" xfId="0" applyNumberFormat="1" applyBorder="1"/>
    <xf numFmtId="164" fontId="4" fillId="4" borderId="5" xfId="0" applyNumberFormat="1" applyFont="1" applyFill="1" applyBorder="1"/>
    <xf numFmtId="4" fontId="4" fillId="4" borderId="3" xfId="0" applyNumberFormat="1" applyFont="1" applyFill="1" applyBorder="1"/>
    <xf numFmtId="164" fontId="3" fillId="2" borderId="6" xfId="0" applyNumberFormat="1" applyFont="1" applyFill="1" applyBorder="1" applyAlignment="1">
      <alignment horizontal="right"/>
    </xf>
    <xf numFmtId="164" fontId="3" fillId="2" borderId="4" xfId="0" applyNumberFormat="1" applyFont="1" applyFill="1" applyBorder="1" applyAlignment="1">
      <alignment horizontal="right"/>
    </xf>
    <xf numFmtId="164" fontId="4" fillId="4" borderId="13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4" fontId="3" fillId="0" borderId="4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4" fontId="6" fillId="4" borderId="15" xfId="0" applyNumberFormat="1" applyFont="1" applyFill="1" applyBorder="1" applyAlignment="1">
      <alignment horizontal="center" vertical="center" wrapText="1"/>
    </xf>
    <xf numFmtId="164" fontId="6" fillId="4" borderId="1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4" borderId="12" xfId="0" applyFont="1" applyFill="1" applyBorder="1"/>
    <xf numFmtId="0" fontId="6" fillId="4" borderId="3" xfId="0" applyFont="1" applyFill="1" applyBorder="1"/>
    <xf numFmtId="164" fontId="6" fillId="4" borderId="5" xfId="0" applyNumberFormat="1" applyFont="1" applyFill="1" applyBorder="1"/>
    <xf numFmtId="4" fontId="6" fillId="4" borderId="9" xfId="0" applyNumberFormat="1" applyFont="1" applyFill="1" applyBorder="1"/>
    <xf numFmtId="4" fontId="6" fillId="4" borderId="3" xfId="0" applyNumberFormat="1" applyFont="1" applyFill="1" applyBorder="1"/>
    <xf numFmtId="164" fontId="6" fillId="4" borderId="5" xfId="0" applyNumberFormat="1" applyFont="1" applyFill="1" applyBorder="1" applyAlignment="1">
      <alignment wrapText="1"/>
    </xf>
    <xf numFmtId="4" fontId="6" fillId="4" borderId="3" xfId="0" applyNumberFormat="1" applyFont="1" applyFill="1" applyBorder="1" applyAlignment="1">
      <alignment wrapText="1"/>
    </xf>
    <xf numFmtId="4" fontId="7" fillId="0" borderId="0" xfId="0" applyNumberFormat="1" applyFont="1"/>
    <xf numFmtId="0" fontId="7" fillId="0" borderId="0" xfId="0" applyFont="1"/>
    <xf numFmtId="4" fontId="2" fillId="3" borderId="0" xfId="0" applyNumberFormat="1" applyFont="1" applyFill="1" applyAlignment="1">
      <alignment horizontal="left" wrapText="1"/>
    </xf>
    <xf numFmtId="4" fontId="4" fillId="4" borderId="13" xfId="0" applyNumberFormat="1" applyFont="1" applyFill="1" applyBorder="1" applyAlignment="1">
      <alignment horizontal="center" vertical="center" wrapText="1"/>
    </xf>
    <xf numFmtId="4" fontId="4" fillId="4" borderId="14" xfId="0" applyNumberFormat="1" applyFont="1" applyFill="1" applyBorder="1" applyAlignment="1">
      <alignment horizontal="center" vertical="center" wrapText="1"/>
    </xf>
    <xf numFmtId="4" fontId="4" fillId="4" borderId="15" xfId="0" applyNumberFormat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4" fontId="4" fillId="4" borderId="16" xfId="0" applyNumberFormat="1" applyFont="1" applyFill="1" applyBorder="1" applyAlignment="1">
      <alignment horizontal="center" vertical="center" wrapText="1"/>
    </xf>
    <xf numFmtId="4" fontId="4" fillId="4" borderId="17" xfId="0" applyNumberFormat="1" applyFont="1" applyFill="1" applyBorder="1" applyAlignment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" fontId="6" fillId="4" borderId="13" xfId="0" applyNumberFormat="1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J187"/>
  <sheetViews>
    <sheetView tabSelected="1" zoomScaleNormal="100" workbookViewId="0">
      <pane xSplit="2" ySplit="5" topLeftCell="C175" activePane="bottomRight" state="frozen"/>
      <selection pane="topRight" activeCell="B1" sqref="B1"/>
      <selection pane="bottomLeft" activeCell="A6" sqref="A6"/>
      <selection pane="bottomRight" activeCell="A178" sqref="A178"/>
    </sheetView>
  </sheetViews>
  <sheetFormatPr defaultColWidth="9.109375" defaultRowHeight="14.4" x14ac:dyDescent="0.3"/>
  <cols>
    <col min="2" max="2" width="11.5546875" bestFit="1" customWidth="1"/>
    <col min="3" max="3" width="9.109375" style="13" customWidth="1"/>
    <col min="4" max="4" width="10.33203125" style="12" bestFit="1" customWidth="1"/>
    <col min="5" max="5" width="9.44140625" style="12" bestFit="1" customWidth="1"/>
    <col min="6" max="6" width="9.109375" style="13" customWidth="1"/>
    <col min="7" max="7" width="10.33203125" style="12" bestFit="1" customWidth="1"/>
    <col min="8" max="8" width="9.44140625" style="12" bestFit="1" customWidth="1"/>
    <col min="9" max="9" width="9.109375" style="13" customWidth="1"/>
    <col min="10" max="10" width="10.33203125" style="12" bestFit="1" customWidth="1"/>
    <col min="11" max="11" width="9.44140625" style="12" bestFit="1" customWidth="1"/>
    <col min="12" max="14" width="9.5546875" style="12" customWidth="1"/>
    <col min="15" max="15" width="9.109375" style="13" customWidth="1"/>
    <col min="16" max="16" width="10.33203125" style="12" bestFit="1" customWidth="1"/>
    <col min="17" max="17" width="10" style="12" bestFit="1" customWidth="1"/>
    <col min="18" max="18" width="10.88671875" style="13" bestFit="1" customWidth="1"/>
    <col min="19" max="19" width="10.88671875" style="12" bestFit="1" customWidth="1"/>
    <col min="20" max="20" width="9.88671875" style="12" bestFit="1" customWidth="1"/>
    <col min="21" max="21" width="10.88671875" style="13" bestFit="1" customWidth="1"/>
    <col min="22" max="22" width="10.88671875" style="12" bestFit="1" customWidth="1"/>
    <col min="23" max="23" width="9.5546875" style="12" customWidth="1"/>
    <col min="24" max="24" width="10.88671875" style="13" bestFit="1" customWidth="1"/>
    <col min="25" max="25" width="10.88671875" style="12" bestFit="1" customWidth="1"/>
    <col min="26" max="26" width="9.5546875" style="12" customWidth="1"/>
    <col min="27" max="27" width="10.88671875" style="13" bestFit="1" customWidth="1"/>
    <col min="28" max="28" width="10.88671875" style="12" bestFit="1" customWidth="1"/>
    <col min="29" max="29" width="10.88671875" style="12" customWidth="1"/>
    <col min="30" max="30" width="10.88671875" style="13" bestFit="1" customWidth="1"/>
    <col min="31" max="31" width="10.88671875" style="12" bestFit="1" customWidth="1"/>
    <col min="32" max="32" width="10.88671875" style="12" customWidth="1"/>
    <col min="33" max="33" width="13.33203125" style="13" customWidth="1"/>
    <col min="34" max="34" width="13.33203125" style="12" customWidth="1"/>
    <col min="35" max="35" width="9.109375" style="12"/>
    <col min="36" max="36" width="1.6640625" style="12" customWidth="1"/>
    <col min="37" max="39" width="9.109375" style="12"/>
    <col min="40" max="40" width="1.6640625" style="12" customWidth="1"/>
    <col min="41" max="43" width="9.109375" style="12"/>
    <col min="44" max="44" width="1.6640625" style="12" customWidth="1"/>
    <col min="45" max="47" width="9.109375" style="12"/>
    <col min="48" max="48" width="1.6640625" style="12" customWidth="1"/>
    <col min="49" max="51" width="9.109375" style="12"/>
    <col min="52" max="52" width="1.6640625" customWidth="1"/>
    <col min="56" max="56" width="1.6640625" customWidth="1"/>
    <col min="60" max="60" width="1.6640625" customWidth="1"/>
    <col min="64" max="64" width="1.6640625" customWidth="1"/>
    <col min="68" max="68" width="1.6640625" customWidth="1"/>
    <col min="69" max="69" width="12.109375" customWidth="1"/>
    <col min="72" max="72" width="1.6640625" customWidth="1"/>
    <col min="76" max="76" width="1.6640625" customWidth="1"/>
    <col min="80" max="80" width="1.6640625" customWidth="1"/>
    <col min="84" max="84" width="1.6640625" customWidth="1"/>
  </cols>
  <sheetData>
    <row r="1" spans="1:166" s="18" customFormat="1" ht="21" x14ac:dyDescent="0.4">
      <c r="C1" s="19"/>
      <c r="D1" s="19"/>
      <c r="E1" s="19"/>
      <c r="F1" s="19"/>
      <c r="G1" s="19"/>
      <c r="H1" s="19"/>
      <c r="I1" s="19"/>
      <c r="J1" s="19"/>
      <c r="K1" s="19"/>
      <c r="L1" s="20"/>
      <c r="M1" s="20"/>
      <c r="N1" s="20"/>
      <c r="O1" s="19"/>
      <c r="P1" s="19"/>
      <c r="Q1" s="19"/>
      <c r="R1" s="19"/>
      <c r="S1" s="19"/>
      <c r="T1" s="19"/>
      <c r="U1" s="21"/>
      <c r="V1" s="20"/>
      <c r="W1" s="20"/>
      <c r="X1" s="21"/>
      <c r="Y1" s="20"/>
      <c r="Z1" s="20"/>
      <c r="AA1" s="21"/>
      <c r="AB1" s="20"/>
      <c r="AC1" s="20"/>
      <c r="AD1" s="21"/>
      <c r="AE1" s="20"/>
      <c r="AF1" s="20"/>
      <c r="AG1" s="21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</row>
    <row r="2" spans="1:166" s="22" customFormat="1" ht="21" customHeight="1" x14ac:dyDescent="0.4">
      <c r="B2" s="23" t="s">
        <v>18</v>
      </c>
      <c r="C2" s="76" t="s">
        <v>26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24"/>
      <c r="O2" s="57"/>
      <c r="P2" s="57"/>
      <c r="Q2" s="57"/>
      <c r="R2" s="57"/>
      <c r="S2" s="57"/>
      <c r="T2" s="57"/>
      <c r="U2" s="57"/>
      <c r="V2" s="57"/>
      <c r="W2" s="57"/>
      <c r="X2" s="57"/>
      <c r="Y2" s="24"/>
      <c r="Z2" s="24"/>
      <c r="AA2" s="24"/>
      <c r="AB2" s="24"/>
      <c r="AC2" s="24"/>
      <c r="AD2" s="24"/>
      <c r="AE2" s="24"/>
      <c r="AF2" s="24"/>
      <c r="AG2" s="25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</row>
    <row r="3" spans="1:166" s="26" customFormat="1" ht="15" thickBot="1" x14ac:dyDescent="0.35">
      <c r="C3" s="27"/>
      <c r="D3" s="28"/>
      <c r="E3" s="28"/>
      <c r="F3" s="30"/>
      <c r="G3" s="29"/>
      <c r="H3" s="29"/>
      <c r="I3" s="30"/>
      <c r="J3" s="29"/>
      <c r="K3" s="29"/>
      <c r="L3" s="29"/>
      <c r="M3" s="29"/>
      <c r="N3" s="29"/>
      <c r="O3" s="30"/>
      <c r="P3" s="29"/>
      <c r="Q3" s="29"/>
      <c r="R3" s="30"/>
      <c r="S3" s="29"/>
      <c r="T3" s="29"/>
      <c r="U3" s="30"/>
      <c r="V3" s="29"/>
      <c r="W3" s="29"/>
      <c r="X3" s="30"/>
      <c r="Y3" s="29"/>
      <c r="Z3" s="29"/>
      <c r="AA3" s="30"/>
      <c r="AB3" s="29"/>
      <c r="AC3" s="29"/>
      <c r="AD3" s="30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</row>
    <row r="4" spans="1:166" s="9" customFormat="1" ht="45" customHeight="1" x14ac:dyDescent="0.3">
      <c r="A4" s="80" t="s">
        <v>0</v>
      </c>
      <c r="B4" s="81"/>
      <c r="C4" s="77" t="s">
        <v>24</v>
      </c>
      <c r="D4" s="78"/>
      <c r="E4" s="79"/>
      <c r="F4" s="77" t="s">
        <v>29</v>
      </c>
      <c r="G4" s="78"/>
      <c r="H4" s="79"/>
      <c r="I4" s="77" t="s">
        <v>31</v>
      </c>
      <c r="J4" s="78"/>
      <c r="K4" s="79"/>
      <c r="L4" s="82" t="s">
        <v>32</v>
      </c>
      <c r="M4" s="85"/>
      <c r="N4" s="86"/>
      <c r="O4" s="77" t="s">
        <v>22</v>
      </c>
      <c r="P4" s="78"/>
      <c r="Q4" s="79"/>
      <c r="R4" s="82" t="s">
        <v>23</v>
      </c>
      <c r="S4" s="83"/>
      <c r="T4" s="84"/>
      <c r="U4" s="77" t="s">
        <v>28</v>
      </c>
      <c r="V4" s="78"/>
      <c r="W4" s="79"/>
      <c r="X4" s="77" t="s">
        <v>25</v>
      </c>
      <c r="Y4" s="78"/>
      <c r="Z4" s="79"/>
      <c r="AA4" s="77" t="s">
        <v>27</v>
      </c>
      <c r="AB4" s="78"/>
      <c r="AC4" s="79"/>
      <c r="AD4" s="77" t="s">
        <v>33</v>
      </c>
      <c r="AE4" s="78"/>
      <c r="AF4" s="79"/>
      <c r="AG4" s="55" t="s">
        <v>19</v>
      </c>
      <c r="AH4" s="56" t="s">
        <v>19</v>
      </c>
      <c r="AI4" s="7"/>
      <c r="AJ4" s="8"/>
      <c r="AK4" s="7"/>
      <c r="AL4" s="7"/>
      <c r="AM4" s="7"/>
      <c r="AN4" s="8"/>
      <c r="AO4" s="7"/>
      <c r="AP4" s="7"/>
      <c r="AQ4" s="7"/>
      <c r="AR4" s="8"/>
      <c r="AS4" s="7"/>
      <c r="AT4" s="7"/>
      <c r="AU4" s="7"/>
      <c r="AV4" s="8"/>
      <c r="AW4" s="7"/>
      <c r="AX4" s="7"/>
      <c r="AY4" s="7"/>
      <c r="BA4" s="10"/>
      <c r="BB4" s="10"/>
      <c r="BC4" s="10"/>
      <c r="BE4" s="10"/>
      <c r="BF4" s="10"/>
      <c r="BG4" s="10"/>
      <c r="BI4" s="10"/>
      <c r="BJ4" s="10"/>
      <c r="BK4" s="10"/>
      <c r="BM4" s="10"/>
      <c r="BN4" s="10"/>
      <c r="BO4" s="10"/>
      <c r="BQ4" s="10"/>
      <c r="BR4" s="10"/>
      <c r="BS4" s="10"/>
      <c r="BU4" s="10"/>
      <c r="BV4" s="10"/>
      <c r="BW4" s="10"/>
      <c r="BY4" s="10"/>
      <c r="BZ4" s="10"/>
      <c r="CA4" s="10"/>
      <c r="CC4" s="10"/>
      <c r="CD4" s="10"/>
      <c r="CE4" s="10"/>
      <c r="CG4" s="10"/>
      <c r="CH4" s="10"/>
      <c r="CI4" s="10"/>
    </row>
    <row r="5" spans="1:166" ht="45" customHeight="1" thickBot="1" x14ac:dyDescent="0.35">
      <c r="A5" s="39" t="s">
        <v>1</v>
      </c>
      <c r="B5" s="40" t="s">
        <v>30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</v>
      </c>
      <c r="Y5" s="32" t="s">
        <v>3</v>
      </c>
      <c r="Z5" s="34" t="s">
        <v>4</v>
      </c>
      <c r="AA5" s="33" t="s">
        <v>2</v>
      </c>
      <c r="AB5" s="32" t="s">
        <v>3</v>
      </c>
      <c r="AC5" s="34" t="s">
        <v>4</v>
      </c>
      <c r="AD5" s="33" t="s">
        <v>2</v>
      </c>
      <c r="AE5" s="32" t="s">
        <v>3</v>
      </c>
      <c r="AF5" s="34" t="s">
        <v>4</v>
      </c>
      <c r="AG5" s="33" t="s">
        <v>20</v>
      </c>
      <c r="AH5" s="34" t="s">
        <v>21</v>
      </c>
      <c r="AI5" s="4"/>
      <c r="AJ5" s="5"/>
      <c r="AK5" s="4"/>
      <c r="AL5" s="4"/>
      <c r="AM5" s="4"/>
      <c r="AN5" s="5"/>
      <c r="AO5" s="4"/>
      <c r="AP5" s="4"/>
      <c r="AQ5" s="4"/>
      <c r="AR5" s="5"/>
      <c r="AS5" s="4"/>
      <c r="AT5" s="4"/>
      <c r="AU5" s="4"/>
      <c r="AV5" s="5"/>
      <c r="AW5" s="4"/>
      <c r="AX5" s="4"/>
      <c r="AY5" s="4"/>
      <c r="AZ5" s="2"/>
      <c r="BA5" s="1"/>
      <c r="BB5" s="1"/>
      <c r="BC5" s="1"/>
      <c r="BD5" s="2"/>
      <c r="BE5" s="1"/>
      <c r="BF5" s="1"/>
      <c r="BG5" s="1"/>
      <c r="BH5" s="2"/>
      <c r="BI5" s="1"/>
      <c r="BJ5" s="1"/>
      <c r="BK5" s="1"/>
      <c r="BL5" s="2"/>
      <c r="BM5" s="1"/>
      <c r="BN5" s="1"/>
      <c r="BO5" s="1"/>
      <c r="BP5" s="2"/>
      <c r="BQ5" s="1"/>
      <c r="BR5" s="1"/>
      <c r="BS5" s="1"/>
      <c r="BT5" s="2"/>
      <c r="BU5" s="1"/>
      <c r="BV5" s="1"/>
      <c r="BW5" s="1"/>
      <c r="BX5" s="2"/>
      <c r="BY5" s="1"/>
      <c r="BZ5" s="1"/>
      <c r="CA5" s="1"/>
      <c r="CB5" s="2"/>
      <c r="CC5" s="1"/>
      <c r="CD5" s="1"/>
      <c r="CE5" s="1"/>
      <c r="CF5" s="2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</row>
    <row r="6" spans="1:166" x14ac:dyDescent="0.3">
      <c r="A6" s="41">
        <v>2012</v>
      </c>
      <c r="B6" s="42" t="s">
        <v>5</v>
      </c>
      <c r="C6" s="48">
        <v>0</v>
      </c>
      <c r="D6" s="31">
        <v>0</v>
      </c>
      <c r="E6" s="49">
        <v>0</v>
      </c>
      <c r="F6" s="48">
        <v>0</v>
      </c>
      <c r="G6" s="31">
        <v>0</v>
      </c>
      <c r="H6" s="49">
        <v>0</v>
      </c>
      <c r="I6" s="48">
        <v>0</v>
      </c>
      <c r="J6" s="31">
        <v>0</v>
      </c>
      <c r="K6" s="49">
        <v>0</v>
      </c>
      <c r="L6" s="48">
        <v>0</v>
      </c>
      <c r="M6" s="31">
        <v>0</v>
      </c>
      <c r="N6" s="49">
        <v>0</v>
      </c>
      <c r="O6" s="48">
        <v>0</v>
      </c>
      <c r="P6" s="31">
        <v>0</v>
      </c>
      <c r="Q6" s="49">
        <v>0</v>
      </c>
      <c r="R6" s="48">
        <v>0</v>
      </c>
      <c r="S6" s="31">
        <v>0</v>
      </c>
      <c r="T6" s="49">
        <v>0</v>
      </c>
      <c r="U6" s="48">
        <v>0</v>
      </c>
      <c r="V6" s="31">
        <v>0</v>
      </c>
      <c r="W6" s="49">
        <v>0</v>
      </c>
      <c r="X6" s="48">
        <v>128.95699999999999</v>
      </c>
      <c r="Y6" s="31">
        <v>2023.2</v>
      </c>
      <c r="Z6" s="49">
        <f t="shared" ref="Z6" si="0">Y6/X6*1000</f>
        <v>15688.950580426035</v>
      </c>
      <c r="AA6" s="48">
        <v>0</v>
      </c>
      <c r="AB6" s="31">
        <v>0</v>
      </c>
      <c r="AC6" s="49">
        <v>0</v>
      </c>
      <c r="AD6" s="48">
        <v>0</v>
      </c>
      <c r="AE6" s="31">
        <v>0</v>
      </c>
      <c r="AF6" s="49">
        <v>0</v>
      </c>
      <c r="AG6" s="16">
        <f t="shared" ref="AG6:AG44" si="1">SUM(C6,O6,R6,X6)</f>
        <v>128.95699999999999</v>
      </c>
      <c r="AH6" s="17">
        <f t="shared" ref="AH6:AH44" si="2">SUM(D6,P6,S6,Y6)</f>
        <v>2023.2</v>
      </c>
      <c r="AI6" s="4"/>
      <c r="AJ6" s="5"/>
      <c r="AK6" s="4"/>
      <c r="AL6" s="4"/>
      <c r="AM6" s="4"/>
      <c r="AN6" s="5"/>
      <c r="AO6" s="4"/>
      <c r="AP6" s="4"/>
      <c r="AQ6" s="4"/>
      <c r="AR6" s="5"/>
      <c r="AS6" s="4"/>
      <c r="AT6" s="4"/>
      <c r="AU6" s="4"/>
      <c r="AV6" s="5"/>
      <c r="AW6" s="4"/>
      <c r="AX6" s="4"/>
      <c r="AY6" s="4"/>
      <c r="AZ6" s="2"/>
      <c r="BA6" s="1"/>
      <c r="BB6" s="1"/>
      <c r="BC6" s="1"/>
      <c r="BD6" s="2"/>
      <c r="BE6" s="1"/>
      <c r="BF6" s="1"/>
      <c r="BG6" s="1"/>
      <c r="BH6" s="2"/>
      <c r="BI6" s="1"/>
      <c r="BJ6" s="1"/>
      <c r="BK6" s="1"/>
      <c r="BL6" s="2"/>
      <c r="BM6" s="1"/>
      <c r="BN6" s="1"/>
      <c r="BO6" s="1"/>
      <c r="BP6" s="2"/>
      <c r="BQ6" s="1"/>
      <c r="BR6" s="1"/>
      <c r="BS6" s="1"/>
      <c r="BT6" s="2"/>
      <c r="BU6" s="1"/>
      <c r="BV6" s="1"/>
      <c r="BW6" s="1"/>
      <c r="BX6" s="2"/>
      <c r="BY6" s="1"/>
      <c r="BZ6" s="1"/>
      <c r="CA6" s="1"/>
      <c r="CB6" s="2"/>
      <c r="CC6" s="1"/>
      <c r="CD6" s="1"/>
      <c r="CE6" s="1"/>
      <c r="CF6" s="2"/>
      <c r="CG6" s="1"/>
      <c r="CH6" s="1"/>
      <c r="CI6" s="1"/>
    </row>
    <row r="7" spans="1:166" x14ac:dyDescent="0.3">
      <c r="A7" s="43">
        <v>2012</v>
      </c>
      <c r="B7" s="44" t="s">
        <v>6</v>
      </c>
      <c r="C7" s="50">
        <v>0</v>
      </c>
      <c r="D7" s="11">
        <v>0</v>
      </c>
      <c r="E7" s="47">
        <v>0</v>
      </c>
      <c r="F7" s="50">
        <v>0</v>
      </c>
      <c r="G7" s="11">
        <v>0</v>
      </c>
      <c r="H7" s="47">
        <v>0</v>
      </c>
      <c r="I7" s="50">
        <v>0</v>
      </c>
      <c r="J7" s="11">
        <v>0</v>
      </c>
      <c r="K7" s="47">
        <v>0</v>
      </c>
      <c r="L7" s="50">
        <v>0</v>
      </c>
      <c r="M7" s="11">
        <v>0</v>
      </c>
      <c r="N7" s="47">
        <v>0</v>
      </c>
      <c r="O7" s="50">
        <v>0</v>
      </c>
      <c r="P7" s="11">
        <v>0</v>
      </c>
      <c r="Q7" s="47">
        <v>0</v>
      </c>
      <c r="R7" s="50">
        <v>0</v>
      </c>
      <c r="S7" s="11">
        <v>0</v>
      </c>
      <c r="T7" s="47">
        <v>0</v>
      </c>
      <c r="U7" s="50">
        <v>0</v>
      </c>
      <c r="V7" s="11">
        <v>0</v>
      </c>
      <c r="W7" s="47">
        <v>0</v>
      </c>
      <c r="X7" s="50">
        <v>0</v>
      </c>
      <c r="Y7" s="11">
        <v>0</v>
      </c>
      <c r="Z7" s="47">
        <v>0</v>
      </c>
      <c r="AA7" s="50">
        <v>0</v>
      </c>
      <c r="AB7" s="11">
        <v>0</v>
      </c>
      <c r="AC7" s="47">
        <v>0</v>
      </c>
      <c r="AD7" s="50">
        <v>0</v>
      </c>
      <c r="AE7" s="11">
        <v>0</v>
      </c>
      <c r="AF7" s="47">
        <v>0</v>
      </c>
      <c r="AG7" s="6">
        <f t="shared" si="1"/>
        <v>0</v>
      </c>
      <c r="AH7" s="15">
        <f t="shared" si="2"/>
        <v>0</v>
      </c>
      <c r="AI7" s="4"/>
      <c r="AJ7" s="5"/>
      <c r="AK7" s="4"/>
      <c r="AL7" s="4"/>
      <c r="AM7" s="4"/>
      <c r="AN7" s="5"/>
      <c r="AO7" s="4"/>
      <c r="AP7" s="4"/>
      <c r="AQ7" s="4"/>
      <c r="AR7" s="5"/>
      <c r="AS7" s="4"/>
      <c r="AT7" s="4"/>
      <c r="AU7" s="4"/>
      <c r="AV7" s="5"/>
      <c r="AW7" s="4"/>
      <c r="AX7" s="4"/>
      <c r="AY7" s="4"/>
      <c r="AZ7" s="2"/>
      <c r="BA7" s="1"/>
      <c r="BB7" s="1"/>
      <c r="BC7" s="1"/>
      <c r="BD7" s="2"/>
      <c r="BE7" s="1"/>
      <c r="BF7" s="1"/>
      <c r="BG7" s="1"/>
      <c r="BH7" s="2"/>
      <c r="BI7" s="1"/>
      <c r="BJ7" s="1"/>
      <c r="BK7" s="1"/>
      <c r="BL7" s="2"/>
      <c r="BM7" s="1"/>
      <c r="BN7" s="1"/>
      <c r="BO7" s="1"/>
      <c r="BP7" s="2"/>
      <c r="BQ7" s="1"/>
      <c r="BR7" s="1"/>
      <c r="BS7" s="1"/>
      <c r="BT7" s="2"/>
      <c r="BU7" s="1"/>
      <c r="BV7" s="1"/>
      <c r="BW7" s="1"/>
      <c r="BX7" s="2"/>
      <c r="BY7" s="1"/>
      <c r="BZ7" s="1"/>
      <c r="CA7" s="1"/>
      <c r="CB7" s="2"/>
      <c r="CC7" s="1"/>
      <c r="CD7" s="1"/>
      <c r="CE7" s="1"/>
      <c r="CF7" s="2"/>
      <c r="CG7" s="1"/>
      <c r="CH7" s="1"/>
      <c r="CI7" s="1"/>
    </row>
    <row r="8" spans="1:166" x14ac:dyDescent="0.3">
      <c r="A8" s="43">
        <v>2012</v>
      </c>
      <c r="B8" s="44" t="s">
        <v>7</v>
      </c>
      <c r="C8" s="50">
        <v>0</v>
      </c>
      <c r="D8" s="11">
        <v>0</v>
      </c>
      <c r="E8" s="47">
        <v>0</v>
      </c>
      <c r="F8" s="50">
        <v>0</v>
      </c>
      <c r="G8" s="11">
        <v>0</v>
      </c>
      <c r="H8" s="47">
        <v>0</v>
      </c>
      <c r="I8" s="50">
        <v>0</v>
      </c>
      <c r="J8" s="11">
        <v>0</v>
      </c>
      <c r="K8" s="47">
        <v>0</v>
      </c>
      <c r="L8" s="50">
        <v>0</v>
      </c>
      <c r="M8" s="11">
        <v>0</v>
      </c>
      <c r="N8" s="47">
        <v>0</v>
      </c>
      <c r="O8" s="50">
        <v>0</v>
      </c>
      <c r="P8" s="11">
        <v>0</v>
      </c>
      <c r="Q8" s="47">
        <v>0</v>
      </c>
      <c r="R8" s="50">
        <v>0</v>
      </c>
      <c r="S8" s="11">
        <v>0</v>
      </c>
      <c r="T8" s="47">
        <v>0</v>
      </c>
      <c r="U8" s="50">
        <v>0</v>
      </c>
      <c r="V8" s="11">
        <v>0</v>
      </c>
      <c r="W8" s="47">
        <v>0</v>
      </c>
      <c r="X8" s="50">
        <v>0</v>
      </c>
      <c r="Y8" s="11">
        <v>0</v>
      </c>
      <c r="Z8" s="47">
        <v>0</v>
      </c>
      <c r="AA8" s="50">
        <v>0</v>
      </c>
      <c r="AB8" s="11">
        <v>0</v>
      </c>
      <c r="AC8" s="47">
        <v>0</v>
      </c>
      <c r="AD8" s="50">
        <v>0</v>
      </c>
      <c r="AE8" s="11">
        <v>0</v>
      </c>
      <c r="AF8" s="47">
        <v>0</v>
      </c>
      <c r="AG8" s="6">
        <f t="shared" si="1"/>
        <v>0</v>
      </c>
      <c r="AH8" s="15">
        <f t="shared" si="2"/>
        <v>0</v>
      </c>
      <c r="AI8" s="4"/>
      <c r="AJ8" s="5"/>
      <c r="AK8" s="4"/>
      <c r="AL8" s="4"/>
      <c r="AM8" s="4"/>
      <c r="AN8" s="5"/>
      <c r="AO8" s="4"/>
      <c r="AP8" s="4"/>
      <c r="AQ8" s="4"/>
      <c r="AR8" s="5"/>
      <c r="AS8" s="4"/>
      <c r="AT8" s="4"/>
      <c r="AU8" s="4"/>
      <c r="AV8" s="5"/>
      <c r="AW8" s="4"/>
      <c r="AX8" s="4"/>
      <c r="AY8" s="4"/>
      <c r="AZ8" s="2"/>
      <c r="BA8" s="1"/>
      <c r="BB8" s="1"/>
      <c r="BC8" s="1"/>
      <c r="BD8" s="2"/>
      <c r="BE8" s="1"/>
      <c r="BF8" s="1"/>
      <c r="BG8" s="1"/>
      <c r="BH8" s="2"/>
      <c r="BI8" s="1"/>
      <c r="BJ8" s="1"/>
      <c r="BK8" s="1"/>
      <c r="BL8" s="2"/>
      <c r="BM8" s="1"/>
      <c r="BN8" s="1"/>
      <c r="BO8" s="1"/>
      <c r="BP8" s="2"/>
      <c r="BQ8" s="1"/>
      <c r="BR8" s="1"/>
      <c r="BS8" s="1"/>
      <c r="BT8" s="2"/>
      <c r="BU8" s="1"/>
      <c r="BV8" s="1"/>
      <c r="BW8" s="1"/>
      <c r="BX8" s="2"/>
      <c r="BY8" s="1"/>
      <c r="BZ8" s="1"/>
      <c r="CA8" s="1"/>
      <c r="CB8" s="2"/>
      <c r="CC8" s="1"/>
      <c r="CD8" s="1"/>
      <c r="CE8" s="1"/>
      <c r="CF8" s="2"/>
      <c r="CG8" s="1"/>
      <c r="CH8" s="1"/>
      <c r="CI8" s="1"/>
    </row>
    <row r="9" spans="1:166" x14ac:dyDescent="0.3">
      <c r="A9" s="43">
        <v>2012</v>
      </c>
      <c r="B9" s="44" t="s">
        <v>8</v>
      </c>
      <c r="C9" s="50">
        <v>0</v>
      </c>
      <c r="D9" s="11">
        <v>0</v>
      </c>
      <c r="E9" s="47">
        <v>0</v>
      </c>
      <c r="F9" s="50">
        <v>0</v>
      </c>
      <c r="G9" s="11">
        <v>0</v>
      </c>
      <c r="H9" s="47">
        <v>0</v>
      </c>
      <c r="I9" s="50">
        <v>0</v>
      </c>
      <c r="J9" s="11">
        <v>0</v>
      </c>
      <c r="K9" s="47">
        <v>0</v>
      </c>
      <c r="L9" s="50">
        <v>0</v>
      </c>
      <c r="M9" s="11">
        <v>0</v>
      </c>
      <c r="N9" s="47">
        <v>0</v>
      </c>
      <c r="O9" s="50">
        <v>0</v>
      </c>
      <c r="P9" s="11">
        <v>0</v>
      </c>
      <c r="Q9" s="47">
        <v>0</v>
      </c>
      <c r="R9" s="50">
        <v>0.08</v>
      </c>
      <c r="S9" s="11">
        <v>1.31</v>
      </c>
      <c r="T9" s="47">
        <f t="shared" ref="T9" si="3">S9/R9*1000</f>
        <v>16375</v>
      </c>
      <c r="U9" s="50">
        <v>0</v>
      </c>
      <c r="V9" s="11">
        <v>0</v>
      </c>
      <c r="W9" s="47">
        <v>0</v>
      </c>
      <c r="X9" s="50">
        <v>0</v>
      </c>
      <c r="Y9" s="11">
        <v>0</v>
      </c>
      <c r="Z9" s="47">
        <v>0</v>
      </c>
      <c r="AA9" s="50">
        <v>0</v>
      </c>
      <c r="AB9" s="11">
        <v>0</v>
      </c>
      <c r="AC9" s="47">
        <v>0</v>
      </c>
      <c r="AD9" s="50">
        <v>0</v>
      </c>
      <c r="AE9" s="11">
        <v>0</v>
      </c>
      <c r="AF9" s="47">
        <v>0</v>
      </c>
      <c r="AG9" s="6">
        <f t="shared" si="1"/>
        <v>0.08</v>
      </c>
      <c r="AH9" s="15">
        <f t="shared" si="2"/>
        <v>1.31</v>
      </c>
      <c r="AI9" s="4"/>
      <c r="AJ9" s="5"/>
      <c r="AK9" s="4"/>
      <c r="AL9" s="4"/>
      <c r="AM9" s="4"/>
      <c r="AN9" s="5"/>
      <c r="AO9" s="4"/>
      <c r="AP9" s="4"/>
      <c r="AQ9" s="4"/>
      <c r="AR9" s="5"/>
      <c r="AS9" s="4"/>
      <c r="AT9" s="4"/>
      <c r="AU9" s="4"/>
      <c r="AV9" s="5"/>
      <c r="AW9" s="4"/>
      <c r="AX9" s="4"/>
      <c r="AY9" s="4"/>
      <c r="AZ9" s="2"/>
      <c r="BA9" s="1"/>
      <c r="BB9" s="1"/>
      <c r="BC9" s="1"/>
      <c r="BD9" s="2"/>
      <c r="BE9" s="1"/>
      <c r="BF9" s="1"/>
      <c r="BG9" s="1"/>
      <c r="BH9" s="2"/>
      <c r="BI9" s="1"/>
      <c r="BJ9" s="1"/>
      <c r="BK9" s="1"/>
      <c r="BL9" s="2"/>
      <c r="BM9" s="1"/>
      <c r="BN9" s="1"/>
      <c r="BO9" s="1"/>
      <c r="BP9" s="2"/>
      <c r="BQ9" s="1"/>
      <c r="BR9" s="1"/>
      <c r="BS9" s="1"/>
      <c r="BT9" s="2"/>
      <c r="BU9" s="1"/>
      <c r="BV9" s="1"/>
      <c r="BW9" s="1"/>
      <c r="BX9" s="2"/>
      <c r="BY9" s="1"/>
      <c r="BZ9" s="1"/>
      <c r="CA9" s="1"/>
      <c r="CB9" s="2"/>
      <c r="CC9" s="1"/>
      <c r="CD9" s="1"/>
      <c r="CE9" s="1"/>
      <c r="CF9" s="2"/>
      <c r="CG9" s="1"/>
      <c r="CH9" s="1"/>
      <c r="CI9" s="1"/>
    </row>
    <row r="10" spans="1:166" x14ac:dyDescent="0.3">
      <c r="A10" s="43">
        <v>2012</v>
      </c>
      <c r="B10" s="44" t="s">
        <v>9</v>
      </c>
      <c r="C10" s="50">
        <v>0</v>
      </c>
      <c r="D10" s="11">
        <v>0</v>
      </c>
      <c r="E10" s="47">
        <v>0</v>
      </c>
      <c r="F10" s="50">
        <v>0</v>
      </c>
      <c r="G10" s="11">
        <v>0</v>
      </c>
      <c r="H10" s="47">
        <v>0</v>
      </c>
      <c r="I10" s="50">
        <v>0</v>
      </c>
      <c r="J10" s="11">
        <v>0</v>
      </c>
      <c r="K10" s="47">
        <v>0</v>
      </c>
      <c r="L10" s="50">
        <v>0</v>
      </c>
      <c r="M10" s="11">
        <v>0</v>
      </c>
      <c r="N10" s="47">
        <v>0</v>
      </c>
      <c r="O10" s="50">
        <v>0</v>
      </c>
      <c r="P10" s="11">
        <v>0</v>
      </c>
      <c r="Q10" s="47">
        <v>0</v>
      </c>
      <c r="R10" s="50">
        <v>0</v>
      </c>
      <c r="S10" s="11">
        <v>0</v>
      </c>
      <c r="T10" s="47">
        <v>0</v>
      </c>
      <c r="U10" s="50">
        <v>0</v>
      </c>
      <c r="V10" s="11">
        <v>0</v>
      </c>
      <c r="W10" s="47">
        <v>0</v>
      </c>
      <c r="X10" s="50">
        <v>0</v>
      </c>
      <c r="Y10" s="11">
        <v>0</v>
      </c>
      <c r="Z10" s="47">
        <v>0</v>
      </c>
      <c r="AA10" s="50">
        <v>0</v>
      </c>
      <c r="AB10" s="11">
        <v>0</v>
      </c>
      <c r="AC10" s="47">
        <v>0</v>
      </c>
      <c r="AD10" s="50">
        <v>0</v>
      </c>
      <c r="AE10" s="11">
        <v>0</v>
      </c>
      <c r="AF10" s="47">
        <v>0</v>
      </c>
      <c r="AG10" s="6">
        <f t="shared" si="1"/>
        <v>0</v>
      </c>
      <c r="AH10" s="15">
        <f t="shared" si="2"/>
        <v>0</v>
      </c>
      <c r="AI10" s="4"/>
      <c r="AJ10" s="5"/>
      <c r="AK10" s="4"/>
      <c r="AL10" s="4"/>
      <c r="AM10" s="4"/>
      <c r="AN10" s="5"/>
      <c r="AO10" s="4"/>
      <c r="AP10" s="4"/>
      <c r="AQ10" s="4"/>
      <c r="AR10" s="5"/>
      <c r="AS10" s="4"/>
      <c r="AT10" s="4"/>
      <c r="AU10" s="4"/>
      <c r="AV10" s="5"/>
      <c r="AW10" s="4"/>
      <c r="AX10" s="4"/>
      <c r="AY10" s="4"/>
      <c r="AZ10" s="2"/>
      <c r="BA10" s="1"/>
      <c r="BB10" s="1"/>
      <c r="BC10" s="1"/>
      <c r="BD10" s="2"/>
      <c r="BE10" s="1"/>
      <c r="BF10" s="1"/>
      <c r="BG10" s="1"/>
      <c r="BH10" s="2"/>
      <c r="BI10" s="1"/>
      <c r="BJ10" s="1"/>
      <c r="BK10" s="1"/>
      <c r="BL10" s="2"/>
      <c r="BM10" s="1"/>
      <c r="BN10" s="1"/>
      <c r="BO10" s="1"/>
      <c r="BP10" s="2"/>
      <c r="BQ10" s="1"/>
      <c r="BR10" s="1"/>
      <c r="BS10" s="1"/>
      <c r="BT10" s="2"/>
      <c r="BU10" s="1"/>
      <c r="BV10" s="1"/>
      <c r="BW10" s="1"/>
      <c r="BX10" s="2"/>
      <c r="BY10" s="1"/>
      <c r="BZ10" s="1"/>
      <c r="CA10" s="1"/>
      <c r="CB10" s="2"/>
      <c r="CC10" s="1"/>
      <c r="CD10" s="1"/>
      <c r="CE10" s="1"/>
      <c r="CF10" s="2"/>
      <c r="CG10" s="1"/>
      <c r="CH10" s="1"/>
      <c r="CI10" s="1"/>
    </row>
    <row r="11" spans="1:166" x14ac:dyDescent="0.3">
      <c r="A11" s="43">
        <v>2012</v>
      </c>
      <c r="B11" s="44" t="s">
        <v>10</v>
      </c>
      <c r="C11" s="50">
        <v>0</v>
      </c>
      <c r="D11" s="11">
        <v>0</v>
      </c>
      <c r="E11" s="47">
        <v>0</v>
      </c>
      <c r="F11" s="50">
        <v>0.18</v>
      </c>
      <c r="G11" s="11">
        <v>9.98</v>
      </c>
      <c r="H11" s="47">
        <f t="shared" ref="H11:H12" si="4">G11/F11*1000</f>
        <v>55444.444444444453</v>
      </c>
      <c r="I11" s="50">
        <v>0</v>
      </c>
      <c r="J11" s="11">
        <v>0</v>
      </c>
      <c r="K11" s="47">
        <v>0</v>
      </c>
      <c r="L11" s="50">
        <v>0</v>
      </c>
      <c r="M11" s="11">
        <v>0</v>
      </c>
      <c r="N11" s="47">
        <v>0</v>
      </c>
      <c r="O11" s="50">
        <v>0.18</v>
      </c>
      <c r="P11" s="11">
        <v>9.98</v>
      </c>
      <c r="Q11" s="47">
        <f t="shared" ref="Q11:Q12" si="5">P11/O11*1000</f>
        <v>55444.444444444453</v>
      </c>
      <c r="R11" s="50">
        <v>0</v>
      </c>
      <c r="S11" s="11">
        <v>0</v>
      </c>
      <c r="T11" s="47">
        <v>0</v>
      </c>
      <c r="U11" s="50">
        <v>0</v>
      </c>
      <c r="V11" s="11">
        <v>0</v>
      </c>
      <c r="W11" s="47">
        <v>0</v>
      </c>
      <c r="X11" s="50">
        <v>0</v>
      </c>
      <c r="Y11" s="11">
        <v>0</v>
      </c>
      <c r="Z11" s="47">
        <v>0</v>
      </c>
      <c r="AA11" s="50">
        <v>0</v>
      </c>
      <c r="AB11" s="11">
        <v>0</v>
      </c>
      <c r="AC11" s="47">
        <v>0</v>
      </c>
      <c r="AD11" s="50">
        <v>0</v>
      </c>
      <c r="AE11" s="11">
        <v>0</v>
      </c>
      <c r="AF11" s="47">
        <v>0</v>
      </c>
      <c r="AG11" s="6">
        <f t="shared" si="1"/>
        <v>0.18</v>
      </c>
      <c r="AH11" s="15">
        <f t="shared" si="2"/>
        <v>9.98</v>
      </c>
      <c r="AI11" s="4"/>
      <c r="AJ11" s="5"/>
      <c r="AK11" s="4"/>
      <c r="AL11" s="4"/>
      <c r="AM11" s="4"/>
      <c r="AN11" s="5"/>
      <c r="AO11" s="4"/>
      <c r="AP11" s="4"/>
      <c r="AQ11" s="4"/>
      <c r="AR11" s="5"/>
      <c r="AS11" s="4"/>
      <c r="AT11" s="4"/>
      <c r="AU11" s="4"/>
      <c r="AV11" s="5"/>
      <c r="AW11" s="4"/>
      <c r="AX11" s="4"/>
      <c r="AY11" s="4"/>
      <c r="AZ11" s="2"/>
      <c r="BA11" s="1"/>
      <c r="BB11" s="1"/>
      <c r="BC11" s="1"/>
      <c r="BD11" s="2"/>
      <c r="BE11" s="1"/>
      <c r="BF11" s="1"/>
      <c r="BG11" s="1"/>
      <c r="BH11" s="2"/>
      <c r="BI11" s="1"/>
      <c r="BJ11" s="1"/>
      <c r="BK11" s="1"/>
      <c r="BL11" s="2"/>
      <c r="BM11" s="1"/>
      <c r="BN11" s="1"/>
      <c r="BO11" s="1"/>
      <c r="BP11" s="2"/>
      <c r="BQ11" s="1"/>
      <c r="BR11" s="1"/>
      <c r="BS11" s="1"/>
      <c r="BT11" s="2"/>
      <c r="BU11" s="1"/>
      <c r="BV11" s="1"/>
      <c r="BW11" s="1"/>
      <c r="BX11" s="2"/>
      <c r="BY11" s="1"/>
      <c r="BZ11" s="1"/>
      <c r="CA11" s="1"/>
      <c r="CB11" s="2"/>
      <c r="CC11" s="1"/>
      <c r="CD11" s="1"/>
      <c r="CE11" s="1"/>
      <c r="CF11" s="2"/>
      <c r="CG11" s="1"/>
      <c r="CH11" s="1"/>
      <c r="CI11" s="1"/>
    </row>
    <row r="12" spans="1:166" x14ac:dyDescent="0.3">
      <c r="A12" s="43">
        <v>2012</v>
      </c>
      <c r="B12" s="44" t="s">
        <v>11</v>
      </c>
      <c r="C12" s="50">
        <v>0.9</v>
      </c>
      <c r="D12" s="11">
        <v>2.57</v>
      </c>
      <c r="E12" s="47">
        <f t="shared" ref="E12" si="6">D12/C12*1000</f>
        <v>2855.5555555555552</v>
      </c>
      <c r="F12" s="50">
        <v>0.72</v>
      </c>
      <c r="G12" s="11">
        <v>18.36</v>
      </c>
      <c r="H12" s="47">
        <f t="shared" si="4"/>
        <v>25500</v>
      </c>
      <c r="I12" s="50">
        <v>0</v>
      </c>
      <c r="J12" s="11">
        <v>0</v>
      </c>
      <c r="K12" s="47">
        <v>0</v>
      </c>
      <c r="L12" s="50">
        <v>0</v>
      </c>
      <c r="M12" s="11">
        <v>0</v>
      </c>
      <c r="N12" s="47">
        <v>0</v>
      </c>
      <c r="O12" s="50">
        <v>0.72</v>
      </c>
      <c r="P12" s="11">
        <v>18.36</v>
      </c>
      <c r="Q12" s="47">
        <f t="shared" si="5"/>
        <v>25500</v>
      </c>
      <c r="R12" s="50">
        <v>0</v>
      </c>
      <c r="S12" s="11">
        <v>0</v>
      </c>
      <c r="T12" s="47">
        <v>0</v>
      </c>
      <c r="U12" s="50">
        <v>0</v>
      </c>
      <c r="V12" s="11">
        <v>0</v>
      </c>
      <c r="W12" s="47">
        <v>0</v>
      </c>
      <c r="X12" s="50">
        <v>0</v>
      </c>
      <c r="Y12" s="11">
        <v>0</v>
      </c>
      <c r="Z12" s="47">
        <v>0</v>
      </c>
      <c r="AA12" s="50">
        <v>0</v>
      </c>
      <c r="AB12" s="11">
        <v>0</v>
      </c>
      <c r="AC12" s="47">
        <v>0</v>
      </c>
      <c r="AD12" s="50">
        <v>0</v>
      </c>
      <c r="AE12" s="11">
        <v>0</v>
      </c>
      <c r="AF12" s="47">
        <v>0</v>
      </c>
      <c r="AG12" s="6">
        <f t="shared" si="1"/>
        <v>1.62</v>
      </c>
      <c r="AH12" s="15">
        <f t="shared" si="2"/>
        <v>20.93</v>
      </c>
      <c r="AI12" s="4"/>
      <c r="AJ12" s="5"/>
      <c r="AK12" s="4"/>
      <c r="AL12" s="4"/>
      <c r="AM12" s="4"/>
      <c r="AN12" s="5"/>
      <c r="AO12" s="4"/>
      <c r="AP12" s="4"/>
      <c r="AQ12" s="4"/>
      <c r="AR12" s="5"/>
      <c r="AS12" s="4"/>
      <c r="AT12" s="4"/>
      <c r="AU12" s="4"/>
      <c r="AV12" s="5"/>
      <c r="AW12" s="4"/>
      <c r="AX12" s="4"/>
      <c r="AY12" s="4"/>
      <c r="AZ12" s="2"/>
      <c r="BA12" s="1"/>
      <c r="BB12" s="1"/>
      <c r="BC12" s="1"/>
      <c r="BD12" s="2"/>
      <c r="BE12" s="1"/>
      <c r="BF12" s="1"/>
      <c r="BG12" s="1"/>
      <c r="BH12" s="2"/>
      <c r="BI12" s="1"/>
      <c r="BJ12" s="1"/>
      <c r="BK12" s="1"/>
      <c r="BL12" s="2"/>
      <c r="BM12" s="1"/>
      <c r="BN12" s="1"/>
      <c r="BO12" s="1"/>
      <c r="BP12" s="2"/>
      <c r="BQ12" s="1"/>
      <c r="BR12" s="1"/>
      <c r="BS12" s="1"/>
      <c r="BT12" s="2"/>
      <c r="BU12" s="1"/>
      <c r="BV12" s="1"/>
      <c r="BW12" s="1"/>
      <c r="BX12" s="2"/>
      <c r="BY12" s="1"/>
      <c r="BZ12" s="1"/>
      <c r="CA12" s="1"/>
      <c r="CB12" s="2"/>
      <c r="CC12" s="1"/>
      <c r="CD12" s="1"/>
      <c r="CE12" s="1"/>
      <c r="CF12" s="2"/>
      <c r="CG12" s="1"/>
      <c r="CH12" s="1"/>
      <c r="CI12" s="1"/>
    </row>
    <row r="13" spans="1:166" x14ac:dyDescent="0.3">
      <c r="A13" s="43">
        <v>2012</v>
      </c>
      <c r="B13" s="44" t="s">
        <v>12</v>
      </c>
      <c r="C13" s="50">
        <v>0</v>
      </c>
      <c r="D13" s="11">
        <v>0</v>
      </c>
      <c r="E13" s="47">
        <v>0</v>
      </c>
      <c r="F13" s="50">
        <v>0</v>
      </c>
      <c r="G13" s="11">
        <v>0</v>
      </c>
      <c r="H13" s="47">
        <v>0</v>
      </c>
      <c r="I13" s="50">
        <v>0</v>
      </c>
      <c r="J13" s="11">
        <v>0</v>
      </c>
      <c r="K13" s="47">
        <v>0</v>
      </c>
      <c r="L13" s="50">
        <v>0</v>
      </c>
      <c r="M13" s="11">
        <v>0</v>
      </c>
      <c r="N13" s="47">
        <v>0</v>
      </c>
      <c r="O13" s="50">
        <v>0</v>
      </c>
      <c r="P13" s="11">
        <v>0</v>
      </c>
      <c r="Q13" s="47">
        <v>0</v>
      </c>
      <c r="R13" s="50">
        <v>3.64</v>
      </c>
      <c r="S13" s="11">
        <v>20.53</v>
      </c>
      <c r="T13" s="47">
        <f t="shared" ref="T13" si="7">S13/R13*1000</f>
        <v>5640.1098901098903</v>
      </c>
      <c r="U13" s="50">
        <v>0</v>
      </c>
      <c r="V13" s="11">
        <v>0</v>
      </c>
      <c r="W13" s="47">
        <v>0</v>
      </c>
      <c r="X13" s="50">
        <v>0</v>
      </c>
      <c r="Y13" s="11">
        <v>0</v>
      </c>
      <c r="Z13" s="47">
        <v>0</v>
      </c>
      <c r="AA13" s="50">
        <v>0</v>
      </c>
      <c r="AB13" s="11">
        <v>0</v>
      </c>
      <c r="AC13" s="47">
        <v>0</v>
      </c>
      <c r="AD13" s="50">
        <v>0</v>
      </c>
      <c r="AE13" s="11">
        <v>0</v>
      </c>
      <c r="AF13" s="47">
        <v>0</v>
      </c>
      <c r="AG13" s="6">
        <f t="shared" si="1"/>
        <v>3.64</v>
      </c>
      <c r="AH13" s="15">
        <f t="shared" si="2"/>
        <v>20.53</v>
      </c>
      <c r="AI13" s="4"/>
      <c r="AJ13" s="5"/>
      <c r="AK13" s="4"/>
      <c r="AL13" s="4"/>
      <c r="AM13" s="4"/>
      <c r="AN13" s="5"/>
      <c r="AO13" s="4"/>
      <c r="AP13" s="4"/>
      <c r="AQ13" s="4"/>
      <c r="AR13" s="5"/>
      <c r="AS13" s="4"/>
      <c r="AT13" s="4"/>
      <c r="AU13" s="4"/>
      <c r="AV13" s="5"/>
      <c r="AW13" s="4"/>
      <c r="AX13" s="4"/>
      <c r="AY13" s="4"/>
      <c r="AZ13" s="2"/>
      <c r="BA13" s="1"/>
      <c r="BB13" s="1"/>
      <c r="BC13" s="1"/>
      <c r="BD13" s="2"/>
      <c r="BE13" s="1"/>
      <c r="BF13" s="1"/>
      <c r="BG13" s="1"/>
      <c r="BH13" s="2"/>
      <c r="BI13" s="1"/>
      <c r="BJ13" s="1"/>
      <c r="BK13" s="1"/>
      <c r="BL13" s="2"/>
      <c r="BM13" s="1"/>
      <c r="BN13" s="1"/>
      <c r="BO13" s="1"/>
      <c r="BP13" s="2"/>
      <c r="BQ13" s="1"/>
      <c r="BR13" s="1"/>
      <c r="BS13" s="1"/>
      <c r="BT13" s="2"/>
      <c r="BU13" s="1"/>
      <c r="BV13" s="1"/>
      <c r="BW13" s="1"/>
      <c r="BX13" s="2"/>
      <c r="BY13" s="1"/>
      <c r="BZ13" s="1"/>
      <c r="CA13" s="1"/>
      <c r="CB13" s="2"/>
      <c r="CC13" s="1"/>
      <c r="CD13" s="1"/>
      <c r="CE13" s="1"/>
      <c r="CF13" s="2"/>
      <c r="CG13" s="1"/>
      <c r="CH13" s="1"/>
      <c r="CI13" s="1"/>
    </row>
    <row r="14" spans="1:166" x14ac:dyDescent="0.3">
      <c r="A14" s="43">
        <v>2012</v>
      </c>
      <c r="B14" s="44" t="s">
        <v>13</v>
      </c>
      <c r="C14" s="50">
        <v>0</v>
      </c>
      <c r="D14" s="11">
        <v>0</v>
      </c>
      <c r="E14" s="47">
        <v>0</v>
      </c>
      <c r="F14" s="50">
        <v>0</v>
      </c>
      <c r="G14" s="11">
        <v>0</v>
      </c>
      <c r="H14" s="47">
        <v>0</v>
      </c>
      <c r="I14" s="50">
        <v>0</v>
      </c>
      <c r="J14" s="11">
        <v>0</v>
      </c>
      <c r="K14" s="47">
        <v>0</v>
      </c>
      <c r="L14" s="50">
        <v>0</v>
      </c>
      <c r="M14" s="11">
        <v>0</v>
      </c>
      <c r="N14" s="47">
        <v>0</v>
      </c>
      <c r="O14" s="50">
        <v>0</v>
      </c>
      <c r="P14" s="11">
        <v>0</v>
      </c>
      <c r="Q14" s="47">
        <v>0</v>
      </c>
      <c r="R14" s="50">
        <v>0</v>
      </c>
      <c r="S14" s="11">
        <v>0</v>
      </c>
      <c r="T14" s="47">
        <v>0</v>
      </c>
      <c r="U14" s="50">
        <v>0</v>
      </c>
      <c r="V14" s="11">
        <v>0</v>
      </c>
      <c r="W14" s="47">
        <v>0</v>
      </c>
      <c r="X14" s="50">
        <v>0</v>
      </c>
      <c r="Y14" s="11">
        <v>0</v>
      </c>
      <c r="Z14" s="47">
        <v>0</v>
      </c>
      <c r="AA14" s="50">
        <v>0</v>
      </c>
      <c r="AB14" s="11">
        <v>0</v>
      </c>
      <c r="AC14" s="47">
        <v>0</v>
      </c>
      <c r="AD14" s="50">
        <v>0</v>
      </c>
      <c r="AE14" s="11">
        <v>0</v>
      </c>
      <c r="AF14" s="47">
        <v>0</v>
      </c>
      <c r="AG14" s="6">
        <f t="shared" si="1"/>
        <v>0</v>
      </c>
      <c r="AH14" s="15">
        <f t="shared" si="2"/>
        <v>0</v>
      </c>
      <c r="AI14" s="4"/>
      <c r="AJ14" s="5"/>
      <c r="AK14" s="4"/>
      <c r="AL14" s="4"/>
      <c r="AM14" s="4"/>
      <c r="AN14" s="5"/>
      <c r="AO14" s="4"/>
      <c r="AP14" s="4"/>
      <c r="AQ14" s="4"/>
      <c r="AR14" s="5"/>
      <c r="AS14" s="4"/>
      <c r="AT14" s="4"/>
      <c r="AU14" s="4"/>
      <c r="AV14" s="5"/>
      <c r="AW14" s="4"/>
      <c r="AX14" s="4"/>
      <c r="AY14" s="4"/>
      <c r="AZ14" s="2"/>
      <c r="BA14" s="1"/>
      <c r="BB14" s="1"/>
      <c r="BC14" s="1"/>
      <c r="BD14" s="2"/>
      <c r="BE14" s="1"/>
      <c r="BF14" s="1"/>
      <c r="BG14" s="1"/>
      <c r="BH14" s="2"/>
      <c r="BI14" s="1"/>
      <c r="BJ14" s="1"/>
      <c r="BK14" s="1"/>
      <c r="BL14" s="2"/>
      <c r="BM14" s="1"/>
      <c r="BN14" s="1"/>
      <c r="BO14" s="1"/>
      <c r="BP14" s="2"/>
      <c r="BQ14" s="1"/>
      <c r="BR14" s="1"/>
      <c r="BS14" s="1"/>
      <c r="BT14" s="2"/>
      <c r="BU14" s="1"/>
      <c r="BV14" s="1"/>
      <c r="BW14" s="1"/>
      <c r="BX14" s="2"/>
      <c r="BY14" s="1"/>
      <c r="BZ14" s="1"/>
      <c r="CA14" s="1"/>
      <c r="CB14" s="2"/>
      <c r="CC14" s="1"/>
      <c r="CD14" s="1"/>
      <c r="CE14" s="1"/>
      <c r="CF14" s="2"/>
      <c r="CG14" s="1"/>
      <c r="CH14" s="1"/>
      <c r="CI14" s="1"/>
    </row>
    <row r="15" spans="1:166" x14ac:dyDescent="0.3">
      <c r="A15" s="43">
        <v>2012</v>
      </c>
      <c r="B15" s="44" t="s">
        <v>14</v>
      </c>
      <c r="C15" s="50">
        <v>0</v>
      </c>
      <c r="D15" s="11">
        <v>0</v>
      </c>
      <c r="E15" s="47">
        <v>0</v>
      </c>
      <c r="F15" s="50">
        <v>0</v>
      </c>
      <c r="G15" s="11">
        <v>0</v>
      </c>
      <c r="H15" s="47">
        <v>0</v>
      </c>
      <c r="I15" s="50">
        <v>0</v>
      </c>
      <c r="J15" s="11">
        <v>0</v>
      </c>
      <c r="K15" s="47">
        <v>0</v>
      </c>
      <c r="L15" s="50">
        <v>0</v>
      </c>
      <c r="M15" s="11">
        <v>0</v>
      </c>
      <c r="N15" s="47">
        <v>0</v>
      </c>
      <c r="O15" s="50">
        <v>0</v>
      </c>
      <c r="P15" s="11">
        <v>0</v>
      </c>
      <c r="Q15" s="47">
        <v>0</v>
      </c>
      <c r="R15" s="50">
        <v>0</v>
      </c>
      <c r="S15" s="11">
        <v>0</v>
      </c>
      <c r="T15" s="47">
        <v>0</v>
      </c>
      <c r="U15" s="50">
        <v>0</v>
      </c>
      <c r="V15" s="11">
        <v>0</v>
      </c>
      <c r="W15" s="47">
        <v>0</v>
      </c>
      <c r="X15" s="50">
        <v>0</v>
      </c>
      <c r="Y15" s="11">
        <v>0</v>
      </c>
      <c r="Z15" s="47">
        <v>0</v>
      </c>
      <c r="AA15" s="50">
        <v>0</v>
      </c>
      <c r="AB15" s="11">
        <v>0</v>
      </c>
      <c r="AC15" s="47">
        <v>0</v>
      </c>
      <c r="AD15" s="50">
        <v>0</v>
      </c>
      <c r="AE15" s="11">
        <v>0</v>
      </c>
      <c r="AF15" s="47">
        <v>0</v>
      </c>
      <c r="AG15" s="6">
        <f t="shared" si="1"/>
        <v>0</v>
      </c>
      <c r="AH15" s="15">
        <f t="shared" si="2"/>
        <v>0</v>
      </c>
      <c r="AI15" s="4"/>
      <c r="AJ15" s="5"/>
      <c r="AK15" s="4"/>
      <c r="AL15" s="4"/>
      <c r="AM15" s="4"/>
      <c r="AN15" s="5"/>
      <c r="AO15" s="4"/>
      <c r="AP15" s="4"/>
      <c r="AQ15" s="4"/>
      <c r="AR15" s="5"/>
      <c r="AS15" s="4"/>
      <c r="AT15" s="4"/>
      <c r="AU15" s="4"/>
      <c r="AV15" s="5"/>
      <c r="AW15" s="4"/>
      <c r="AX15" s="4"/>
      <c r="AY15" s="4"/>
      <c r="AZ15" s="2"/>
      <c r="BA15" s="1"/>
      <c r="BB15" s="1"/>
      <c r="BC15" s="1"/>
      <c r="BD15" s="2"/>
      <c r="BE15" s="1"/>
      <c r="BF15" s="1"/>
      <c r="BG15" s="1"/>
      <c r="BH15" s="2"/>
      <c r="BI15" s="1"/>
      <c r="BJ15" s="1"/>
      <c r="BK15" s="1"/>
      <c r="BL15" s="2"/>
      <c r="BM15" s="1"/>
      <c r="BN15" s="1"/>
      <c r="BO15" s="1"/>
      <c r="BP15" s="2"/>
      <c r="BQ15" s="1"/>
      <c r="BR15" s="1"/>
      <c r="BS15" s="1"/>
      <c r="BT15" s="2"/>
      <c r="BU15" s="1"/>
      <c r="BV15" s="1"/>
      <c r="BW15" s="1"/>
      <c r="BX15" s="2"/>
      <c r="BY15" s="1"/>
      <c r="BZ15" s="1"/>
      <c r="CA15" s="1"/>
      <c r="CB15" s="2"/>
      <c r="CC15" s="1"/>
      <c r="CD15" s="1"/>
      <c r="CE15" s="1"/>
      <c r="CF15" s="2"/>
      <c r="CG15" s="1"/>
      <c r="CH15" s="1"/>
      <c r="CI15" s="1"/>
    </row>
    <row r="16" spans="1:166" x14ac:dyDescent="0.3">
      <c r="A16" s="43">
        <v>2012</v>
      </c>
      <c r="B16" s="44" t="s">
        <v>15</v>
      </c>
      <c r="C16" s="50">
        <v>0</v>
      </c>
      <c r="D16" s="11">
        <v>0</v>
      </c>
      <c r="E16" s="47">
        <v>0</v>
      </c>
      <c r="F16" s="50">
        <v>0</v>
      </c>
      <c r="G16" s="11">
        <v>0</v>
      </c>
      <c r="H16" s="47">
        <v>0</v>
      </c>
      <c r="I16" s="50">
        <v>0</v>
      </c>
      <c r="J16" s="11">
        <v>0</v>
      </c>
      <c r="K16" s="47">
        <v>0</v>
      </c>
      <c r="L16" s="50">
        <v>0</v>
      </c>
      <c r="M16" s="11">
        <v>0</v>
      </c>
      <c r="N16" s="47">
        <v>0</v>
      </c>
      <c r="O16" s="50">
        <v>0</v>
      </c>
      <c r="P16" s="11">
        <v>0</v>
      </c>
      <c r="Q16" s="47">
        <v>0</v>
      </c>
      <c r="R16" s="50">
        <v>0</v>
      </c>
      <c r="S16" s="11">
        <v>0</v>
      </c>
      <c r="T16" s="47">
        <v>0</v>
      </c>
      <c r="U16" s="50">
        <v>0</v>
      </c>
      <c r="V16" s="11">
        <v>0</v>
      </c>
      <c r="W16" s="47">
        <v>0</v>
      </c>
      <c r="X16" s="50">
        <v>0</v>
      </c>
      <c r="Y16" s="11">
        <v>0</v>
      </c>
      <c r="Z16" s="47">
        <v>0</v>
      </c>
      <c r="AA16" s="50">
        <v>0</v>
      </c>
      <c r="AB16" s="11">
        <v>0</v>
      </c>
      <c r="AC16" s="47">
        <v>0</v>
      </c>
      <c r="AD16" s="50">
        <v>0</v>
      </c>
      <c r="AE16" s="11">
        <v>0</v>
      </c>
      <c r="AF16" s="47">
        <v>0</v>
      </c>
      <c r="AG16" s="6">
        <f t="shared" si="1"/>
        <v>0</v>
      </c>
      <c r="AH16" s="15">
        <f t="shared" si="2"/>
        <v>0</v>
      </c>
      <c r="AI16" s="4"/>
      <c r="AJ16" s="5"/>
      <c r="AK16" s="4"/>
      <c r="AL16" s="4"/>
      <c r="AM16" s="4"/>
      <c r="AN16" s="5"/>
      <c r="AO16" s="4"/>
      <c r="AP16" s="4"/>
      <c r="AQ16" s="4"/>
      <c r="AR16" s="5"/>
      <c r="AS16" s="4"/>
      <c r="AT16" s="4"/>
      <c r="AU16" s="4"/>
      <c r="AV16" s="5"/>
      <c r="AW16" s="4"/>
      <c r="AX16" s="4"/>
      <c r="AY16" s="4"/>
      <c r="AZ16" s="2"/>
      <c r="BA16" s="1"/>
      <c r="BB16" s="1"/>
      <c r="BC16" s="1"/>
      <c r="BD16" s="2"/>
      <c r="BE16" s="1"/>
      <c r="BF16" s="1"/>
      <c r="BG16" s="1"/>
      <c r="BH16" s="2"/>
      <c r="BI16" s="1"/>
      <c r="BJ16" s="1"/>
      <c r="BK16" s="1"/>
      <c r="BL16" s="2"/>
      <c r="BM16" s="1"/>
      <c r="BN16" s="1"/>
      <c r="BO16" s="1"/>
      <c r="BP16" s="2"/>
      <c r="BQ16" s="1"/>
      <c r="BR16" s="1"/>
      <c r="BS16" s="1"/>
      <c r="BT16" s="2"/>
      <c r="BU16" s="1"/>
      <c r="BV16" s="1"/>
      <c r="BW16" s="1"/>
      <c r="BX16" s="2"/>
      <c r="BY16" s="1"/>
      <c r="BZ16" s="1"/>
      <c r="CA16" s="1"/>
      <c r="CB16" s="2"/>
      <c r="CC16" s="1"/>
      <c r="CD16" s="1"/>
      <c r="CE16" s="1"/>
      <c r="CF16" s="2"/>
      <c r="CG16" s="1"/>
      <c r="CH16" s="1"/>
      <c r="CI16" s="1"/>
    </row>
    <row r="17" spans="1:162" x14ac:dyDescent="0.3">
      <c r="A17" s="43">
        <v>2012</v>
      </c>
      <c r="B17" s="44" t="s">
        <v>16</v>
      </c>
      <c r="C17" s="50">
        <v>0.22500000000000001</v>
      </c>
      <c r="D17" s="11">
        <v>7.88</v>
      </c>
      <c r="E17" s="47">
        <f t="shared" ref="E17" si="8">D17/C17*1000</f>
        <v>35022.222222222219</v>
      </c>
      <c r="F17" s="50">
        <v>0</v>
      </c>
      <c r="G17" s="11">
        <v>0</v>
      </c>
      <c r="H17" s="47">
        <v>0</v>
      </c>
      <c r="I17" s="50">
        <v>0</v>
      </c>
      <c r="J17" s="11">
        <v>0</v>
      </c>
      <c r="K17" s="47">
        <v>0</v>
      </c>
      <c r="L17" s="50">
        <v>0</v>
      </c>
      <c r="M17" s="11">
        <v>0</v>
      </c>
      <c r="N17" s="47">
        <v>0</v>
      </c>
      <c r="O17" s="50">
        <v>0</v>
      </c>
      <c r="P17" s="11">
        <v>0</v>
      </c>
      <c r="Q17" s="47">
        <v>0</v>
      </c>
      <c r="R17" s="50">
        <v>0</v>
      </c>
      <c r="S17" s="11">
        <v>0</v>
      </c>
      <c r="T17" s="47">
        <v>0</v>
      </c>
      <c r="U17" s="50">
        <v>0</v>
      </c>
      <c r="V17" s="11">
        <v>0</v>
      </c>
      <c r="W17" s="47">
        <v>0</v>
      </c>
      <c r="X17" s="50">
        <v>0</v>
      </c>
      <c r="Y17" s="11">
        <v>0</v>
      </c>
      <c r="Z17" s="47">
        <v>0</v>
      </c>
      <c r="AA17" s="50">
        <v>0</v>
      </c>
      <c r="AB17" s="11">
        <v>0</v>
      </c>
      <c r="AC17" s="47">
        <v>0</v>
      </c>
      <c r="AD17" s="50">
        <v>0</v>
      </c>
      <c r="AE17" s="11">
        <v>0</v>
      </c>
      <c r="AF17" s="47">
        <v>0</v>
      </c>
      <c r="AG17" s="6">
        <f t="shared" si="1"/>
        <v>0.22500000000000001</v>
      </c>
      <c r="AH17" s="15">
        <f t="shared" si="2"/>
        <v>7.88</v>
      </c>
      <c r="AI17" s="4"/>
      <c r="AJ17" s="5"/>
      <c r="AK17" s="4"/>
      <c r="AL17" s="4"/>
      <c r="AM17" s="4"/>
      <c r="AN17" s="5"/>
      <c r="AO17" s="4"/>
      <c r="AP17" s="4"/>
      <c r="AQ17" s="4"/>
      <c r="AR17" s="5"/>
      <c r="AS17" s="4"/>
      <c r="AT17" s="4"/>
      <c r="AU17" s="4"/>
      <c r="AV17" s="5"/>
      <c r="AW17" s="4"/>
      <c r="AX17" s="4"/>
      <c r="AY17" s="4"/>
      <c r="AZ17" s="2"/>
      <c r="BA17" s="1"/>
      <c r="BB17" s="1"/>
      <c r="BC17" s="1"/>
      <c r="BD17" s="2"/>
      <c r="BE17" s="1"/>
      <c r="BF17" s="1"/>
      <c r="BG17" s="1"/>
      <c r="BH17" s="2"/>
      <c r="BI17" s="1"/>
      <c r="BJ17" s="1"/>
      <c r="BK17" s="1"/>
      <c r="BL17" s="2"/>
      <c r="BM17" s="1"/>
      <c r="BN17" s="1"/>
      <c r="BO17" s="1"/>
      <c r="BP17" s="2"/>
      <c r="BQ17" s="1"/>
      <c r="BR17" s="1"/>
      <c r="BS17" s="1"/>
      <c r="BT17" s="2"/>
      <c r="BU17" s="1"/>
      <c r="BV17" s="1"/>
      <c r="BW17" s="1"/>
      <c r="BX17" s="2"/>
      <c r="BY17" s="1"/>
      <c r="BZ17" s="1"/>
      <c r="CA17" s="1"/>
      <c r="CB17" s="2"/>
      <c r="CC17" s="1"/>
      <c r="CD17" s="1"/>
      <c r="CE17" s="1"/>
      <c r="CF17" s="2"/>
      <c r="CG17" s="1"/>
      <c r="CH17" s="1"/>
      <c r="CI17" s="1"/>
    </row>
    <row r="18" spans="1:162" ht="15" thickBot="1" x14ac:dyDescent="0.35">
      <c r="A18" s="45"/>
      <c r="B18" s="46" t="s">
        <v>17</v>
      </c>
      <c r="C18" s="51">
        <f>SUM(C6:C17)</f>
        <v>1.125</v>
      </c>
      <c r="D18" s="36">
        <f>SUM(D6:D17)</f>
        <v>10.45</v>
      </c>
      <c r="E18" s="52"/>
      <c r="F18" s="51">
        <f>SUM(F6:F17)</f>
        <v>0.89999999999999991</v>
      </c>
      <c r="G18" s="36">
        <f>SUM(G6:G17)</f>
        <v>28.34</v>
      </c>
      <c r="H18" s="52"/>
      <c r="I18" s="51">
        <f>SUM(I6:I17)</f>
        <v>0</v>
      </c>
      <c r="J18" s="36">
        <f>SUM(J6:J17)</f>
        <v>0</v>
      </c>
      <c r="K18" s="52"/>
      <c r="L18" s="51">
        <f t="shared" ref="L18:M18" si="9">SUM(L6:L17)</f>
        <v>0</v>
      </c>
      <c r="M18" s="36">
        <f t="shared" si="9"/>
        <v>0</v>
      </c>
      <c r="N18" s="52"/>
      <c r="O18" s="51">
        <f>SUM(O6:O17)</f>
        <v>0.89999999999999991</v>
      </c>
      <c r="P18" s="36">
        <f>SUM(P6:P17)</f>
        <v>28.34</v>
      </c>
      <c r="Q18" s="52"/>
      <c r="R18" s="51">
        <f t="shared" ref="R18:S18" si="10">SUM(R6:R17)</f>
        <v>3.72</v>
      </c>
      <c r="S18" s="36">
        <f t="shared" si="10"/>
        <v>21.84</v>
      </c>
      <c r="T18" s="52"/>
      <c r="U18" s="51">
        <f t="shared" ref="U18:V18" si="11">SUM(U6:U17)</f>
        <v>0</v>
      </c>
      <c r="V18" s="36">
        <f t="shared" si="11"/>
        <v>0</v>
      </c>
      <c r="W18" s="52"/>
      <c r="X18" s="51">
        <f t="shared" ref="X18:Y18" si="12">SUM(X6:X17)</f>
        <v>128.95699999999999</v>
      </c>
      <c r="Y18" s="36">
        <f t="shared" si="12"/>
        <v>2023.2</v>
      </c>
      <c r="Z18" s="52"/>
      <c r="AA18" s="51">
        <f t="shared" ref="AA18:AB18" si="13">SUM(AA6:AA17)</f>
        <v>0</v>
      </c>
      <c r="AB18" s="36">
        <f t="shared" si="13"/>
        <v>0</v>
      </c>
      <c r="AC18" s="52"/>
      <c r="AD18" s="51">
        <f t="shared" ref="AD18:AE18" si="14">SUM(AD6:AD17)</f>
        <v>0</v>
      </c>
      <c r="AE18" s="36">
        <f t="shared" si="14"/>
        <v>0</v>
      </c>
      <c r="AF18" s="52"/>
      <c r="AG18" s="37">
        <f t="shared" si="1"/>
        <v>134.702</v>
      </c>
      <c r="AH18" s="38">
        <f t="shared" si="2"/>
        <v>2083.83</v>
      </c>
      <c r="AI18" s="4"/>
      <c r="AJ18" s="5"/>
      <c r="AK18" s="4"/>
      <c r="AL18" s="4"/>
      <c r="AM18" s="4"/>
      <c r="AN18" s="5"/>
      <c r="AO18" s="4"/>
      <c r="AP18" s="4"/>
      <c r="AQ18" s="4"/>
      <c r="AR18" s="5"/>
      <c r="AS18" s="4"/>
      <c r="AT18" s="4"/>
      <c r="AU18" s="4"/>
      <c r="AV18" s="5"/>
      <c r="AW18" s="4"/>
      <c r="AX18" s="4"/>
      <c r="AY18" s="4"/>
      <c r="AZ18" s="2"/>
      <c r="BA18" s="1"/>
      <c r="BB18" s="1"/>
      <c r="BC18" s="1"/>
      <c r="BD18" s="2"/>
      <c r="BE18" s="1"/>
      <c r="BF18" s="1"/>
      <c r="BG18" s="1"/>
      <c r="BH18" s="2"/>
      <c r="BI18" s="1"/>
      <c r="BJ18" s="1"/>
      <c r="BK18" s="1"/>
      <c r="BL18" s="2"/>
      <c r="BM18" s="1"/>
      <c r="BN18" s="1"/>
      <c r="BO18" s="1"/>
      <c r="BP18" s="2"/>
      <c r="BQ18" s="1"/>
      <c r="BR18" s="1"/>
      <c r="BS18" s="1"/>
      <c r="BT18" s="2"/>
      <c r="BU18" s="1"/>
      <c r="BV18" s="1"/>
      <c r="BW18" s="1"/>
      <c r="BX18" s="2"/>
      <c r="BY18" s="1"/>
      <c r="BZ18" s="1"/>
      <c r="CA18" s="1"/>
      <c r="CB18" s="2"/>
      <c r="CC18" s="1"/>
      <c r="CD18" s="1"/>
      <c r="CE18" s="1"/>
      <c r="CF18" s="2"/>
      <c r="CG18" s="1"/>
      <c r="CH18" s="1"/>
      <c r="CI18" s="1"/>
      <c r="CN18" s="3"/>
      <c r="CS18" s="3"/>
      <c r="CX18" s="3"/>
      <c r="DC18" s="3"/>
      <c r="DH18" s="3"/>
      <c r="DM18" s="3"/>
      <c r="DR18" s="3"/>
      <c r="DW18" s="3"/>
      <c r="EB18" s="3"/>
      <c r="EG18" s="3"/>
      <c r="EL18" s="3"/>
      <c r="EQ18" s="3"/>
      <c r="EV18" s="3"/>
      <c r="FA18" s="3"/>
      <c r="FF18" s="3"/>
    </row>
    <row r="19" spans="1:162" x14ac:dyDescent="0.3">
      <c r="A19" s="41">
        <v>2013</v>
      </c>
      <c r="B19" s="42" t="s">
        <v>5</v>
      </c>
      <c r="C19" s="53">
        <v>0</v>
      </c>
      <c r="D19" s="35">
        <v>0</v>
      </c>
      <c r="E19" s="49">
        <v>0</v>
      </c>
      <c r="F19" s="48">
        <v>0</v>
      </c>
      <c r="G19" s="31">
        <v>0</v>
      </c>
      <c r="H19" s="49">
        <v>0</v>
      </c>
      <c r="I19" s="48">
        <v>0</v>
      </c>
      <c r="J19" s="31">
        <v>0</v>
      </c>
      <c r="K19" s="49">
        <v>0</v>
      </c>
      <c r="L19" s="48">
        <v>0</v>
      </c>
      <c r="M19" s="31">
        <v>0</v>
      </c>
      <c r="N19" s="49">
        <v>0</v>
      </c>
      <c r="O19" s="48">
        <v>0</v>
      </c>
      <c r="P19" s="31">
        <v>0</v>
      </c>
      <c r="Q19" s="49">
        <v>0</v>
      </c>
      <c r="R19" s="48">
        <v>3.7869999999999999</v>
      </c>
      <c r="S19" s="31">
        <v>24.4</v>
      </c>
      <c r="T19" s="49">
        <f t="shared" ref="T19" si="15">S19/R19*1000</f>
        <v>6443.0947979931343</v>
      </c>
      <c r="U19" s="48">
        <v>0</v>
      </c>
      <c r="V19" s="31">
        <v>0</v>
      </c>
      <c r="W19" s="49">
        <v>0</v>
      </c>
      <c r="X19" s="48">
        <v>0</v>
      </c>
      <c r="Y19" s="31">
        <v>0</v>
      </c>
      <c r="Z19" s="49">
        <v>0</v>
      </c>
      <c r="AA19" s="48">
        <v>0</v>
      </c>
      <c r="AB19" s="31">
        <v>0</v>
      </c>
      <c r="AC19" s="49">
        <v>0</v>
      </c>
      <c r="AD19" s="48">
        <v>0</v>
      </c>
      <c r="AE19" s="31">
        <v>0</v>
      </c>
      <c r="AF19" s="49">
        <v>0</v>
      </c>
      <c r="AG19" s="16">
        <f t="shared" si="1"/>
        <v>3.7869999999999999</v>
      </c>
      <c r="AH19" s="17">
        <f t="shared" si="2"/>
        <v>24.4</v>
      </c>
      <c r="AI19" s="4"/>
      <c r="AJ19" s="5"/>
      <c r="AK19" s="4"/>
      <c r="AL19" s="4"/>
      <c r="AM19" s="4"/>
      <c r="AN19" s="5"/>
      <c r="AO19" s="4"/>
      <c r="AP19" s="4"/>
      <c r="AQ19" s="4"/>
      <c r="AR19" s="5"/>
      <c r="AS19" s="4"/>
      <c r="AT19" s="4"/>
      <c r="AU19" s="4"/>
      <c r="AV19" s="5"/>
      <c r="AW19" s="4"/>
      <c r="AX19" s="4"/>
      <c r="AY19" s="4"/>
      <c r="AZ19" s="2"/>
      <c r="BA19" s="1"/>
      <c r="BB19" s="1"/>
      <c r="BC19" s="1"/>
      <c r="BD19" s="2"/>
      <c r="BE19" s="1"/>
      <c r="BF19" s="1"/>
      <c r="BG19" s="1"/>
      <c r="BH19" s="2"/>
      <c r="BI19" s="1"/>
      <c r="BJ19" s="1"/>
      <c r="BK19" s="1"/>
      <c r="BL19" s="2"/>
      <c r="BM19" s="1"/>
      <c r="BN19" s="1"/>
      <c r="BO19" s="1"/>
      <c r="BP19" s="2"/>
      <c r="BQ19" s="1"/>
      <c r="BR19" s="1"/>
      <c r="BS19" s="1"/>
      <c r="BT19" s="2"/>
      <c r="BU19" s="1"/>
      <c r="BV19" s="1"/>
      <c r="BW19" s="1"/>
      <c r="BX19" s="2"/>
      <c r="BY19" s="1"/>
      <c r="BZ19" s="1"/>
      <c r="CA19" s="1"/>
      <c r="CB19" s="2"/>
      <c r="CC19" s="1"/>
      <c r="CD19" s="1"/>
      <c r="CE19" s="1"/>
      <c r="CF19" s="2"/>
      <c r="CG19" s="1"/>
      <c r="CH19" s="1"/>
      <c r="CI19" s="1"/>
    </row>
    <row r="20" spans="1:162" x14ac:dyDescent="0.3">
      <c r="A20" s="43">
        <v>2013</v>
      </c>
      <c r="B20" s="44" t="s">
        <v>6</v>
      </c>
      <c r="C20" s="54">
        <v>0</v>
      </c>
      <c r="D20" s="14">
        <v>0</v>
      </c>
      <c r="E20" s="47">
        <v>0</v>
      </c>
      <c r="F20" s="54">
        <v>0</v>
      </c>
      <c r="G20" s="14">
        <v>0</v>
      </c>
      <c r="H20" s="47">
        <v>0</v>
      </c>
      <c r="I20" s="54">
        <v>0</v>
      </c>
      <c r="J20" s="14">
        <v>0</v>
      </c>
      <c r="K20" s="47">
        <v>0</v>
      </c>
      <c r="L20" s="50">
        <v>0</v>
      </c>
      <c r="M20" s="11">
        <v>0</v>
      </c>
      <c r="N20" s="47">
        <v>0</v>
      </c>
      <c r="O20" s="54">
        <v>0</v>
      </c>
      <c r="P20" s="14">
        <v>0</v>
      </c>
      <c r="Q20" s="47">
        <v>0</v>
      </c>
      <c r="R20" s="50">
        <v>0</v>
      </c>
      <c r="S20" s="11">
        <v>0</v>
      </c>
      <c r="T20" s="47">
        <v>0</v>
      </c>
      <c r="U20" s="50">
        <v>0</v>
      </c>
      <c r="V20" s="11">
        <v>0</v>
      </c>
      <c r="W20" s="47">
        <v>0</v>
      </c>
      <c r="X20" s="50">
        <v>0</v>
      </c>
      <c r="Y20" s="11">
        <v>0</v>
      </c>
      <c r="Z20" s="47">
        <v>0</v>
      </c>
      <c r="AA20" s="50">
        <v>0</v>
      </c>
      <c r="AB20" s="11">
        <v>0</v>
      </c>
      <c r="AC20" s="47">
        <v>0</v>
      </c>
      <c r="AD20" s="50">
        <v>0</v>
      </c>
      <c r="AE20" s="11">
        <v>0</v>
      </c>
      <c r="AF20" s="47">
        <v>0</v>
      </c>
      <c r="AG20" s="6">
        <f t="shared" si="1"/>
        <v>0</v>
      </c>
      <c r="AH20" s="15">
        <f t="shared" si="2"/>
        <v>0</v>
      </c>
      <c r="AI20" s="4"/>
      <c r="AJ20" s="5"/>
      <c r="AK20" s="4"/>
      <c r="AL20" s="4"/>
      <c r="AM20" s="4"/>
      <c r="AN20" s="5"/>
      <c r="AO20" s="4"/>
      <c r="AP20" s="4"/>
      <c r="AQ20" s="4"/>
      <c r="AR20" s="5"/>
      <c r="AS20" s="4"/>
      <c r="AT20" s="4"/>
      <c r="AU20" s="4"/>
      <c r="AV20" s="5"/>
      <c r="AW20" s="4"/>
      <c r="AX20" s="4"/>
      <c r="AY20" s="4"/>
      <c r="AZ20" s="2"/>
      <c r="BA20" s="1"/>
      <c r="BB20" s="1"/>
      <c r="BC20" s="1"/>
      <c r="BD20" s="2"/>
      <c r="BE20" s="1"/>
      <c r="BF20" s="1"/>
      <c r="BG20" s="1"/>
      <c r="BH20" s="2"/>
      <c r="BI20" s="1"/>
      <c r="BJ20" s="1"/>
      <c r="BK20" s="1"/>
      <c r="BL20" s="2"/>
      <c r="BM20" s="1"/>
      <c r="BN20" s="1"/>
      <c r="BO20" s="1"/>
      <c r="BP20" s="2"/>
      <c r="BQ20" s="1"/>
      <c r="BR20" s="1"/>
      <c r="BS20" s="1"/>
      <c r="BT20" s="2"/>
      <c r="BU20" s="1"/>
      <c r="BV20" s="1"/>
      <c r="BW20" s="1"/>
      <c r="BX20" s="2"/>
      <c r="BY20" s="1"/>
      <c r="BZ20" s="1"/>
      <c r="CA20" s="1"/>
      <c r="CB20" s="2"/>
      <c r="CC20" s="1"/>
      <c r="CD20" s="1"/>
      <c r="CE20" s="1"/>
      <c r="CF20" s="2"/>
      <c r="CG20" s="1"/>
      <c r="CH20" s="1"/>
      <c r="CI20" s="1"/>
    </row>
    <row r="21" spans="1:162" x14ac:dyDescent="0.3">
      <c r="A21" s="43">
        <v>2013</v>
      </c>
      <c r="B21" s="44" t="s">
        <v>7</v>
      </c>
      <c r="C21" s="54">
        <v>0</v>
      </c>
      <c r="D21" s="14">
        <v>0</v>
      </c>
      <c r="E21" s="47">
        <v>0</v>
      </c>
      <c r="F21" s="54">
        <v>0</v>
      </c>
      <c r="G21" s="14">
        <v>0</v>
      </c>
      <c r="H21" s="47">
        <v>0</v>
      </c>
      <c r="I21" s="54">
        <v>0</v>
      </c>
      <c r="J21" s="14">
        <v>0</v>
      </c>
      <c r="K21" s="47">
        <v>0</v>
      </c>
      <c r="L21" s="50">
        <v>0</v>
      </c>
      <c r="M21" s="11">
        <v>0</v>
      </c>
      <c r="N21" s="47">
        <v>0</v>
      </c>
      <c r="O21" s="54">
        <v>0</v>
      </c>
      <c r="P21" s="14">
        <v>0</v>
      </c>
      <c r="Q21" s="47">
        <v>0</v>
      </c>
      <c r="R21" s="50">
        <v>0</v>
      </c>
      <c r="S21" s="11">
        <v>0</v>
      </c>
      <c r="T21" s="47">
        <v>0</v>
      </c>
      <c r="U21" s="50">
        <v>0</v>
      </c>
      <c r="V21" s="11">
        <v>0</v>
      </c>
      <c r="W21" s="47">
        <v>0</v>
      </c>
      <c r="X21" s="50">
        <v>0</v>
      </c>
      <c r="Y21" s="11">
        <v>0</v>
      </c>
      <c r="Z21" s="47">
        <v>0</v>
      </c>
      <c r="AA21" s="50">
        <v>0</v>
      </c>
      <c r="AB21" s="11">
        <v>0</v>
      </c>
      <c r="AC21" s="47">
        <v>0</v>
      </c>
      <c r="AD21" s="50">
        <v>0</v>
      </c>
      <c r="AE21" s="11">
        <v>0</v>
      </c>
      <c r="AF21" s="47">
        <v>0</v>
      </c>
      <c r="AG21" s="6">
        <f t="shared" si="1"/>
        <v>0</v>
      </c>
      <c r="AH21" s="15">
        <f t="shared" si="2"/>
        <v>0</v>
      </c>
      <c r="AI21" s="4"/>
      <c r="AJ21" s="5"/>
      <c r="AK21" s="4"/>
      <c r="AL21" s="4"/>
      <c r="AM21" s="4"/>
      <c r="AN21" s="5"/>
      <c r="AO21" s="4"/>
      <c r="AP21" s="4"/>
      <c r="AQ21" s="4"/>
      <c r="AR21" s="5"/>
      <c r="AS21" s="4"/>
      <c r="AT21" s="4"/>
      <c r="AU21" s="4"/>
      <c r="AV21" s="5"/>
      <c r="AW21" s="4"/>
      <c r="AX21" s="4"/>
      <c r="AY21" s="4"/>
      <c r="AZ21" s="2"/>
      <c r="BA21" s="1"/>
      <c r="BB21" s="1"/>
      <c r="BC21" s="1"/>
      <c r="BD21" s="2"/>
      <c r="BE21" s="1"/>
      <c r="BF21" s="1"/>
      <c r="BG21" s="1"/>
      <c r="BH21" s="2"/>
      <c r="BI21" s="1"/>
      <c r="BJ21" s="1"/>
      <c r="BK21" s="1"/>
      <c r="BL21" s="2"/>
      <c r="BM21" s="1"/>
      <c r="BN21" s="1"/>
      <c r="BO21" s="1"/>
      <c r="BP21" s="2"/>
      <c r="BQ21" s="1"/>
      <c r="BR21" s="1"/>
      <c r="BS21" s="1"/>
      <c r="BT21" s="2"/>
      <c r="BU21" s="1"/>
      <c r="BV21" s="1"/>
      <c r="BW21" s="1"/>
      <c r="BX21" s="2"/>
      <c r="BY21" s="1"/>
      <c r="BZ21" s="1"/>
      <c r="CA21" s="1"/>
      <c r="CB21" s="2"/>
      <c r="CC21" s="1"/>
      <c r="CD21" s="1"/>
      <c r="CE21" s="1"/>
      <c r="CF21" s="2"/>
      <c r="CG21" s="1"/>
      <c r="CH21" s="1"/>
      <c r="CI21" s="1"/>
    </row>
    <row r="22" spans="1:162" x14ac:dyDescent="0.3">
      <c r="A22" s="43">
        <v>2013</v>
      </c>
      <c r="B22" s="44" t="s">
        <v>8</v>
      </c>
      <c r="C22" s="54">
        <v>0</v>
      </c>
      <c r="D22" s="14">
        <v>0</v>
      </c>
      <c r="E22" s="47">
        <v>0</v>
      </c>
      <c r="F22" s="50">
        <v>0</v>
      </c>
      <c r="G22" s="11">
        <v>0</v>
      </c>
      <c r="H22" s="47">
        <v>0</v>
      </c>
      <c r="I22" s="50">
        <v>0</v>
      </c>
      <c r="J22" s="11">
        <v>0</v>
      </c>
      <c r="K22" s="47">
        <v>0</v>
      </c>
      <c r="L22" s="50">
        <v>0</v>
      </c>
      <c r="M22" s="11">
        <v>0</v>
      </c>
      <c r="N22" s="47">
        <v>0</v>
      </c>
      <c r="O22" s="50">
        <v>0</v>
      </c>
      <c r="P22" s="11">
        <v>0</v>
      </c>
      <c r="Q22" s="47">
        <v>0</v>
      </c>
      <c r="R22" s="50">
        <v>1.0009999999999999</v>
      </c>
      <c r="S22" s="11">
        <v>7.55</v>
      </c>
      <c r="T22" s="47">
        <f t="shared" ref="T22" si="16">S22/R22*1000</f>
        <v>7542.4575424575432</v>
      </c>
      <c r="U22" s="50">
        <v>0</v>
      </c>
      <c r="V22" s="11">
        <v>0</v>
      </c>
      <c r="W22" s="47">
        <v>0</v>
      </c>
      <c r="X22" s="50">
        <v>0</v>
      </c>
      <c r="Y22" s="11">
        <v>0</v>
      </c>
      <c r="Z22" s="47">
        <v>0</v>
      </c>
      <c r="AA22" s="50">
        <v>0</v>
      </c>
      <c r="AB22" s="11">
        <v>0</v>
      </c>
      <c r="AC22" s="47">
        <v>0</v>
      </c>
      <c r="AD22" s="50">
        <v>0</v>
      </c>
      <c r="AE22" s="11">
        <v>0</v>
      </c>
      <c r="AF22" s="47">
        <v>0</v>
      </c>
      <c r="AG22" s="6">
        <f t="shared" si="1"/>
        <v>1.0009999999999999</v>
      </c>
      <c r="AH22" s="15">
        <f t="shared" si="2"/>
        <v>7.55</v>
      </c>
      <c r="AI22" s="4"/>
      <c r="AJ22" s="5"/>
      <c r="AK22" s="4"/>
      <c r="AL22" s="4"/>
      <c r="AM22" s="4"/>
      <c r="AN22" s="5"/>
      <c r="AO22" s="4"/>
      <c r="AP22" s="4"/>
      <c r="AQ22" s="4"/>
      <c r="AR22" s="5"/>
      <c r="AS22" s="4"/>
      <c r="AT22" s="4"/>
      <c r="AU22" s="4"/>
      <c r="AV22" s="5"/>
      <c r="AW22" s="4"/>
      <c r="AX22" s="4"/>
      <c r="AY22" s="4"/>
      <c r="AZ22" s="2"/>
      <c r="BA22" s="1"/>
      <c r="BB22" s="1"/>
      <c r="BC22" s="1"/>
      <c r="BD22" s="2"/>
      <c r="BE22" s="1"/>
      <c r="BF22" s="1"/>
      <c r="BG22" s="1"/>
      <c r="BH22" s="2"/>
      <c r="BI22" s="1"/>
      <c r="BJ22" s="1"/>
      <c r="BK22" s="1"/>
      <c r="BL22" s="2"/>
      <c r="BM22" s="1"/>
      <c r="BN22" s="1"/>
      <c r="BO22" s="1"/>
      <c r="BP22" s="2"/>
      <c r="BQ22" s="1"/>
      <c r="BR22" s="1"/>
      <c r="BS22" s="1"/>
      <c r="BT22" s="2"/>
      <c r="BU22" s="1"/>
      <c r="BV22" s="1"/>
      <c r="BW22" s="1"/>
      <c r="BX22" s="2"/>
      <c r="BY22" s="1"/>
      <c r="BZ22" s="1"/>
      <c r="CA22" s="1"/>
      <c r="CB22" s="2"/>
      <c r="CC22" s="1"/>
      <c r="CD22" s="1"/>
      <c r="CE22" s="1"/>
      <c r="CF22" s="2"/>
      <c r="CG22" s="1"/>
      <c r="CH22" s="1"/>
      <c r="CI22" s="1"/>
    </row>
    <row r="23" spans="1:162" x14ac:dyDescent="0.3">
      <c r="A23" s="43">
        <v>2013</v>
      </c>
      <c r="B23" s="44" t="s">
        <v>9</v>
      </c>
      <c r="C23" s="54">
        <v>0</v>
      </c>
      <c r="D23" s="14">
        <v>0</v>
      </c>
      <c r="E23" s="47">
        <v>0</v>
      </c>
      <c r="F23" s="50">
        <v>0</v>
      </c>
      <c r="G23" s="11">
        <v>0</v>
      </c>
      <c r="H23" s="47">
        <v>0</v>
      </c>
      <c r="I23" s="50">
        <v>0</v>
      </c>
      <c r="J23" s="11">
        <v>0</v>
      </c>
      <c r="K23" s="47">
        <v>0</v>
      </c>
      <c r="L23" s="50">
        <v>0</v>
      </c>
      <c r="M23" s="11">
        <v>0</v>
      </c>
      <c r="N23" s="47">
        <v>0</v>
      </c>
      <c r="O23" s="50">
        <v>0</v>
      </c>
      <c r="P23" s="11">
        <v>0</v>
      </c>
      <c r="Q23" s="47">
        <v>0</v>
      </c>
      <c r="R23" s="50">
        <v>0</v>
      </c>
      <c r="S23" s="11">
        <v>0</v>
      </c>
      <c r="T23" s="47">
        <v>0</v>
      </c>
      <c r="U23" s="50">
        <v>0</v>
      </c>
      <c r="V23" s="11">
        <v>0</v>
      </c>
      <c r="W23" s="47">
        <v>0</v>
      </c>
      <c r="X23" s="50">
        <v>0</v>
      </c>
      <c r="Y23" s="11">
        <v>0</v>
      </c>
      <c r="Z23" s="47">
        <v>0</v>
      </c>
      <c r="AA23" s="50">
        <v>0</v>
      </c>
      <c r="AB23" s="11">
        <v>0</v>
      </c>
      <c r="AC23" s="47">
        <v>0</v>
      </c>
      <c r="AD23" s="50">
        <v>0</v>
      </c>
      <c r="AE23" s="11">
        <v>0</v>
      </c>
      <c r="AF23" s="47">
        <v>0</v>
      </c>
      <c r="AG23" s="6">
        <f t="shared" si="1"/>
        <v>0</v>
      </c>
      <c r="AH23" s="15">
        <f t="shared" si="2"/>
        <v>0</v>
      </c>
      <c r="AI23" s="4"/>
      <c r="AJ23" s="5"/>
      <c r="AK23" s="4"/>
      <c r="AL23" s="4"/>
      <c r="AM23" s="4"/>
      <c r="AN23" s="5"/>
      <c r="AO23" s="4"/>
      <c r="AP23" s="4"/>
      <c r="AQ23" s="4"/>
      <c r="AR23" s="5"/>
      <c r="AS23" s="4"/>
      <c r="AT23" s="4"/>
      <c r="AU23" s="4"/>
      <c r="AV23" s="5"/>
      <c r="AW23" s="4"/>
      <c r="AX23" s="4"/>
      <c r="AY23" s="4"/>
      <c r="AZ23" s="2"/>
      <c r="BA23" s="1"/>
      <c r="BB23" s="1"/>
      <c r="BC23" s="1"/>
      <c r="BD23" s="2"/>
      <c r="BE23" s="1"/>
      <c r="BF23" s="1"/>
      <c r="BG23" s="1"/>
      <c r="BH23" s="2"/>
      <c r="BI23" s="1"/>
      <c r="BJ23" s="1"/>
      <c r="BK23" s="1"/>
      <c r="BL23" s="2"/>
      <c r="BM23" s="1"/>
      <c r="BN23" s="1"/>
      <c r="BO23" s="1"/>
      <c r="BP23" s="2"/>
      <c r="BQ23" s="1"/>
      <c r="BR23" s="1"/>
      <c r="BS23" s="1"/>
      <c r="BT23" s="2"/>
      <c r="BU23" s="1"/>
      <c r="BV23" s="1"/>
      <c r="BW23" s="1"/>
      <c r="BX23" s="2"/>
      <c r="BY23" s="1"/>
      <c r="BZ23" s="1"/>
      <c r="CA23" s="1"/>
      <c r="CB23" s="2"/>
      <c r="CC23" s="1"/>
      <c r="CD23" s="1"/>
      <c r="CE23" s="1"/>
      <c r="CF23" s="2"/>
      <c r="CG23" s="1"/>
      <c r="CH23" s="1"/>
      <c r="CI23" s="1"/>
    </row>
    <row r="24" spans="1:162" x14ac:dyDescent="0.3">
      <c r="A24" s="43">
        <v>2013</v>
      </c>
      <c r="B24" s="44" t="s">
        <v>10</v>
      </c>
      <c r="C24" s="54">
        <v>0</v>
      </c>
      <c r="D24" s="14">
        <v>0</v>
      </c>
      <c r="E24" s="47">
        <v>0</v>
      </c>
      <c r="F24" s="50">
        <v>0</v>
      </c>
      <c r="G24" s="11">
        <v>0</v>
      </c>
      <c r="H24" s="47">
        <v>0</v>
      </c>
      <c r="I24" s="50">
        <v>0</v>
      </c>
      <c r="J24" s="11">
        <v>0</v>
      </c>
      <c r="K24" s="47">
        <v>0</v>
      </c>
      <c r="L24" s="50">
        <v>0</v>
      </c>
      <c r="M24" s="11">
        <v>0</v>
      </c>
      <c r="N24" s="47">
        <v>0</v>
      </c>
      <c r="O24" s="50">
        <v>0</v>
      </c>
      <c r="P24" s="11">
        <v>0</v>
      </c>
      <c r="Q24" s="47">
        <v>0</v>
      </c>
      <c r="R24" s="50">
        <v>0.72799999999999998</v>
      </c>
      <c r="S24" s="11">
        <v>8.24</v>
      </c>
      <c r="T24" s="47">
        <f t="shared" ref="T24" si="17">S24/R24*1000</f>
        <v>11318.68131868132</v>
      </c>
      <c r="U24" s="50">
        <v>0</v>
      </c>
      <c r="V24" s="11">
        <v>0</v>
      </c>
      <c r="W24" s="47">
        <v>0</v>
      </c>
      <c r="X24" s="50">
        <v>0</v>
      </c>
      <c r="Y24" s="11">
        <v>0</v>
      </c>
      <c r="Z24" s="47">
        <v>0</v>
      </c>
      <c r="AA24" s="50">
        <v>0</v>
      </c>
      <c r="AB24" s="11">
        <v>0</v>
      </c>
      <c r="AC24" s="47">
        <v>0</v>
      </c>
      <c r="AD24" s="50">
        <v>0</v>
      </c>
      <c r="AE24" s="11">
        <v>0</v>
      </c>
      <c r="AF24" s="47">
        <v>0</v>
      </c>
      <c r="AG24" s="6">
        <f t="shared" si="1"/>
        <v>0.72799999999999998</v>
      </c>
      <c r="AH24" s="15">
        <f t="shared" si="2"/>
        <v>8.24</v>
      </c>
      <c r="AI24" s="4"/>
      <c r="AJ24" s="5"/>
      <c r="AK24" s="4"/>
      <c r="AL24" s="4"/>
      <c r="AM24" s="4"/>
      <c r="AN24" s="5"/>
      <c r="AO24" s="4"/>
      <c r="AP24" s="4"/>
      <c r="AQ24" s="4"/>
      <c r="AR24" s="5"/>
      <c r="AS24" s="4"/>
      <c r="AT24" s="4"/>
      <c r="AU24" s="4"/>
      <c r="AV24" s="5"/>
      <c r="AW24" s="4"/>
      <c r="AX24" s="4"/>
      <c r="AY24" s="4"/>
      <c r="AZ24" s="2"/>
      <c r="BA24" s="1"/>
      <c r="BB24" s="1"/>
      <c r="BC24" s="1"/>
      <c r="BD24" s="2"/>
      <c r="BE24" s="1"/>
      <c r="BF24" s="1"/>
      <c r="BG24" s="1"/>
      <c r="BH24" s="2"/>
      <c r="BI24" s="1"/>
      <c r="BJ24" s="1"/>
      <c r="BK24" s="1"/>
      <c r="BL24" s="2"/>
      <c r="BM24" s="1"/>
      <c r="BN24" s="1"/>
      <c r="BO24" s="1"/>
      <c r="BP24" s="2"/>
      <c r="BQ24" s="1"/>
      <c r="BR24" s="1"/>
      <c r="BS24" s="1"/>
      <c r="BT24" s="2"/>
      <c r="BU24" s="1"/>
      <c r="BV24" s="1"/>
      <c r="BW24" s="1"/>
      <c r="BX24" s="2"/>
      <c r="BY24" s="1"/>
      <c r="BZ24" s="1"/>
      <c r="CA24" s="1"/>
      <c r="CB24" s="2"/>
      <c r="CC24" s="1"/>
      <c r="CD24" s="1"/>
      <c r="CE24" s="1"/>
      <c r="CF24" s="2"/>
      <c r="CG24" s="1"/>
      <c r="CH24" s="1"/>
      <c r="CI24" s="1"/>
    </row>
    <row r="25" spans="1:162" x14ac:dyDescent="0.3">
      <c r="A25" s="43">
        <v>2013</v>
      </c>
      <c r="B25" s="44" t="s">
        <v>11</v>
      </c>
      <c r="C25" s="50">
        <v>0</v>
      </c>
      <c r="D25" s="11">
        <v>0</v>
      </c>
      <c r="E25" s="47">
        <v>0</v>
      </c>
      <c r="F25" s="50">
        <v>0</v>
      </c>
      <c r="G25" s="11">
        <v>0</v>
      </c>
      <c r="H25" s="47">
        <v>0</v>
      </c>
      <c r="I25" s="50">
        <v>0</v>
      </c>
      <c r="J25" s="11">
        <v>0</v>
      </c>
      <c r="K25" s="47">
        <v>0</v>
      </c>
      <c r="L25" s="50">
        <v>0</v>
      </c>
      <c r="M25" s="11">
        <v>0</v>
      </c>
      <c r="N25" s="47">
        <v>0</v>
      </c>
      <c r="O25" s="50">
        <v>0</v>
      </c>
      <c r="P25" s="11">
        <v>0</v>
      </c>
      <c r="Q25" s="47">
        <v>0</v>
      </c>
      <c r="R25" s="50">
        <v>0</v>
      </c>
      <c r="S25" s="11">
        <v>0</v>
      </c>
      <c r="T25" s="47">
        <v>0</v>
      </c>
      <c r="U25" s="50">
        <v>0</v>
      </c>
      <c r="V25" s="11">
        <v>0</v>
      </c>
      <c r="W25" s="47">
        <v>0</v>
      </c>
      <c r="X25" s="50">
        <v>0</v>
      </c>
      <c r="Y25" s="11">
        <v>0</v>
      </c>
      <c r="Z25" s="47">
        <v>0</v>
      </c>
      <c r="AA25" s="50">
        <v>0</v>
      </c>
      <c r="AB25" s="11">
        <v>0</v>
      </c>
      <c r="AC25" s="47">
        <v>0</v>
      </c>
      <c r="AD25" s="50">
        <v>0</v>
      </c>
      <c r="AE25" s="11">
        <v>0</v>
      </c>
      <c r="AF25" s="47">
        <v>0</v>
      </c>
      <c r="AG25" s="6">
        <f t="shared" si="1"/>
        <v>0</v>
      </c>
      <c r="AH25" s="15">
        <f t="shared" si="2"/>
        <v>0</v>
      </c>
      <c r="AI25" s="4"/>
      <c r="AJ25" s="5"/>
      <c r="AK25" s="4"/>
      <c r="AL25" s="4"/>
      <c r="AM25" s="4"/>
      <c r="AN25" s="5"/>
      <c r="AO25" s="4"/>
      <c r="AP25" s="4"/>
      <c r="AQ25" s="4"/>
      <c r="AR25" s="5"/>
      <c r="AS25" s="4"/>
      <c r="AT25" s="4"/>
      <c r="AU25" s="4"/>
      <c r="AV25" s="5"/>
      <c r="AW25" s="4"/>
      <c r="AX25" s="4"/>
      <c r="AY25" s="4"/>
      <c r="AZ25" s="2"/>
      <c r="BA25" s="1"/>
      <c r="BB25" s="1"/>
      <c r="BC25" s="1"/>
      <c r="BD25" s="2"/>
      <c r="BE25" s="1"/>
      <c r="BF25" s="1"/>
      <c r="BG25" s="1"/>
      <c r="BH25" s="2"/>
      <c r="BI25" s="1"/>
      <c r="BJ25" s="1"/>
      <c r="BK25" s="1"/>
      <c r="BL25" s="2"/>
      <c r="BM25" s="1"/>
      <c r="BN25" s="1"/>
      <c r="BO25" s="1"/>
      <c r="BP25" s="2"/>
      <c r="BQ25" s="1"/>
      <c r="BR25" s="1"/>
      <c r="BS25" s="1"/>
      <c r="BT25" s="2"/>
      <c r="BU25" s="1"/>
      <c r="BV25" s="1"/>
      <c r="BW25" s="1"/>
      <c r="BX25" s="2"/>
      <c r="BY25" s="1"/>
      <c r="BZ25" s="1"/>
      <c r="CA25" s="1"/>
      <c r="CB25" s="2"/>
      <c r="CC25" s="1"/>
      <c r="CD25" s="1"/>
      <c r="CE25" s="1"/>
      <c r="CF25" s="2"/>
      <c r="CG25" s="1"/>
      <c r="CH25" s="1"/>
      <c r="CI25" s="1"/>
    </row>
    <row r="26" spans="1:162" x14ac:dyDescent="0.3">
      <c r="A26" s="43">
        <v>2013</v>
      </c>
      <c r="B26" s="44" t="s">
        <v>12</v>
      </c>
      <c r="C26" s="50">
        <v>0</v>
      </c>
      <c r="D26" s="11">
        <v>0</v>
      </c>
      <c r="E26" s="47">
        <v>0</v>
      </c>
      <c r="F26" s="50">
        <v>0</v>
      </c>
      <c r="G26" s="11">
        <v>0</v>
      </c>
      <c r="H26" s="47">
        <v>0</v>
      </c>
      <c r="I26" s="50">
        <v>0</v>
      </c>
      <c r="J26" s="11">
        <v>0</v>
      </c>
      <c r="K26" s="47">
        <v>0</v>
      </c>
      <c r="L26" s="50">
        <v>0</v>
      </c>
      <c r="M26" s="11">
        <v>0</v>
      </c>
      <c r="N26" s="47">
        <v>0</v>
      </c>
      <c r="O26" s="50">
        <v>0</v>
      </c>
      <c r="P26" s="11">
        <v>0</v>
      </c>
      <c r="Q26" s="47">
        <v>0</v>
      </c>
      <c r="R26" s="50">
        <v>0</v>
      </c>
      <c r="S26" s="11">
        <v>0</v>
      </c>
      <c r="T26" s="47">
        <v>0</v>
      </c>
      <c r="U26" s="50">
        <v>0</v>
      </c>
      <c r="V26" s="11">
        <v>0</v>
      </c>
      <c r="W26" s="47">
        <v>0</v>
      </c>
      <c r="X26" s="50">
        <v>0</v>
      </c>
      <c r="Y26" s="11">
        <v>0</v>
      </c>
      <c r="Z26" s="47">
        <v>0</v>
      </c>
      <c r="AA26" s="50">
        <v>0</v>
      </c>
      <c r="AB26" s="11">
        <v>0</v>
      </c>
      <c r="AC26" s="47">
        <v>0</v>
      </c>
      <c r="AD26" s="50">
        <v>0</v>
      </c>
      <c r="AE26" s="11">
        <v>0</v>
      </c>
      <c r="AF26" s="47">
        <v>0</v>
      </c>
      <c r="AG26" s="6">
        <f t="shared" si="1"/>
        <v>0</v>
      </c>
      <c r="AH26" s="15">
        <f t="shared" si="2"/>
        <v>0</v>
      </c>
      <c r="AI26" s="4"/>
      <c r="AJ26" s="5"/>
      <c r="AK26" s="4"/>
      <c r="AL26" s="4"/>
      <c r="AM26" s="4"/>
      <c r="AN26" s="5"/>
      <c r="AO26" s="4"/>
      <c r="AP26" s="4"/>
      <c r="AQ26" s="4"/>
      <c r="AR26" s="5"/>
      <c r="AS26" s="4"/>
      <c r="AT26" s="4"/>
      <c r="AU26" s="4"/>
      <c r="AV26" s="5"/>
      <c r="AW26" s="4"/>
      <c r="AX26" s="4"/>
      <c r="AY26" s="4"/>
      <c r="AZ26" s="2"/>
      <c r="BA26" s="1"/>
      <c r="BB26" s="1"/>
      <c r="BC26" s="1"/>
      <c r="BD26" s="2"/>
      <c r="BE26" s="1"/>
      <c r="BF26" s="1"/>
      <c r="BG26" s="1"/>
      <c r="BH26" s="2"/>
      <c r="BI26" s="1"/>
      <c r="BJ26" s="1"/>
      <c r="BK26" s="1"/>
      <c r="BL26" s="2"/>
      <c r="BM26" s="1"/>
      <c r="BN26" s="1"/>
      <c r="BO26" s="1"/>
      <c r="BP26" s="2"/>
      <c r="BQ26" s="1"/>
      <c r="BR26" s="1"/>
      <c r="BS26" s="1"/>
      <c r="BT26" s="2"/>
      <c r="BU26" s="1"/>
      <c r="BV26" s="1"/>
      <c r="BW26" s="1"/>
      <c r="BX26" s="2"/>
      <c r="BY26" s="1"/>
      <c r="BZ26" s="1"/>
      <c r="CA26" s="1"/>
      <c r="CB26" s="2"/>
      <c r="CC26" s="1"/>
      <c r="CD26" s="1"/>
      <c r="CE26" s="1"/>
      <c r="CF26" s="2"/>
      <c r="CG26" s="1"/>
      <c r="CH26" s="1"/>
      <c r="CI26" s="1"/>
    </row>
    <row r="27" spans="1:162" x14ac:dyDescent="0.3">
      <c r="A27" s="43">
        <v>2013</v>
      </c>
      <c r="B27" s="44" t="s">
        <v>13</v>
      </c>
      <c r="C27" s="50">
        <v>2.145</v>
      </c>
      <c r="D27" s="11">
        <v>10.029999999999999</v>
      </c>
      <c r="E27" s="47">
        <f t="shared" ref="E27" si="18">D27/C27*1000</f>
        <v>4675.9906759906753</v>
      </c>
      <c r="F27" s="50">
        <v>0</v>
      </c>
      <c r="G27" s="11">
        <v>0</v>
      </c>
      <c r="H27" s="47">
        <v>0</v>
      </c>
      <c r="I27" s="50">
        <v>0</v>
      </c>
      <c r="J27" s="11">
        <v>0</v>
      </c>
      <c r="K27" s="47">
        <v>0</v>
      </c>
      <c r="L27" s="50">
        <v>0</v>
      </c>
      <c r="M27" s="11">
        <v>0</v>
      </c>
      <c r="N27" s="47">
        <v>0</v>
      </c>
      <c r="O27" s="50">
        <v>0</v>
      </c>
      <c r="P27" s="11">
        <v>0</v>
      </c>
      <c r="Q27" s="47">
        <v>0</v>
      </c>
      <c r="R27" s="50">
        <v>2.73</v>
      </c>
      <c r="S27" s="11">
        <v>18.309999999999999</v>
      </c>
      <c r="T27" s="47">
        <f t="shared" ref="T27:T29" si="19">S27/R27*1000</f>
        <v>6706.9597069597066</v>
      </c>
      <c r="U27" s="50">
        <v>0</v>
      </c>
      <c r="V27" s="11">
        <v>0</v>
      </c>
      <c r="W27" s="47">
        <v>0</v>
      </c>
      <c r="X27" s="50">
        <v>0</v>
      </c>
      <c r="Y27" s="11">
        <v>0</v>
      </c>
      <c r="Z27" s="47">
        <v>0</v>
      </c>
      <c r="AA27" s="50">
        <v>0</v>
      </c>
      <c r="AB27" s="11">
        <v>0</v>
      </c>
      <c r="AC27" s="47">
        <v>0</v>
      </c>
      <c r="AD27" s="50">
        <v>0</v>
      </c>
      <c r="AE27" s="11">
        <v>0</v>
      </c>
      <c r="AF27" s="47">
        <v>0</v>
      </c>
      <c r="AG27" s="6">
        <f t="shared" si="1"/>
        <v>4.875</v>
      </c>
      <c r="AH27" s="15">
        <f t="shared" si="2"/>
        <v>28.339999999999996</v>
      </c>
      <c r="AI27" s="4"/>
      <c r="AJ27" s="5"/>
      <c r="AK27" s="4"/>
      <c r="AL27" s="4"/>
      <c r="AM27" s="4"/>
      <c r="AN27" s="5"/>
      <c r="AO27" s="4"/>
      <c r="AP27" s="4"/>
      <c r="AQ27" s="4"/>
      <c r="AR27" s="5"/>
      <c r="AS27" s="4"/>
      <c r="AT27" s="4"/>
      <c r="AU27" s="4"/>
      <c r="AV27" s="5"/>
      <c r="AW27" s="4"/>
      <c r="AX27" s="4"/>
      <c r="AY27" s="4"/>
      <c r="AZ27" s="2"/>
      <c r="BA27" s="1"/>
      <c r="BB27" s="1"/>
      <c r="BC27" s="1"/>
      <c r="BD27" s="2"/>
      <c r="BE27" s="1"/>
      <c r="BF27" s="1"/>
      <c r="BG27" s="1"/>
      <c r="BH27" s="2"/>
      <c r="BI27" s="1"/>
      <c r="BJ27" s="1"/>
      <c r="BK27" s="1"/>
      <c r="BL27" s="2"/>
      <c r="BM27" s="1"/>
      <c r="BN27" s="1"/>
      <c r="BO27" s="1"/>
      <c r="BP27" s="2"/>
      <c r="BQ27" s="1"/>
      <c r="BR27" s="1"/>
      <c r="BS27" s="1"/>
      <c r="BT27" s="2"/>
      <c r="BU27" s="1"/>
      <c r="BV27" s="1"/>
      <c r="BW27" s="1"/>
      <c r="BX27" s="2"/>
      <c r="BY27" s="1"/>
      <c r="BZ27" s="1"/>
      <c r="CA27" s="1"/>
      <c r="CB27" s="2"/>
      <c r="CC27" s="1"/>
      <c r="CD27" s="1"/>
      <c r="CE27" s="1"/>
      <c r="CF27" s="2"/>
      <c r="CG27" s="1"/>
      <c r="CH27" s="1"/>
      <c r="CI27" s="1"/>
    </row>
    <row r="28" spans="1:162" x14ac:dyDescent="0.3">
      <c r="A28" s="43">
        <v>2013</v>
      </c>
      <c r="B28" s="44" t="s">
        <v>14</v>
      </c>
      <c r="C28" s="50">
        <v>0</v>
      </c>
      <c r="D28" s="11">
        <v>0</v>
      </c>
      <c r="E28" s="47">
        <v>0</v>
      </c>
      <c r="F28" s="50">
        <v>0</v>
      </c>
      <c r="G28" s="11">
        <v>0</v>
      </c>
      <c r="H28" s="47">
        <v>0</v>
      </c>
      <c r="I28" s="50">
        <v>0</v>
      </c>
      <c r="J28" s="11">
        <v>0</v>
      </c>
      <c r="K28" s="47">
        <v>0</v>
      </c>
      <c r="L28" s="50">
        <v>0</v>
      </c>
      <c r="M28" s="11">
        <v>0</v>
      </c>
      <c r="N28" s="47">
        <v>0</v>
      </c>
      <c r="O28" s="50">
        <v>0</v>
      </c>
      <c r="P28" s="11">
        <v>0</v>
      </c>
      <c r="Q28" s="47">
        <v>0</v>
      </c>
      <c r="R28" s="50">
        <v>0</v>
      </c>
      <c r="S28" s="11">
        <v>0</v>
      </c>
      <c r="T28" s="47">
        <v>0</v>
      </c>
      <c r="U28" s="50">
        <v>0</v>
      </c>
      <c r="V28" s="11">
        <v>0</v>
      </c>
      <c r="W28" s="47">
        <v>0</v>
      </c>
      <c r="X28" s="50">
        <v>0</v>
      </c>
      <c r="Y28" s="11">
        <v>0</v>
      </c>
      <c r="Z28" s="47">
        <v>0</v>
      </c>
      <c r="AA28" s="50">
        <v>0</v>
      </c>
      <c r="AB28" s="11">
        <v>0</v>
      </c>
      <c r="AC28" s="47">
        <v>0</v>
      </c>
      <c r="AD28" s="50">
        <v>0</v>
      </c>
      <c r="AE28" s="11">
        <v>0</v>
      </c>
      <c r="AF28" s="47">
        <v>0</v>
      </c>
      <c r="AG28" s="6">
        <f t="shared" si="1"/>
        <v>0</v>
      </c>
      <c r="AH28" s="15">
        <f t="shared" si="2"/>
        <v>0</v>
      </c>
      <c r="AI28" s="4"/>
      <c r="AJ28" s="5"/>
      <c r="AK28" s="4"/>
      <c r="AL28" s="4"/>
      <c r="AM28" s="4"/>
      <c r="AN28" s="5"/>
      <c r="AO28" s="4"/>
      <c r="AP28" s="4"/>
      <c r="AQ28" s="4"/>
      <c r="AR28" s="5"/>
      <c r="AS28" s="4"/>
      <c r="AT28" s="4"/>
      <c r="AU28" s="4"/>
      <c r="AV28" s="5"/>
      <c r="AW28" s="4"/>
      <c r="AX28" s="4"/>
      <c r="AY28" s="4"/>
      <c r="AZ28" s="2"/>
      <c r="BA28" s="1"/>
      <c r="BB28" s="1"/>
      <c r="BC28" s="1"/>
      <c r="BD28" s="2"/>
      <c r="BE28" s="1"/>
      <c r="BF28" s="1"/>
      <c r="BG28" s="1"/>
      <c r="BH28" s="2"/>
      <c r="BI28" s="1"/>
      <c r="BJ28" s="1"/>
      <c r="BK28" s="1"/>
      <c r="BL28" s="2"/>
      <c r="BM28" s="1"/>
      <c r="BN28" s="1"/>
      <c r="BO28" s="1"/>
      <c r="BP28" s="2"/>
      <c r="BQ28" s="1"/>
      <c r="BR28" s="1"/>
      <c r="BS28" s="1"/>
      <c r="BT28" s="2"/>
      <c r="BU28" s="1"/>
      <c r="BV28" s="1"/>
      <c r="BW28" s="1"/>
      <c r="BX28" s="2"/>
      <c r="BY28" s="1"/>
      <c r="BZ28" s="1"/>
      <c r="CA28" s="1"/>
      <c r="CB28" s="2"/>
      <c r="CC28" s="1"/>
      <c r="CD28" s="1"/>
      <c r="CE28" s="1"/>
      <c r="CF28" s="2"/>
      <c r="CG28" s="1"/>
      <c r="CH28" s="1"/>
      <c r="CI28" s="1"/>
    </row>
    <row r="29" spans="1:162" x14ac:dyDescent="0.3">
      <c r="A29" s="43">
        <v>2013</v>
      </c>
      <c r="B29" s="47" t="s">
        <v>15</v>
      </c>
      <c r="C29" s="50">
        <v>0</v>
      </c>
      <c r="D29" s="11">
        <v>0</v>
      </c>
      <c r="E29" s="47">
        <v>0</v>
      </c>
      <c r="F29" s="50">
        <v>0</v>
      </c>
      <c r="G29" s="11">
        <v>0</v>
      </c>
      <c r="H29" s="47">
        <v>0</v>
      </c>
      <c r="I29" s="50">
        <v>0</v>
      </c>
      <c r="J29" s="11">
        <v>0</v>
      </c>
      <c r="K29" s="47">
        <v>0</v>
      </c>
      <c r="L29" s="50">
        <v>0</v>
      </c>
      <c r="M29" s="11">
        <v>0</v>
      </c>
      <c r="N29" s="47">
        <v>0</v>
      </c>
      <c r="O29" s="50">
        <v>0</v>
      </c>
      <c r="P29" s="11">
        <v>0</v>
      </c>
      <c r="Q29" s="47">
        <v>0</v>
      </c>
      <c r="R29" s="50">
        <v>2.335</v>
      </c>
      <c r="S29" s="11">
        <v>11.72</v>
      </c>
      <c r="T29" s="47">
        <f t="shared" si="19"/>
        <v>5019.2719486081378</v>
      </c>
      <c r="U29" s="50">
        <v>0</v>
      </c>
      <c r="V29" s="11">
        <v>0</v>
      </c>
      <c r="W29" s="47">
        <v>0</v>
      </c>
      <c r="X29" s="50">
        <v>0</v>
      </c>
      <c r="Y29" s="11">
        <v>0</v>
      </c>
      <c r="Z29" s="47">
        <v>0</v>
      </c>
      <c r="AA29" s="50">
        <v>0</v>
      </c>
      <c r="AB29" s="11">
        <v>0</v>
      </c>
      <c r="AC29" s="47">
        <v>0</v>
      </c>
      <c r="AD29" s="50">
        <v>0</v>
      </c>
      <c r="AE29" s="11">
        <v>0</v>
      </c>
      <c r="AF29" s="47">
        <v>0</v>
      </c>
      <c r="AG29" s="6">
        <f t="shared" si="1"/>
        <v>2.335</v>
      </c>
      <c r="AH29" s="15">
        <f t="shared" si="2"/>
        <v>11.72</v>
      </c>
      <c r="AI29" s="4"/>
      <c r="AJ29" s="5"/>
      <c r="AK29" s="4"/>
      <c r="AL29" s="4"/>
      <c r="AM29" s="4"/>
      <c r="AN29" s="5"/>
      <c r="AO29" s="4"/>
      <c r="AP29" s="4"/>
      <c r="AQ29" s="4"/>
      <c r="AR29" s="5"/>
      <c r="AS29" s="4"/>
      <c r="AT29" s="4"/>
      <c r="AU29" s="4"/>
      <c r="AV29" s="5"/>
      <c r="AW29" s="4"/>
      <c r="AX29" s="4"/>
      <c r="AY29" s="4"/>
      <c r="AZ29" s="2"/>
      <c r="BA29" s="1"/>
      <c r="BB29" s="1"/>
      <c r="BC29" s="1"/>
      <c r="BD29" s="2"/>
      <c r="BE29" s="1"/>
      <c r="BF29" s="1"/>
      <c r="BG29" s="1"/>
      <c r="BH29" s="2"/>
      <c r="BI29" s="1"/>
      <c r="BJ29" s="1"/>
      <c r="BK29" s="1"/>
      <c r="BL29" s="2"/>
      <c r="BM29" s="1"/>
      <c r="BN29" s="1"/>
      <c r="BO29" s="1"/>
      <c r="BP29" s="2"/>
      <c r="BQ29" s="1"/>
      <c r="BR29" s="1"/>
      <c r="BS29" s="1"/>
      <c r="BT29" s="2"/>
      <c r="BU29" s="1"/>
      <c r="BV29" s="1"/>
      <c r="BW29" s="1"/>
      <c r="BX29" s="2"/>
      <c r="BY29" s="1"/>
      <c r="BZ29" s="1"/>
      <c r="CA29" s="1"/>
      <c r="CB29" s="2"/>
      <c r="CC29" s="1"/>
      <c r="CD29" s="1"/>
      <c r="CE29" s="1"/>
      <c r="CF29" s="2"/>
      <c r="CG29" s="1"/>
      <c r="CH29" s="1"/>
      <c r="CI29" s="1"/>
    </row>
    <row r="30" spans="1:162" x14ac:dyDescent="0.3">
      <c r="A30" s="43">
        <v>2013</v>
      </c>
      <c r="B30" s="44" t="s">
        <v>16</v>
      </c>
      <c r="C30" s="50">
        <v>0</v>
      </c>
      <c r="D30" s="11">
        <v>0</v>
      </c>
      <c r="E30" s="47">
        <v>0</v>
      </c>
      <c r="F30" s="50">
        <v>0</v>
      </c>
      <c r="G30" s="11">
        <v>0</v>
      </c>
      <c r="H30" s="47">
        <v>0</v>
      </c>
      <c r="I30" s="50">
        <v>0</v>
      </c>
      <c r="J30" s="11">
        <v>0</v>
      </c>
      <c r="K30" s="47">
        <v>0</v>
      </c>
      <c r="L30" s="50">
        <v>0</v>
      </c>
      <c r="M30" s="11">
        <v>0</v>
      </c>
      <c r="N30" s="47">
        <v>0</v>
      </c>
      <c r="O30" s="50">
        <v>0</v>
      </c>
      <c r="P30" s="11">
        <v>0</v>
      </c>
      <c r="Q30" s="47">
        <v>0</v>
      </c>
      <c r="R30" s="50">
        <v>0</v>
      </c>
      <c r="S30" s="11">
        <v>0</v>
      </c>
      <c r="T30" s="47">
        <v>0</v>
      </c>
      <c r="U30" s="50">
        <v>0</v>
      </c>
      <c r="V30" s="11">
        <v>0</v>
      </c>
      <c r="W30" s="47">
        <v>0</v>
      </c>
      <c r="X30" s="50">
        <v>0</v>
      </c>
      <c r="Y30" s="11">
        <v>0</v>
      </c>
      <c r="Z30" s="47">
        <v>0</v>
      </c>
      <c r="AA30" s="50">
        <v>0</v>
      </c>
      <c r="AB30" s="11">
        <v>0</v>
      </c>
      <c r="AC30" s="47">
        <v>0</v>
      </c>
      <c r="AD30" s="50">
        <v>0</v>
      </c>
      <c r="AE30" s="11">
        <v>0</v>
      </c>
      <c r="AF30" s="47">
        <v>0</v>
      </c>
      <c r="AG30" s="6">
        <f t="shared" si="1"/>
        <v>0</v>
      </c>
      <c r="AH30" s="15">
        <f t="shared" si="2"/>
        <v>0</v>
      </c>
      <c r="AI30" s="4"/>
      <c r="AJ30" s="5"/>
      <c r="AK30" s="4"/>
      <c r="AL30" s="4"/>
      <c r="AM30" s="4"/>
      <c r="AN30" s="5"/>
      <c r="AO30" s="4"/>
      <c r="AP30" s="4"/>
      <c r="AQ30" s="4"/>
      <c r="AR30" s="5"/>
      <c r="AS30" s="4"/>
      <c r="AT30" s="4"/>
      <c r="AU30" s="4"/>
      <c r="AV30" s="5"/>
      <c r="AW30" s="4"/>
      <c r="AX30" s="4"/>
      <c r="AY30" s="4"/>
      <c r="AZ30" s="2"/>
      <c r="BA30" s="1"/>
      <c r="BB30" s="1"/>
      <c r="BC30" s="1"/>
      <c r="BD30" s="2"/>
      <c r="BE30" s="1"/>
      <c r="BF30" s="1"/>
      <c r="BG30" s="1"/>
      <c r="BH30" s="2"/>
      <c r="BI30" s="1"/>
      <c r="BJ30" s="1"/>
      <c r="BK30" s="1"/>
      <c r="BL30" s="2"/>
      <c r="BM30" s="1"/>
      <c r="BN30" s="1"/>
      <c r="BO30" s="1"/>
      <c r="BP30" s="2"/>
      <c r="BQ30" s="1"/>
      <c r="BR30" s="1"/>
      <c r="BS30" s="1"/>
      <c r="BT30" s="2"/>
      <c r="BU30" s="1"/>
      <c r="BV30" s="1"/>
      <c r="BW30" s="1"/>
      <c r="BX30" s="2"/>
      <c r="BY30" s="1"/>
      <c r="BZ30" s="1"/>
      <c r="CA30" s="1"/>
      <c r="CB30" s="2"/>
      <c r="CC30" s="1"/>
      <c r="CD30" s="1"/>
      <c r="CE30" s="1"/>
      <c r="CF30" s="2"/>
      <c r="CG30" s="1"/>
      <c r="CH30" s="1"/>
      <c r="CI30" s="1"/>
    </row>
    <row r="31" spans="1:162" ht="15" thickBot="1" x14ac:dyDescent="0.35">
      <c r="A31" s="45"/>
      <c r="B31" s="46" t="s">
        <v>17</v>
      </c>
      <c r="C31" s="51">
        <f t="shared" ref="C31:Y31" si="20">SUM(C19:C30)</f>
        <v>2.145</v>
      </c>
      <c r="D31" s="36">
        <f t="shared" si="20"/>
        <v>10.029999999999999</v>
      </c>
      <c r="E31" s="52"/>
      <c r="F31" s="51">
        <f t="shared" ref="F31:G31" si="21">SUM(F19:F30)</f>
        <v>0</v>
      </c>
      <c r="G31" s="36">
        <f t="shared" si="21"/>
        <v>0</v>
      </c>
      <c r="H31" s="52"/>
      <c r="I31" s="51">
        <f t="shared" ref="I31:J31" si="22">SUM(I19:I30)</f>
        <v>0</v>
      </c>
      <c r="J31" s="36">
        <f t="shared" si="22"/>
        <v>0</v>
      </c>
      <c r="K31" s="52"/>
      <c r="L31" s="51">
        <f t="shared" ref="L31:M31" si="23">SUM(L19:L30)</f>
        <v>0</v>
      </c>
      <c r="M31" s="36">
        <f t="shared" si="23"/>
        <v>0</v>
      </c>
      <c r="N31" s="52"/>
      <c r="O31" s="51">
        <f t="shared" si="20"/>
        <v>0</v>
      </c>
      <c r="P31" s="36">
        <f t="shared" si="20"/>
        <v>0</v>
      </c>
      <c r="Q31" s="52"/>
      <c r="R31" s="51">
        <f t="shared" si="20"/>
        <v>10.581</v>
      </c>
      <c r="S31" s="36">
        <f>SUM(S19:S30)</f>
        <v>70.22</v>
      </c>
      <c r="T31" s="52"/>
      <c r="U31" s="51">
        <f t="shared" ref="U31:V31" si="24">SUM(U19:U30)</f>
        <v>0</v>
      </c>
      <c r="V31" s="36">
        <f t="shared" si="24"/>
        <v>0</v>
      </c>
      <c r="W31" s="52"/>
      <c r="X31" s="51">
        <f t="shared" si="20"/>
        <v>0</v>
      </c>
      <c r="Y31" s="36">
        <f t="shared" si="20"/>
        <v>0</v>
      </c>
      <c r="Z31" s="52"/>
      <c r="AA31" s="51">
        <f t="shared" ref="AA31:AB31" si="25">SUM(AA19:AA30)</f>
        <v>0</v>
      </c>
      <c r="AB31" s="36">
        <f t="shared" si="25"/>
        <v>0</v>
      </c>
      <c r="AC31" s="52"/>
      <c r="AD31" s="51">
        <f t="shared" ref="AD31:AE31" si="26">SUM(AD19:AD30)</f>
        <v>0</v>
      </c>
      <c r="AE31" s="36">
        <f t="shared" si="26"/>
        <v>0</v>
      </c>
      <c r="AF31" s="52"/>
      <c r="AG31" s="37">
        <f t="shared" si="1"/>
        <v>12.725999999999999</v>
      </c>
      <c r="AH31" s="38">
        <f t="shared" si="2"/>
        <v>80.25</v>
      </c>
      <c r="AI31" s="4"/>
      <c r="AJ31" s="5"/>
      <c r="AK31" s="4"/>
      <c r="AL31" s="4"/>
      <c r="AM31" s="4"/>
      <c r="AN31" s="5"/>
      <c r="AO31" s="4"/>
      <c r="AP31" s="4"/>
      <c r="AQ31" s="4"/>
      <c r="AR31" s="5"/>
      <c r="AS31" s="4"/>
      <c r="AT31" s="4"/>
      <c r="AU31" s="4"/>
      <c r="AV31" s="5"/>
      <c r="AW31" s="4"/>
      <c r="AX31" s="4"/>
      <c r="AY31" s="4"/>
      <c r="AZ31" s="2"/>
      <c r="BA31" s="1"/>
      <c r="BB31" s="1"/>
      <c r="BC31" s="1"/>
      <c r="BD31" s="2"/>
      <c r="BE31" s="1"/>
      <c r="BF31" s="1"/>
      <c r="BG31" s="1"/>
      <c r="BH31" s="2"/>
      <c r="BI31" s="1"/>
      <c r="BJ31" s="1"/>
      <c r="BK31" s="1"/>
      <c r="BL31" s="2"/>
      <c r="BM31" s="1"/>
      <c r="BN31" s="1"/>
      <c r="BO31" s="1"/>
      <c r="BP31" s="2"/>
      <c r="BQ31" s="1"/>
      <c r="BR31" s="1"/>
      <c r="BS31" s="1"/>
      <c r="BT31" s="2"/>
      <c r="BU31" s="1"/>
      <c r="BV31" s="1"/>
      <c r="BW31" s="1"/>
      <c r="BX31" s="2"/>
      <c r="BY31" s="1"/>
      <c r="BZ31" s="1"/>
      <c r="CA31" s="1"/>
      <c r="CB31" s="2"/>
      <c r="CC31" s="1"/>
      <c r="CD31" s="1"/>
      <c r="CE31" s="1"/>
      <c r="CF31" s="2"/>
      <c r="CG31" s="1"/>
      <c r="CH31" s="1"/>
      <c r="CI31" s="1"/>
      <c r="CN31" s="3"/>
      <c r="CS31" s="3"/>
      <c r="CX31" s="3"/>
      <c r="DC31" s="3"/>
      <c r="DH31" s="3"/>
      <c r="DM31" s="3"/>
      <c r="DR31" s="3"/>
      <c r="DW31" s="3"/>
      <c r="EB31" s="3"/>
      <c r="EG31" s="3"/>
      <c r="EL31" s="3"/>
      <c r="EQ31" s="3"/>
      <c r="EV31" s="3"/>
      <c r="FA31" s="3"/>
      <c r="FF31" s="3"/>
    </row>
    <row r="32" spans="1:162" x14ac:dyDescent="0.3">
      <c r="A32" s="43">
        <v>2014</v>
      </c>
      <c r="B32" s="44" t="s">
        <v>5</v>
      </c>
      <c r="C32" s="54">
        <v>0</v>
      </c>
      <c r="D32" s="14">
        <v>0</v>
      </c>
      <c r="E32" s="47">
        <v>0</v>
      </c>
      <c r="F32" s="50">
        <v>0</v>
      </c>
      <c r="G32" s="11">
        <v>0</v>
      </c>
      <c r="H32" s="47">
        <v>0</v>
      </c>
      <c r="I32" s="50">
        <v>0</v>
      </c>
      <c r="J32" s="11">
        <v>0</v>
      </c>
      <c r="K32" s="47">
        <v>0</v>
      </c>
      <c r="L32" s="50">
        <v>0</v>
      </c>
      <c r="M32" s="11">
        <v>0</v>
      </c>
      <c r="N32" s="47">
        <v>0</v>
      </c>
      <c r="O32" s="50">
        <v>0</v>
      </c>
      <c r="P32" s="11">
        <v>0</v>
      </c>
      <c r="Q32" s="47">
        <v>0</v>
      </c>
      <c r="R32" s="54">
        <v>1.57</v>
      </c>
      <c r="S32" s="14">
        <v>5.49</v>
      </c>
      <c r="T32" s="47">
        <f t="shared" ref="T32:T43" si="27">S32/R32*1000</f>
        <v>3496.8152866242035</v>
      </c>
      <c r="U32" s="50">
        <v>0</v>
      </c>
      <c r="V32" s="11">
        <v>0</v>
      </c>
      <c r="W32" s="47">
        <v>0</v>
      </c>
      <c r="X32" s="50">
        <v>0</v>
      </c>
      <c r="Y32" s="11">
        <v>0</v>
      </c>
      <c r="Z32" s="47">
        <v>0</v>
      </c>
      <c r="AA32" s="50">
        <v>0</v>
      </c>
      <c r="AB32" s="11">
        <v>0</v>
      </c>
      <c r="AC32" s="47">
        <v>0</v>
      </c>
      <c r="AD32" s="50">
        <v>0</v>
      </c>
      <c r="AE32" s="11">
        <v>0</v>
      </c>
      <c r="AF32" s="47">
        <v>0</v>
      </c>
      <c r="AG32" s="6">
        <f t="shared" si="1"/>
        <v>1.57</v>
      </c>
      <c r="AH32" s="15">
        <f t="shared" si="2"/>
        <v>5.49</v>
      </c>
    </row>
    <row r="33" spans="1:34" x14ac:dyDescent="0.3">
      <c r="A33" s="43">
        <v>2014</v>
      </c>
      <c r="B33" s="44" t="s">
        <v>6</v>
      </c>
      <c r="C33" s="54">
        <v>0.35</v>
      </c>
      <c r="D33" s="14">
        <v>3.74</v>
      </c>
      <c r="E33" s="47">
        <f t="shared" ref="E33:E41" si="28">D33/C33*1000</f>
        <v>10685.714285714286</v>
      </c>
      <c r="F33" s="50">
        <v>0</v>
      </c>
      <c r="G33" s="11">
        <v>0</v>
      </c>
      <c r="H33" s="47">
        <v>0</v>
      </c>
      <c r="I33" s="50">
        <v>0</v>
      </c>
      <c r="J33" s="11">
        <v>0</v>
      </c>
      <c r="K33" s="47">
        <v>0</v>
      </c>
      <c r="L33" s="50">
        <v>0</v>
      </c>
      <c r="M33" s="11">
        <v>0</v>
      </c>
      <c r="N33" s="47">
        <v>0</v>
      </c>
      <c r="O33" s="50">
        <v>0</v>
      </c>
      <c r="P33" s="11">
        <v>0</v>
      </c>
      <c r="Q33" s="47">
        <v>0</v>
      </c>
      <c r="R33" s="54">
        <v>0.54600000000000004</v>
      </c>
      <c r="S33" s="14">
        <v>8.25</v>
      </c>
      <c r="T33" s="47">
        <f t="shared" si="27"/>
        <v>15109.89010989011</v>
      </c>
      <c r="U33" s="50">
        <v>0</v>
      </c>
      <c r="V33" s="11">
        <v>0</v>
      </c>
      <c r="W33" s="47">
        <v>0</v>
      </c>
      <c r="X33" s="50">
        <v>0</v>
      </c>
      <c r="Y33" s="11">
        <v>0</v>
      </c>
      <c r="Z33" s="47">
        <v>0</v>
      </c>
      <c r="AA33" s="50">
        <v>0</v>
      </c>
      <c r="AB33" s="11">
        <v>0</v>
      </c>
      <c r="AC33" s="47">
        <v>0</v>
      </c>
      <c r="AD33" s="50">
        <v>0</v>
      </c>
      <c r="AE33" s="11">
        <v>0</v>
      </c>
      <c r="AF33" s="47">
        <v>0</v>
      </c>
      <c r="AG33" s="6">
        <f t="shared" si="1"/>
        <v>0.89600000000000002</v>
      </c>
      <c r="AH33" s="15">
        <f t="shared" si="2"/>
        <v>11.99</v>
      </c>
    </row>
    <row r="34" spans="1:34" x14ac:dyDescent="0.3">
      <c r="A34" s="43">
        <v>2014</v>
      </c>
      <c r="B34" s="44" t="s">
        <v>7</v>
      </c>
      <c r="C34" s="54">
        <v>0</v>
      </c>
      <c r="D34" s="14">
        <v>0</v>
      </c>
      <c r="E34" s="47">
        <v>0</v>
      </c>
      <c r="F34" s="54">
        <v>0</v>
      </c>
      <c r="G34" s="14">
        <v>0</v>
      </c>
      <c r="H34" s="47">
        <v>0</v>
      </c>
      <c r="I34" s="54">
        <v>0</v>
      </c>
      <c r="J34" s="14">
        <v>0</v>
      </c>
      <c r="K34" s="47">
        <v>0</v>
      </c>
      <c r="L34" s="50">
        <v>0</v>
      </c>
      <c r="M34" s="11">
        <v>0</v>
      </c>
      <c r="N34" s="47">
        <v>0</v>
      </c>
      <c r="O34" s="54">
        <v>0</v>
      </c>
      <c r="P34" s="14">
        <v>0</v>
      </c>
      <c r="Q34" s="47">
        <v>0</v>
      </c>
      <c r="R34" s="54">
        <v>0.54600000000000004</v>
      </c>
      <c r="S34" s="14">
        <v>8.0500000000000007</v>
      </c>
      <c r="T34" s="47">
        <f t="shared" si="27"/>
        <v>14743.589743589744</v>
      </c>
      <c r="U34" s="54">
        <v>0</v>
      </c>
      <c r="V34" s="14">
        <v>0</v>
      </c>
      <c r="W34" s="47">
        <v>0</v>
      </c>
      <c r="X34" s="54">
        <v>0</v>
      </c>
      <c r="Y34" s="14">
        <v>0</v>
      </c>
      <c r="Z34" s="47">
        <v>0</v>
      </c>
      <c r="AA34" s="54">
        <v>0</v>
      </c>
      <c r="AB34" s="14">
        <v>0</v>
      </c>
      <c r="AC34" s="47">
        <v>0</v>
      </c>
      <c r="AD34" s="54">
        <v>0</v>
      </c>
      <c r="AE34" s="14">
        <v>0</v>
      </c>
      <c r="AF34" s="47">
        <v>0</v>
      </c>
      <c r="AG34" s="6">
        <f t="shared" si="1"/>
        <v>0.54600000000000004</v>
      </c>
      <c r="AH34" s="15">
        <f t="shared" si="2"/>
        <v>8.0500000000000007</v>
      </c>
    </row>
    <row r="35" spans="1:34" x14ac:dyDescent="0.3">
      <c r="A35" s="43">
        <v>2014</v>
      </c>
      <c r="B35" s="44" t="s">
        <v>8</v>
      </c>
      <c r="C35" s="54">
        <v>0</v>
      </c>
      <c r="D35" s="14">
        <v>0</v>
      </c>
      <c r="E35" s="47">
        <v>0</v>
      </c>
      <c r="F35" s="54">
        <v>0</v>
      </c>
      <c r="G35" s="14">
        <v>0</v>
      </c>
      <c r="H35" s="47">
        <v>0</v>
      </c>
      <c r="I35" s="54">
        <v>0</v>
      </c>
      <c r="J35" s="14">
        <v>0</v>
      </c>
      <c r="K35" s="47">
        <v>0</v>
      </c>
      <c r="L35" s="50">
        <v>0</v>
      </c>
      <c r="M35" s="11">
        <v>0</v>
      </c>
      <c r="N35" s="47">
        <v>0</v>
      </c>
      <c r="O35" s="54">
        <v>0</v>
      </c>
      <c r="P35" s="14">
        <v>0</v>
      </c>
      <c r="Q35" s="47">
        <v>0</v>
      </c>
      <c r="R35" s="54">
        <v>0</v>
      </c>
      <c r="S35" s="14">
        <v>0</v>
      </c>
      <c r="T35" s="47">
        <v>0</v>
      </c>
      <c r="U35" s="54">
        <v>0</v>
      </c>
      <c r="V35" s="14">
        <v>0</v>
      </c>
      <c r="W35" s="47">
        <v>0</v>
      </c>
      <c r="X35" s="54">
        <v>0</v>
      </c>
      <c r="Y35" s="14">
        <v>0</v>
      </c>
      <c r="Z35" s="47">
        <v>0</v>
      </c>
      <c r="AA35" s="54">
        <v>0</v>
      </c>
      <c r="AB35" s="14">
        <v>0</v>
      </c>
      <c r="AC35" s="47">
        <v>0</v>
      </c>
      <c r="AD35" s="54">
        <v>0</v>
      </c>
      <c r="AE35" s="14">
        <v>0</v>
      </c>
      <c r="AF35" s="47">
        <v>0</v>
      </c>
      <c r="AG35" s="6">
        <f t="shared" si="1"/>
        <v>0</v>
      </c>
      <c r="AH35" s="15">
        <f t="shared" si="2"/>
        <v>0</v>
      </c>
    </row>
    <row r="36" spans="1:34" x14ac:dyDescent="0.3">
      <c r="A36" s="43">
        <v>2014</v>
      </c>
      <c r="B36" s="44" t="s">
        <v>9</v>
      </c>
      <c r="C36" s="54">
        <v>0</v>
      </c>
      <c r="D36" s="14">
        <v>0</v>
      </c>
      <c r="E36" s="47">
        <v>0</v>
      </c>
      <c r="F36" s="54">
        <v>0</v>
      </c>
      <c r="G36" s="14">
        <v>0</v>
      </c>
      <c r="H36" s="47">
        <v>0</v>
      </c>
      <c r="I36" s="54">
        <v>0</v>
      </c>
      <c r="J36" s="14">
        <v>0</v>
      </c>
      <c r="K36" s="47">
        <v>0</v>
      </c>
      <c r="L36" s="50">
        <v>0</v>
      </c>
      <c r="M36" s="11">
        <v>0</v>
      </c>
      <c r="N36" s="47">
        <v>0</v>
      </c>
      <c r="O36" s="54">
        <v>0</v>
      </c>
      <c r="P36" s="14">
        <v>0</v>
      </c>
      <c r="Q36" s="47">
        <v>0</v>
      </c>
      <c r="R36" s="54">
        <v>0.48</v>
      </c>
      <c r="S36" s="14">
        <v>8.4</v>
      </c>
      <c r="T36" s="47">
        <f t="shared" si="27"/>
        <v>17500</v>
      </c>
      <c r="U36" s="54">
        <v>0</v>
      </c>
      <c r="V36" s="14">
        <v>0</v>
      </c>
      <c r="W36" s="47">
        <v>0</v>
      </c>
      <c r="X36" s="54">
        <v>0</v>
      </c>
      <c r="Y36" s="14">
        <v>0</v>
      </c>
      <c r="Z36" s="47">
        <v>0</v>
      </c>
      <c r="AA36" s="54">
        <v>0</v>
      </c>
      <c r="AB36" s="14">
        <v>0</v>
      </c>
      <c r="AC36" s="47">
        <v>0</v>
      </c>
      <c r="AD36" s="54">
        <v>0</v>
      </c>
      <c r="AE36" s="14">
        <v>0</v>
      </c>
      <c r="AF36" s="47">
        <v>0</v>
      </c>
      <c r="AG36" s="6">
        <f t="shared" si="1"/>
        <v>0.48</v>
      </c>
      <c r="AH36" s="15">
        <f t="shared" si="2"/>
        <v>8.4</v>
      </c>
    </row>
    <row r="37" spans="1:34" x14ac:dyDescent="0.3">
      <c r="A37" s="43">
        <v>2014</v>
      </c>
      <c r="B37" s="44" t="s">
        <v>10</v>
      </c>
      <c r="C37" s="54">
        <v>0</v>
      </c>
      <c r="D37" s="14">
        <v>0</v>
      </c>
      <c r="E37" s="47">
        <v>0</v>
      </c>
      <c r="F37" s="54">
        <v>0</v>
      </c>
      <c r="G37" s="14">
        <v>0</v>
      </c>
      <c r="H37" s="47">
        <v>0</v>
      </c>
      <c r="I37" s="54">
        <v>0</v>
      </c>
      <c r="J37" s="14">
        <v>0</v>
      </c>
      <c r="K37" s="47">
        <v>0</v>
      </c>
      <c r="L37" s="50">
        <v>0</v>
      </c>
      <c r="M37" s="11">
        <v>0</v>
      </c>
      <c r="N37" s="47">
        <v>0</v>
      </c>
      <c r="O37" s="54">
        <v>0</v>
      </c>
      <c r="P37" s="14">
        <v>0</v>
      </c>
      <c r="Q37" s="47">
        <v>0</v>
      </c>
      <c r="R37" s="54">
        <v>3.496</v>
      </c>
      <c r="S37" s="14">
        <v>26.65</v>
      </c>
      <c r="T37" s="47">
        <f t="shared" si="27"/>
        <v>7622.9977116704804</v>
      </c>
      <c r="U37" s="54">
        <v>0</v>
      </c>
      <c r="V37" s="14">
        <v>0</v>
      </c>
      <c r="W37" s="47">
        <v>0</v>
      </c>
      <c r="X37" s="54">
        <v>0</v>
      </c>
      <c r="Y37" s="14">
        <v>0</v>
      </c>
      <c r="Z37" s="47">
        <v>0</v>
      </c>
      <c r="AA37" s="54">
        <v>0</v>
      </c>
      <c r="AB37" s="14">
        <v>0</v>
      </c>
      <c r="AC37" s="47">
        <v>0</v>
      </c>
      <c r="AD37" s="54">
        <v>0</v>
      </c>
      <c r="AE37" s="14">
        <v>0</v>
      </c>
      <c r="AF37" s="47">
        <v>0</v>
      </c>
      <c r="AG37" s="6">
        <f t="shared" si="1"/>
        <v>3.496</v>
      </c>
      <c r="AH37" s="15">
        <f t="shared" si="2"/>
        <v>26.65</v>
      </c>
    </row>
    <row r="38" spans="1:34" x14ac:dyDescent="0.3">
      <c r="A38" s="43">
        <v>2014</v>
      </c>
      <c r="B38" s="44" t="s">
        <v>11</v>
      </c>
      <c r="C38" s="54">
        <v>0</v>
      </c>
      <c r="D38" s="14">
        <v>0</v>
      </c>
      <c r="E38" s="47">
        <v>0</v>
      </c>
      <c r="F38" s="54">
        <v>0</v>
      </c>
      <c r="G38" s="14">
        <v>0</v>
      </c>
      <c r="H38" s="47">
        <v>0</v>
      </c>
      <c r="I38" s="54">
        <v>0</v>
      </c>
      <c r="J38" s="14">
        <v>0</v>
      </c>
      <c r="K38" s="47">
        <v>0</v>
      </c>
      <c r="L38" s="50">
        <v>0</v>
      </c>
      <c r="M38" s="11">
        <v>0</v>
      </c>
      <c r="N38" s="47">
        <v>0</v>
      </c>
      <c r="O38" s="54">
        <v>0</v>
      </c>
      <c r="P38" s="14">
        <v>0</v>
      </c>
      <c r="Q38" s="47">
        <v>0</v>
      </c>
      <c r="R38" s="54">
        <v>0</v>
      </c>
      <c r="S38" s="14">
        <v>0</v>
      </c>
      <c r="T38" s="47">
        <v>0</v>
      </c>
      <c r="U38" s="54">
        <v>0</v>
      </c>
      <c r="V38" s="14">
        <v>0</v>
      </c>
      <c r="W38" s="47">
        <v>0</v>
      </c>
      <c r="X38" s="54">
        <v>0</v>
      </c>
      <c r="Y38" s="14">
        <v>0</v>
      </c>
      <c r="Z38" s="47">
        <v>0</v>
      </c>
      <c r="AA38" s="54">
        <v>0</v>
      </c>
      <c r="AB38" s="14">
        <v>0</v>
      </c>
      <c r="AC38" s="47">
        <v>0</v>
      </c>
      <c r="AD38" s="54">
        <v>0</v>
      </c>
      <c r="AE38" s="14">
        <v>0</v>
      </c>
      <c r="AF38" s="47">
        <v>0</v>
      </c>
      <c r="AG38" s="6">
        <f t="shared" si="1"/>
        <v>0</v>
      </c>
      <c r="AH38" s="15">
        <f t="shared" si="2"/>
        <v>0</v>
      </c>
    </row>
    <row r="39" spans="1:34" x14ac:dyDescent="0.3">
      <c r="A39" s="43">
        <v>2014</v>
      </c>
      <c r="B39" s="44" t="s">
        <v>12</v>
      </c>
      <c r="C39" s="50">
        <v>0</v>
      </c>
      <c r="D39" s="11">
        <v>0</v>
      </c>
      <c r="E39" s="47">
        <v>0</v>
      </c>
      <c r="F39" s="50">
        <v>0</v>
      </c>
      <c r="G39" s="11">
        <v>0</v>
      </c>
      <c r="H39" s="47">
        <v>0</v>
      </c>
      <c r="I39" s="50">
        <v>0</v>
      </c>
      <c r="J39" s="11">
        <v>0</v>
      </c>
      <c r="K39" s="47">
        <v>0</v>
      </c>
      <c r="L39" s="50">
        <v>0</v>
      </c>
      <c r="M39" s="11">
        <v>0</v>
      </c>
      <c r="N39" s="47">
        <v>0</v>
      </c>
      <c r="O39" s="50">
        <v>0</v>
      </c>
      <c r="P39" s="11">
        <v>0</v>
      </c>
      <c r="Q39" s="47">
        <v>0</v>
      </c>
      <c r="R39" s="54">
        <v>0</v>
      </c>
      <c r="S39" s="14">
        <v>0</v>
      </c>
      <c r="T39" s="47">
        <v>0</v>
      </c>
      <c r="U39" s="50">
        <v>0</v>
      </c>
      <c r="V39" s="11">
        <v>0</v>
      </c>
      <c r="W39" s="47">
        <v>0</v>
      </c>
      <c r="X39" s="50">
        <v>0</v>
      </c>
      <c r="Y39" s="11">
        <v>0</v>
      </c>
      <c r="Z39" s="47">
        <v>0</v>
      </c>
      <c r="AA39" s="50">
        <v>0</v>
      </c>
      <c r="AB39" s="11">
        <v>0</v>
      </c>
      <c r="AC39" s="47">
        <v>0</v>
      </c>
      <c r="AD39" s="50">
        <v>0</v>
      </c>
      <c r="AE39" s="11">
        <v>0</v>
      </c>
      <c r="AF39" s="47">
        <v>0</v>
      </c>
      <c r="AG39" s="6">
        <f t="shared" si="1"/>
        <v>0</v>
      </c>
      <c r="AH39" s="15">
        <f t="shared" si="2"/>
        <v>0</v>
      </c>
    </row>
    <row r="40" spans="1:34" x14ac:dyDescent="0.3">
      <c r="A40" s="43">
        <v>2014</v>
      </c>
      <c r="B40" s="44" t="s">
        <v>13</v>
      </c>
      <c r="C40" s="50">
        <v>0</v>
      </c>
      <c r="D40" s="11">
        <v>0</v>
      </c>
      <c r="E40" s="47">
        <v>0</v>
      </c>
      <c r="F40" s="50">
        <v>0</v>
      </c>
      <c r="G40" s="11">
        <v>0</v>
      </c>
      <c r="H40" s="47">
        <v>0</v>
      </c>
      <c r="I40" s="50">
        <v>0</v>
      </c>
      <c r="J40" s="11">
        <v>0</v>
      </c>
      <c r="K40" s="47">
        <v>0</v>
      </c>
      <c r="L40" s="50">
        <v>0</v>
      </c>
      <c r="M40" s="11">
        <v>0</v>
      </c>
      <c r="N40" s="47">
        <v>0</v>
      </c>
      <c r="O40" s="50">
        <v>0</v>
      </c>
      <c r="P40" s="11">
        <v>0</v>
      </c>
      <c r="Q40" s="47">
        <v>0</v>
      </c>
      <c r="R40" s="54">
        <v>3.71</v>
      </c>
      <c r="S40" s="14">
        <v>18.86</v>
      </c>
      <c r="T40" s="47">
        <f t="shared" si="27"/>
        <v>5083.5579514824794</v>
      </c>
      <c r="U40" s="50">
        <v>0</v>
      </c>
      <c r="V40" s="11">
        <v>0</v>
      </c>
      <c r="W40" s="47">
        <v>0</v>
      </c>
      <c r="X40" s="50">
        <v>0</v>
      </c>
      <c r="Y40" s="11">
        <v>0</v>
      </c>
      <c r="Z40" s="47">
        <v>0</v>
      </c>
      <c r="AA40" s="50">
        <v>0</v>
      </c>
      <c r="AB40" s="11">
        <v>0</v>
      </c>
      <c r="AC40" s="47">
        <v>0</v>
      </c>
      <c r="AD40" s="50">
        <v>0</v>
      </c>
      <c r="AE40" s="11">
        <v>0</v>
      </c>
      <c r="AF40" s="47">
        <v>0</v>
      </c>
      <c r="AG40" s="6">
        <f t="shared" si="1"/>
        <v>3.71</v>
      </c>
      <c r="AH40" s="15">
        <f t="shared" si="2"/>
        <v>18.86</v>
      </c>
    </row>
    <row r="41" spans="1:34" x14ac:dyDescent="0.3">
      <c r="A41" s="43">
        <v>2014</v>
      </c>
      <c r="B41" s="44" t="s">
        <v>14</v>
      </c>
      <c r="C41" s="50">
        <v>2.5249999999999999</v>
      </c>
      <c r="D41" s="11">
        <v>7.09</v>
      </c>
      <c r="E41" s="47">
        <f t="shared" si="28"/>
        <v>2807.9207920792078</v>
      </c>
      <c r="F41" s="50">
        <v>0</v>
      </c>
      <c r="G41" s="11">
        <v>0</v>
      </c>
      <c r="H41" s="47">
        <v>0</v>
      </c>
      <c r="I41" s="50">
        <v>0</v>
      </c>
      <c r="J41" s="11">
        <v>0</v>
      </c>
      <c r="K41" s="47">
        <v>0</v>
      </c>
      <c r="L41" s="50">
        <v>0</v>
      </c>
      <c r="M41" s="11">
        <v>0</v>
      </c>
      <c r="N41" s="47">
        <v>0</v>
      </c>
      <c r="O41" s="50">
        <v>0</v>
      </c>
      <c r="P41" s="11">
        <v>0</v>
      </c>
      <c r="Q41" s="47">
        <v>0</v>
      </c>
      <c r="R41" s="50">
        <v>0</v>
      </c>
      <c r="S41" s="11">
        <v>0</v>
      </c>
      <c r="T41" s="47">
        <v>0</v>
      </c>
      <c r="U41" s="50">
        <v>0</v>
      </c>
      <c r="V41" s="11">
        <v>0</v>
      </c>
      <c r="W41" s="47">
        <v>0</v>
      </c>
      <c r="X41" s="50">
        <v>0</v>
      </c>
      <c r="Y41" s="11">
        <v>0</v>
      </c>
      <c r="Z41" s="47">
        <v>0</v>
      </c>
      <c r="AA41" s="50">
        <v>0</v>
      </c>
      <c r="AB41" s="11">
        <v>0</v>
      </c>
      <c r="AC41" s="47">
        <v>0</v>
      </c>
      <c r="AD41" s="50">
        <v>0</v>
      </c>
      <c r="AE41" s="11">
        <v>0</v>
      </c>
      <c r="AF41" s="47">
        <v>0</v>
      </c>
      <c r="AG41" s="6">
        <f t="shared" si="1"/>
        <v>2.5249999999999999</v>
      </c>
      <c r="AH41" s="15">
        <f t="shared" si="2"/>
        <v>7.09</v>
      </c>
    </row>
    <row r="42" spans="1:34" x14ac:dyDescent="0.3">
      <c r="A42" s="43">
        <v>2014</v>
      </c>
      <c r="B42" s="47" t="s">
        <v>15</v>
      </c>
      <c r="C42" s="50">
        <v>0</v>
      </c>
      <c r="D42" s="11">
        <v>0</v>
      </c>
      <c r="E42" s="47">
        <v>0</v>
      </c>
      <c r="F42" s="50">
        <v>0</v>
      </c>
      <c r="G42" s="11">
        <v>0</v>
      </c>
      <c r="H42" s="47">
        <v>0</v>
      </c>
      <c r="I42" s="50">
        <v>0</v>
      </c>
      <c r="J42" s="11">
        <v>0</v>
      </c>
      <c r="K42" s="47">
        <v>0</v>
      </c>
      <c r="L42" s="50">
        <v>0</v>
      </c>
      <c r="M42" s="11">
        <v>0</v>
      </c>
      <c r="N42" s="47">
        <v>0</v>
      </c>
      <c r="O42" s="50">
        <v>0</v>
      </c>
      <c r="P42" s="11">
        <v>0</v>
      </c>
      <c r="Q42" s="47">
        <v>0</v>
      </c>
      <c r="R42" s="50">
        <v>0</v>
      </c>
      <c r="S42" s="11">
        <v>0</v>
      </c>
      <c r="T42" s="47">
        <v>0</v>
      </c>
      <c r="U42" s="50">
        <v>0</v>
      </c>
      <c r="V42" s="11">
        <v>0</v>
      </c>
      <c r="W42" s="47">
        <v>0</v>
      </c>
      <c r="X42" s="50">
        <v>0</v>
      </c>
      <c r="Y42" s="11">
        <v>0</v>
      </c>
      <c r="Z42" s="47">
        <v>0</v>
      </c>
      <c r="AA42" s="50">
        <v>0</v>
      </c>
      <c r="AB42" s="11">
        <v>0</v>
      </c>
      <c r="AC42" s="47">
        <v>0</v>
      </c>
      <c r="AD42" s="50">
        <v>0</v>
      </c>
      <c r="AE42" s="11">
        <v>0</v>
      </c>
      <c r="AF42" s="47">
        <v>0</v>
      </c>
      <c r="AG42" s="6">
        <f t="shared" si="1"/>
        <v>0</v>
      </c>
      <c r="AH42" s="15">
        <f t="shared" si="2"/>
        <v>0</v>
      </c>
    </row>
    <row r="43" spans="1:34" x14ac:dyDescent="0.3">
      <c r="A43" s="43">
        <v>2014</v>
      </c>
      <c r="B43" s="44" t="s">
        <v>16</v>
      </c>
      <c r="C43" s="50">
        <v>0</v>
      </c>
      <c r="D43" s="11">
        <v>0</v>
      </c>
      <c r="E43" s="47">
        <v>0</v>
      </c>
      <c r="F43" s="50">
        <v>0</v>
      </c>
      <c r="G43" s="11">
        <v>0</v>
      </c>
      <c r="H43" s="47">
        <v>0</v>
      </c>
      <c r="I43" s="50">
        <v>0</v>
      </c>
      <c r="J43" s="11">
        <v>0</v>
      </c>
      <c r="K43" s="47">
        <v>0</v>
      </c>
      <c r="L43" s="50">
        <v>0</v>
      </c>
      <c r="M43" s="11">
        <v>0</v>
      </c>
      <c r="N43" s="47">
        <v>0</v>
      </c>
      <c r="O43" s="50">
        <v>0</v>
      </c>
      <c r="P43" s="11">
        <v>0</v>
      </c>
      <c r="Q43" s="47">
        <v>0</v>
      </c>
      <c r="R43" s="50">
        <v>0.63700000000000001</v>
      </c>
      <c r="S43" s="11">
        <v>10.35</v>
      </c>
      <c r="T43" s="47">
        <f t="shared" si="27"/>
        <v>16248.037676609105</v>
      </c>
      <c r="U43" s="50">
        <v>0</v>
      </c>
      <c r="V43" s="11">
        <v>0</v>
      </c>
      <c r="W43" s="47">
        <v>0</v>
      </c>
      <c r="X43" s="50">
        <v>0</v>
      </c>
      <c r="Y43" s="11">
        <v>0</v>
      </c>
      <c r="Z43" s="47">
        <v>0</v>
      </c>
      <c r="AA43" s="50">
        <v>0</v>
      </c>
      <c r="AB43" s="11">
        <v>0</v>
      </c>
      <c r="AC43" s="47">
        <v>0</v>
      </c>
      <c r="AD43" s="50">
        <v>0</v>
      </c>
      <c r="AE43" s="11">
        <v>0</v>
      </c>
      <c r="AF43" s="47">
        <v>0</v>
      </c>
      <c r="AG43" s="6">
        <f t="shared" si="1"/>
        <v>0.63700000000000001</v>
      </c>
      <c r="AH43" s="15">
        <f t="shared" si="2"/>
        <v>10.35</v>
      </c>
    </row>
    <row r="44" spans="1:34" ht="15" thickBot="1" x14ac:dyDescent="0.35">
      <c r="A44" s="45"/>
      <c r="B44" s="46" t="s">
        <v>17</v>
      </c>
      <c r="C44" s="51">
        <f t="shared" ref="C44:D44" si="29">SUM(C32:C43)</f>
        <v>2.875</v>
      </c>
      <c r="D44" s="36">
        <f t="shared" si="29"/>
        <v>10.83</v>
      </c>
      <c r="E44" s="52"/>
      <c r="F44" s="51">
        <f t="shared" ref="F44:G44" si="30">SUM(F32:F43)</f>
        <v>0</v>
      </c>
      <c r="G44" s="36">
        <f t="shared" si="30"/>
        <v>0</v>
      </c>
      <c r="H44" s="52"/>
      <c r="I44" s="51">
        <f t="shared" ref="I44:J44" si="31">SUM(I32:I43)</f>
        <v>0</v>
      </c>
      <c r="J44" s="36">
        <f t="shared" si="31"/>
        <v>0</v>
      </c>
      <c r="K44" s="52"/>
      <c r="L44" s="51">
        <f t="shared" ref="L44:M44" si="32">SUM(L32:L43)</f>
        <v>0</v>
      </c>
      <c r="M44" s="36">
        <f t="shared" si="32"/>
        <v>0</v>
      </c>
      <c r="N44" s="52"/>
      <c r="O44" s="51">
        <f t="shared" ref="O44:P44" si="33">SUM(O32:O43)</f>
        <v>0</v>
      </c>
      <c r="P44" s="36">
        <f t="shared" si="33"/>
        <v>0</v>
      </c>
      <c r="Q44" s="52"/>
      <c r="R44" s="51">
        <f t="shared" ref="R44:S44" si="34">SUM(R32:R43)</f>
        <v>10.984999999999999</v>
      </c>
      <c r="S44" s="36">
        <f t="shared" si="34"/>
        <v>86.049999999999983</v>
      </c>
      <c r="T44" s="52"/>
      <c r="U44" s="51">
        <f t="shared" ref="U44:V44" si="35">SUM(U32:U43)</f>
        <v>0</v>
      </c>
      <c r="V44" s="36">
        <f t="shared" si="35"/>
        <v>0</v>
      </c>
      <c r="W44" s="52"/>
      <c r="X44" s="51">
        <f t="shared" ref="X44:Y44" si="36">SUM(X32:X43)</f>
        <v>0</v>
      </c>
      <c r="Y44" s="36">
        <f t="shared" si="36"/>
        <v>0</v>
      </c>
      <c r="Z44" s="52"/>
      <c r="AA44" s="51">
        <f t="shared" ref="AA44:AB44" si="37">SUM(AA32:AA43)</f>
        <v>0</v>
      </c>
      <c r="AB44" s="36">
        <f t="shared" si="37"/>
        <v>0</v>
      </c>
      <c r="AC44" s="52"/>
      <c r="AD44" s="51">
        <f t="shared" ref="AD44:AE44" si="38">SUM(AD32:AD43)</f>
        <v>0</v>
      </c>
      <c r="AE44" s="36">
        <f t="shared" si="38"/>
        <v>0</v>
      </c>
      <c r="AF44" s="52"/>
      <c r="AG44" s="37">
        <f t="shared" si="1"/>
        <v>13.86</v>
      </c>
      <c r="AH44" s="38">
        <f t="shared" si="2"/>
        <v>96.879999999999981</v>
      </c>
    </row>
    <row r="45" spans="1:34" x14ac:dyDescent="0.3">
      <c r="A45" s="43">
        <v>2015</v>
      </c>
      <c r="B45" s="44" t="s">
        <v>5</v>
      </c>
      <c r="C45" s="50">
        <v>0</v>
      </c>
      <c r="D45" s="11">
        <v>0</v>
      </c>
      <c r="E45" s="47">
        <v>0</v>
      </c>
      <c r="F45" s="50">
        <v>0</v>
      </c>
      <c r="G45" s="11">
        <v>0</v>
      </c>
      <c r="H45" s="47">
        <v>0</v>
      </c>
      <c r="I45" s="50">
        <v>0</v>
      </c>
      <c r="J45" s="11">
        <v>0</v>
      </c>
      <c r="K45" s="47">
        <v>0</v>
      </c>
      <c r="L45" s="54">
        <v>0</v>
      </c>
      <c r="M45" s="14">
        <v>0</v>
      </c>
      <c r="N45" s="47">
        <v>0</v>
      </c>
      <c r="O45" s="50">
        <v>0</v>
      </c>
      <c r="P45" s="11">
        <v>0</v>
      </c>
      <c r="Q45" s="47">
        <v>0</v>
      </c>
      <c r="R45" s="54">
        <v>2.6389999999999998</v>
      </c>
      <c r="S45" s="14">
        <v>14.03</v>
      </c>
      <c r="T45" s="47">
        <f t="shared" ref="T45:T56" si="39">S45/R45*1000</f>
        <v>5316.4077302008336</v>
      </c>
      <c r="U45" s="50">
        <v>0</v>
      </c>
      <c r="V45" s="11">
        <v>0</v>
      </c>
      <c r="W45" s="47">
        <v>0</v>
      </c>
      <c r="X45" s="50">
        <v>0</v>
      </c>
      <c r="Y45" s="11">
        <v>0</v>
      </c>
      <c r="Z45" s="47">
        <v>0</v>
      </c>
      <c r="AA45" s="54">
        <v>9.2439999999999998</v>
      </c>
      <c r="AB45" s="14">
        <v>198.8</v>
      </c>
      <c r="AC45" s="47">
        <f t="shared" ref="AC45" si="40">AB45/AA45*1000</f>
        <v>21505.8416270013</v>
      </c>
      <c r="AD45" s="54">
        <v>0</v>
      </c>
      <c r="AE45" s="14">
        <v>0</v>
      </c>
      <c r="AF45" s="47">
        <v>0</v>
      </c>
      <c r="AG45" s="6">
        <f t="shared" ref="AG45:AG56" si="41">SUM(C45,O45,R45,X45)+AD45+L45</f>
        <v>2.6389999999999998</v>
      </c>
      <c r="AH45" s="15">
        <f t="shared" ref="AH45:AH56" si="42">SUM(D45,P45,S45,Y45)+AE45+M45</f>
        <v>14.03</v>
      </c>
    </row>
    <row r="46" spans="1:34" x14ac:dyDescent="0.3">
      <c r="A46" s="43">
        <v>2015</v>
      </c>
      <c r="B46" s="44" t="s">
        <v>6</v>
      </c>
      <c r="C46" s="54">
        <v>2.2000000000000002</v>
      </c>
      <c r="D46" s="14">
        <v>7.08</v>
      </c>
      <c r="E46" s="47">
        <f t="shared" ref="E46:E53" si="43">D46/C46*1000</f>
        <v>3218.181818181818</v>
      </c>
      <c r="F46" s="54">
        <v>0</v>
      </c>
      <c r="G46" s="14">
        <v>0</v>
      </c>
      <c r="H46" s="47">
        <v>0</v>
      </c>
      <c r="I46" s="54">
        <v>0</v>
      </c>
      <c r="J46" s="14">
        <v>0</v>
      </c>
      <c r="K46" s="47">
        <v>0</v>
      </c>
      <c r="L46" s="54">
        <v>0</v>
      </c>
      <c r="M46" s="14">
        <v>0</v>
      </c>
      <c r="N46" s="47">
        <v>0</v>
      </c>
      <c r="O46" s="54">
        <v>0</v>
      </c>
      <c r="P46" s="14">
        <v>0</v>
      </c>
      <c r="Q46" s="47">
        <v>0</v>
      </c>
      <c r="R46" s="54">
        <v>2.9660000000000002</v>
      </c>
      <c r="S46" s="14">
        <v>19.84</v>
      </c>
      <c r="T46" s="47">
        <f t="shared" si="39"/>
        <v>6689.1436277815237</v>
      </c>
      <c r="U46" s="54">
        <v>0</v>
      </c>
      <c r="V46" s="14">
        <v>0</v>
      </c>
      <c r="W46" s="47">
        <v>0</v>
      </c>
      <c r="X46" s="54">
        <v>0</v>
      </c>
      <c r="Y46" s="14">
        <v>0</v>
      </c>
      <c r="Z46" s="47">
        <v>0</v>
      </c>
      <c r="AA46" s="54">
        <v>0</v>
      </c>
      <c r="AB46" s="14">
        <v>0</v>
      </c>
      <c r="AC46" s="47">
        <v>0</v>
      </c>
      <c r="AD46" s="54">
        <v>0</v>
      </c>
      <c r="AE46" s="14">
        <v>0</v>
      </c>
      <c r="AF46" s="47">
        <v>0</v>
      </c>
      <c r="AG46" s="6">
        <f t="shared" si="41"/>
        <v>5.1660000000000004</v>
      </c>
      <c r="AH46" s="15">
        <f t="shared" si="42"/>
        <v>26.92</v>
      </c>
    </row>
    <row r="47" spans="1:34" x14ac:dyDescent="0.3">
      <c r="A47" s="43">
        <v>2015</v>
      </c>
      <c r="B47" s="44" t="s">
        <v>7</v>
      </c>
      <c r="C47" s="54">
        <v>0</v>
      </c>
      <c r="D47" s="14">
        <v>0</v>
      </c>
      <c r="E47" s="47">
        <v>0</v>
      </c>
      <c r="F47" s="54">
        <v>0</v>
      </c>
      <c r="G47" s="14">
        <v>0</v>
      </c>
      <c r="H47" s="47">
        <v>0</v>
      </c>
      <c r="I47" s="54">
        <v>0</v>
      </c>
      <c r="J47" s="14">
        <v>0</v>
      </c>
      <c r="K47" s="47">
        <v>0</v>
      </c>
      <c r="L47" s="54">
        <v>0</v>
      </c>
      <c r="M47" s="14">
        <v>0</v>
      </c>
      <c r="N47" s="47">
        <v>0</v>
      </c>
      <c r="O47" s="54">
        <v>0</v>
      </c>
      <c r="P47" s="14">
        <v>0</v>
      </c>
      <c r="Q47" s="47">
        <v>0</v>
      </c>
      <c r="R47" s="54">
        <v>0</v>
      </c>
      <c r="S47" s="14">
        <v>0</v>
      </c>
      <c r="T47" s="47">
        <v>0</v>
      </c>
      <c r="U47" s="54">
        <v>0</v>
      </c>
      <c r="V47" s="14">
        <v>0</v>
      </c>
      <c r="W47" s="47">
        <v>0</v>
      </c>
      <c r="X47" s="54">
        <v>0</v>
      </c>
      <c r="Y47" s="14">
        <v>0</v>
      </c>
      <c r="Z47" s="47">
        <v>0</v>
      </c>
      <c r="AA47" s="54">
        <v>0</v>
      </c>
      <c r="AB47" s="14">
        <v>0</v>
      </c>
      <c r="AC47" s="47">
        <v>0</v>
      </c>
      <c r="AD47" s="54">
        <v>0</v>
      </c>
      <c r="AE47" s="14">
        <v>0</v>
      </c>
      <c r="AF47" s="47">
        <v>0</v>
      </c>
      <c r="AG47" s="6">
        <f t="shared" si="41"/>
        <v>0</v>
      </c>
      <c r="AH47" s="15">
        <f t="shared" si="42"/>
        <v>0</v>
      </c>
    </row>
    <row r="48" spans="1:34" x14ac:dyDescent="0.3">
      <c r="A48" s="43">
        <v>2015</v>
      </c>
      <c r="B48" s="44" t="s">
        <v>8</v>
      </c>
      <c r="C48" s="54">
        <v>0</v>
      </c>
      <c r="D48" s="14">
        <v>0</v>
      </c>
      <c r="E48" s="47">
        <v>0</v>
      </c>
      <c r="F48" s="54">
        <v>0</v>
      </c>
      <c r="G48" s="14">
        <v>0</v>
      </c>
      <c r="H48" s="47">
        <v>0</v>
      </c>
      <c r="I48" s="54">
        <v>0</v>
      </c>
      <c r="J48" s="14">
        <v>0</v>
      </c>
      <c r="K48" s="47">
        <v>0</v>
      </c>
      <c r="L48" s="54">
        <v>3.2000000000000001E-2</v>
      </c>
      <c r="M48" s="14">
        <v>1.05</v>
      </c>
      <c r="N48" s="47">
        <f t="shared" ref="N48" si="44">M48/L48*1000</f>
        <v>32812.5</v>
      </c>
      <c r="O48" s="54">
        <v>0</v>
      </c>
      <c r="P48" s="14">
        <v>0</v>
      </c>
      <c r="Q48" s="47">
        <v>0</v>
      </c>
      <c r="R48" s="54">
        <v>2.73</v>
      </c>
      <c r="S48" s="14">
        <v>35.57</v>
      </c>
      <c r="T48" s="47">
        <f t="shared" si="39"/>
        <v>13029.304029304029</v>
      </c>
      <c r="U48" s="54">
        <v>0</v>
      </c>
      <c r="V48" s="14">
        <v>0</v>
      </c>
      <c r="W48" s="47">
        <v>0</v>
      </c>
      <c r="X48" s="54">
        <v>0</v>
      </c>
      <c r="Y48" s="14">
        <v>0</v>
      </c>
      <c r="Z48" s="47">
        <v>0</v>
      </c>
      <c r="AA48" s="54">
        <v>0</v>
      </c>
      <c r="AB48" s="14">
        <v>0</v>
      </c>
      <c r="AC48" s="47">
        <v>0</v>
      </c>
      <c r="AD48" s="54">
        <v>0</v>
      </c>
      <c r="AE48" s="14">
        <v>0</v>
      </c>
      <c r="AF48" s="47">
        <v>0</v>
      </c>
      <c r="AG48" s="6">
        <f t="shared" si="41"/>
        <v>2.762</v>
      </c>
      <c r="AH48" s="15">
        <f t="shared" si="42"/>
        <v>36.619999999999997</v>
      </c>
    </row>
    <row r="49" spans="1:34" x14ac:dyDescent="0.3">
      <c r="A49" s="43">
        <v>2015</v>
      </c>
      <c r="B49" s="44" t="s">
        <v>9</v>
      </c>
      <c r="C49" s="54">
        <v>0</v>
      </c>
      <c r="D49" s="14">
        <v>0</v>
      </c>
      <c r="E49" s="47">
        <v>0</v>
      </c>
      <c r="F49" s="54">
        <v>0</v>
      </c>
      <c r="G49" s="14">
        <v>0</v>
      </c>
      <c r="H49" s="47">
        <v>0</v>
      </c>
      <c r="I49" s="54">
        <v>0</v>
      </c>
      <c r="J49" s="14">
        <v>0</v>
      </c>
      <c r="K49" s="47">
        <v>0</v>
      </c>
      <c r="L49" s="54">
        <v>0</v>
      </c>
      <c r="M49" s="14">
        <v>0</v>
      </c>
      <c r="N49" s="47">
        <v>0</v>
      </c>
      <c r="O49" s="54">
        <v>0</v>
      </c>
      <c r="P49" s="14">
        <v>0</v>
      </c>
      <c r="Q49" s="47">
        <v>0</v>
      </c>
      <c r="R49" s="54">
        <v>0</v>
      </c>
      <c r="S49" s="14">
        <v>0</v>
      </c>
      <c r="T49" s="47">
        <v>0</v>
      </c>
      <c r="U49" s="54">
        <v>0</v>
      </c>
      <c r="V49" s="14">
        <v>0</v>
      </c>
      <c r="W49" s="47">
        <v>0</v>
      </c>
      <c r="X49" s="54">
        <v>0</v>
      </c>
      <c r="Y49" s="14">
        <v>0</v>
      </c>
      <c r="Z49" s="47">
        <v>0</v>
      </c>
      <c r="AA49" s="54">
        <v>0</v>
      </c>
      <c r="AB49" s="14">
        <v>0</v>
      </c>
      <c r="AC49" s="47">
        <v>0</v>
      </c>
      <c r="AD49" s="54">
        <v>0</v>
      </c>
      <c r="AE49" s="14">
        <v>0</v>
      </c>
      <c r="AF49" s="47">
        <v>0</v>
      </c>
      <c r="AG49" s="6">
        <f t="shared" si="41"/>
        <v>0</v>
      </c>
      <c r="AH49" s="15">
        <f t="shared" si="42"/>
        <v>0</v>
      </c>
    </row>
    <row r="50" spans="1:34" x14ac:dyDescent="0.3">
      <c r="A50" s="43">
        <v>2015</v>
      </c>
      <c r="B50" s="44" t="s">
        <v>10</v>
      </c>
      <c r="C50" s="54">
        <v>0</v>
      </c>
      <c r="D50" s="14">
        <v>0</v>
      </c>
      <c r="E50" s="47">
        <v>0</v>
      </c>
      <c r="F50" s="54">
        <v>0</v>
      </c>
      <c r="G50" s="14">
        <v>0</v>
      </c>
      <c r="H50" s="47">
        <v>0</v>
      </c>
      <c r="I50" s="54">
        <v>0</v>
      </c>
      <c r="J50" s="14">
        <v>0</v>
      </c>
      <c r="K50" s="47">
        <v>0</v>
      </c>
      <c r="L50" s="54">
        <v>0</v>
      </c>
      <c r="M50" s="14">
        <v>0</v>
      </c>
      <c r="N50" s="47">
        <v>0</v>
      </c>
      <c r="O50" s="54">
        <v>0</v>
      </c>
      <c r="P50" s="14">
        <v>0</v>
      </c>
      <c r="Q50" s="47">
        <v>0</v>
      </c>
      <c r="R50" s="54">
        <v>0</v>
      </c>
      <c r="S50" s="14">
        <v>0</v>
      </c>
      <c r="T50" s="47">
        <v>0</v>
      </c>
      <c r="U50" s="54">
        <v>0</v>
      </c>
      <c r="V50" s="14">
        <v>0</v>
      </c>
      <c r="W50" s="47">
        <v>0</v>
      </c>
      <c r="X50" s="54">
        <v>0</v>
      </c>
      <c r="Y50" s="14">
        <v>0</v>
      </c>
      <c r="Z50" s="47">
        <v>0</v>
      </c>
      <c r="AA50" s="54">
        <v>0</v>
      </c>
      <c r="AB50" s="14">
        <v>0</v>
      </c>
      <c r="AC50" s="47">
        <v>0</v>
      </c>
      <c r="AD50" s="54">
        <v>0</v>
      </c>
      <c r="AE50" s="14">
        <v>0</v>
      </c>
      <c r="AF50" s="47">
        <v>0</v>
      </c>
      <c r="AG50" s="6">
        <f t="shared" si="41"/>
        <v>0</v>
      </c>
      <c r="AH50" s="15">
        <f t="shared" si="42"/>
        <v>0</v>
      </c>
    </row>
    <row r="51" spans="1:34" x14ac:dyDescent="0.3">
      <c r="A51" s="43">
        <v>2015</v>
      </c>
      <c r="B51" s="44" t="s">
        <v>11</v>
      </c>
      <c r="C51" s="54">
        <v>1.8</v>
      </c>
      <c r="D51" s="14">
        <v>5.65</v>
      </c>
      <c r="E51" s="47">
        <f t="shared" si="43"/>
        <v>3138.8888888888887</v>
      </c>
      <c r="F51" s="54">
        <v>0</v>
      </c>
      <c r="G51" s="14">
        <v>0</v>
      </c>
      <c r="H51" s="47">
        <v>0</v>
      </c>
      <c r="I51" s="54">
        <v>0</v>
      </c>
      <c r="J51" s="14">
        <v>0</v>
      </c>
      <c r="K51" s="47">
        <v>0</v>
      </c>
      <c r="L51" s="54">
        <v>0</v>
      </c>
      <c r="M51" s="14">
        <v>0</v>
      </c>
      <c r="N51" s="47">
        <v>0</v>
      </c>
      <c r="O51" s="54">
        <v>0</v>
      </c>
      <c r="P51" s="14">
        <v>0</v>
      </c>
      <c r="Q51" s="47">
        <v>0</v>
      </c>
      <c r="R51" s="54">
        <v>0</v>
      </c>
      <c r="S51" s="14">
        <v>0</v>
      </c>
      <c r="T51" s="47">
        <v>0</v>
      </c>
      <c r="U51" s="54">
        <v>0</v>
      </c>
      <c r="V51" s="14">
        <v>0</v>
      </c>
      <c r="W51" s="47">
        <v>0</v>
      </c>
      <c r="X51" s="54">
        <v>0</v>
      </c>
      <c r="Y51" s="14">
        <v>0</v>
      </c>
      <c r="Z51" s="47">
        <v>0</v>
      </c>
      <c r="AA51" s="54">
        <v>0</v>
      </c>
      <c r="AB51" s="14">
        <v>0</v>
      </c>
      <c r="AC51" s="47">
        <v>0</v>
      </c>
      <c r="AD51" s="54">
        <v>0</v>
      </c>
      <c r="AE51" s="14">
        <v>0</v>
      </c>
      <c r="AF51" s="47">
        <v>0</v>
      </c>
      <c r="AG51" s="6">
        <f t="shared" si="41"/>
        <v>1.8</v>
      </c>
      <c r="AH51" s="15">
        <f t="shared" si="42"/>
        <v>5.65</v>
      </c>
    </row>
    <row r="52" spans="1:34" x14ac:dyDescent="0.3">
      <c r="A52" s="43">
        <v>2015</v>
      </c>
      <c r="B52" s="44" t="s">
        <v>12</v>
      </c>
      <c r="C52" s="50">
        <v>0</v>
      </c>
      <c r="D52" s="11">
        <v>0</v>
      </c>
      <c r="E52" s="47">
        <v>0</v>
      </c>
      <c r="F52" s="50">
        <v>0</v>
      </c>
      <c r="G52" s="11">
        <v>0</v>
      </c>
      <c r="H52" s="47">
        <v>0</v>
      </c>
      <c r="I52" s="50">
        <v>0</v>
      </c>
      <c r="J52" s="11">
        <v>0</v>
      </c>
      <c r="K52" s="47">
        <v>0</v>
      </c>
      <c r="L52" s="50">
        <v>0</v>
      </c>
      <c r="M52" s="11">
        <v>0</v>
      </c>
      <c r="N52" s="47">
        <v>0</v>
      </c>
      <c r="O52" s="50">
        <v>0</v>
      </c>
      <c r="P52" s="11">
        <v>0</v>
      </c>
      <c r="Q52" s="47">
        <v>0</v>
      </c>
      <c r="R52" s="50">
        <v>1.82</v>
      </c>
      <c r="S52" s="11">
        <v>11.07</v>
      </c>
      <c r="T52" s="47">
        <f t="shared" si="39"/>
        <v>6082.4175824175818</v>
      </c>
      <c r="U52" s="50">
        <v>0</v>
      </c>
      <c r="V52" s="11">
        <v>0</v>
      </c>
      <c r="W52" s="47">
        <v>0</v>
      </c>
      <c r="X52" s="50">
        <v>0</v>
      </c>
      <c r="Y52" s="11">
        <v>0</v>
      </c>
      <c r="Z52" s="47">
        <v>0</v>
      </c>
      <c r="AA52" s="50">
        <v>0</v>
      </c>
      <c r="AB52" s="11">
        <v>0</v>
      </c>
      <c r="AC52" s="47">
        <v>0</v>
      </c>
      <c r="AD52" s="50">
        <v>0</v>
      </c>
      <c r="AE52" s="11">
        <v>0</v>
      </c>
      <c r="AF52" s="47">
        <v>0</v>
      </c>
      <c r="AG52" s="6">
        <f t="shared" si="41"/>
        <v>1.82</v>
      </c>
      <c r="AH52" s="15">
        <f t="shared" si="42"/>
        <v>11.07</v>
      </c>
    </row>
    <row r="53" spans="1:34" x14ac:dyDescent="0.3">
      <c r="A53" s="43">
        <v>2015</v>
      </c>
      <c r="B53" s="44" t="s">
        <v>13</v>
      </c>
      <c r="C53" s="50">
        <v>2.5249999999999999</v>
      </c>
      <c r="D53" s="11">
        <v>7.1</v>
      </c>
      <c r="E53" s="47">
        <f t="shared" si="43"/>
        <v>2811.8811881188117</v>
      </c>
      <c r="F53" s="50">
        <v>0</v>
      </c>
      <c r="G53" s="11">
        <v>0</v>
      </c>
      <c r="H53" s="47">
        <v>0</v>
      </c>
      <c r="I53" s="50">
        <v>0</v>
      </c>
      <c r="J53" s="11">
        <v>0</v>
      </c>
      <c r="K53" s="47">
        <v>0</v>
      </c>
      <c r="L53" s="50">
        <v>0</v>
      </c>
      <c r="M53" s="11">
        <v>0</v>
      </c>
      <c r="N53" s="47">
        <v>0</v>
      </c>
      <c r="O53" s="50">
        <v>0</v>
      </c>
      <c r="P53" s="11">
        <v>0</v>
      </c>
      <c r="Q53" s="47">
        <v>0</v>
      </c>
      <c r="R53" s="50">
        <v>1.6379999999999999</v>
      </c>
      <c r="S53" s="11">
        <v>6.27</v>
      </c>
      <c r="T53" s="47">
        <f t="shared" si="39"/>
        <v>3827.8388278388279</v>
      </c>
      <c r="U53" s="50">
        <v>0</v>
      </c>
      <c r="V53" s="11">
        <v>0</v>
      </c>
      <c r="W53" s="47">
        <v>0</v>
      </c>
      <c r="X53" s="50">
        <v>0</v>
      </c>
      <c r="Y53" s="11">
        <v>0</v>
      </c>
      <c r="Z53" s="47">
        <v>0</v>
      </c>
      <c r="AA53" s="50">
        <v>0</v>
      </c>
      <c r="AB53" s="11">
        <v>0</v>
      </c>
      <c r="AC53" s="47">
        <v>0</v>
      </c>
      <c r="AD53" s="50">
        <v>0</v>
      </c>
      <c r="AE53" s="11">
        <v>0</v>
      </c>
      <c r="AF53" s="47">
        <v>0</v>
      </c>
      <c r="AG53" s="6">
        <f t="shared" si="41"/>
        <v>4.1630000000000003</v>
      </c>
      <c r="AH53" s="15">
        <f t="shared" si="42"/>
        <v>13.37</v>
      </c>
    </row>
    <row r="54" spans="1:34" x14ac:dyDescent="0.3">
      <c r="A54" s="43">
        <v>2015</v>
      </c>
      <c r="B54" s="44" t="s">
        <v>14</v>
      </c>
      <c r="C54" s="50">
        <v>0</v>
      </c>
      <c r="D54" s="11">
        <v>0</v>
      </c>
      <c r="E54" s="47">
        <v>0</v>
      </c>
      <c r="F54" s="50">
        <v>0</v>
      </c>
      <c r="G54" s="11">
        <v>0</v>
      </c>
      <c r="H54" s="47">
        <v>0</v>
      </c>
      <c r="I54" s="50">
        <v>0</v>
      </c>
      <c r="J54" s="11">
        <v>0</v>
      </c>
      <c r="K54" s="47">
        <v>0</v>
      </c>
      <c r="L54" s="50">
        <v>0</v>
      </c>
      <c r="M54" s="11">
        <v>0</v>
      </c>
      <c r="N54" s="47">
        <v>0</v>
      </c>
      <c r="O54" s="50">
        <v>0</v>
      </c>
      <c r="P54" s="11">
        <v>0</v>
      </c>
      <c r="Q54" s="47">
        <v>0</v>
      </c>
      <c r="R54" s="50">
        <v>0.42399999999999999</v>
      </c>
      <c r="S54" s="11">
        <v>2.0699999999999998</v>
      </c>
      <c r="T54" s="47">
        <f t="shared" si="39"/>
        <v>4882.0754716981128</v>
      </c>
      <c r="U54" s="50">
        <v>0</v>
      </c>
      <c r="V54" s="11">
        <v>0</v>
      </c>
      <c r="W54" s="47">
        <v>0</v>
      </c>
      <c r="X54" s="50">
        <v>0</v>
      </c>
      <c r="Y54" s="11">
        <v>0</v>
      </c>
      <c r="Z54" s="47">
        <v>0</v>
      </c>
      <c r="AA54" s="50">
        <v>0</v>
      </c>
      <c r="AB54" s="11">
        <v>0</v>
      </c>
      <c r="AC54" s="47">
        <v>0</v>
      </c>
      <c r="AD54" s="50">
        <v>0</v>
      </c>
      <c r="AE54" s="11">
        <v>0</v>
      </c>
      <c r="AF54" s="47">
        <v>0</v>
      </c>
      <c r="AG54" s="6">
        <f t="shared" si="41"/>
        <v>0.42399999999999999</v>
      </c>
      <c r="AH54" s="15">
        <f t="shared" si="42"/>
        <v>2.0699999999999998</v>
      </c>
    </row>
    <row r="55" spans="1:34" x14ac:dyDescent="0.3">
      <c r="A55" s="43">
        <v>2015</v>
      </c>
      <c r="B55" s="47" t="s">
        <v>15</v>
      </c>
      <c r="C55" s="50">
        <v>0</v>
      </c>
      <c r="D55" s="11">
        <v>0</v>
      </c>
      <c r="E55" s="47">
        <v>0</v>
      </c>
      <c r="F55" s="50">
        <v>0</v>
      </c>
      <c r="G55" s="11">
        <v>0</v>
      </c>
      <c r="H55" s="47">
        <v>0</v>
      </c>
      <c r="I55" s="50">
        <v>0</v>
      </c>
      <c r="J55" s="11">
        <v>0</v>
      </c>
      <c r="K55" s="47">
        <v>0</v>
      </c>
      <c r="L55" s="50">
        <v>0</v>
      </c>
      <c r="M55" s="11">
        <v>0</v>
      </c>
      <c r="N55" s="47">
        <v>0</v>
      </c>
      <c r="O55" s="50">
        <v>0</v>
      </c>
      <c r="P55" s="11">
        <v>0</v>
      </c>
      <c r="Q55" s="47">
        <v>0</v>
      </c>
      <c r="R55" s="50">
        <v>0</v>
      </c>
      <c r="S55" s="11">
        <v>0</v>
      </c>
      <c r="T55" s="47">
        <v>0</v>
      </c>
      <c r="U55" s="50">
        <v>0</v>
      </c>
      <c r="V55" s="11">
        <v>0</v>
      </c>
      <c r="W55" s="47">
        <v>0</v>
      </c>
      <c r="X55" s="50">
        <v>0</v>
      </c>
      <c r="Y55" s="11">
        <v>0</v>
      </c>
      <c r="Z55" s="47">
        <v>0</v>
      </c>
      <c r="AA55" s="50">
        <v>0</v>
      </c>
      <c r="AB55" s="11">
        <v>0</v>
      </c>
      <c r="AC55" s="47">
        <v>0</v>
      </c>
      <c r="AD55" s="50">
        <v>0</v>
      </c>
      <c r="AE55" s="11">
        <v>0</v>
      </c>
      <c r="AF55" s="47">
        <v>0</v>
      </c>
      <c r="AG55" s="6">
        <f t="shared" si="41"/>
        <v>0</v>
      </c>
      <c r="AH55" s="15">
        <f t="shared" si="42"/>
        <v>0</v>
      </c>
    </row>
    <row r="56" spans="1:34" x14ac:dyDescent="0.3">
      <c r="A56" s="43">
        <v>2015</v>
      </c>
      <c r="B56" s="44" t="s">
        <v>16</v>
      </c>
      <c r="C56" s="50">
        <v>0</v>
      </c>
      <c r="D56" s="11">
        <v>0</v>
      </c>
      <c r="E56" s="47">
        <v>0</v>
      </c>
      <c r="F56" s="50">
        <v>0</v>
      </c>
      <c r="G56" s="11">
        <v>0</v>
      </c>
      <c r="H56" s="47">
        <v>0</v>
      </c>
      <c r="I56" s="50">
        <v>0</v>
      </c>
      <c r="J56" s="11">
        <v>0</v>
      </c>
      <c r="K56" s="47">
        <v>0</v>
      </c>
      <c r="L56" s="50">
        <v>0</v>
      </c>
      <c r="M56" s="11">
        <v>0</v>
      </c>
      <c r="N56" s="47">
        <v>0</v>
      </c>
      <c r="O56" s="50">
        <v>0</v>
      </c>
      <c r="P56" s="11">
        <v>0</v>
      </c>
      <c r="Q56" s="47">
        <v>0</v>
      </c>
      <c r="R56" s="50">
        <v>4.28</v>
      </c>
      <c r="S56" s="11">
        <v>21.2</v>
      </c>
      <c r="T56" s="47">
        <f t="shared" si="39"/>
        <v>4953.2710280373831</v>
      </c>
      <c r="U56" s="50">
        <v>0</v>
      </c>
      <c r="V56" s="11">
        <v>0</v>
      </c>
      <c r="W56" s="47">
        <v>0</v>
      </c>
      <c r="X56" s="50">
        <v>0</v>
      </c>
      <c r="Y56" s="11">
        <v>0</v>
      </c>
      <c r="Z56" s="47">
        <v>0</v>
      </c>
      <c r="AA56" s="50">
        <v>0</v>
      </c>
      <c r="AB56" s="11">
        <v>0</v>
      </c>
      <c r="AC56" s="47">
        <v>0</v>
      </c>
      <c r="AD56" s="50">
        <v>0</v>
      </c>
      <c r="AE56" s="11">
        <v>0</v>
      </c>
      <c r="AF56" s="47">
        <v>0</v>
      </c>
      <c r="AG56" s="6">
        <f t="shared" si="41"/>
        <v>4.28</v>
      </c>
      <c r="AH56" s="15">
        <f t="shared" si="42"/>
        <v>21.2</v>
      </c>
    </row>
    <row r="57" spans="1:34" ht="15" thickBot="1" x14ac:dyDescent="0.35">
      <c r="A57" s="45"/>
      <c r="B57" s="46" t="s">
        <v>17</v>
      </c>
      <c r="C57" s="51">
        <f>SUM(C45:C56)</f>
        <v>6.5250000000000004</v>
      </c>
      <c r="D57" s="36">
        <f>SUM(D45:D56)</f>
        <v>19.829999999999998</v>
      </c>
      <c r="E57" s="52"/>
      <c r="F57" s="51">
        <f>SUM(F45:F56)</f>
        <v>0</v>
      </c>
      <c r="G57" s="36">
        <f>SUM(G45:G56)</f>
        <v>0</v>
      </c>
      <c r="H57" s="52"/>
      <c r="I57" s="51">
        <f>SUM(I45:I56)</f>
        <v>0</v>
      </c>
      <c r="J57" s="36">
        <f>SUM(J45:J56)</f>
        <v>0</v>
      </c>
      <c r="K57" s="52"/>
      <c r="L57" s="51">
        <f>SUM(L45:L56)</f>
        <v>3.2000000000000001E-2</v>
      </c>
      <c r="M57" s="36">
        <f>SUM(M45:M56)</f>
        <v>1.05</v>
      </c>
      <c r="N57" s="52"/>
      <c r="O57" s="51">
        <f>SUM(O45:O56)</f>
        <v>0</v>
      </c>
      <c r="P57" s="36">
        <f>SUM(P45:P56)</f>
        <v>0</v>
      </c>
      <c r="Q57" s="52"/>
      <c r="R57" s="51">
        <f>SUM(R45:R56)</f>
        <v>16.497</v>
      </c>
      <c r="S57" s="36">
        <f>SUM(S45:S56)</f>
        <v>110.04999999999998</v>
      </c>
      <c r="T57" s="52"/>
      <c r="U57" s="51">
        <f>SUM(U45:U56)</f>
        <v>0</v>
      </c>
      <c r="V57" s="36">
        <f>SUM(V45:V56)</f>
        <v>0</v>
      </c>
      <c r="W57" s="52"/>
      <c r="X57" s="51">
        <f>SUM(X45:X56)</f>
        <v>0</v>
      </c>
      <c r="Y57" s="36">
        <f>SUM(Y45:Y56)</f>
        <v>0</v>
      </c>
      <c r="Z57" s="52"/>
      <c r="AA57" s="51">
        <f>SUM(AA45:AA56)</f>
        <v>9.2439999999999998</v>
      </c>
      <c r="AB57" s="36">
        <f>SUM(AB45:AB56)</f>
        <v>198.8</v>
      </c>
      <c r="AC57" s="52"/>
      <c r="AD57" s="51">
        <f>SUM(AD45:AD56)</f>
        <v>0</v>
      </c>
      <c r="AE57" s="36">
        <f>SUM(AE45:AE56)</f>
        <v>0</v>
      </c>
      <c r="AF57" s="52"/>
      <c r="AG57" s="37">
        <f>SUM(AG45:AG56)</f>
        <v>23.054000000000002</v>
      </c>
      <c r="AH57" s="38">
        <f>SUM(AH45:AH56)</f>
        <v>130.92999999999998</v>
      </c>
    </row>
    <row r="58" spans="1:34" x14ac:dyDescent="0.3">
      <c r="A58" s="43">
        <v>2016</v>
      </c>
      <c r="B58" s="44" t="s">
        <v>5</v>
      </c>
      <c r="C58" s="50">
        <v>0</v>
      </c>
      <c r="D58" s="11">
        <v>0</v>
      </c>
      <c r="E58" s="47">
        <v>0</v>
      </c>
      <c r="F58" s="50">
        <v>0</v>
      </c>
      <c r="G58" s="11">
        <v>0</v>
      </c>
      <c r="H58" s="47">
        <v>0</v>
      </c>
      <c r="I58" s="50">
        <v>0</v>
      </c>
      <c r="J58" s="11">
        <v>0</v>
      </c>
      <c r="K58" s="47">
        <v>0</v>
      </c>
      <c r="L58" s="50">
        <v>0</v>
      </c>
      <c r="M58" s="11">
        <v>0</v>
      </c>
      <c r="N58" s="47">
        <v>0</v>
      </c>
      <c r="O58" s="50">
        <v>0</v>
      </c>
      <c r="P58" s="11">
        <v>0</v>
      </c>
      <c r="Q58" s="47">
        <v>0</v>
      </c>
      <c r="R58" s="50">
        <v>0</v>
      </c>
      <c r="S58" s="11">
        <v>0</v>
      </c>
      <c r="T58" s="47">
        <v>0</v>
      </c>
      <c r="U58" s="50">
        <v>0</v>
      </c>
      <c r="V58" s="11">
        <v>0</v>
      </c>
      <c r="W58" s="47">
        <v>0</v>
      </c>
      <c r="X58" s="50">
        <v>0</v>
      </c>
      <c r="Y58" s="11">
        <v>0</v>
      </c>
      <c r="Z58" s="47">
        <v>0</v>
      </c>
      <c r="AA58" s="50">
        <v>0</v>
      </c>
      <c r="AB58" s="11">
        <v>0</v>
      </c>
      <c r="AC58" s="47">
        <v>0</v>
      </c>
      <c r="AD58" s="50">
        <v>0</v>
      </c>
      <c r="AE58" s="11">
        <v>0</v>
      </c>
      <c r="AF58" s="47">
        <v>0</v>
      </c>
      <c r="AG58" s="6">
        <f t="shared" ref="AG58:AG83" si="45">SUM(C58,O58,R58,X58)+AD58+L58+U58</f>
        <v>0</v>
      </c>
      <c r="AH58" s="15">
        <f t="shared" ref="AH58:AH83" si="46">SUM(D58,P58,S58,Y58)+AE58+M58+V58</f>
        <v>0</v>
      </c>
    </row>
    <row r="59" spans="1:34" x14ac:dyDescent="0.3">
      <c r="A59" s="43">
        <v>2016</v>
      </c>
      <c r="B59" s="44" t="s">
        <v>6</v>
      </c>
      <c r="C59" s="54">
        <v>0</v>
      </c>
      <c r="D59" s="14">
        <v>0</v>
      </c>
      <c r="E59" s="47">
        <v>0</v>
      </c>
      <c r="F59" s="54">
        <v>0</v>
      </c>
      <c r="G59" s="14">
        <v>0</v>
      </c>
      <c r="H59" s="47">
        <v>0</v>
      </c>
      <c r="I59" s="54">
        <v>0</v>
      </c>
      <c r="J59" s="14">
        <v>0</v>
      </c>
      <c r="K59" s="47">
        <v>0</v>
      </c>
      <c r="L59" s="54">
        <v>0</v>
      </c>
      <c r="M59" s="14">
        <v>0</v>
      </c>
      <c r="N59" s="47">
        <v>0</v>
      </c>
      <c r="O59" s="54">
        <v>0</v>
      </c>
      <c r="P59" s="14">
        <v>0</v>
      </c>
      <c r="Q59" s="47">
        <v>0</v>
      </c>
      <c r="R59" s="54">
        <v>0</v>
      </c>
      <c r="S59" s="14">
        <v>0</v>
      </c>
      <c r="T59" s="47">
        <v>0</v>
      </c>
      <c r="U59" s="54">
        <v>0</v>
      </c>
      <c r="V59" s="14">
        <v>0</v>
      </c>
      <c r="W59" s="47">
        <v>0</v>
      </c>
      <c r="X59" s="54">
        <v>0</v>
      </c>
      <c r="Y59" s="14">
        <v>0</v>
      </c>
      <c r="Z59" s="47">
        <v>0</v>
      </c>
      <c r="AA59" s="54">
        <v>0</v>
      </c>
      <c r="AB59" s="14">
        <v>0</v>
      </c>
      <c r="AC59" s="47">
        <v>0</v>
      </c>
      <c r="AD59" s="54">
        <v>0</v>
      </c>
      <c r="AE59" s="14">
        <v>0</v>
      </c>
      <c r="AF59" s="47">
        <v>0</v>
      </c>
      <c r="AG59" s="6">
        <f t="shared" si="45"/>
        <v>0</v>
      </c>
      <c r="AH59" s="15">
        <f t="shared" si="46"/>
        <v>0</v>
      </c>
    </row>
    <row r="60" spans="1:34" x14ac:dyDescent="0.3">
      <c r="A60" s="43">
        <v>2016</v>
      </c>
      <c r="B60" s="44" t="s">
        <v>7</v>
      </c>
      <c r="C60" s="54">
        <v>0</v>
      </c>
      <c r="D60" s="14">
        <v>0</v>
      </c>
      <c r="E60" s="47">
        <v>0</v>
      </c>
      <c r="F60" s="54">
        <v>0</v>
      </c>
      <c r="G60" s="14">
        <v>0</v>
      </c>
      <c r="H60" s="47">
        <v>0</v>
      </c>
      <c r="I60" s="54">
        <v>0</v>
      </c>
      <c r="J60" s="14">
        <v>0</v>
      </c>
      <c r="K60" s="47">
        <v>0</v>
      </c>
      <c r="L60" s="54">
        <v>0</v>
      </c>
      <c r="M60" s="14">
        <v>0</v>
      </c>
      <c r="N60" s="47">
        <v>0</v>
      </c>
      <c r="O60" s="54">
        <v>0</v>
      </c>
      <c r="P60" s="14">
        <v>0</v>
      </c>
      <c r="Q60" s="47">
        <v>0</v>
      </c>
      <c r="R60" s="54">
        <v>0</v>
      </c>
      <c r="S60" s="14">
        <v>0</v>
      </c>
      <c r="T60" s="47">
        <v>0</v>
      </c>
      <c r="U60" s="54">
        <v>0</v>
      </c>
      <c r="V60" s="14">
        <v>0</v>
      </c>
      <c r="W60" s="47">
        <v>0</v>
      </c>
      <c r="X60" s="54">
        <v>0</v>
      </c>
      <c r="Y60" s="14">
        <v>0</v>
      </c>
      <c r="Z60" s="47">
        <v>0</v>
      </c>
      <c r="AA60" s="54">
        <v>0</v>
      </c>
      <c r="AB60" s="14">
        <v>0</v>
      </c>
      <c r="AC60" s="47">
        <v>0</v>
      </c>
      <c r="AD60" s="54">
        <v>0</v>
      </c>
      <c r="AE60" s="14">
        <v>0</v>
      </c>
      <c r="AF60" s="47">
        <v>0</v>
      </c>
      <c r="AG60" s="6">
        <f t="shared" si="45"/>
        <v>0</v>
      </c>
      <c r="AH60" s="15">
        <f t="shared" si="46"/>
        <v>0</v>
      </c>
    </row>
    <row r="61" spans="1:34" x14ac:dyDescent="0.3">
      <c r="A61" s="43">
        <v>2016</v>
      </c>
      <c r="B61" s="44" t="s">
        <v>8</v>
      </c>
      <c r="C61" s="54">
        <v>0</v>
      </c>
      <c r="D61" s="14">
        <v>0</v>
      </c>
      <c r="E61" s="47">
        <v>0</v>
      </c>
      <c r="F61" s="54">
        <v>0</v>
      </c>
      <c r="G61" s="14">
        <v>0</v>
      </c>
      <c r="H61" s="47">
        <v>0</v>
      </c>
      <c r="I61" s="54">
        <v>0</v>
      </c>
      <c r="J61" s="14">
        <v>0</v>
      </c>
      <c r="K61" s="47">
        <v>0</v>
      </c>
      <c r="L61" s="54">
        <v>0</v>
      </c>
      <c r="M61" s="14">
        <v>0</v>
      </c>
      <c r="N61" s="47">
        <v>0</v>
      </c>
      <c r="O61" s="54">
        <v>0</v>
      </c>
      <c r="P61" s="14">
        <v>0</v>
      </c>
      <c r="Q61" s="47">
        <v>0</v>
      </c>
      <c r="R61" s="54">
        <v>1.911</v>
      </c>
      <c r="S61" s="14">
        <v>16.03</v>
      </c>
      <c r="T61" s="47">
        <f t="shared" ref="T61:T65" si="47">S61/R61*1000</f>
        <v>8388.2783882783879</v>
      </c>
      <c r="U61" s="54">
        <v>0</v>
      </c>
      <c r="V61" s="14">
        <v>0</v>
      </c>
      <c r="W61" s="47">
        <v>0</v>
      </c>
      <c r="X61" s="54">
        <v>0</v>
      </c>
      <c r="Y61" s="14">
        <v>0</v>
      </c>
      <c r="Z61" s="47">
        <v>0</v>
      </c>
      <c r="AA61" s="54">
        <v>0</v>
      </c>
      <c r="AB61" s="14">
        <v>0</v>
      </c>
      <c r="AC61" s="47">
        <v>0</v>
      </c>
      <c r="AD61" s="54">
        <v>0</v>
      </c>
      <c r="AE61" s="14">
        <v>0</v>
      </c>
      <c r="AF61" s="47">
        <v>0</v>
      </c>
      <c r="AG61" s="6">
        <f t="shared" si="45"/>
        <v>1.911</v>
      </c>
      <c r="AH61" s="15">
        <f t="shared" si="46"/>
        <v>16.03</v>
      </c>
    </row>
    <row r="62" spans="1:34" x14ac:dyDescent="0.3">
      <c r="A62" s="43">
        <v>2016</v>
      </c>
      <c r="B62" s="44" t="s">
        <v>9</v>
      </c>
      <c r="C62" s="54">
        <v>0</v>
      </c>
      <c r="D62" s="14">
        <v>0</v>
      </c>
      <c r="E62" s="47">
        <v>0</v>
      </c>
      <c r="F62" s="54">
        <v>0</v>
      </c>
      <c r="G62" s="14">
        <v>0</v>
      </c>
      <c r="H62" s="47">
        <v>0</v>
      </c>
      <c r="I62" s="54">
        <v>0</v>
      </c>
      <c r="J62" s="14">
        <v>0</v>
      </c>
      <c r="K62" s="47">
        <v>0</v>
      </c>
      <c r="L62" s="54">
        <v>0</v>
      </c>
      <c r="M62" s="14">
        <v>0</v>
      </c>
      <c r="N62" s="47">
        <v>0</v>
      </c>
      <c r="O62" s="54">
        <v>0</v>
      </c>
      <c r="P62" s="14">
        <v>0</v>
      </c>
      <c r="Q62" s="47">
        <v>0</v>
      </c>
      <c r="R62" s="54">
        <v>0</v>
      </c>
      <c r="S62" s="14">
        <v>0</v>
      </c>
      <c r="T62" s="47">
        <v>0</v>
      </c>
      <c r="U62" s="54">
        <v>0</v>
      </c>
      <c r="V62" s="14">
        <v>0</v>
      </c>
      <c r="W62" s="47">
        <v>0</v>
      </c>
      <c r="X62" s="54">
        <v>0</v>
      </c>
      <c r="Y62" s="14">
        <v>0</v>
      </c>
      <c r="Z62" s="47">
        <v>0</v>
      </c>
      <c r="AA62" s="54">
        <v>0</v>
      </c>
      <c r="AB62" s="14">
        <v>0</v>
      </c>
      <c r="AC62" s="47">
        <v>0</v>
      </c>
      <c r="AD62" s="54">
        <v>0</v>
      </c>
      <c r="AE62" s="14">
        <v>0</v>
      </c>
      <c r="AF62" s="47">
        <v>0</v>
      </c>
      <c r="AG62" s="6">
        <f t="shared" si="45"/>
        <v>0</v>
      </c>
      <c r="AH62" s="15">
        <f t="shared" si="46"/>
        <v>0</v>
      </c>
    </row>
    <row r="63" spans="1:34" x14ac:dyDescent="0.3">
      <c r="A63" s="43">
        <v>2016</v>
      </c>
      <c r="B63" s="44" t="s">
        <v>10</v>
      </c>
      <c r="C63" s="54">
        <v>1.0149999999999999</v>
      </c>
      <c r="D63" s="14">
        <v>3</v>
      </c>
      <c r="E63" s="47">
        <f t="shared" ref="E63:E66" si="48">D63/C63*1000</f>
        <v>2955.6650246305421</v>
      </c>
      <c r="F63" s="54">
        <v>0</v>
      </c>
      <c r="G63" s="14">
        <v>0</v>
      </c>
      <c r="H63" s="47">
        <v>0</v>
      </c>
      <c r="I63" s="54">
        <v>0</v>
      </c>
      <c r="J63" s="14">
        <v>0</v>
      </c>
      <c r="K63" s="47">
        <v>0</v>
      </c>
      <c r="L63" s="54">
        <v>0</v>
      </c>
      <c r="M63" s="14">
        <v>0</v>
      </c>
      <c r="N63" s="47">
        <v>0</v>
      </c>
      <c r="O63" s="54">
        <v>0</v>
      </c>
      <c r="P63" s="14">
        <v>0</v>
      </c>
      <c r="Q63" s="47">
        <v>0</v>
      </c>
      <c r="R63" s="54">
        <v>0</v>
      </c>
      <c r="S63" s="14">
        <v>0</v>
      </c>
      <c r="T63" s="47">
        <v>0</v>
      </c>
      <c r="U63" s="54">
        <v>0</v>
      </c>
      <c r="V63" s="14">
        <v>0</v>
      </c>
      <c r="W63" s="47">
        <v>0</v>
      </c>
      <c r="X63" s="54">
        <v>0</v>
      </c>
      <c r="Y63" s="14">
        <v>0</v>
      </c>
      <c r="Z63" s="47">
        <v>0</v>
      </c>
      <c r="AA63" s="54">
        <v>0</v>
      </c>
      <c r="AB63" s="14">
        <v>0</v>
      </c>
      <c r="AC63" s="47">
        <v>0</v>
      </c>
      <c r="AD63" s="54">
        <v>0</v>
      </c>
      <c r="AE63" s="14">
        <v>0</v>
      </c>
      <c r="AF63" s="47">
        <v>0</v>
      </c>
      <c r="AG63" s="6">
        <f t="shared" si="45"/>
        <v>1.0149999999999999</v>
      </c>
      <c r="AH63" s="15">
        <f t="shared" si="46"/>
        <v>3</v>
      </c>
    </row>
    <row r="64" spans="1:34" x14ac:dyDescent="0.3">
      <c r="A64" s="43">
        <v>2016</v>
      </c>
      <c r="B64" s="44" t="s">
        <v>11</v>
      </c>
      <c r="C64" s="54">
        <v>0</v>
      </c>
      <c r="D64" s="14">
        <v>0</v>
      </c>
      <c r="E64" s="47">
        <v>0</v>
      </c>
      <c r="F64" s="54">
        <v>0</v>
      </c>
      <c r="G64" s="14">
        <v>0</v>
      </c>
      <c r="H64" s="47">
        <v>0</v>
      </c>
      <c r="I64" s="54">
        <v>0</v>
      </c>
      <c r="J64" s="14">
        <v>0</v>
      </c>
      <c r="K64" s="47">
        <v>0</v>
      </c>
      <c r="L64" s="54">
        <v>0</v>
      </c>
      <c r="M64" s="14">
        <v>0</v>
      </c>
      <c r="N64" s="47">
        <v>0</v>
      </c>
      <c r="O64" s="54">
        <v>0</v>
      </c>
      <c r="P64" s="14">
        <v>0</v>
      </c>
      <c r="Q64" s="47">
        <v>0</v>
      </c>
      <c r="R64" s="54">
        <v>9.8000000000000004E-2</v>
      </c>
      <c r="S64" s="14">
        <v>0.37</v>
      </c>
      <c r="T64" s="47">
        <f t="shared" si="47"/>
        <v>3775.5102040816328</v>
      </c>
      <c r="U64" s="54">
        <v>0</v>
      </c>
      <c r="V64" s="14">
        <v>0</v>
      </c>
      <c r="W64" s="47">
        <v>0</v>
      </c>
      <c r="X64" s="54">
        <v>0</v>
      </c>
      <c r="Y64" s="14">
        <v>0</v>
      </c>
      <c r="Z64" s="47">
        <v>0</v>
      </c>
      <c r="AA64" s="54">
        <v>0</v>
      </c>
      <c r="AB64" s="14">
        <v>0</v>
      </c>
      <c r="AC64" s="47">
        <v>0</v>
      </c>
      <c r="AD64" s="54">
        <v>0</v>
      </c>
      <c r="AE64" s="14">
        <v>0</v>
      </c>
      <c r="AF64" s="47">
        <v>0</v>
      </c>
      <c r="AG64" s="6">
        <f t="shared" si="45"/>
        <v>9.8000000000000004E-2</v>
      </c>
      <c r="AH64" s="15">
        <f t="shared" si="46"/>
        <v>0.37</v>
      </c>
    </row>
    <row r="65" spans="1:34" x14ac:dyDescent="0.3">
      <c r="A65" s="43">
        <v>2016</v>
      </c>
      <c r="B65" s="44" t="s">
        <v>12</v>
      </c>
      <c r="C65" s="50">
        <v>0</v>
      </c>
      <c r="D65" s="11">
        <v>0</v>
      </c>
      <c r="E65" s="47">
        <v>0</v>
      </c>
      <c r="F65" s="50">
        <v>0</v>
      </c>
      <c r="G65" s="11">
        <v>0</v>
      </c>
      <c r="H65" s="47">
        <v>0</v>
      </c>
      <c r="I65" s="50">
        <v>0</v>
      </c>
      <c r="J65" s="11">
        <v>0</v>
      </c>
      <c r="K65" s="47">
        <v>0</v>
      </c>
      <c r="L65" s="50">
        <v>0</v>
      </c>
      <c r="M65" s="11">
        <v>0</v>
      </c>
      <c r="N65" s="47">
        <v>0</v>
      </c>
      <c r="O65" s="50">
        <v>0</v>
      </c>
      <c r="P65" s="11">
        <v>0</v>
      </c>
      <c r="Q65" s="47">
        <v>0</v>
      </c>
      <c r="R65" s="50">
        <v>2.6030000000000002</v>
      </c>
      <c r="S65" s="11">
        <v>16.77</v>
      </c>
      <c r="T65" s="47">
        <f t="shared" si="47"/>
        <v>6442.5662696888203</v>
      </c>
      <c r="U65" s="50">
        <v>0</v>
      </c>
      <c r="V65" s="11">
        <v>0</v>
      </c>
      <c r="W65" s="47">
        <v>0</v>
      </c>
      <c r="X65" s="50">
        <v>0</v>
      </c>
      <c r="Y65" s="11">
        <v>0</v>
      </c>
      <c r="Z65" s="47">
        <v>0</v>
      </c>
      <c r="AA65" s="50">
        <v>0</v>
      </c>
      <c r="AB65" s="11">
        <v>0</v>
      </c>
      <c r="AC65" s="47">
        <v>0</v>
      </c>
      <c r="AD65" s="54">
        <v>0</v>
      </c>
      <c r="AE65" s="14">
        <v>0</v>
      </c>
      <c r="AF65" s="47">
        <v>0</v>
      </c>
      <c r="AG65" s="6">
        <f t="shared" si="45"/>
        <v>2.6030000000000002</v>
      </c>
      <c r="AH65" s="15">
        <f t="shared" si="46"/>
        <v>16.77</v>
      </c>
    </row>
    <row r="66" spans="1:34" x14ac:dyDescent="0.3">
      <c r="A66" s="43">
        <v>2016</v>
      </c>
      <c r="B66" s="44" t="s">
        <v>13</v>
      </c>
      <c r="C66" s="50">
        <v>0.91500000000000004</v>
      </c>
      <c r="D66" s="11">
        <v>11.53</v>
      </c>
      <c r="E66" s="47">
        <f t="shared" si="48"/>
        <v>12601.092896174861</v>
      </c>
      <c r="F66" s="50">
        <v>0</v>
      </c>
      <c r="G66" s="11">
        <v>0</v>
      </c>
      <c r="H66" s="47">
        <v>0</v>
      </c>
      <c r="I66" s="50">
        <v>0</v>
      </c>
      <c r="J66" s="11">
        <v>0</v>
      </c>
      <c r="K66" s="47">
        <v>0</v>
      </c>
      <c r="L66" s="50">
        <v>0</v>
      </c>
      <c r="M66" s="11">
        <v>0</v>
      </c>
      <c r="N66" s="47">
        <v>0</v>
      </c>
      <c r="O66" s="50">
        <v>0</v>
      </c>
      <c r="P66" s="11">
        <v>0</v>
      </c>
      <c r="Q66" s="47">
        <v>0</v>
      </c>
      <c r="R66" s="50">
        <v>0</v>
      </c>
      <c r="S66" s="11">
        <v>0</v>
      </c>
      <c r="T66" s="47">
        <v>0</v>
      </c>
      <c r="U66" s="50">
        <v>0</v>
      </c>
      <c r="V66" s="11">
        <v>0</v>
      </c>
      <c r="W66" s="47">
        <v>0</v>
      </c>
      <c r="X66" s="50">
        <v>0</v>
      </c>
      <c r="Y66" s="11">
        <v>0</v>
      </c>
      <c r="Z66" s="47">
        <v>0</v>
      </c>
      <c r="AA66" s="50">
        <v>0</v>
      </c>
      <c r="AB66" s="11">
        <v>0</v>
      </c>
      <c r="AC66" s="47">
        <v>0</v>
      </c>
      <c r="AD66" s="54">
        <v>0</v>
      </c>
      <c r="AE66" s="14">
        <v>0</v>
      </c>
      <c r="AF66" s="47">
        <v>0</v>
      </c>
      <c r="AG66" s="6">
        <f t="shared" si="45"/>
        <v>0.91500000000000004</v>
      </c>
      <c r="AH66" s="15">
        <f t="shared" si="46"/>
        <v>11.53</v>
      </c>
    </row>
    <row r="67" spans="1:34" x14ac:dyDescent="0.3">
      <c r="A67" s="43">
        <v>2016</v>
      </c>
      <c r="B67" s="44" t="s">
        <v>14</v>
      </c>
      <c r="C67" s="50">
        <v>0</v>
      </c>
      <c r="D67" s="11">
        <v>0</v>
      </c>
      <c r="E67" s="47">
        <v>0</v>
      </c>
      <c r="F67" s="50">
        <v>0</v>
      </c>
      <c r="G67" s="11">
        <v>0</v>
      </c>
      <c r="H67" s="47">
        <v>0</v>
      </c>
      <c r="I67" s="50">
        <v>0</v>
      </c>
      <c r="J67" s="11">
        <v>0</v>
      </c>
      <c r="K67" s="47">
        <v>0</v>
      </c>
      <c r="L67" s="50">
        <v>0</v>
      </c>
      <c r="M67" s="11">
        <v>0</v>
      </c>
      <c r="N67" s="47">
        <v>0</v>
      </c>
      <c r="O67" s="50">
        <v>0</v>
      </c>
      <c r="P67" s="11">
        <v>0</v>
      </c>
      <c r="Q67" s="47">
        <v>0</v>
      </c>
      <c r="R67" s="50">
        <v>0</v>
      </c>
      <c r="S67" s="11">
        <v>0</v>
      </c>
      <c r="T67" s="47">
        <v>0</v>
      </c>
      <c r="U67" s="50">
        <v>0</v>
      </c>
      <c r="V67" s="11">
        <v>0</v>
      </c>
      <c r="W67" s="47">
        <v>0</v>
      </c>
      <c r="X67" s="50">
        <v>0</v>
      </c>
      <c r="Y67" s="11">
        <v>0</v>
      </c>
      <c r="Z67" s="47">
        <v>0</v>
      </c>
      <c r="AA67" s="50">
        <v>5.0000000000000001E-3</v>
      </c>
      <c r="AB67" s="11">
        <v>0.45</v>
      </c>
      <c r="AC67" s="47">
        <f t="shared" ref="AC67" si="49">AB67/AA67*1000</f>
        <v>90000</v>
      </c>
      <c r="AD67" s="54">
        <v>0</v>
      </c>
      <c r="AE67" s="14">
        <v>0</v>
      </c>
      <c r="AF67" s="47">
        <v>0</v>
      </c>
      <c r="AG67" s="6">
        <f t="shared" si="45"/>
        <v>0</v>
      </c>
      <c r="AH67" s="15">
        <f t="shared" si="46"/>
        <v>0</v>
      </c>
    </row>
    <row r="68" spans="1:34" x14ac:dyDescent="0.3">
      <c r="A68" s="43">
        <v>2016</v>
      </c>
      <c r="B68" s="47" t="s">
        <v>15</v>
      </c>
      <c r="C68" s="50">
        <v>0</v>
      </c>
      <c r="D68" s="11">
        <v>0</v>
      </c>
      <c r="E68" s="47">
        <v>0</v>
      </c>
      <c r="F68" s="50">
        <v>0</v>
      </c>
      <c r="G68" s="11">
        <v>0</v>
      </c>
      <c r="H68" s="47">
        <v>0</v>
      </c>
      <c r="I68" s="50">
        <v>0</v>
      </c>
      <c r="J68" s="11">
        <v>0</v>
      </c>
      <c r="K68" s="47">
        <v>0</v>
      </c>
      <c r="L68" s="50">
        <v>0</v>
      </c>
      <c r="M68" s="11">
        <v>0</v>
      </c>
      <c r="N68" s="47">
        <v>0</v>
      </c>
      <c r="O68" s="50">
        <v>0</v>
      </c>
      <c r="P68" s="11">
        <v>0</v>
      </c>
      <c r="Q68" s="47">
        <v>0</v>
      </c>
      <c r="R68" s="50">
        <v>0</v>
      </c>
      <c r="S68" s="11">
        <v>0</v>
      </c>
      <c r="T68" s="47">
        <v>0</v>
      </c>
      <c r="U68" s="50">
        <v>1.0999999999999999E-2</v>
      </c>
      <c r="V68" s="11">
        <v>0.51</v>
      </c>
      <c r="W68" s="47">
        <f t="shared" ref="W68" si="50">V68/U68*1000</f>
        <v>46363.636363636368</v>
      </c>
      <c r="X68" s="50">
        <v>0</v>
      </c>
      <c r="Y68" s="11">
        <v>0</v>
      </c>
      <c r="Z68" s="47">
        <v>0</v>
      </c>
      <c r="AA68" s="50">
        <v>0</v>
      </c>
      <c r="AB68" s="11">
        <v>0</v>
      </c>
      <c r="AC68" s="47">
        <v>0</v>
      </c>
      <c r="AD68" s="50">
        <v>0</v>
      </c>
      <c r="AE68" s="11">
        <v>0</v>
      </c>
      <c r="AF68" s="47">
        <v>0</v>
      </c>
      <c r="AG68" s="6">
        <f t="shared" si="45"/>
        <v>1.0999999999999999E-2</v>
      </c>
      <c r="AH68" s="15">
        <f t="shared" si="46"/>
        <v>0.51</v>
      </c>
    </row>
    <row r="69" spans="1:34" x14ac:dyDescent="0.3">
      <c r="A69" s="43">
        <v>2016</v>
      </c>
      <c r="B69" s="44" t="s">
        <v>16</v>
      </c>
      <c r="C69" s="50">
        <v>0</v>
      </c>
      <c r="D69" s="11">
        <v>0</v>
      </c>
      <c r="E69" s="47">
        <v>0</v>
      </c>
      <c r="F69" s="50">
        <v>0</v>
      </c>
      <c r="G69" s="11">
        <v>0</v>
      </c>
      <c r="H69" s="47">
        <v>0</v>
      </c>
      <c r="I69" s="50">
        <v>0</v>
      </c>
      <c r="J69" s="11">
        <v>0</v>
      </c>
      <c r="K69" s="47">
        <v>0</v>
      </c>
      <c r="L69" s="50">
        <v>0</v>
      </c>
      <c r="M69" s="11">
        <v>0</v>
      </c>
      <c r="N69" s="47">
        <v>0</v>
      </c>
      <c r="O69" s="50">
        <v>0</v>
      </c>
      <c r="P69" s="11">
        <v>0</v>
      </c>
      <c r="Q69" s="47">
        <v>0</v>
      </c>
      <c r="R69" s="50">
        <v>0</v>
      </c>
      <c r="S69" s="11">
        <v>0</v>
      </c>
      <c r="T69" s="47">
        <v>0</v>
      </c>
      <c r="U69" s="50">
        <v>0</v>
      </c>
      <c r="V69" s="11">
        <v>0</v>
      </c>
      <c r="W69" s="47">
        <v>0</v>
      </c>
      <c r="X69" s="50">
        <v>0</v>
      </c>
      <c r="Y69" s="11">
        <v>0</v>
      </c>
      <c r="Z69" s="47">
        <v>0</v>
      </c>
      <c r="AA69" s="50">
        <v>0</v>
      </c>
      <c r="AB69" s="11">
        <v>0</v>
      </c>
      <c r="AC69" s="47">
        <v>0</v>
      </c>
      <c r="AD69" s="50">
        <v>0</v>
      </c>
      <c r="AE69" s="11">
        <v>0</v>
      </c>
      <c r="AF69" s="47">
        <v>0</v>
      </c>
      <c r="AG69" s="6">
        <f t="shared" si="45"/>
        <v>0</v>
      </c>
      <c r="AH69" s="15">
        <f t="shared" si="46"/>
        <v>0</v>
      </c>
    </row>
    <row r="70" spans="1:34" ht="15" thickBot="1" x14ac:dyDescent="0.35">
      <c r="A70" s="45"/>
      <c r="B70" s="46" t="s">
        <v>17</v>
      </c>
      <c r="C70" s="51">
        <f t="shared" ref="C70:D70" si="51">SUM(C58:C69)</f>
        <v>1.93</v>
      </c>
      <c r="D70" s="36">
        <f t="shared" si="51"/>
        <v>14.53</v>
      </c>
      <c r="E70" s="52"/>
      <c r="F70" s="51">
        <f t="shared" ref="F70:G70" si="52">SUM(F58:F69)</f>
        <v>0</v>
      </c>
      <c r="G70" s="36">
        <f t="shared" si="52"/>
        <v>0</v>
      </c>
      <c r="H70" s="52"/>
      <c r="I70" s="51">
        <f t="shared" ref="I70:J70" si="53">SUM(I58:I69)</f>
        <v>0</v>
      </c>
      <c r="J70" s="36">
        <f t="shared" si="53"/>
        <v>0</v>
      </c>
      <c r="K70" s="52"/>
      <c r="L70" s="51">
        <f t="shared" ref="L70:M70" si="54">SUM(L58:L69)</f>
        <v>0</v>
      </c>
      <c r="M70" s="36">
        <f t="shared" si="54"/>
        <v>0</v>
      </c>
      <c r="N70" s="52"/>
      <c r="O70" s="51">
        <f t="shared" ref="O70:P70" si="55">SUM(O58:O69)</f>
        <v>0</v>
      </c>
      <c r="P70" s="36">
        <f t="shared" si="55"/>
        <v>0</v>
      </c>
      <c r="Q70" s="52"/>
      <c r="R70" s="51">
        <f t="shared" ref="R70:S70" si="56">SUM(R58:R69)</f>
        <v>4.6120000000000001</v>
      </c>
      <c r="S70" s="36">
        <f t="shared" si="56"/>
        <v>33.17</v>
      </c>
      <c r="T70" s="52"/>
      <c r="U70" s="51">
        <f t="shared" ref="U70:V70" si="57">SUM(U58:U69)</f>
        <v>1.0999999999999999E-2</v>
      </c>
      <c r="V70" s="36">
        <f t="shared" si="57"/>
        <v>0.51</v>
      </c>
      <c r="W70" s="52"/>
      <c r="X70" s="51">
        <f t="shared" ref="X70:Y70" si="58">SUM(X58:X69)</f>
        <v>0</v>
      </c>
      <c r="Y70" s="36">
        <f t="shared" si="58"/>
        <v>0</v>
      </c>
      <c r="Z70" s="52"/>
      <c r="AA70" s="51">
        <f t="shared" ref="AA70:AB70" si="59">SUM(AA58:AA69)</f>
        <v>5.0000000000000001E-3</v>
      </c>
      <c r="AB70" s="36">
        <f t="shared" si="59"/>
        <v>0.45</v>
      </c>
      <c r="AC70" s="52"/>
      <c r="AD70" s="51">
        <f t="shared" ref="AD70:AE70" si="60">SUM(AD58:AD69)</f>
        <v>0</v>
      </c>
      <c r="AE70" s="36">
        <f t="shared" si="60"/>
        <v>0</v>
      </c>
      <c r="AF70" s="52"/>
      <c r="AG70" s="37">
        <f t="shared" si="45"/>
        <v>6.5529999999999999</v>
      </c>
      <c r="AH70" s="38">
        <f t="shared" si="46"/>
        <v>48.21</v>
      </c>
    </row>
    <row r="71" spans="1:34" x14ac:dyDescent="0.3">
      <c r="A71" s="43">
        <v>2017</v>
      </c>
      <c r="B71" s="44" t="s">
        <v>5</v>
      </c>
      <c r="C71" s="50">
        <v>0</v>
      </c>
      <c r="D71" s="11">
        <v>0</v>
      </c>
      <c r="E71" s="47">
        <v>0</v>
      </c>
      <c r="F71" s="50">
        <v>0</v>
      </c>
      <c r="G71" s="11">
        <v>0</v>
      </c>
      <c r="H71" s="47">
        <v>0</v>
      </c>
      <c r="I71" s="50">
        <v>0</v>
      </c>
      <c r="J71" s="11">
        <v>0</v>
      </c>
      <c r="K71" s="47">
        <v>0</v>
      </c>
      <c r="L71" s="50">
        <v>0</v>
      </c>
      <c r="M71" s="11">
        <v>0</v>
      </c>
      <c r="N71" s="47">
        <v>0</v>
      </c>
      <c r="O71" s="50">
        <v>0</v>
      </c>
      <c r="P71" s="11">
        <v>0</v>
      </c>
      <c r="Q71" s="47">
        <v>0</v>
      </c>
      <c r="R71" s="50">
        <v>0</v>
      </c>
      <c r="S71" s="11">
        <v>0</v>
      </c>
      <c r="T71" s="47">
        <v>0</v>
      </c>
      <c r="U71" s="50">
        <v>0</v>
      </c>
      <c r="V71" s="11">
        <v>0</v>
      </c>
      <c r="W71" s="47">
        <v>0</v>
      </c>
      <c r="X71" s="50">
        <v>0</v>
      </c>
      <c r="Y71" s="11">
        <v>0</v>
      </c>
      <c r="Z71" s="47">
        <v>0</v>
      </c>
      <c r="AA71" s="50">
        <v>0</v>
      </c>
      <c r="AB71" s="11">
        <v>0</v>
      </c>
      <c r="AC71" s="47">
        <v>0</v>
      </c>
      <c r="AD71" s="50">
        <v>0</v>
      </c>
      <c r="AE71" s="11">
        <v>0</v>
      </c>
      <c r="AF71" s="47">
        <v>0</v>
      </c>
      <c r="AG71" s="6">
        <f t="shared" si="45"/>
        <v>0</v>
      </c>
      <c r="AH71" s="15">
        <f t="shared" si="46"/>
        <v>0</v>
      </c>
    </row>
    <row r="72" spans="1:34" x14ac:dyDescent="0.3">
      <c r="A72" s="43">
        <v>2017</v>
      </c>
      <c r="B72" s="44" t="s">
        <v>6</v>
      </c>
      <c r="C72" s="54">
        <v>0</v>
      </c>
      <c r="D72" s="14">
        <v>0</v>
      </c>
      <c r="E72" s="47">
        <v>0</v>
      </c>
      <c r="F72" s="54">
        <v>0</v>
      </c>
      <c r="G72" s="14">
        <v>0</v>
      </c>
      <c r="H72" s="47">
        <v>0</v>
      </c>
      <c r="I72" s="54">
        <v>0</v>
      </c>
      <c r="J72" s="14">
        <v>0</v>
      </c>
      <c r="K72" s="47">
        <v>0</v>
      </c>
      <c r="L72" s="54">
        <v>0</v>
      </c>
      <c r="M72" s="14">
        <v>0</v>
      </c>
      <c r="N72" s="47">
        <v>0</v>
      </c>
      <c r="O72" s="54">
        <v>0</v>
      </c>
      <c r="P72" s="14">
        <v>0</v>
      </c>
      <c r="Q72" s="47">
        <v>0</v>
      </c>
      <c r="R72" s="54">
        <v>0</v>
      </c>
      <c r="S72" s="14">
        <v>0</v>
      </c>
      <c r="T72" s="47">
        <v>0</v>
      </c>
      <c r="U72" s="54">
        <v>0</v>
      </c>
      <c r="V72" s="14">
        <v>0</v>
      </c>
      <c r="W72" s="47">
        <v>0</v>
      </c>
      <c r="X72" s="54">
        <v>0</v>
      </c>
      <c r="Y72" s="14">
        <v>0</v>
      </c>
      <c r="Z72" s="47">
        <v>0</v>
      </c>
      <c r="AA72" s="54">
        <v>0</v>
      </c>
      <c r="AB72" s="14">
        <v>0</v>
      </c>
      <c r="AC72" s="47">
        <v>0</v>
      </c>
      <c r="AD72" s="54">
        <v>0</v>
      </c>
      <c r="AE72" s="14">
        <v>0</v>
      </c>
      <c r="AF72" s="47">
        <v>0</v>
      </c>
      <c r="AG72" s="6">
        <f t="shared" si="45"/>
        <v>0</v>
      </c>
      <c r="AH72" s="15">
        <f t="shared" si="46"/>
        <v>0</v>
      </c>
    </row>
    <row r="73" spans="1:34" x14ac:dyDescent="0.3">
      <c r="A73" s="43">
        <v>2017</v>
      </c>
      <c r="B73" s="44" t="s">
        <v>7</v>
      </c>
      <c r="C73" s="54">
        <v>0</v>
      </c>
      <c r="D73" s="14">
        <v>0</v>
      </c>
      <c r="E73" s="47">
        <v>0</v>
      </c>
      <c r="F73" s="54">
        <v>0</v>
      </c>
      <c r="G73" s="14">
        <v>0</v>
      </c>
      <c r="H73" s="47">
        <v>0</v>
      </c>
      <c r="I73" s="54">
        <v>0</v>
      </c>
      <c r="J73" s="14">
        <v>0</v>
      </c>
      <c r="K73" s="47">
        <v>0</v>
      </c>
      <c r="L73" s="54">
        <v>0</v>
      </c>
      <c r="M73" s="14">
        <v>0</v>
      </c>
      <c r="N73" s="47">
        <v>0</v>
      </c>
      <c r="O73" s="54">
        <v>0</v>
      </c>
      <c r="P73" s="14">
        <v>0</v>
      </c>
      <c r="Q73" s="47">
        <v>0</v>
      </c>
      <c r="R73" s="54">
        <v>0</v>
      </c>
      <c r="S73" s="14">
        <v>0</v>
      </c>
      <c r="T73" s="47">
        <v>0</v>
      </c>
      <c r="U73" s="54">
        <v>0</v>
      </c>
      <c r="V73" s="14">
        <v>0</v>
      </c>
      <c r="W73" s="47">
        <v>0</v>
      </c>
      <c r="X73" s="54">
        <v>0</v>
      </c>
      <c r="Y73" s="14">
        <v>0</v>
      </c>
      <c r="Z73" s="47">
        <v>0</v>
      </c>
      <c r="AA73" s="54">
        <v>1E-3</v>
      </c>
      <c r="AB73" s="14">
        <v>0.38</v>
      </c>
      <c r="AC73" s="47">
        <f t="shared" ref="AC73" si="61">AB73/AA73*1000</f>
        <v>380000</v>
      </c>
      <c r="AD73" s="54">
        <v>0</v>
      </c>
      <c r="AE73" s="14">
        <v>0</v>
      </c>
      <c r="AF73" s="47">
        <v>0</v>
      </c>
      <c r="AG73" s="6">
        <f t="shared" si="45"/>
        <v>0</v>
      </c>
      <c r="AH73" s="15">
        <f t="shared" si="46"/>
        <v>0</v>
      </c>
    </row>
    <row r="74" spans="1:34" x14ac:dyDescent="0.3">
      <c r="A74" s="43">
        <v>2017</v>
      </c>
      <c r="B74" s="44" t="s">
        <v>8</v>
      </c>
      <c r="C74" s="54">
        <v>0</v>
      </c>
      <c r="D74" s="14">
        <v>0</v>
      </c>
      <c r="E74" s="47">
        <v>0</v>
      </c>
      <c r="F74" s="54">
        <v>0</v>
      </c>
      <c r="G74" s="14">
        <v>0</v>
      </c>
      <c r="H74" s="47">
        <v>0</v>
      </c>
      <c r="I74" s="54">
        <v>0</v>
      </c>
      <c r="J74" s="14">
        <v>0</v>
      </c>
      <c r="K74" s="47">
        <v>0</v>
      </c>
      <c r="L74" s="54">
        <v>0</v>
      </c>
      <c r="M74" s="14">
        <v>0</v>
      </c>
      <c r="N74" s="47">
        <v>0</v>
      </c>
      <c r="O74" s="54">
        <v>0</v>
      </c>
      <c r="P74" s="14">
        <v>0</v>
      </c>
      <c r="Q74" s="47">
        <v>0</v>
      </c>
      <c r="R74" s="54">
        <v>0</v>
      </c>
      <c r="S74" s="14">
        <v>0</v>
      </c>
      <c r="T74" s="47">
        <v>0</v>
      </c>
      <c r="U74" s="54">
        <v>0</v>
      </c>
      <c r="V74" s="14">
        <v>0</v>
      </c>
      <c r="W74" s="47">
        <v>0</v>
      </c>
      <c r="X74" s="54">
        <v>0</v>
      </c>
      <c r="Y74" s="14">
        <v>0</v>
      </c>
      <c r="Z74" s="47">
        <v>0</v>
      </c>
      <c r="AA74" s="54">
        <v>0</v>
      </c>
      <c r="AB74" s="14">
        <v>0</v>
      </c>
      <c r="AC74" s="47">
        <v>0</v>
      </c>
      <c r="AD74" s="54">
        <v>0</v>
      </c>
      <c r="AE74" s="14">
        <v>0</v>
      </c>
      <c r="AF74" s="47">
        <v>0</v>
      </c>
      <c r="AG74" s="6">
        <f t="shared" si="45"/>
        <v>0</v>
      </c>
      <c r="AH74" s="15">
        <f t="shared" si="46"/>
        <v>0</v>
      </c>
    </row>
    <row r="75" spans="1:34" x14ac:dyDescent="0.3">
      <c r="A75" s="43">
        <v>2017</v>
      </c>
      <c r="B75" s="44" t="s">
        <v>9</v>
      </c>
      <c r="C75" s="54">
        <v>0</v>
      </c>
      <c r="D75" s="14">
        <v>0</v>
      </c>
      <c r="E75" s="47">
        <v>0</v>
      </c>
      <c r="F75" s="54">
        <v>0</v>
      </c>
      <c r="G75" s="14">
        <v>0</v>
      </c>
      <c r="H75" s="47">
        <v>0</v>
      </c>
      <c r="I75" s="54">
        <v>0</v>
      </c>
      <c r="J75" s="14">
        <v>0</v>
      </c>
      <c r="K75" s="47">
        <v>0</v>
      </c>
      <c r="L75" s="54">
        <v>0</v>
      </c>
      <c r="M75" s="14">
        <v>0</v>
      </c>
      <c r="N75" s="47">
        <v>0</v>
      </c>
      <c r="O75" s="54">
        <v>0</v>
      </c>
      <c r="P75" s="14">
        <v>0</v>
      </c>
      <c r="Q75" s="47">
        <v>0</v>
      </c>
      <c r="R75" s="54">
        <v>0</v>
      </c>
      <c r="S75" s="14">
        <v>0</v>
      </c>
      <c r="T75" s="47">
        <v>0</v>
      </c>
      <c r="U75" s="54">
        <v>0</v>
      </c>
      <c r="V75" s="14">
        <v>0</v>
      </c>
      <c r="W75" s="47">
        <v>0</v>
      </c>
      <c r="X75" s="54">
        <v>0</v>
      </c>
      <c r="Y75" s="14">
        <v>0</v>
      </c>
      <c r="Z75" s="47">
        <v>0</v>
      </c>
      <c r="AA75" s="54">
        <v>0</v>
      </c>
      <c r="AB75" s="14">
        <v>0</v>
      </c>
      <c r="AC75" s="47">
        <v>0</v>
      </c>
      <c r="AD75" s="54">
        <v>0</v>
      </c>
      <c r="AE75" s="14">
        <v>0</v>
      </c>
      <c r="AF75" s="47">
        <v>0</v>
      </c>
      <c r="AG75" s="6">
        <f t="shared" si="45"/>
        <v>0</v>
      </c>
      <c r="AH75" s="15">
        <f t="shared" si="46"/>
        <v>0</v>
      </c>
    </row>
    <row r="76" spans="1:34" x14ac:dyDescent="0.3">
      <c r="A76" s="43">
        <v>2017</v>
      </c>
      <c r="B76" s="44" t="s">
        <v>10</v>
      </c>
      <c r="C76" s="54">
        <v>0</v>
      </c>
      <c r="D76" s="14">
        <v>0</v>
      </c>
      <c r="E76" s="47">
        <v>0</v>
      </c>
      <c r="F76" s="54">
        <v>0</v>
      </c>
      <c r="G76" s="14">
        <v>0</v>
      </c>
      <c r="H76" s="47">
        <v>0</v>
      </c>
      <c r="I76" s="54">
        <v>0</v>
      </c>
      <c r="J76" s="14">
        <v>0</v>
      </c>
      <c r="K76" s="47">
        <v>0</v>
      </c>
      <c r="L76" s="54">
        <v>0</v>
      </c>
      <c r="M76" s="14">
        <v>0</v>
      </c>
      <c r="N76" s="47">
        <v>0</v>
      </c>
      <c r="O76" s="54">
        <v>0</v>
      </c>
      <c r="P76" s="14">
        <v>0</v>
      </c>
      <c r="Q76" s="47">
        <v>0</v>
      </c>
      <c r="R76" s="54">
        <v>0</v>
      </c>
      <c r="S76" s="14">
        <v>0</v>
      </c>
      <c r="T76" s="47">
        <v>0</v>
      </c>
      <c r="U76" s="54">
        <v>0</v>
      </c>
      <c r="V76" s="14">
        <v>0</v>
      </c>
      <c r="W76" s="47">
        <v>0</v>
      </c>
      <c r="X76" s="54">
        <v>0</v>
      </c>
      <c r="Y76" s="14">
        <v>0</v>
      </c>
      <c r="Z76" s="47">
        <v>0</v>
      </c>
      <c r="AA76" s="54">
        <v>0</v>
      </c>
      <c r="AB76" s="14">
        <v>0</v>
      </c>
      <c r="AC76" s="47">
        <v>0</v>
      </c>
      <c r="AD76" s="54">
        <v>0</v>
      </c>
      <c r="AE76" s="14">
        <v>0</v>
      </c>
      <c r="AF76" s="47">
        <v>0</v>
      </c>
      <c r="AG76" s="6">
        <f t="shared" si="45"/>
        <v>0</v>
      </c>
      <c r="AH76" s="15">
        <f t="shared" si="46"/>
        <v>0</v>
      </c>
    </row>
    <row r="77" spans="1:34" x14ac:dyDescent="0.3">
      <c r="A77" s="43">
        <v>2017</v>
      </c>
      <c r="B77" s="44" t="s">
        <v>11</v>
      </c>
      <c r="C77" s="54">
        <v>0</v>
      </c>
      <c r="D77" s="14">
        <v>0</v>
      </c>
      <c r="E77" s="47">
        <v>0</v>
      </c>
      <c r="F77" s="54">
        <v>0</v>
      </c>
      <c r="G77" s="14">
        <v>0</v>
      </c>
      <c r="H77" s="47">
        <v>0</v>
      </c>
      <c r="I77" s="54">
        <v>0</v>
      </c>
      <c r="J77" s="14">
        <v>0</v>
      </c>
      <c r="K77" s="47">
        <v>0</v>
      </c>
      <c r="L77" s="54">
        <v>0</v>
      </c>
      <c r="M77" s="14">
        <v>0</v>
      </c>
      <c r="N77" s="47">
        <v>0</v>
      </c>
      <c r="O77" s="54">
        <v>0</v>
      </c>
      <c r="P77" s="14">
        <v>0</v>
      </c>
      <c r="Q77" s="47">
        <v>0</v>
      </c>
      <c r="R77" s="54">
        <v>0</v>
      </c>
      <c r="S77" s="14">
        <v>0</v>
      </c>
      <c r="T77" s="47">
        <v>0</v>
      </c>
      <c r="U77" s="54">
        <v>0</v>
      </c>
      <c r="V77" s="14">
        <v>0</v>
      </c>
      <c r="W77" s="47">
        <v>0</v>
      </c>
      <c r="X77" s="54">
        <v>0</v>
      </c>
      <c r="Y77" s="14">
        <v>0</v>
      </c>
      <c r="Z77" s="47">
        <v>0</v>
      </c>
      <c r="AA77" s="54">
        <v>0</v>
      </c>
      <c r="AB77" s="14">
        <v>0</v>
      </c>
      <c r="AC77" s="47">
        <v>0</v>
      </c>
      <c r="AD77" s="54">
        <v>0</v>
      </c>
      <c r="AE77" s="14">
        <v>0</v>
      </c>
      <c r="AF77" s="47">
        <v>0</v>
      </c>
      <c r="AG77" s="6">
        <f t="shared" si="45"/>
        <v>0</v>
      </c>
      <c r="AH77" s="15">
        <f t="shared" si="46"/>
        <v>0</v>
      </c>
    </row>
    <row r="78" spans="1:34" x14ac:dyDescent="0.3">
      <c r="A78" s="43">
        <v>2017</v>
      </c>
      <c r="B78" s="44" t="s">
        <v>12</v>
      </c>
      <c r="C78" s="50">
        <v>0</v>
      </c>
      <c r="D78" s="11">
        <v>0</v>
      </c>
      <c r="E78" s="47">
        <v>0</v>
      </c>
      <c r="F78" s="50">
        <v>0</v>
      </c>
      <c r="G78" s="11">
        <v>0</v>
      </c>
      <c r="H78" s="47">
        <v>0</v>
      </c>
      <c r="I78" s="50">
        <v>0</v>
      </c>
      <c r="J78" s="11">
        <v>0</v>
      </c>
      <c r="K78" s="47">
        <v>0</v>
      </c>
      <c r="L78" s="50">
        <v>0</v>
      </c>
      <c r="M78" s="11">
        <v>0</v>
      </c>
      <c r="N78" s="47">
        <v>0</v>
      </c>
      <c r="O78" s="50">
        <v>0</v>
      </c>
      <c r="P78" s="11">
        <v>0</v>
      </c>
      <c r="Q78" s="47">
        <v>0</v>
      </c>
      <c r="R78" s="50">
        <v>0</v>
      </c>
      <c r="S78" s="11">
        <v>0</v>
      </c>
      <c r="T78" s="47">
        <v>0</v>
      </c>
      <c r="U78" s="50">
        <v>0</v>
      </c>
      <c r="V78" s="11">
        <v>0</v>
      </c>
      <c r="W78" s="47">
        <v>0</v>
      </c>
      <c r="X78" s="50">
        <v>0</v>
      </c>
      <c r="Y78" s="11">
        <v>0</v>
      </c>
      <c r="Z78" s="47">
        <v>0</v>
      </c>
      <c r="AA78" s="50">
        <v>0</v>
      </c>
      <c r="AB78" s="11">
        <v>0</v>
      </c>
      <c r="AC78" s="47">
        <v>0</v>
      </c>
      <c r="AD78" s="50">
        <v>0</v>
      </c>
      <c r="AE78" s="11">
        <v>0</v>
      </c>
      <c r="AF78" s="47">
        <v>0</v>
      </c>
      <c r="AG78" s="6">
        <f t="shared" si="45"/>
        <v>0</v>
      </c>
      <c r="AH78" s="15">
        <f t="shared" si="46"/>
        <v>0</v>
      </c>
    </row>
    <row r="79" spans="1:34" x14ac:dyDescent="0.3">
      <c r="A79" s="43">
        <v>2017</v>
      </c>
      <c r="B79" s="44" t="s">
        <v>13</v>
      </c>
      <c r="C79" s="50">
        <v>0</v>
      </c>
      <c r="D79" s="11">
        <v>0</v>
      </c>
      <c r="E79" s="47">
        <v>0</v>
      </c>
      <c r="F79" s="50">
        <v>0</v>
      </c>
      <c r="G79" s="11">
        <v>0</v>
      </c>
      <c r="H79" s="47">
        <v>0</v>
      </c>
      <c r="I79" s="50">
        <v>0</v>
      </c>
      <c r="J79" s="11">
        <v>0</v>
      </c>
      <c r="K79" s="47">
        <v>0</v>
      </c>
      <c r="L79" s="50">
        <v>0</v>
      </c>
      <c r="M79" s="11">
        <v>0</v>
      </c>
      <c r="N79" s="47">
        <v>0</v>
      </c>
      <c r="O79" s="50">
        <v>0</v>
      </c>
      <c r="P79" s="11">
        <v>0</v>
      </c>
      <c r="Q79" s="47">
        <v>0</v>
      </c>
      <c r="R79" s="50">
        <v>0</v>
      </c>
      <c r="S79" s="11">
        <v>0</v>
      </c>
      <c r="T79" s="47">
        <v>0</v>
      </c>
      <c r="U79" s="50">
        <v>0</v>
      </c>
      <c r="V79" s="11">
        <v>0</v>
      </c>
      <c r="W79" s="47">
        <v>0</v>
      </c>
      <c r="X79" s="50">
        <v>0</v>
      </c>
      <c r="Y79" s="11">
        <v>0</v>
      </c>
      <c r="Z79" s="47">
        <v>0</v>
      </c>
      <c r="AA79" s="50">
        <v>0</v>
      </c>
      <c r="AB79" s="11">
        <v>0</v>
      </c>
      <c r="AC79" s="47">
        <v>0</v>
      </c>
      <c r="AD79" s="50">
        <v>0</v>
      </c>
      <c r="AE79" s="11">
        <v>0</v>
      </c>
      <c r="AF79" s="47">
        <v>0</v>
      </c>
      <c r="AG79" s="6">
        <f t="shared" si="45"/>
        <v>0</v>
      </c>
      <c r="AH79" s="15">
        <f t="shared" si="46"/>
        <v>0</v>
      </c>
    </row>
    <row r="80" spans="1:34" x14ac:dyDescent="0.3">
      <c r="A80" s="43">
        <v>2017</v>
      </c>
      <c r="B80" s="44" t="s">
        <v>14</v>
      </c>
      <c r="C80" s="50">
        <v>0</v>
      </c>
      <c r="D80" s="11">
        <v>0</v>
      </c>
      <c r="E80" s="47">
        <v>0</v>
      </c>
      <c r="F80" s="50">
        <v>0</v>
      </c>
      <c r="G80" s="11">
        <v>0</v>
      </c>
      <c r="H80" s="47">
        <v>0</v>
      </c>
      <c r="I80" s="50">
        <v>0</v>
      </c>
      <c r="J80" s="11">
        <v>0</v>
      </c>
      <c r="K80" s="47">
        <v>0</v>
      </c>
      <c r="L80" s="50">
        <v>0</v>
      </c>
      <c r="M80" s="11">
        <v>0</v>
      </c>
      <c r="N80" s="47">
        <v>0</v>
      </c>
      <c r="O80" s="50">
        <v>0</v>
      </c>
      <c r="P80" s="11">
        <v>0</v>
      </c>
      <c r="Q80" s="47">
        <v>0</v>
      </c>
      <c r="R80" s="50">
        <v>0</v>
      </c>
      <c r="S80" s="11">
        <v>0</v>
      </c>
      <c r="T80" s="47">
        <v>0</v>
      </c>
      <c r="U80" s="50">
        <v>0</v>
      </c>
      <c r="V80" s="11">
        <v>0</v>
      </c>
      <c r="W80" s="47">
        <v>0</v>
      </c>
      <c r="X80" s="50">
        <v>0</v>
      </c>
      <c r="Y80" s="11">
        <v>0</v>
      </c>
      <c r="Z80" s="47">
        <v>0</v>
      </c>
      <c r="AA80" s="50">
        <v>0</v>
      </c>
      <c r="AB80" s="11">
        <v>0</v>
      </c>
      <c r="AC80" s="47">
        <v>0</v>
      </c>
      <c r="AD80" s="50">
        <v>0</v>
      </c>
      <c r="AE80" s="11">
        <v>0</v>
      </c>
      <c r="AF80" s="47">
        <v>0</v>
      </c>
      <c r="AG80" s="6">
        <f t="shared" si="45"/>
        <v>0</v>
      </c>
      <c r="AH80" s="15">
        <f t="shared" si="46"/>
        <v>0</v>
      </c>
    </row>
    <row r="81" spans="1:34" x14ac:dyDescent="0.3">
      <c r="A81" s="43">
        <v>2017</v>
      </c>
      <c r="B81" s="47" t="s">
        <v>15</v>
      </c>
      <c r="C81" s="50">
        <v>0</v>
      </c>
      <c r="D81" s="11">
        <v>0</v>
      </c>
      <c r="E81" s="47">
        <v>0</v>
      </c>
      <c r="F81" s="50">
        <v>0</v>
      </c>
      <c r="G81" s="11">
        <v>0</v>
      </c>
      <c r="H81" s="47">
        <v>0</v>
      </c>
      <c r="I81" s="50">
        <v>0</v>
      </c>
      <c r="J81" s="11">
        <v>0</v>
      </c>
      <c r="K81" s="47">
        <v>0</v>
      </c>
      <c r="L81" s="50">
        <v>0</v>
      </c>
      <c r="M81" s="11">
        <v>0</v>
      </c>
      <c r="N81" s="47">
        <v>0</v>
      </c>
      <c r="O81" s="50">
        <v>0</v>
      </c>
      <c r="P81" s="11">
        <v>0</v>
      </c>
      <c r="Q81" s="47">
        <v>0</v>
      </c>
      <c r="R81" s="50">
        <v>0.63800000000000001</v>
      </c>
      <c r="S81" s="11">
        <v>8.82</v>
      </c>
      <c r="T81" s="47">
        <f t="shared" ref="T81" si="62">S81/R81*1000</f>
        <v>13824.451410658306</v>
      </c>
      <c r="U81" s="50">
        <v>0</v>
      </c>
      <c r="V81" s="11">
        <v>0</v>
      </c>
      <c r="W81" s="47">
        <v>0</v>
      </c>
      <c r="X81" s="50">
        <v>0</v>
      </c>
      <c r="Y81" s="11">
        <v>0</v>
      </c>
      <c r="Z81" s="47">
        <v>0</v>
      </c>
      <c r="AA81" s="50">
        <v>0</v>
      </c>
      <c r="AB81" s="11">
        <v>0</v>
      </c>
      <c r="AC81" s="47">
        <v>0</v>
      </c>
      <c r="AD81" s="50">
        <v>0</v>
      </c>
      <c r="AE81" s="11">
        <v>0</v>
      </c>
      <c r="AF81" s="47">
        <v>0</v>
      </c>
      <c r="AG81" s="6">
        <f t="shared" si="45"/>
        <v>0.63800000000000001</v>
      </c>
      <c r="AH81" s="15">
        <f t="shared" si="46"/>
        <v>8.82</v>
      </c>
    </row>
    <row r="82" spans="1:34" x14ac:dyDescent="0.3">
      <c r="A82" s="43">
        <v>2017</v>
      </c>
      <c r="B82" s="44" t="s">
        <v>16</v>
      </c>
      <c r="C82" s="50">
        <v>0</v>
      </c>
      <c r="D82" s="11">
        <v>0</v>
      </c>
      <c r="E82" s="47">
        <v>0</v>
      </c>
      <c r="F82" s="50">
        <v>0</v>
      </c>
      <c r="G82" s="11">
        <v>0</v>
      </c>
      <c r="H82" s="47">
        <v>0</v>
      </c>
      <c r="I82" s="50">
        <v>0</v>
      </c>
      <c r="J82" s="11">
        <v>0</v>
      </c>
      <c r="K82" s="47">
        <v>0</v>
      </c>
      <c r="L82" s="50">
        <v>0</v>
      </c>
      <c r="M82" s="11">
        <v>0</v>
      </c>
      <c r="N82" s="47">
        <v>0</v>
      </c>
      <c r="O82" s="50">
        <v>0</v>
      </c>
      <c r="P82" s="11">
        <v>0</v>
      </c>
      <c r="Q82" s="47">
        <v>0</v>
      </c>
      <c r="R82" s="50">
        <v>0</v>
      </c>
      <c r="S82" s="11">
        <v>0</v>
      </c>
      <c r="T82" s="47">
        <v>0</v>
      </c>
      <c r="U82" s="50">
        <v>0</v>
      </c>
      <c r="V82" s="11">
        <v>0</v>
      </c>
      <c r="W82" s="47">
        <v>0</v>
      </c>
      <c r="X82" s="50">
        <v>0</v>
      </c>
      <c r="Y82" s="11">
        <v>0</v>
      </c>
      <c r="Z82" s="47">
        <v>0</v>
      </c>
      <c r="AA82" s="50">
        <v>0</v>
      </c>
      <c r="AB82" s="11">
        <v>0</v>
      </c>
      <c r="AC82" s="47">
        <v>0</v>
      </c>
      <c r="AD82" s="50">
        <v>0</v>
      </c>
      <c r="AE82" s="11">
        <v>0</v>
      </c>
      <c r="AF82" s="47">
        <v>0</v>
      </c>
      <c r="AG82" s="6">
        <f t="shared" si="45"/>
        <v>0</v>
      </c>
      <c r="AH82" s="15">
        <f t="shared" si="46"/>
        <v>0</v>
      </c>
    </row>
    <row r="83" spans="1:34" ht="15" thickBot="1" x14ac:dyDescent="0.35">
      <c r="A83" s="45"/>
      <c r="B83" s="46" t="s">
        <v>17</v>
      </c>
      <c r="C83" s="51">
        <f t="shared" ref="C83:D83" si="63">SUM(C71:C82)</f>
        <v>0</v>
      </c>
      <c r="D83" s="36">
        <f t="shared" si="63"/>
        <v>0</v>
      </c>
      <c r="E83" s="52"/>
      <c r="F83" s="51">
        <f t="shared" ref="F83:G83" si="64">SUM(F71:F82)</f>
        <v>0</v>
      </c>
      <c r="G83" s="36">
        <f t="shared" si="64"/>
        <v>0</v>
      </c>
      <c r="H83" s="52"/>
      <c r="I83" s="51">
        <f t="shared" ref="I83:J83" si="65">SUM(I71:I82)</f>
        <v>0</v>
      </c>
      <c r="J83" s="36">
        <f t="shared" si="65"/>
        <v>0</v>
      </c>
      <c r="K83" s="52"/>
      <c r="L83" s="51">
        <f t="shared" ref="L83:M83" si="66">SUM(L71:L82)</f>
        <v>0</v>
      </c>
      <c r="M83" s="36">
        <f t="shared" si="66"/>
        <v>0</v>
      </c>
      <c r="N83" s="52"/>
      <c r="O83" s="51">
        <f t="shared" ref="O83:P83" si="67">SUM(O71:O82)</f>
        <v>0</v>
      </c>
      <c r="P83" s="36">
        <f t="shared" si="67"/>
        <v>0</v>
      </c>
      <c r="Q83" s="52"/>
      <c r="R83" s="51">
        <f t="shared" ref="R83:S83" si="68">SUM(R71:R82)</f>
        <v>0.63800000000000001</v>
      </c>
      <c r="S83" s="36">
        <f t="shared" si="68"/>
        <v>8.82</v>
      </c>
      <c r="T83" s="52"/>
      <c r="U83" s="51">
        <f t="shared" ref="U83:V83" si="69">SUM(U71:U82)</f>
        <v>0</v>
      </c>
      <c r="V83" s="36">
        <f t="shared" si="69"/>
        <v>0</v>
      </c>
      <c r="W83" s="52"/>
      <c r="X83" s="51">
        <f t="shared" ref="X83:Y83" si="70">SUM(X71:X82)</f>
        <v>0</v>
      </c>
      <c r="Y83" s="36">
        <f t="shared" si="70"/>
        <v>0</v>
      </c>
      <c r="Z83" s="52"/>
      <c r="AA83" s="51">
        <f t="shared" ref="AA83:AB83" si="71">SUM(AA71:AA82)</f>
        <v>1E-3</v>
      </c>
      <c r="AB83" s="36">
        <f t="shared" si="71"/>
        <v>0.38</v>
      </c>
      <c r="AC83" s="52"/>
      <c r="AD83" s="51">
        <f t="shared" ref="AD83:AE83" si="72">SUM(AD71:AD82)</f>
        <v>0</v>
      </c>
      <c r="AE83" s="36">
        <f t="shared" si="72"/>
        <v>0</v>
      </c>
      <c r="AF83" s="52"/>
      <c r="AG83" s="37">
        <f t="shared" si="45"/>
        <v>0.63800000000000001</v>
      </c>
      <c r="AH83" s="38">
        <f t="shared" si="46"/>
        <v>8.82</v>
      </c>
    </row>
    <row r="84" spans="1:34" x14ac:dyDescent="0.3">
      <c r="A84" s="43">
        <v>2018</v>
      </c>
      <c r="B84" s="44" t="s">
        <v>5</v>
      </c>
      <c r="C84" s="50">
        <v>0</v>
      </c>
      <c r="D84" s="11">
        <v>0</v>
      </c>
      <c r="E84" s="47">
        <v>0</v>
      </c>
      <c r="F84" s="50">
        <v>0</v>
      </c>
      <c r="G84" s="11">
        <v>0</v>
      </c>
      <c r="H84" s="47">
        <v>0</v>
      </c>
      <c r="I84" s="50">
        <v>0</v>
      </c>
      <c r="J84" s="11">
        <v>0</v>
      </c>
      <c r="K84" s="47">
        <v>0</v>
      </c>
      <c r="L84" s="50">
        <v>0</v>
      </c>
      <c r="M84" s="11">
        <v>0</v>
      </c>
      <c r="N84" s="47">
        <v>0</v>
      </c>
      <c r="O84" s="50">
        <v>0</v>
      </c>
      <c r="P84" s="11">
        <v>0</v>
      </c>
      <c r="Q84" s="47">
        <v>0</v>
      </c>
      <c r="R84" s="50">
        <v>0</v>
      </c>
      <c r="S84" s="11">
        <v>0</v>
      </c>
      <c r="T84" s="47">
        <v>0</v>
      </c>
      <c r="U84" s="50">
        <v>0</v>
      </c>
      <c r="V84" s="11">
        <v>0</v>
      </c>
      <c r="W84" s="47">
        <v>0</v>
      </c>
      <c r="X84" s="50">
        <v>0</v>
      </c>
      <c r="Y84" s="11">
        <v>0</v>
      </c>
      <c r="Z84" s="47">
        <v>0</v>
      </c>
      <c r="AA84" s="50">
        <v>0</v>
      </c>
      <c r="AB84" s="11">
        <v>0</v>
      </c>
      <c r="AC84" s="47">
        <v>0</v>
      </c>
      <c r="AD84" s="50">
        <v>0</v>
      </c>
      <c r="AE84" s="11">
        <v>0</v>
      </c>
      <c r="AF84" s="47">
        <v>0</v>
      </c>
      <c r="AG84" s="6">
        <f t="shared" ref="AG84:AG96" si="73">SUM(C84,O84,R84,X84)+AD84+L84+U84+F84</f>
        <v>0</v>
      </c>
      <c r="AH84" s="15">
        <f t="shared" ref="AH84:AH96" si="74">SUM(D84,P84,S84,Y84)+AE84+M84+V84+G84</f>
        <v>0</v>
      </c>
    </row>
    <row r="85" spans="1:34" x14ac:dyDescent="0.3">
      <c r="A85" s="43">
        <v>2018</v>
      </c>
      <c r="B85" s="44" t="s">
        <v>6</v>
      </c>
      <c r="C85" s="54">
        <v>0</v>
      </c>
      <c r="D85" s="14">
        <v>0</v>
      </c>
      <c r="E85" s="47">
        <v>0</v>
      </c>
      <c r="F85" s="54">
        <v>0</v>
      </c>
      <c r="G85" s="14">
        <v>0</v>
      </c>
      <c r="H85" s="47">
        <v>0</v>
      </c>
      <c r="I85" s="54">
        <v>0</v>
      </c>
      <c r="J85" s="14">
        <v>0</v>
      </c>
      <c r="K85" s="47">
        <v>0</v>
      </c>
      <c r="L85" s="54">
        <v>0</v>
      </c>
      <c r="M85" s="14">
        <v>0</v>
      </c>
      <c r="N85" s="47">
        <v>0</v>
      </c>
      <c r="O85" s="54">
        <v>0</v>
      </c>
      <c r="P85" s="14">
        <v>0</v>
      </c>
      <c r="Q85" s="47">
        <v>0</v>
      </c>
      <c r="R85" s="54">
        <v>0.214</v>
      </c>
      <c r="S85" s="14">
        <v>0.97</v>
      </c>
      <c r="T85" s="47">
        <f t="shared" ref="T85:T95" si="75">S85/R85*1000</f>
        <v>4532.7102803738317</v>
      </c>
      <c r="U85" s="54">
        <v>0</v>
      </c>
      <c r="V85" s="14">
        <v>0</v>
      </c>
      <c r="W85" s="47">
        <v>0</v>
      </c>
      <c r="X85" s="54">
        <v>0</v>
      </c>
      <c r="Y85" s="14">
        <v>0</v>
      </c>
      <c r="Z85" s="47">
        <v>0</v>
      </c>
      <c r="AA85" s="54">
        <v>0</v>
      </c>
      <c r="AB85" s="14">
        <v>0</v>
      </c>
      <c r="AC85" s="47">
        <v>0</v>
      </c>
      <c r="AD85" s="54">
        <v>0</v>
      </c>
      <c r="AE85" s="14">
        <v>0</v>
      </c>
      <c r="AF85" s="47">
        <v>0</v>
      </c>
      <c r="AG85" s="6">
        <f t="shared" si="73"/>
        <v>0.214</v>
      </c>
      <c r="AH85" s="15">
        <f t="shared" si="74"/>
        <v>0.97</v>
      </c>
    </row>
    <row r="86" spans="1:34" x14ac:dyDescent="0.3">
      <c r="A86" s="43">
        <v>2018</v>
      </c>
      <c r="B86" s="44" t="s">
        <v>7</v>
      </c>
      <c r="C86" s="54">
        <v>0</v>
      </c>
      <c r="D86" s="14">
        <v>0</v>
      </c>
      <c r="E86" s="47">
        <v>0</v>
      </c>
      <c r="F86" s="54">
        <v>0</v>
      </c>
      <c r="G86" s="14">
        <v>0</v>
      </c>
      <c r="H86" s="47">
        <v>0</v>
      </c>
      <c r="I86" s="54">
        <v>0</v>
      </c>
      <c r="J86" s="14">
        <v>0</v>
      </c>
      <c r="K86" s="47">
        <v>0</v>
      </c>
      <c r="L86" s="54">
        <v>0</v>
      </c>
      <c r="M86" s="14">
        <v>0</v>
      </c>
      <c r="N86" s="47">
        <v>0</v>
      </c>
      <c r="O86" s="54">
        <v>0</v>
      </c>
      <c r="P86" s="14">
        <v>0</v>
      </c>
      <c r="Q86" s="47">
        <v>0</v>
      </c>
      <c r="R86" s="54">
        <v>0</v>
      </c>
      <c r="S86" s="14">
        <v>0</v>
      </c>
      <c r="T86" s="47">
        <v>0</v>
      </c>
      <c r="U86" s="54">
        <v>0</v>
      </c>
      <c r="V86" s="14">
        <v>0</v>
      </c>
      <c r="W86" s="47">
        <v>0</v>
      </c>
      <c r="X86" s="54">
        <v>0</v>
      </c>
      <c r="Y86" s="14">
        <v>0</v>
      </c>
      <c r="Z86" s="47">
        <v>0</v>
      </c>
      <c r="AA86" s="54">
        <v>0</v>
      </c>
      <c r="AB86" s="14">
        <v>0</v>
      </c>
      <c r="AC86" s="47">
        <v>0</v>
      </c>
      <c r="AD86" s="54">
        <v>0</v>
      </c>
      <c r="AE86" s="14">
        <v>0</v>
      </c>
      <c r="AF86" s="47">
        <v>0</v>
      </c>
      <c r="AG86" s="6">
        <f t="shared" si="73"/>
        <v>0</v>
      </c>
      <c r="AH86" s="15">
        <f t="shared" si="74"/>
        <v>0</v>
      </c>
    </row>
    <row r="87" spans="1:34" x14ac:dyDescent="0.3">
      <c r="A87" s="43">
        <v>2018</v>
      </c>
      <c r="B87" s="44" t="s">
        <v>8</v>
      </c>
      <c r="C87" s="54">
        <v>0</v>
      </c>
      <c r="D87" s="14">
        <v>0</v>
      </c>
      <c r="E87" s="47">
        <v>0</v>
      </c>
      <c r="F87" s="54">
        <v>1.244</v>
      </c>
      <c r="G87" s="14">
        <v>2.79</v>
      </c>
      <c r="H87" s="47">
        <f t="shared" ref="H87:H93" si="76">G87/F87*1000</f>
        <v>2242.7652733118971</v>
      </c>
      <c r="I87" s="54">
        <v>0</v>
      </c>
      <c r="J87" s="14">
        <v>0</v>
      </c>
      <c r="K87" s="47">
        <v>0</v>
      </c>
      <c r="L87" s="54">
        <v>0</v>
      </c>
      <c r="M87" s="14">
        <v>0</v>
      </c>
      <c r="N87" s="47">
        <v>0</v>
      </c>
      <c r="O87" s="54">
        <v>0</v>
      </c>
      <c r="P87" s="14">
        <v>0</v>
      </c>
      <c r="Q87" s="47">
        <v>0</v>
      </c>
      <c r="R87" s="54">
        <v>0</v>
      </c>
      <c r="S87" s="14">
        <v>0</v>
      </c>
      <c r="T87" s="47">
        <v>0</v>
      </c>
      <c r="U87" s="54">
        <v>0</v>
      </c>
      <c r="V87" s="14">
        <v>0</v>
      </c>
      <c r="W87" s="47">
        <v>0</v>
      </c>
      <c r="X87" s="54">
        <v>0</v>
      </c>
      <c r="Y87" s="14">
        <v>0</v>
      </c>
      <c r="Z87" s="47">
        <v>0</v>
      </c>
      <c r="AA87" s="54">
        <v>0</v>
      </c>
      <c r="AB87" s="14">
        <v>0</v>
      </c>
      <c r="AC87" s="47">
        <v>0</v>
      </c>
      <c r="AD87" s="54">
        <v>0</v>
      </c>
      <c r="AE87" s="14">
        <v>0</v>
      </c>
      <c r="AF87" s="47">
        <v>0</v>
      </c>
      <c r="AG87" s="6">
        <f t="shared" si="73"/>
        <v>1.244</v>
      </c>
      <c r="AH87" s="15">
        <f t="shared" si="74"/>
        <v>2.79</v>
      </c>
    </row>
    <row r="88" spans="1:34" x14ac:dyDescent="0.3">
      <c r="A88" s="43">
        <v>2018</v>
      </c>
      <c r="B88" s="44" t="s">
        <v>9</v>
      </c>
      <c r="C88" s="54">
        <v>0</v>
      </c>
      <c r="D88" s="14">
        <v>0</v>
      </c>
      <c r="E88" s="47">
        <v>0</v>
      </c>
      <c r="F88" s="54">
        <v>0</v>
      </c>
      <c r="G88" s="14">
        <v>0</v>
      </c>
      <c r="H88" s="47">
        <v>0</v>
      </c>
      <c r="I88" s="54">
        <v>0</v>
      </c>
      <c r="J88" s="14">
        <v>0</v>
      </c>
      <c r="K88" s="47">
        <v>0</v>
      </c>
      <c r="L88" s="54">
        <v>0</v>
      </c>
      <c r="M88" s="14">
        <v>0</v>
      </c>
      <c r="N88" s="47">
        <v>0</v>
      </c>
      <c r="O88" s="54">
        <v>0</v>
      </c>
      <c r="P88" s="14">
        <v>0</v>
      </c>
      <c r="Q88" s="47">
        <v>0</v>
      </c>
      <c r="R88" s="54">
        <v>0</v>
      </c>
      <c r="S88" s="14">
        <v>0</v>
      </c>
      <c r="T88" s="47">
        <v>0</v>
      </c>
      <c r="U88" s="54">
        <v>0</v>
      </c>
      <c r="V88" s="14">
        <v>0</v>
      </c>
      <c r="W88" s="47">
        <v>0</v>
      </c>
      <c r="X88" s="54">
        <v>0</v>
      </c>
      <c r="Y88" s="14">
        <v>0</v>
      </c>
      <c r="Z88" s="47">
        <v>0</v>
      </c>
      <c r="AA88" s="54">
        <v>0</v>
      </c>
      <c r="AB88" s="14">
        <v>0</v>
      </c>
      <c r="AC88" s="47">
        <v>0</v>
      </c>
      <c r="AD88" s="54">
        <v>0</v>
      </c>
      <c r="AE88" s="14">
        <v>0</v>
      </c>
      <c r="AF88" s="47">
        <v>0</v>
      </c>
      <c r="AG88" s="6">
        <f t="shared" si="73"/>
        <v>0</v>
      </c>
      <c r="AH88" s="15">
        <f t="shared" si="74"/>
        <v>0</v>
      </c>
    </row>
    <row r="89" spans="1:34" x14ac:dyDescent="0.3">
      <c r="A89" s="43">
        <v>2018</v>
      </c>
      <c r="B89" s="44" t="s">
        <v>10</v>
      </c>
      <c r="C89" s="54">
        <v>0</v>
      </c>
      <c r="D89" s="14">
        <v>0</v>
      </c>
      <c r="E89" s="47">
        <v>0</v>
      </c>
      <c r="F89" s="54">
        <v>0</v>
      </c>
      <c r="G89" s="14">
        <v>0</v>
      </c>
      <c r="H89" s="47">
        <v>0</v>
      </c>
      <c r="I89" s="54">
        <v>0</v>
      </c>
      <c r="J89" s="14">
        <v>0</v>
      </c>
      <c r="K89" s="47">
        <v>0</v>
      </c>
      <c r="L89" s="54">
        <v>0</v>
      </c>
      <c r="M89" s="14">
        <v>0</v>
      </c>
      <c r="N89" s="47">
        <v>0</v>
      </c>
      <c r="O89" s="54">
        <v>0</v>
      </c>
      <c r="P89" s="14">
        <v>0</v>
      </c>
      <c r="Q89" s="47">
        <v>0</v>
      </c>
      <c r="R89" s="54">
        <v>0</v>
      </c>
      <c r="S89" s="14">
        <v>0</v>
      </c>
      <c r="T89" s="47">
        <v>0</v>
      </c>
      <c r="U89" s="54">
        <v>0</v>
      </c>
      <c r="V89" s="14">
        <v>0</v>
      </c>
      <c r="W89" s="47">
        <v>0</v>
      </c>
      <c r="X89" s="54">
        <v>0</v>
      </c>
      <c r="Y89" s="14">
        <v>0</v>
      </c>
      <c r="Z89" s="47">
        <v>0</v>
      </c>
      <c r="AA89" s="54">
        <v>0</v>
      </c>
      <c r="AB89" s="14">
        <v>0</v>
      </c>
      <c r="AC89" s="47">
        <v>0</v>
      </c>
      <c r="AD89" s="54">
        <v>0</v>
      </c>
      <c r="AE89" s="14">
        <v>0</v>
      </c>
      <c r="AF89" s="47">
        <v>0</v>
      </c>
      <c r="AG89" s="6">
        <f t="shared" si="73"/>
        <v>0</v>
      </c>
      <c r="AH89" s="15">
        <f t="shared" si="74"/>
        <v>0</v>
      </c>
    </row>
    <row r="90" spans="1:34" x14ac:dyDescent="0.3">
      <c r="A90" s="43">
        <v>2018</v>
      </c>
      <c r="B90" s="44" t="s">
        <v>11</v>
      </c>
      <c r="C90" s="54">
        <v>0</v>
      </c>
      <c r="D90" s="14">
        <v>0</v>
      </c>
      <c r="E90" s="47">
        <v>0</v>
      </c>
      <c r="F90" s="54">
        <v>0</v>
      </c>
      <c r="G90" s="14">
        <v>0</v>
      </c>
      <c r="H90" s="47">
        <v>0</v>
      </c>
      <c r="I90" s="54">
        <v>0</v>
      </c>
      <c r="J90" s="14">
        <v>0</v>
      </c>
      <c r="K90" s="47">
        <v>0</v>
      </c>
      <c r="L90" s="54">
        <v>0</v>
      </c>
      <c r="M90" s="14">
        <v>0</v>
      </c>
      <c r="N90" s="47">
        <v>0</v>
      </c>
      <c r="O90" s="54">
        <v>0</v>
      </c>
      <c r="P90" s="14">
        <v>0</v>
      </c>
      <c r="Q90" s="47">
        <v>0</v>
      </c>
      <c r="R90" s="54">
        <v>0</v>
      </c>
      <c r="S90" s="14">
        <v>0</v>
      </c>
      <c r="T90" s="47">
        <v>0</v>
      </c>
      <c r="U90" s="54">
        <v>0</v>
      </c>
      <c r="V90" s="14">
        <v>0</v>
      </c>
      <c r="W90" s="47">
        <v>0</v>
      </c>
      <c r="X90" s="54">
        <v>0</v>
      </c>
      <c r="Y90" s="14">
        <v>0</v>
      </c>
      <c r="Z90" s="47">
        <v>0</v>
      </c>
      <c r="AA90" s="54">
        <v>0</v>
      </c>
      <c r="AB90" s="14">
        <v>0</v>
      </c>
      <c r="AC90" s="47">
        <v>0</v>
      </c>
      <c r="AD90" s="54">
        <v>0</v>
      </c>
      <c r="AE90" s="14">
        <v>0</v>
      </c>
      <c r="AF90" s="47">
        <v>0</v>
      </c>
      <c r="AG90" s="6">
        <f t="shared" si="73"/>
        <v>0</v>
      </c>
      <c r="AH90" s="15">
        <f t="shared" si="74"/>
        <v>0</v>
      </c>
    </row>
    <row r="91" spans="1:34" x14ac:dyDescent="0.3">
      <c r="A91" s="43">
        <v>2018</v>
      </c>
      <c r="B91" s="44" t="s">
        <v>12</v>
      </c>
      <c r="C91" s="54">
        <v>0</v>
      </c>
      <c r="D91" s="14">
        <v>0</v>
      </c>
      <c r="E91" s="47">
        <v>0</v>
      </c>
      <c r="F91" s="54">
        <v>0</v>
      </c>
      <c r="G91" s="14">
        <v>0</v>
      </c>
      <c r="H91" s="47">
        <v>0</v>
      </c>
      <c r="I91" s="54">
        <v>0</v>
      </c>
      <c r="J91" s="14">
        <v>0</v>
      </c>
      <c r="K91" s="47">
        <v>0</v>
      </c>
      <c r="L91" s="54">
        <v>0</v>
      </c>
      <c r="M91" s="14">
        <v>0</v>
      </c>
      <c r="N91" s="47">
        <v>0</v>
      </c>
      <c r="O91" s="54">
        <v>0</v>
      </c>
      <c r="P91" s="14">
        <v>0</v>
      </c>
      <c r="Q91" s="47">
        <v>0</v>
      </c>
      <c r="R91" s="54">
        <v>0</v>
      </c>
      <c r="S91" s="14">
        <v>0</v>
      </c>
      <c r="T91" s="47">
        <v>0</v>
      </c>
      <c r="U91" s="54">
        <v>0</v>
      </c>
      <c r="V91" s="14">
        <v>0</v>
      </c>
      <c r="W91" s="47">
        <v>0</v>
      </c>
      <c r="X91" s="54">
        <v>0</v>
      </c>
      <c r="Y91" s="14">
        <v>0</v>
      </c>
      <c r="Z91" s="47">
        <v>0</v>
      </c>
      <c r="AA91" s="54">
        <v>0</v>
      </c>
      <c r="AB91" s="14">
        <v>0</v>
      </c>
      <c r="AC91" s="47">
        <v>0</v>
      </c>
      <c r="AD91" s="54">
        <v>0</v>
      </c>
      <c r="AE91" s="14">
        <v>0</v>
      </c>
      <c r="AF91" s="47">
        <v>0</v>
      </c>
      <c r="AG91" s="6">
        <f t="shared" si="73"/>
        <v>0</v>
      </c>
      <c r="AH91" s="15">
        <f t="shared" si="74"/>
        <v>0</v>
      </c>
    </row>
    <row r="92" spans="1:34" x14ac:dyDescent="0.3">
      <c r="A92" s="43">
        <v>2018</v>
      </c>
      <c r="B92" s="44" t="s">
        <v>13</v>
      </c>
      <c r="C92" s="50">
        <v>2.3730000000000001E-2</v>
      </c>
      <c r="D92" s="11">
        <v>0.51300000000000001</v>
      </c>
      <c r="E92" s="47">
        <f t="shared" ref="E92" si="77">D92/C92*1000</f>
        <v>21618.204804045512</v>
      </c>
      <c r="F92" s="54">
        <v>0</v>
      </c>
      <c r="G92" s="14">
        <v>0</v>
      </c>
      <c r="H92" s="47">
        <v>0</v>
      </c>
      <c r="I92" s="54">
        <v>0</v>
      </c>
      <c r="J92" s="14">
        <v>0</v>
      </c>
      <c r="K92" s="47">
        <v>0</v>
      </c>
      <c r="L92" s="54">
        <v>0</v>
      </c>
      <c r="M92" s="14">
        <v>0</v>
      </c>
      <c r="N92" s="47">
        <v>0</v>
      </c>
      <c r="O92" s="54">
        <v>0</v>
      </c>
      <c r="P92" s="14">
        <v>0</v>
      </c>
      <c r="Q92" s="47">
        <v>0</v>
      </c>
      <c r="R92" s="54">
        <v>0</v>
      </c>
      <c r="S92" s="14">
        <v>0</v>
      </c>
      <c r="T92" s="47">
        <v>0</v>
      </c>
      <c r="U92" s="54">
        <v>0</v>
      </c>
      <c r="V92" s="14">
        <v>0</v>
      </c>
      <c r="W92" s="47">
        <v>0</v>
      </c>
      <c r="X92" s="54">
        <v>0</v>
      </c>
      <c r="Y92" s="14">
        <v>0</v>
      </c>
      <c r="Z92" s="47">
        <v>0</v>
      </c>
      <c r="AA92" s="54">
        <v>0</v>
      </c>
      <c r="AB92" s="14">
        <v>0</v>
      </c>
      <c r="AC92" s="47">
        <v>0</v>
      </c>
      <c r="AD92" s="54">
        <v>0</v>
      </c>
      <c r="AE92" s="14">
        <v>0</v>
      </c>
      <c r="AF92" s="47">
        <v>0</v>
      </c>
      <c r="AG92" s="6">
        <f t="shared" si="73"/>
        <v>2.3730000000000001E-2</v>
      </c>
      <c r="AH92" s="15">
        <f t="shared" si="74"/>
        <v>0.51300000000000001</v>
      </c>
    </row>
    <row r="93" spans="1:34" x14ac:dyDescent="0.3">
      <c r="A93" s="43">
        <v>2018</v>
      </c>
      <c r="B93" s="44" t="s">
        <v>14</v>
      </c>
      <c r="C93" s="54">
        <v>0</v>
      </c>
      <c r="D93" s="14">
        <v>0</v>
      </c>
      <c r="E93" s="47">
        <v>0</v>
      </c>
      <c r="F93" s="50">
        <v>1.25</v>
      </c>
      <c r="G93" s="11">
        <v>7.6059999999999999</v>
      </c>
      <c r="H93" s="47">
        <f t="shared" si="76"/>
        <v>6084.7999999999993</v>
      </c>
      <c r="I93" s="54">
        <v>0</v>
      </c>
      <c r="J93" s="14">
        <v>0</v>
      </c>
      <c r="K93" s="47">
        <v>0</v>
      </c>
      <c r="L93" s="54">
        <v>0</v>
      </c>
      <c r="M93" s="14">
        <v>0</v>
      </c>
      <c r="N93" s="47">
        <v>0</v>
      </c>
      <c r="O93" s="54">
        <v>0</v>
      </c>
      <c r="P93" s="14">
        <v>0</v>
      </c>
      <c r="Q93" s="47">
        <v>0</v>
      </c>
      <c r="R93" s="54">
        <v>0</v>
      </c>
      <c r="S93" s="14">
        <v>0</v>
      </c>
      <c r="T93" s="47">
        <v>0</v>
      </c>
      <c r="U93" s="54">
        <v>0</v>
      </c>
      <c r="V93" s="14">
        <v>0</v>
      </c>
      <c r="W93" s="47">
        <v>0</v>
      </c>
      <c r="X93" s="54">
        <v>0</v>
      </c>
      <c r="Y93" s="14">
        <v>0</v>
      </c>
      <c r="Z93" s="47">
        <v>0</v>
      </c>
      <c r="AA93" s="54">
        <v>0</v>
      </c>
      <c r="AB93" s="14">
        <v>0</v>
      </c>
      <c r="AC93" s="47">
        <v>0</v>
      </c>
      <c r="AD93" s="54">
        <v>0</v>
      </c>
      <c r="AE93" s="14">
        <v>0</v>
      </c>
      <c r="AF93" s="47">
        <v>0</v>
      </c>
      <c r="AG93" s="6">
        <f t="shared" si="73"/>
        <v>1.25</v>
      </c>
      <c r="AH93" s="15">
        <f t="shared" si="74"/>
        <v>7.6059999999999999</v>
      </c>
    </row>
    <row r="94" spans="1:34" x14ac:dyDescent="0.3">
      <c r="A94" s="43">
        <v>2018</v>
      </c>
      <c r="B94" s="47" t="s">
        <v>15</v>
      </c>
      <c r="C94" s="54">
        <v>0</v>
      </c>
      <c r="D94" s="14">
        <v>0</v>
      </c>
      <c r="E94" s="47">
        <v>0</v>
      </c>
      <c r="F94" s="54">
        <v>0</v>
      </c>
      <c r="G94" s="14">
        <v>0</v>
      </c>
      <c r="H94" s="47">
        <v>0</v>
      </c>
      <c r="I94" s="54">
        <v>0</v>
      </c>
      <c r="J94" s="14">
        <v>0</v>
      </c>
      <c r="K94" s="47">
        <v>0</v>
      </c>
      <c r="L94" s="54">
        <v>0</v>
      </c>
      <c r="M94" s="14">
        <v>0</v>
      </c>
      <c r="N94" s="47">
        <v>0</v>
      </c>
      <c r="O94" s="54">
        <v>0</v>
      </c>
      <c r="P94" s="14">
        <v>0</v>
      </c>
      <c r="Q94" s="47">
        <v>0</v>
      </c>
      <c r="R94" s="54">
        <v>0</v>
      </c>
      <c r="S94" s="14">
        <v>0</v>
      </c>
      <c r="T94" s="47">
        <v>0</v>
      </c>
      <c r="U94" s="54">
        <v>0</v>
      </c>
      <c r="V94" s="14">
        <v>0</v>
      </c>
      <c r="W94" s="47">
        <v>0</v>
      </c>
      <c r="X94" s="54">
        <v>0</v>
      </c>
      <c r="Y94" s="14">
        <v>0</v>
      </c>
      <c r="Z94" s="47">
        <v>0</v>
      </c>
      <c r="AA94" s="54">
        <v>0</v>
      </c>
      <c r="AB94" s="14">
        <v>0</v>
      </c>
      <c r="AC94" s="47">
        <v>0</v>
      </c>
      <c r="AD94" s="54">
        <v>0</v>
      </c>
      <c r="AE94" s="14">
        <v>0</v>
      </c>
      <c r="AF94" s="47">
        <v>0</v>
      </c>
      <c r="AG94" s="6">
        <f t="shared" si="73"/>
        <v>0</v>
      </c>
      <c r="AH94" s="15">
        <f t="shared" si="74"/>
        <v>0</v>
      </c>
    </row>
    <row r="95" spans="1:34" x14ac:dyDescent="0.3">
      <c r="A95" s="43">
        <v>2018</v>
      </c>
      <c r="B95" s="44" t="s">
        <v>16</v>
      </c>
      <c r="C95" s="54">
        <v>0</v>
      </c>
      <c r="D95" s="14">
        <v>0</v>
      </c>
      <c r="E95" s="47">
        <v>0</v>
      </c>
      <c r="F95" s="54">
        <v>0</v>
      </c>
      <c r="G95" s="14">
        <v>0</v>
      </c>
      <c r="H95" s="47">
        <v>0</v>
      </c>
      <c r="I95" s="54">
        <v>0</v>
      </c>
      <c r="J95" s="14">
        <v>0</v>
      </c>
      <c r="K95" s="47">
        <v>0</v>
      </c>
      <c r="L95" s="54">
        <v>0</v>
      </c>
      <c r="M95" s="14">
        <v>0</v>
      </c>
      <c r="N95" s="47">
        <v>0</v>
      </c>
      <c r="O95" s="54">
        <v>0</v>
      </c>
      <c r="P95" s="14">
        <v>0</v>
      </c>
      <c r="Q95" s="47">
        <v>0</v>
      </c>
      <c r="R95" s="50">
        <v>0.2</v>
      </c>
      <c r="S95" s="11">
        <v>0.64900000000000002</v>
      </c>
      <c r="T95" s="47">
        <f t="shared" si="75"/>
        <v>3245</v>
      </c>
      <c r="U95" s="54">
        <v>0</v>
      </c>
      <c r="V95" s="14">
        <v>0</v>
      </c>
      <c r="W95" s="47">
        <v>0</v>
      </c>
      <c r="X95" s="54">
        <v>0</v>
      </c>
      <c r="Y95" s="14">
        <v>0</v>
      </c>
      <c r="Z95" s="47">
        <v>0</v>
      </c>
      <c r="AA95" s="54">
        <v>0</v>
      </c>
      <c r="AB95" s="14">
        <v>0</v>
      </c>
      <c r="AC95" s="47">
        <v>0</v>
      </c>
      <c r="AD95" s="54">
        <v>0</v>
      </c>
      <c r="AE95" s="14">
        <v>0</v>
      </c>
      <c r="AF95" s="47">
        <v>0</v>
      </c>
      <c r="AG95" s="6">
        <f t="shared" si="73"/>
        <v>0.2</v>
      </c>
      <c r="AH95" s="15">
        <f t="shared" si="74"/>
        <v>0.64900000000000002</v>
      </c>
    </row>
    <row r="96" spans="1:34" ht="15" thickBot="1" x14ac:dyDescent="0.35">
      <c r="A96" s="45"/>
      <c r="B96" s="46" t="s">
        <v>17</v>
      </c>
      <c r="C96" s="51">
        <f t="shared" ref="C96:D96" si="78">SUM(C84:C95)</f>
        <v>2.3730000000000001E-2</v>
      </c>
      <c r="D96" s="36">
        <f t="shared" si="78"/>
        <v>0.51300000000000001</v>
      </c>
      <c r="E96" s="52"/>
      <c r="F96" s="51">
        <f t="shared" ref="F96:G96" si="79">SUM(F84:F95)</f>
        <v>2.4939999999999998</v>
      </c>
      <c r="G96" s="36">
        <f t="shared" si="79"/>
        <v>10.396000000000001</v>
      </c>
      <c r="H96" s="52"/>
      <c r="I96" s="51">
        <f t="shared" ref="I96:J96" si="80">SUM(I84:I95)</f>
        <v>0</v>
      </c>
      <c r="J96" s="36">
        <f t="shared" si="80"/>
        <v>0</v>
      </c>
      <c r="K96" s="52"/>
      <c r="L96" s="51">
        <f t="shared" ref="L96:M96" si="81">SUM(L84:L95)</f>
        <v>0</v>
      </c>
      <c r="M96" s="36">
        <f t="shared" si="81"/>
        <v>0</v>
      </c>
      <c r="N96" s="52"/>
      <c r="O96" s="51">
        <f t="shared" ref="O96:P96" si="82">SUM(O84:O95)</f>
        <v>0</v>
      </c>
      <c r="P96" s="36">
        <f t="shared" si="82"/>
        <v>0</v>
      </c>
      <c r="Q96" s="52"/>
      <c r="R96" s="51">
        <f t="shared" ref="R96:S96" si="83">SUM(R84:R95)</f>
        <v>0.41400000000000003</v>
      </c>
      <c r="S96" s="36">
        <f t="shared" si="83"/>
        <v>1.619</v>
      </c>
      <c r="T96" s="52"/>
      <c r="U96" s="51">
        <f t="shared" ref="U96:V96" si="84">SUM(U84:U95)</f>
        <v>0</v>
      </c>
      <c r="V96" s="36">
        <f t="shared" si="84"/>
        <v>0</v>
      </c>
      <c r="W96" s="52"/>
      <c r="X96" s="51">
        <f t="shared" ref="X96:Y96" si="85">SUM(X84:X95)</f>
        <v>0</v>
      </c>
      <c r="Y96" s="36">
        <f t="shared" si="85"/>
        <v>0</v>
      </c>
      <c r="Z96" s="52"/>
      <c r="AA96" s="51">
        <f t="shared" ref="AA96:AB96" si="86">SUM(AA84:AA95)</f>
        <v>0</v>
      </c>
      <c r="AB96" s="36">
        <f t="shared" si="86"/>
        <v>0</v>
      </c>
      <c r="AC96" s="52"/>
      <c r="AD96" s="51">
        <f t="shared" ref="AD96:AE96" si="87">SUM(AD84:AD95)</f>
        <v>0</v>
      </c>
      <c r="AE96" s="36">
        <f t="shared" si="87"/>
        <v>0</v>
      </c>
      <c r="AF96" s="52"/>
      <c r="AG96" s="37">
        <f t="shared" si="73"/>
        <v>2.9317299999999999</v>
      </c>
      <c r="AH96" s="38">
        <f t="shared" si="74"/>
        <v>12.528</v>
      </c>
    </row>
    <row r="97" spans="1:34" x14ac:dyDescent="0.3">
      <c r="A97" s="43">
        <v>2019</v>
      </c>
      <c r="B97" s="44" t="s">
        <v>5</v>
      </c>
      <c r="C97" s="54">
        <v>0</v>
      </c>
      <c r="D97" s="14">
        <v>0</v>
      </c>
      <c r="E97" s="47">
        <v>0</v>
      </c>
      <c r="F97" s="54">
        <v>0</v>
      </c>
      <c r="G97" s="14">
        <v>0</v>
      </c>
      <c r="H97" s="47">
        <v>0</v>
      </c>
      <c r="I97" s="54">
        <v>0</v>
      </c>
      <c r="J97" s="14">
        <v>0</v>
      </c>
      <c r="K97" s="47">
        <v>0</v>
      </c>
      <c r="L97" s="54">
        <v>0</v>
      </c>
      <c r="M97" s="14">
        <v>0</v>
      </c>
      <c r="N97" s="47">
        <v>0</v>
      </c>
      <c r="O97" s="54">
        <v>0</v>
      </c>
      <c r="P97" s="14">
        <v>0</v>
      </c>
      <c r="Q97" s="47">
        <v>0</v>
      </c>
      <c r="R97" s="54">
        <v>0</v>
      </c>
      <c r="S97" s="14">
        <v>0</v>
      </c>
      <c r="T97" s="47">
        <v>0</v>
      </c>
      <c r="U97" s="54">
        <v>0</v>
      </c>
      <c r="V97" s="14">
        <v>0</v>
      </c>
      <c r="W97" s="47">
        <v>0</v>
      </c>
      <c r="X97" s="54">
        <v>0</v>
      </c>
      <c r="Y97" s="14">
        <v>0</v>
      </c>
      <c r="Z97" s="47">
        <v>0</v>
      </c>
      <c r="AA97" s="54">
        <v>0</v>
      </c>
      <c r="AB97" s="14">
        <v>0</v>
      </c>
      <c r="AC97" s="47">
        <v>0</v>
      </c>
      <c r="AD97" s="54">
        <v>0</v>
      </c>
      <c r="AE97" s="14">
        <v>0</v>
      </c>
      <c r="AF97" s="47">
        <v>0</v>
      </c>
      <c r="AG97" s="6">
        <f t="shared" ref="AG97:AG109" si="88">SUM(C97,O97,R97,X97)+AD97+L97+U97+F97+I97</f>
        <v>0</v>
      </c>
      <c r="AH97" s="15">
        <f t="shared" ref="AH97:AH109" si="89">SUM(D97,P97,S97,Y97)+AE97+M97+V97+G97+J97</f>
        <v>0</v>
      </c>
    </row>
    <row r="98" spans="1:34" x14ac:dyDescent="0.3">
      <c r="A98" s="43">
        <v>2019</v>
      </c>
      <c r="B98" s="44" t="s">
        <v>6</v>
      </c>
      <c r="C98" s="54">
        <v>0</v>
      </c>
      <c r="D98" s="14">
        <v>0</v>
      </c>
      <c r="E98" s="47">
        <v>0</v>
      </c>
      <c r="F98" s="54">
        <v>0</v>
      </c>
      <c r="G98" s="14">
        <v>0</v>
      </c>
      <c r="H98" s="47">
        <v>0</v>
      </c>
      <c r="I98" s="54">
        <v>0</v>
      </c>
      <c r="J98" s="14">
        <v>0</v>
      </c>
      <c r="K98" s="47">
        <v>0</v>
      </c>
      <c r="L98" s="54">
        <v>0</v>
      </c>
      <c r="M98" s="14">
        <v>0</v>
      </c>
      <c r="N98" s="47">
        <v>0</v>
      </c>
      <c r="O98" s="54">
        <v>0</v>
      </c>
      <c r="P98" s="14">
        <v>0</v>
      </c>
      <c r="Q98" s="47">
        <v>0</v>
      </c>
      <c r="R98" s="54">
        <v>0</v>
      </c>
      <c r="S98" s="14">
        <v>0</v>
      </c>
      <c r="T98" s="47">
        <v>0</v>
      </c>
      <c r="U98" s="54">
        <v>0</v>
      </c>
      <c r="V98" s="14">
        <v>0</v>
      </c>
      <c r="W98" s="47">
        <v>0</v>
      </c>
      <c r="X98" s="54">
        <v>0</v>
      </c>
      <c r="Y98" s="14">
        <v>0</v>
      </c>
      <c r="Z98" s="47">
        <v>0</v>
      </c>
      <c r="AA98" s="54">
        <v>0</v>
      </c>
      <c r="AB98" s="14">
        <v>0</v>
      </c>
      <c r="AC98" s="47">
        <v>0</v>
      </c>
      <c r="AD98" s="54">
        <v>0</v>
      </c>
      <c r="AE98" s="14">
        <v>0</v>
      </c>
      <c r="AF98" s="47">
        <v>0</v>
      </c>
      <c r="AG98" s="6">
        <f t="shared" si="88"/>
        <v>0</v>
      </c>
      <c r="AH98" s="15">
        <f t="shared" si="89"/>
        <v>0</v>
      </c>
    </row>
    <row r="99" spans="1:34" x14ac:dyDescent="0.3">
      <c r="A99" s="43">
        <v>2019</v>
      </c>
      <c r="B99" s="44" t="s">
        <v>7</v>
      </c>
      <c r="C99" s="50">
        <v>0.82650000000000001</v>
      </c>
      <c r="D99" s="11">
        <v>1.984</v>
      </c>
      <c r="E99" s="47">
        <f t="shared" ref="E99:E107" si="90">D99/C99*1000</f>
        <v>2400.4839685420447</v>
      </c>
      <c r="F99" s="54">
        <v>0</v>
      </c>
      <c r="G99" s="14">
        <v>0</v>
      </c>
      <c r="H99" s="47">
        <v>0</v>
      </c>
      <c r="I99" s="54">
        <v>0</v>
      </c>
      <c r="J99" s="14">
        <v>0</v>
      </c>
      <c r="K99" s="47">
        <v>0</v>
      </c>
      <c r="L99" s="54">
        <v>0</v>
      </c>
      <c r="M99" s="14">
        <v>0</v>
      </c>
      <c r="N99" s="47">
        <v>0</v>
      </c>
      <c r="O99" s="54">
        <v>0</v>
      </c>
      <c r="P99" s="14">
        <v>0</v>
      </c>
      <c r="Q99" s="47">
        <v>0</v>
      </c>
      <c r="R99" s="50">
        <v>1</v>
      </c>
      <c r="S99" s="11">
        <v>3.1579999999999999</v>
      </c>
      <c r="T99" s="47">
        <f t="shared" ref="T99" si="91">S99/R99*1000</f>
        <v>3158</v>
      </c>
      <c r="U99" s="54">
        <v>0</v>
      </c>
      <c r="V99" s="14">
        <v>0</v>
      </c>
      <c r="W99" s="47">
        <v>0</v>
      </c>
      <c r="X99" s="54">
        <v>0</v>
      </c>
      <c r="Y99" s="14">
        <v>0</v>
      </c>
      <c r="Z99" s="47">
        <v>0</v>
      </c>
      <c r="AA99" s="54">
        <v>0</v>
      </c>
      <c r="AB99" s="14">
        <v>0</v>
      </c>
      <c r="AC99" s="47">
        <v>0</v>
      </c>
      <c r="AD99" s="54">
        <v>0</v>
      </c>
      <c r="AE99" s="14">
        <v>0</v>
      </c>
      <c r="AF99" s="47">
        <v>0</v>
      </c>
      <c r="AG99" s="6">
        <f t="shared" si="88"/>
        <v>1.8265</v>
      </c>
      <c r="AH99" s="15">
        <f t="shared" si="89"/>
        <v>5.1419999999999995</v>
      </c>
    </row>
    <row r="100" spans="1:34" x14ac:dyDescent="0.3">
      <c r="A100" s="43">
        <v>2019</v>
      </c>
      <c r="B100" s="44" t="s">
        <v>8</v>
      </c>
      <c r="C100" s="54">
        <v>0</v>
      </c>
      <c r="D100" s="14">
        <v>0</v>
      </c>
      <c r="E100" s="47">
        <v>0</v>
      </c>
      <c r="F100" s="54">
        <v>0</v>
      </c>
      <c r="G100" s="14">
        <v>0</v>
      </c>
      <c r="H100" s="47">
        <v>0</v>
      </c>
      <c r="I100" s="54">
        <v>0</v>
      </c>
      <c r="J100" s="14">
        <v>0</v>
      </c>
      <c r="K100" s="47">
        <v>0</v>
      </c>
      <c r="L100" s="54">
        <v>0</v>
      </c>
      <c r="M100" s="14">
        <v>0</v>
      </c>
      <c r="N100" s="47">
        <v>0</v>
      </c>
      <c r="O100" s="54">
        <v>0</v>
      </c>
      <c r="P100" s="14">
        <v>0</v>
      </c>
      <c r="Q100" s="47">
        <v>0</v>
      </c>
      <c r="R100" s="54">
        <v>0</v>
      </c>
      <c r="S100" s="14">
        <v>0</v>
      </c>
      <c r="T100" s="47">
        <v>0</v>
      </c>
      <c r="U100" s="54">
        <v>0</v>
      </c>
      <c r="V100" s="14">
        <v>0</v>
      </c>
      <c r="W100" s="47">
        <v>0</v>
      </c>
      <c r="X100" s="54">
        <v>0</v>
      </c>
      <c r="Y100" s="14">
        <v>0</v>
      </c>
      <c r="Z100" s="47">
        <v>0</v>
      </c>
      <c r="AA100" s="54">
        <v>0</v>
      </c>
      <c r="AB100" s="14">
        <v>0</v>
      </c>
      <c r="AC100" s="47">
        <v>0</v>
      </c>
      <c r="AD100" s="54">
        <v>0</v>
      </c>
      <c r="AE100" s="14">
        <v>0</v>
      </c>
      <c r="AF100" s="47">
        <v>0</v>
      </c>
      <c r="AG100" s="6">
        <f t="shared" si="88"/>
        <v>0</v>
      </c>
      <c r="AH100" s="15">
        <f t="shared" si="89"/>
        <v>0</v>
      </c>
    </row>
    <row r="101" spans="1:34" x14ac:dyDescent="0.3">
      <c r="A101" s="43">
        <v>2019</v>
      </c>
      <c r="B101" s="44" t="s">
        <v>9</v>
      </c>
      <c r="C101" s="54">
        <v>0</v>
      </c>
      <c r="D101" s="14">
        <v>0</v>
      </c>
      <c r="E101" s="47">
        <v>0</v>
      </c>
      <c r="F101" s="54">
        <v>0</v>
      </c>
      <c r="G101" s="14">
        <v>0</v>
      </c>
      <c r="H101" s="47">
        <v>0</v>
      </c>
      <c r="I101" s="54">
        <v>0</v>
      </c>
      <c r="J101" s="14">
        <v>0</v>
      </c>
      <c r="K101" s="47">
        <v>0</v>
      </c>
      <c r="L101" s="54">
        <v>0</v>
      </c>
      <c r="M101" s="14">
        <v>0</v>
      </c>
      <c r="N101" s="47">
        <v>0</v>
      </c>
      <c r="O101" s="54">
        <v>0</v>
      </c>
      <c r="P101" s="14">
        <v>0</v>
      </c>
      <c r="Q101" s="47">
        <v>0</v>
      </c>
      <c r="R101" s="54">
        <v>0</v>
      </c>
      <c r="S101" s="14">
        <v>0</v>
      </c>
      <c r="T101" s="47">
        <v>0</v>
      </c>
      <c r="U101" s="54">
        <v>0</v>
      </c>
      <c r="V101" s="14">
        <v>0</v>
      </c>
      <c r="W101" s="47">
        <v>0</v>
      </c>
      <c r="X101" s="54">
        <v>0</v>
      </c>
      <c r="Y101" s="14">
        <v>0</v>
      </c>
      <c r="Z101" s="47">
        <v>0</v>
      </c>
      <c r="AA101" s="54">
        <v>0</v>
      </c>
      <c r="AB101" s="14">
        <v>0</v>
      </c>
      <c r="AC101" s="47">
        <v>0</v>
      </c>
      <c r="AD101" s="54">
        <v>0</v>
      </c>
      <c r="AE101" s="14">
        <v>0</v>
      </c>
      <c r="AF101" s="47">
        <v>0</v>
      </c>
      <c r="AG101" s="6">
        <f t="shared" si="88"/>
        <v>0</v>
      </c>
      <c r="AH101" s="15">
        <f t="shared" si="89"/>
        <v>0</v>
      </c>
    </row>
    <row r="102" spans="1:34" x14ac:dyDescent="0.3">
      <c r="A102" s="43">
        <v>2019</v>
      </c>
      <c r="B102" s="44" t="s">
        <v>10</v>
      </c>
      <c r="C102" s="54">
        <v>0</v>
      </c>
      <c r="D102" s="14">
        <v>0</v>
      </c>
      <c r="E102" s="47">
        <v>0</v>
      </c>
      <c r="F102" s="54">
        <v>0</v>
      </c>
      <c r="G102" s="14">
        <v>0</v>
      </c>
      <c r="H102" s="47">
        <v>0</v>
      </c>
      <c r="I102" s="54">
        <v>0</v>
      </c>
      <c r="J102" s="14">
        <v>0</v>
      </c>
      <c r="K102" s="47">
        <v>0</v>
      </c>
      <c r="L102" s="54">
        <v>0</v>
      </c>
      <c r="M102" s="14">
        <v>0</v>
      </c>
      <c r="N102" s="47">
        <v>0</v>
      </c>
      <c r="O102" s="54">
        <v>0</v>
      </c>
      <c r="P102" s="14">
        <v>0</v>
      </c>
      <c r="Q102" s="47">
        <v>0</v>
      </c>
      <c r="R102" s="54">
        <v>0</v>
      </c>
      <c r="S102" s="14">
        <v>0</v>
      </c>
      <c r="T102" s="47">
        <v>0</v>
      </c>
      <c r="U102" s="54">
        <v>0</v>
      </c>
      <c r="V102" s="14">
        <v>0</v>
      </c>
      <c r="W102" s="47">
        <v>0</v>
      </c>
      <c r="X102" s="54">
        <v>0</v>
      </c>
      <c r="Y102" s="14">
        <v>0</v>
      </c>
      <c r="Z102" s="47">
        <v>0</v>
      </c>
      <c r="AA102" s="54">
        <v>0</v>
      </c>
      <c r="AB102" s="14">
        <v>0</v>
      </c>
      <c r="AC102" s="47">
        <v>0</v>
      </c>
      <c r="AD102" s="54">
        <v>0</v>
      </c>
      <c r="AE102" s="14">
        <v>0</v>
      </c>
      <c r="AF102" s="47">
        <v>0</v>
      </c>
      <c r="AG102" s="6">
        <f t="shared" si="88"/>
        <v>0</v>
      </c>
      <c r="AH102" s="15">
        <f t="shared" si="89"/>
        <v>0</v>
      </c>
    </row>
    <row r="103" spans="1:34" x14ac:dyDescent="0.3">
      <c r="A103" s="43">
        <v>2019</v>
      </c>
      <c r="B103" s="44" t="s">
        <v>11</v>
      </c>
      <c r="C103" s="54">
        <v>0</v>
      </c>
      <c r="D103" s="14">
        <v>0</v>
      </c>
      <c r="E103" s="47">
        <v>0</v>
      </c>
      <c r="F103" s="54">
        <v>0</v>
      </c>
      <c r="G103" s="14">
        <v>0</v>
      </c>
      <c r="H103" s="47">
        <v>0</v>
      </c>
      <c r="I103" s="50">
        <v>6.5720000000000001E-2</v>
      </c>
      <c r="J103" s="11">
        <v>5.9119999999999999</v>
      </c>
      <c r="K103" s="47">
        <f t="shared" ref="K103" si="92">J103/I103*1000</f>
        <v>89957.395009129643</v>
      </c>
      <c r="L103" s="54">
        <v>0</v>
      </c>
      <c r="M103" s="14">
        <v>0</v>
      </c>
      <c r="N103" s="47">
        <v>0</v>
      </c>
      <c r="O103" s="54">
        <v>0</v>
      </c>
      <c r="P103" s="14">
        <v>0</v>
      </c>
      <c r="Q103" s="47">
        <v>0</v>
      </c>
      <c r="R103" s="54">
        <v>0</v>
      </c>
      <c r="S103" s="14">
        <v>0</v>
      </c>
      <c r="T103" s="47">
        <v>0</v>
      </c>
      <c r="U103" s="54">
        <v>0</v>
      </c>
      <c r="V103" s="14">
        <v>0</v>
      </c>
      <c r="W103" s="47">
        <v>0</v>
      </c>
      <c r="X103" s="54">
        <v>0</v>
      </c>
      <c r="Y103" s="14">
        <v>0</v>
      </c>
      <c r="Z103" s="47">
        <v>0</v>
      </c>
      <c r="AA103" s="54">
        <v>0</v>
      </c>
      <c r="AB103" s="14">
        <v>0</v>
      </c>
      <c r="AC103" s="47">
        <v>0</v>
      </c>
      <c r="AD103" s="54">
        <v>0</v>
      </c>
      <c r="AE103" s="14">
        <v>0</v>
      </c>
      <c r="AF103" s="47">
        <v>0</v>
      </c>
      <c r="AG103" s="6">
        <f t="shared" si="88"/>
        <v>6.5720000000000001E-2</v>
      </c>
      <c r="AH103" s="15">
        <f t="shared" si="89"/>
        <v>5.9119999999999999</v>
      </c>
    </row>
    <row r="104" spans="1:34" x14ac:dyDescent="0.3">
      <c r="A104" s="43">
        <v>2019</v>
      </c>
      <c r="B104" s="44" t="s">
        <v>12</v>
      </c>
      <c r="C104" s="54">
        <v>0</v>
      </c>
      <c r="D104" s="14">
        <v>0</v>
      </c>
      <c r="E104" s="47">
        <v>0</v>
      </c>
      <c r="F104" s="54">
        <v>0</v>
      </c>
      <c r="G104" s="14">
        <v>0</v>
      </c>
      <c r="H104" s="47">
        <v>0</v>
      </c>
      <c r="I104" s="54">
        <v>0</v>
      </c>
      <c r="J104" s="14">
        <v>0</v>
      </c>
      <c r="K104" s="47">
        <v>0</v>
      </c>
      <c r="L104" s="54">
        <v>0</v>
      </c>
      <c r="M104" s="14">
        <v>0</v>
      </c>
      <c r="N104" s="47">
        <v>0</v>
      </c>
      <c r="O104" s="54">
        <v>0</v>
      </c>
      <c r="P104" s="14">
        <v>0</v>
      </c>
      <c r="Q104" s="47">
        <v>0</v>
      </c>
      <c r="R104" s="54">
        <v>0</v>
      </c>
      <c r="S104" s="14">
        <v>0</v>
      </c>
      <c r="T104" s="47">
        <v>0</v>
      </c>
      <c r="U104" s="54">
        <v>0</v>
      </c>
      <c r="V104" s="14">
        <v>0</v>
      </c>
      <c r="W104" s="47">
        <v>0</v>
      </c>
      <c r="X104" s="54">
        <v>0</v>
      </c>
      <c r="Y104" s="14">
        <v>0</v>
      </c>
      <c r="Z104" s="47">
        <v>0</v>
      </c>
      <c r="AA104" s="54">
        <v>0</v>
      </c>
      <c r="AB104" s="14">
        <v>0</v>
      </c>
      <c r="AC104" s="47">
        <v>0</v>
      </c>
      <c r="AD104" s="54">
        <v>0</v>
      </c>
      <c r="AE104" s="14">
        <v>0</v>
      </c>
      <c r="AF104" s="47">
        <v>0</v>
      </c>
      <c r="AG104" s="6">
        <f t="shared" si="88"/>
        <v>0</v>
      </c>
      <c r="AH104" s="15">
        <f t="shared" si="89"/>
        <v>0</v>
      </c>
    </row>
    <row r="105" spans="1:34" x14ac:dyDescent="0.3">
      <c r="A105" s="43">
        <v>2019</v>
      </c>
      <c r="B105" s="44" t="s">
        <v>13</v>
      </c>
      <c r="C105" s="54">
        <v>0</v>
      </c>
      <c r="D105" s="14">
        <v>0</v>
      </c>
      <c r="E105" s="47">
        <v>0</v>
      </c>
      <c r="F105" s="54">
        <v>0</v>
      </c>
      <c r="G105" s="14">
        <v>0</v>
      </c>
      <c r="H105" s="47">
        <v>0</v>
      </c>
      <c r="I105" s="54">
        <v>0</v>
      </c>
      <c r="J105" s="14">
        <v>0</v>
      </c>
      <c r="K105" s="47">
        <v>0</v>
      </c>
      <c r="L105" s="54">
        <v>0</v>
      </c>
      <c r="M105" s="14">
        <v>0</v>
      </c>
      <c r="N105" s="47">
        <v>0</v>
      </c>
      <c r="O105" s="54">
        <v>0</v>
      </c>
      <c r="P105" s="14">
        <v>0</v>
      </c>
      <c r="Q105" s="47">
        <v>0</v>
      </c>
      <c r="R105" s="54">
        <v>0</v>
      </c>
      <c r="S105" s="14">
        <v>0</v>
      </c>
      <c r="T105" s="47">
        <v>0</v>
      </c>
      <c r="U105" s="54">
        <v>0</v>
      </c>
      <c r="V105" s="14">
        <v>0</v>
      </c>
      <c r="W105" s="47">
        <v>0</v>
      </c>
      <c r="X105" s="54">
        <v>0</v>
      </c>
      <c r="Y105" s="14">
        <v>0</v>
      </c>
      <c r="Z105" s="47">
        <v>0</v>
      </c>
      <c r="AA105" s="54">
        <v>0</v>
      </c>
      <c r="AB105" s="14">
        <v>0</v>
      </c>
      <c r="AC105" s="47">
        <v>0</v>
      </c>
      <c r="AD105" s="54">
        <v>0</v>
      </c>
      <c r="AE105" s="14">
        <v>0</v>
      </c>
      <c r="AF105" s="47">
        <v>0</v>
      </c>
      <c r="AG105" s="6">
        <f t="shared" si="88"/>
        <v>0</v>
      </c>
      <c r="AH105" s="15">
        <f t="shared" si="89"/>
        <v>0</v>
      </c>
    </row>
    <row r="106" spans="1:34" x14ac:dyDescent="0.3">
      <c r="A106" s="43">
        <v>2019</v>
      </c>
      <c r="B106" s="44" t="s">
        <v>14</v>
      </c>
      <c r="C106" s="54">
        <v>0</v>
      </c>
      <c r="D106" s="14">
        <v>0</v>
      </c>
      <c r="E106" s="47">
        <v>0</v>
      </c>
      <c r="F106" s="54">
        <v>0</v>
      </c>
      <c r="G106" s="14">
        <v>0</v>
      </c>
      <c r="H106" s="47">
        <v>0</v>
      </c>
      <c r="I106" s="54">
        <v>0</v>
      </c>
      <c r="J106" s="14">
        <v>0</v>
      </c>
      <c r="K106" s="47">
        <v>0</v>
      </c>
      <c r="L106" s="54">
        <v>0</v>
      </c>
      <c r="M106" s="14">
        <v>0</v>
      </c>
      <c r="N106" s="47">
        <v>0</v>
      </c>
      <c r="O106" s="54">
        <v>0</v>
      </c>
      <c r="P106" s="14">
        <v>0</v>
      </c>
      <c r="Q106" s="47">
        <v>0</v>
      </c>
      <c r="R106" s="54">
        <v>0</v>
      </c>
      <c r="S106" s="14">
        <v>0</v>
      </c>
      <c r="T106" s="47">
        <v>0</v>
      </c>
      <c r="U106" s="54">
        <v>0</v>
      </c>
      <c r="V106" s="14">
        <v>0</v>
      </c>
      <c r="W106" s="47">
        <v>0</v>
      </c>
      <c r="X106" s="54">
        <v>0</v>
      </c>
      <c r="Y106" s="14">
        <v>0</v>
      </c>
      <c r="Z106" s="47">
        <v>0</v>
      </c>
      <c r="AA106" s="54">
        <v>0</v>
      </c>
      <c r="AB106" s="14">
        <v>0</v>
      </c>
      <c r="AC106" s="47">
        <v>0</v>
      </c>
      <c r="AD106" s="54">
        <v>0</v>
      </c>
      <c r="AE106" s="14">
        <v>0</v>
      </c>
      <c r="AF106" s="47">
        <v>0</v>
      </c>
      <c r="AG106" s="6">
        <f t="shared" si="88"/>
        <v>0</v>
      </c>
      <c r="AH106" s="15">
        <f t="shared" si="89"/>
        <v>0</v>
      </c>
    </row>
    <row r="107" spans="1:34" x14ac:dyDescent="0.3">
      <c r="A107" s="43">
        <v>2019</v>
      </c>
      <c r="B107" s="47" t="s">
        <v>15</v>
      </c>
      <c r="C107" s="50">
        <v>0.78125</v>
      </c>
      <c r="D107" s="11">
        <v>2.2090000000000001</v>
      </c>
      <c r="E107" s="47">
        <f t="shared" si="90"/>
        <v>2827.5200000000004</v>
      </c>
      <c r="F107" s="54">
        <v>0</v>
      </c>
      <c r="G107" s="14">
        <v>0</v>
      </c>
      <c r="H107" s="47">
        <v>0</v>
      </c>
      <c r="I107" s="54">
        <v>0</v>
      </c>
      <c r="J107" s="14">
        <v>0</v>
      </c>
      <c r="K107" s="47">
        <v>0</v>
      </c>
      <c r="L107" s="54">
        <v>0</v>
      </c>
      <c r="M107" s="14">
        <v>0</v>
      </c>
      <c r="N107" s="47">
        <v>0</v>
      </c>
      <c r="O107" s="54">
        <v>0</v>
      </c>
      <c r="P107" s="14">
        <v>0</v>
      </c>
      <c r="Q107" s="47">
        <v>0</v>
      </c>
      <c r="R107" s="54">
        <v>0</v>
      </c>
      <c r="S107" s="14">
        <v>0</v>
      </c>
      <c r="T107" s="47">
        <v>0</v>
      </c>
      <c r="U107" s="54">
        <v>0</v>
      </c>
      <c r="V107" s="14">
        <v>0</v>
      </c>
      <c r="W107" s="47">
        <v>0</v>
      </c>
      <c r="X107" s="54">
        <v>0</v>
      </c>
      <c r="Y107" s="14">
        <v>0</v>
      </c>
      <c r="Z107" s="47">
        <v>0</v>
      </c>
      <c r="AA107" s="54">
        <v>0</v>
      </c>
      <c r="AB107" s="14">
        <v>0</v>
      </c>
      <c r="AC107" s="47">
        <v>0</v>
      </c>
      <c r="AD107" s="54">
        <v>0</v>
      </c>
      <c r="AE107" s="14">
        <v>0</v>
      </c>
      <c r="AF107" s="47">
        <v>0</v>
      </c>
      <c r="AG107" s="6">
        <f t="shared" si="88"/>
        <v>0.78125</v>
      </c>
      <c r="AH107" s="15">
        <f t="shared" si="89"/>
        <v>2.2090000000000001</v>
      </c>
    </row>
    <row r="108" spans="1:34" x14ac:dyDescent="0.3">
      <c r="A108" s="43">
        <v>2019</v>
      </c>
      <c r="B108" s="44" t="s">
        <v>16</v>
      </c>
      <c r="C108" s="54">
        <v>0</v>
      </c>
      <c r="D108" s="14">
        <v>0</v>
      </c>
      <c r="E108" s="47">
        <v>0</v>
      </c>
      <c r="F108" s="54">
        <v>0</v>
      </c>
      <c r="G108" s="14">
        <v>0</v>
      </c>
      <c r="H108" s="47">
        <v>0</v>
      </c>
      <c r="I108" s="54">
        <v>0</v>
      </c>
      <c r="J108" s="14">
        <v>0</v>
      </c>
      <c r="K108" s="47">
        <v>0</v>
      </c>
      <c r="L108" s="54">
        <v>0</v>
      </c>
      <c r="M108" s="14">
        <v>0</v>
      </c>
      <c r="N108" s="47">
        <v>0</v>
      </c>
      <c r="O108" s="54">
        <v>0</v>
      </c>
      <c r="P108" s="14">
        <v>0</v>
      </c>
      <c r="Q108" s="47">
        <v>0</v>
      </c>
      <c r="R108" s="54">
        <v>0</v>
      </c>
      <c r="S108" s="14">
        <v>0</v>
      </c>
      <c r="T108" s="47">
        <v>0</v>
      </c>
      <c r="U108" s="54">
        <v>0</v>
      </c>
      <c r="V108" s="14">
        <v>0</v>
      </c>
      <c r="W108" s="47">
        <v>0</v>
      </c>
      <c r="X108" s="54">
        <v>0</v>
      </c>
      <c r="Y108" s="14">
        <v>0</v>
      </c>
      <c r="Z108" s="47">
        <v>0</v>
      </c>
      <c r="AA108" s="54">
        <v>0</v>
      </c>
      <c r="AB108" s="14">
        <v>0</v>
      </c>
      <c r="AC108" s="47">
        <v>0</v>
      </c>
      <c r="AD108" s="54">
        <v>0</v>
      </c>
      <c r="AE108" s="14">
        <v>0</v>
      </c>
      <c r="AF108" s="47">
        <v>0</v>
      </c>
      <c r="AG108" s="6">
        <f t="shared" si="88"/>
        <v>0</v>
      </c>
      <c r="AH108" s="15">
        <f t="shared" si="89"/>
        <v>0</v>
      </c>
    </row>
    <row r="109" spans="1:34" ht="15" thickBot="1" x14ac:dyDescent="0.35">
      <c r="A109" s="45"/>
      <c r="B109" s="46" t="s">
        <v>17</v>
      </c>
      <c r="C109" s="51">
        <f t="shared" ref="C109:D109" si="93">SUM(C97:C108)</f>
        <v>1.60775</v>
      </c>
      <c r="D109" s="36">
        <f t="shared" si="93"/>
        <v>4.1929999999999996</v>
      </c>
      <c r="E109" s="52"/>
      <c r="F109" s="51">
        <f t="shared" ref="F109:G109" si="94">SUM(F97:F108)</f>
        <v>0</v>
      </c>
      <c r="G109" s="36">
        <f t="shared" si="94"/>
        <v>0</v>
      </c>
      <c r="H109" s="52"/>
      <c r="I109" s="51">
        <f t="shared" ref="I109:J109" si="95">SUM(I97:I108)</f>
        <v>6.5720000000000001E-2</v>
      </c>
      <c r="J109" s="36">
        <f t="shared" si="95"/>
        <v>5.9119999999999999</v>
      </c>
      <c r="K109" s="52"/>
      <c r="L109" s="51">
        <f t="shared" ref="L109:M109" si="96">SUM(L97:L108)</f>
        <v>0</v>
      </c>
      <c r="M109" s="36">
        <f t="shared" si="96"/>
        <v>0</v>
      </c>
      <c r="N109" s="52"/>
      <c r="O109" s="51">
        <f t="shared" ref="O109:P109" si="97">SUM(O97:O108)</f>
        <v>0</v>
      </c>
      <c r="P109" s="36">
        <f t="shared" si="97"/>
        <v>0</v>
      </c>
      <c r="Q109" s="52"/>
      <c r="R109" s="51">
        <f t="shared" ref="R109:S109" si="98">SUM(R97:R108)</f>
        <v>1</v>
      </c>
      <c r="S109" s="36">
        <f t="shared" si="98"/>
        <v>3.1579999999999999</v>
      </c>
      <c r="T109" s="52"/>
      <c r="U109" s="51">
        <f t="shared" ref="U109:V109" si="99">SUM(U97:U108)</f>
        <v>0</v>
      </c>
      <c r="V109" s="36">
        <f t="shared" si="99"/>
        <v>0</v>
      </c>
      <c r="W109" s="52"/>
      <c r="X109" s="51">
        <f t="shared" ref="X109:Y109" si="100">SUM(X97:X108)</f>
        <v>0</v>
      </c>
      <c r="Y109" s="36">
        <f t="shared" si="100"/>
        <v>0</v>
      </c>
      <c r="Z109" s="52"/>
      <c r="AA109" s="51">
        <f t="shared" ref="AA109:AB109" si="101">SUM(AA97:AA108)</f>
        <v>0</v>
      </c>
      <c r="AB109" s="36">
        <f t="shared" si="101"/>
        <v>0</v>
      </c>
      <c r="AC109" s="52"/>
      <c r="AD109" s="51">
        <f t="shared" ref="AD109:AE109" si="102">SUM(AD97:AD108)</f>
        <v>0</v>
      </c>
      <c r="AE109" s="36">
        <f t="shared" si="102"/>
        <v>0</v>
      </c>
      <c r="AF109" s="52"/>
      <c r="AG109" s="37">
        <f t="shared" si="88"/>
        <v>2.67347</v>
      </c>
      <c r="AH109" s="38">
        <f t="shared" si="89"/>
        <v>13.262999999999998</v>
      </c>
    </row>
    <row r="110" spans="1:34" x14ac:dyDescent="0.3">
      <c r="A110" s="43">
        <v>2020</v>
      </c>
      <c r="B110" s="44" t="s">
        <v>5</v>
      </c>
      <c r="C110" s="54">
        <v>0</v>
      </c>
      <c r="D110" s="14">
        <v>0</v>
      </c>
      <c r="E110" s="47">
        <v>0</v>
      </c>
      <c r="F110" s="54">
        <v>0</v>
      </c>
      <c r="G110" s="14">
        <v>0</v>
      </c>
      <c r="H110" s="47">
        <v>0</v>
      </c>
      <c r="I110" s="54">
        <v>0</v>
      </c>
      <c r="J110" s="14">
        <v>0</v>
      </c>
      <c r="K110" s="47">
        <v>0</v>
      </c>
      <c r="L110" s="54">
        <v>0</v>
      </c>
      <c r="M110" s="14">
        <v>0</v>
      </c>
      <c r="N110" s="47">
        <v>0</v>
      </c>
      <c r="O110" s="54">
        <v>0</v>
      </c>
      <c r="P110" s="14">
        <v>0</v>
      </c>
      <c r="Q110" s="47">
        <v>0</v>
      </c>
      <c r="R110" s="54">
        <v>0</v>
      </c>
      <c r="S110" s="14">
        <v>0</v>
      </c>
      <c r="T110" s="47">
        <v>0</v>
      </c>
      <c r="U110" s="54">
        <v>0</v>
      </c>
      <c r="V110" s="14">
        <v>0</v>
      </c>
      <c r="W110" s="47">
        <v>0</v>
      </c>
      <c r="X110" s="54">
        <v>0</v>
      </c>
      <c r="Y110" s="14">
        <v>0</v>
      </c>
      <c r="Z110" s="47">
        <v>0</v>
      </c>
      <c r="AA110" s="54">
        <v>0</v>
      </c>
      <c r="AB110" s="14">
        <v>0</v>
      </c>
      <c r="AC110" s="47">
        <v>0</v>
      </c>
      <c r="AD110" s="54">
        <v>0</v>
      </c>
      <c r="AE110" s="14">
        <v>0</v>
      </c>
      <c r="AF110" s="47">
        <v>0</v>
      </c>
      <c r="AG110" s="6">
        <f t="shared" ref="AG110:AG112" si="103">SUM(C110,O110,R110,X110)+AD110+L110+U110+F110+I110+AA110</f>
        <v>0</v>
      </c>
      <c r="AH110" s="15">
        <f t="shared" ref="AH110:AH112" si="104">SUM(D110,P110,S110,Y110)+AE110+M110+V110+G110+J110+AB110</f>
        <v>0</v>
      </c>
    </row>
    <row r="111" spans="1:34" x14ac:dyDescent="0.3">
      <c r="A111" s="43">
        <v>2020</v>
      </c>
      <c r="B111" s="44" t="s">
        <v>6</v>
      </c>
      <c r="C111" s="54">
        <v>0</v>
      </c>
      <c r="D111" s="14">
        <v>0</v>
      </c>
      <c r="E111" s="47">
        <v>0</v>
      </c>
      <c r="F111" s="54">
        <v>0</v>
      </c>
      <c r="G111" s="14">
        <v>0</v>
      </c>
      <c r="H111" s="47">
        <v>0</v>
      </c>
      <c r="I111" s="54">
        <v>0</v>
      </c>
      <c r="J111" s="14">
        <v>0</v>
      </c>
      <c r="K111" s="47">
        <v>0</v>
      </c>
      <c r="L111" s="54">
        <v>0</v>
      </c>
      <c r="M111" s="14">
        <v>0</v>
      </c>
      <c r="N111" s="47">
        <v>0</v>
      </c>
      <c r="O111" s="54">
        <v>0</v>
      </c>
      <c r="P111" s="14">
        <v>0</v>
      </c>
      <c r="Q111" s="47">
        <v>0</v>
      </c>
      <c r="R111" s="54">
        <v>0</v>
      </c>
      <c r="S111" s="14">
        <v>0</v>
      </c>
      <c r="T111" s="47">
        <v>0</v>
      </c>
      <c r="U111" s="54">
        <v>0</v>
      </c>
      <c r="V111" s="14">
        <v>0</v>
      </c>
      <c r="W111" s="47">
        <v>0</v>
      </c>
      <c r="X111" s="54">
        <v>0</v>
      </c>
      <c r="Y111" s="14">
        <v>0</v>
      </c>
      <c r="Z111" s="47">
        <v>0</v>
      </c>
      <c r="AA111" s="54">
        <v>0</v>
      </c>
      <c r="AB111" s="14">
        <v>0</v>
      </c>
      <c r="AC111" s="47">
        <v>0</v>
      </c>
      <c r="AD111" s="54">
        <v>0</v>
      </c>
      <c r="AE111" s="14">
        <v>0</v>
      </c>
      <c r="AF111" s="47">
        <v>0</v>
      </c>
      <c r="AG111" s="6">
        <f t="shared" si="103"/>
        <v>0</v>
      </c>
      <c r="AH111" s="15">
        <f t="shared" si="104"/>
        <v>0</v>
      </c>
    </row>
    <row r="112" spans="1:34" x14ac:dyDescent="0.3">
      <c r="A112" s="43">
        <v>2020</v>
      </c>
      <c r="B112" s="44" t="s">
        <v>7</v>
      </c>
      <c r="C112" s="54">
        <v>0</v>
      </c>
      <c r="D112" s="14">
        <v>0</v>
      </c>
      <c r="E112" s="47">
        <v>0</v>
      </c>
      <c r="F112" s="54">
        <v>0</v>
      </c>
      <c r="G112" s="14">
        <v>0</v>
      </c>
      <c r="H112" s="47">
        <v>0</v>
      </c>
      <c r="I112" s="54">
        <v>0</v>
      </c>
      <c r="J112" s="14">
        <v>0</v>
      </c>
      <c r="K112" s="47">
        <v>0</v>
      </c>
      <c r="L112" s="54">
        <v>0</v>
      </c>
      <c r="M112" s="14">
        <v>0</v>
      </c>
      <c r="N112" s="47">
        <v>0</v>
      </c>
      <c r="O112" s="54">
        <v>0</v>
      </c>
      <c r="P112" s="14">
        <v>0</v>
      </c>
      <c r="Q112" s="47">
        <v>0</v>
      </c>
      <c r="R112" s="54">
        <v>0</v>
      </c>
      <c r="S112" s="14">
        <v>0</v>
      </c>
      <c r="T112" s="47">
        <v>0</v>
      </c>
      <c r="U112" s="54">
        <v>0</v>
      </c>
      <c r="V112" s="14">
        <v>0</v>
      </c>
      <c r="W112" s="47">
        <v>0</v>
      </c>
      <c r="X112" s="54">
        <v>0</v>
      </c>
      <c r="Y112" s="14">
        <v>0</v>
      </c>
      <c r="Z112" s="47">
        <v>0</v>
      </c>
      <c r="AA112" s="54">
        <v>0</v>
      </c>
      <c r="AB112" s="14">
        <v>0</v>
      </c>
      <c r="AC112" s="47">
        <v>0</v>
      </c>
      <c r="AD112" s="54">
        <v>0</v>
      </c>
      <c r="AE112" s="14">
        <v>0</v>
      </c>
      <c r="AF112" s="47">
        <v>0</v>
      </c>
      <c r="AG112" s="6">
        <f t="shared" si="103"/>
        <v>0</v>
      </c>
      <c r="AH112" s="15">
        <f t="shared" si="104"/>
        <v>0</v>
      </c>
    </row>
    <row r="113" spans="1:34" x14ac:dyDescent="0.3">
      <c r="A113" s="43">
        <v>2020</v>
      </c>
      <c r="B113" s="44" t="s">
        <v>8</v>
      </c>
      <c r="C113" s="58">
        <v>0</v>
      </c>
      <c r="D113" s="59">
        <v>0</v>
      </c>
      <c r="E113" s="47">
        <v>0</v>
      </c>
      <c r="F113" s="58">
        <v>0</v>
      </c>
      <c r="G113" s="59">
        <v>0</v>
      </c>
      <c r="H113" s="47">
        <v>0</v>
      </c>
      <c r="I113" s="58">
        <v>0</v>
      </c>
      <c r="J113" s="59">
        <v>0</v>
      </c>
      <c r="K113" s="47">
        <v>0</v>
      </c>
      <c r="L113" s="58">
        <v>0</v>
      </c>
      <c r="M113" s="59">
        <v>0</v>
      </c>
      <c r="N113" s="47">
        <v>0</v>
      </c>
      <c r="O113" s="58">
        <v>0</v>
      </c>
      <c r="P113" s="59">
        <v>0</v>
      </c>
      <c r="Q113" s="47">
        <v>0</v>
      </c>
      <c r="R113" s="58">
        <v>0</v>
      </c>
      <c r="S113" s="59">
        <v>0</v>
      </c>
      <c r="T113" s="47">
        <v>0</v>
      </c>
      <c r="U113" s="58">
        <v>0</v>
      </c>
      <c r="V113" s="59">
        <v>0</v>
      </c>
      <c r="W113" s="47">
        <v>0</v>
      </c>
      <c r="X113" s="58">
        <v>0</v>
      </c>
      <c r="Y113" s="59">
        <v>0</v>
      </c>
      <c r="Z113" s="47">
        <v>0</v>
      </c>
      <c r="AA113" s="58">
        <v>0</v>
      </c>
      <c r="AB113" s="59">
        <v>0</v>
      </c>
      <c r="AC113" s="47">
        <v>0</v>
      </c>
      <c r="AD113" s="50">
        <v>4.3299999999999996E-3</v>
      </c>
      <c r="AE113" s="11">
        <v>0.151</v>
      </c>
      <c r="AF113" s="47">
        <f t="shared" ref="AF113" si="105">AE113/AD113*1000</f>
        <v>34872.9792147806</v>
      </c>
      <c r="AG113" s="6">
        <f>SUM(C113,O113,R113,X113)+AD113+L113+U113+F113+I113+AA113</f>
        <v>4.3299999999999996E-3</v>
      </c>
      <c r="AH113" s="15">
        <f>SUM(D113,P113,S113,Y113)+AE113+M113+V113+G113+J113+AB113</f>
        <v>0.151</v>
      </c>
    </row>
    <row r="114" spans="1:34" x14ac:dyDescent="0.3">
      <c r="A114" s="43">
        <v>2020</v>
      </c>
      <c r="B114" s="47" t="s">
        <v>9</v>
      </c>
      <c r="C114" s="50">
        <v>0</v>
      </c>
      <c r="D114" s="11">
        <v>0</v>
      </c>
      <c r="E114" s="47">
        <f t="shared" ref="E114:AF121" si="106">IF(C114=0,0,D114/C114*1000)</f>
        <v>0</v>
      </c>
      <c r="F114" s="50">
        <v>0</v>
      </c>
      <c r="G114" s="11">
        <v>0</v>
      </c>
      <c r="H114" s="47">
        <f t="shared" si="106"/>
        <v>0</v>
      </c>
      <c r="I114" s="50">
        <v>0</v>
      </c>
      <c r="J114" s="11">
        <v>0</v>
      </c>
      <c r="K114" s="47">
        <f t="shared" si="106"/>
        <v>0</v>
      </c>
      <c r="L114" s="50">
        <v>0</v>
      </c>
      <c r="M114" s="11">
        <v>0</v>
      </c>
      <c r="N114" s="47">
        <f t="shared" si="106"/>
        <v>0</v>
      </c>
      <c r="O114" s="50">
        <v>0</v>
      </c>
      <c r="P114" s="11">
        <v>0</v>
      </c>
      <c r="Q114" s="47">
        <f t="shared" si="106"/>
        <v>0</v>
      </c>
      <c r="R114" s="50">
        <v>0</v>
      </c>
      <c r="S114" s="11">
        <v>0</v>
      </c>
      <c r="T114" s="47">
        <f t="shared" si="106"/>
        <v>0</v>
      </c>
      <c r="U114" s="50">
        <v>1.2999999999999999E-3</v>
      </c>
      <c r="V114" s="11">
        <v>1.9E-2</v>
      </c>
      <c r="W114" s="47">
        <f t="shared" si="106"/>
        <v>14615.384615384615</v>
      </c>
      <c r="X114" s="50">
        <v>0</v>
      </c>
      <c r="Y114" s="11">
        <v>0</v>
      </c>
      <c r="Z114" s="47">
        <f t="shared" si="106"/>
        <v>0</v>
      </c>
      <c r="AA114" s="50">
        <v>0</v>
      </c>
      <c r="AB114" s="11">
        <v>0</v>
      </c>
      <c r="AC114" s="47">
        <f t="shared" si="106"/>
        <v>0</v>
      </c>
      <c r="AD114" s="50">
        <v>0</v>
      </c>
      <c r="AE114" s="11">
        <v>0</v>
      </c>
      <c r="AF114" s="47">
        <f t="shared" si="106"/>
        <v>0</v>
      </c>
      <c r="AG114" s="6">
        <f t="shared" ref="AG114:AG125" si="107">SUM(C114,O114,R114,X114)+AD114+L114+U114+F114+I114+AA114</f>
        <v>1.2999999999999999E-3</v>
      </c>
      <c r="AH114" s="15">
        <f t="shared" ref="AH114:AH125" si="108">SUM(D114,P114,S114,Y114)+AE114+M114+V114+G114+J114+AB114</f>
        <v>1.9E-2</v>
      </c>
    </row>
    <row r="115" spans="1:34" x14ac:dyDescent="0.3">
      <c r="A115" s="43">
        <v>2020</v>
      </c>
      <c r="B115" s="44" t="s">
        <v>10</v>
      </c>
      <c r="C115" s="50">
        <v>0</v>
      </c>
      <c r="D115" s="11">
        <v>0</v>
      </c>
      <c r="E115" s="47">
        <f t="shared" si="106"/>
        <v>0</v>
      </c>
      <c r="F115" s="50">
        <v>0</v>
      </c>
      <c r="G115" s="11">
        <v>0</v>
      </c>
      <c r="H115" s="47">
        <f t="shared" si="106"/>
        <v>0</v>
      </c>
      <c r="I115" s="50">
        <v>0</v>
      </c>
      <c r="J115" s="11">
        <v>0</v>
      </c>
      <c r="K115" s="47">
        <f t="shared" si="106"/>
        <v>0</v>
      </c>
      <c r="L115" s="50">
        <v>0</v>
      </c>
      <c r="M115" s="11">
        <v>0</v>
      </c>
      <c r="N115" s="47">
        <f t="shared" si="106"/>
        <v>0</v>
      </c>
      <c r="O115" s="50">
        <v>0</v>
      </c>
      <c r="P115" s="11">
        <v>0</v>
      </c>
      <c r="Q115" s="47">
        <f t="shared" si="106"/>
        <v>0</v>
      </c>
      <c r="R115" s="50">
        <v>0</v>
      </c>
      <c r="S115" s="11">
        <v>0</v>
      </c>
      <c r="T115" s="47">
        <f t="shared" si="106"/>
        <v>0</v>
      </c>
      <c r="U115" s="50">
        <v>0</v>
      </c>
      <c r="V115" s="11">
        <v>0</v>
      </c>
      <c r="W115" s="47">
        <f t="shared" si="106"/>
        <v>0</v>
      </c>
      <c r="X115" s="50">
        <v>0</v>
      </c>
      <c r="Y115" s="11">
        <v>0</v>
      </c>
      <c r="Z115" s="47">
        <f t="shared" si="106"/>
        <v>0</v>
      </c>
      <c r="AA115" s="50">
        <v>0</v>
      </c>
      <c r="AB115" s="11">
        <v>0</v>
      </c>
      <c r="AC115" s="47">
        <f t="shared" si="106"/>
        <v>0</v>
      </c>
      <c r="AD115" s="50">
        <v>0</v>
      </c>
      <c r="AE115" s="11">
        <v>0</v>
      </c>
      <c r="AF115" s="47">
        <f t="shared" si="106"/>
        <v>0</v>
      </c>
      <c r="AG115" s="6">
        <f t="shared" si="107"/>
        <v>0</v>
      </c>
      <c r="AH115" s="15">
        <f t="shared" si="108"/>
        <v>0</v>
      </c>
    </row>
    <row r="116" spans="1:34" x14ac:dyDescent="0.3">
      <c r="A116" s="43">
        <v>2020</v>
      </c>
      <c r="B116" s="44" t="s">
        <v>11</v>
      </c>
      <c r="C116" s="50">
        <v>0</v>
      </c>
      <c r="D116" s="11">
        <v>0</v>
      </c>
      <c r="E116" s="47">
        <f t="shared" si="106"/>
        <v>0</v>
      </c>
      <c r="F116" s="50">
        <v>0</v>
      </c>
      <c r="G116" s="11">
        <v>0</v>
      </c>
      <c r="H116" s="47">
        <f t="shared" si="106"/>
        <v>0</v>
      </c>
      <c r="I116" s="50">
        <v>0</v>
      </c>
      <c r="J116" s="11">
        <v>0</v>
      </c>
      <c r="K116" s="47">
        <f t="shared" si="106"/>
        <v>0</v>
      </c>
      <c r="L116" s="50">
        <v>0</v>
      </c>
      <c r="M116" s="11">
        <v>0</v>
      </c>
      <c r="N116" s="47">
        <f t="shared" si="106"/>
        <v>0</v>
      </c>
      <c r="O116" s="50">
        <v>0</v>
      </c>
      <c r="P116" s="11">
        <v>0</v>
      </c>
      <c r="Q116" s="47">
        <f t="shared" si="106"/>
        <v>0</v>
      </c>
      <c r="R116" s="50">
        <v>0</v>
      </c>
      <c r="S116" s="11">
        <v>0</v>
      </c>
      <c r="T116" s="47">
        <f t="shared" si="106"/>
        <v>0</v>
      </c>
      <c r="U116" s="50">
        <v>0</v>
      </c>
      <c r="V116" s="11">
        <v>0</v>
      </c>
      <c r="W116" s="47">
        <f t="shared" si="106"/>
        <v>0</v>
      </c>
      <c r="X116" s="50">
        <v>0</v>
      </c>
      <c r="Y116" s="11">
        <v>0</v>
      </c>
      <c r="Z116" s="47">
        <f t="shared" si="106"/>
        <v>0</v>
      </c>
      <c r="AA116" s="50">
        <v>0</v>
      </c>
      <c r="AB116" s="11">
        <v>0</v>
      </c>
      <c r="AC116" s="47">
        <f t="shared" si="106"/>
        <v>0</v>
      </c>
      <c r="AD116" s="50">
        <v>0</v>
      </c>
      <c r="AE116" s="11">
        <v>0</v>
      </c>
      <c r="AF116" s="47">
        <f t="shared" si="106"/>
        <v>0</v>
      </c>
      <c r="AG116" s="6">
        <f t="shared" si="107"/>
        <v>0</v>
      </c>
      <c r="AH116" s="15">
        <f t="shared" si="108"/>
        <v>0</v>
      </c>
    </row>
    <row r="117" spans="1:34" x14ac:dyDescent="0.3">
      <c r="A117" s="43">
        <v>2020</v>
      </c>
      <c r="B117" s="44" t="s">
        <v>12</v>
      </c>
      <c r="C117" s="50">
        <v>0</v>
      </c>
      <c r="D117" s="11">
        <v>0</v>
      </c>
      <c r="E117" s="47">
        <f t="shared" si="106"/>
        <v>0</v>
      </c>
      <c r="F117" s="50">
        <v>0</v>
      </c>
      <c r="G117" s="11">
        <v>0</v>
      </c>
      <c r="H117" s="47">
        <f t="shared" si="106"/>
        <v>0</v>
      </c>
      <c r="I117" s="50">
        <v>0</v>
      </c>
      <c r="J117" s="11">
        <v>0</v>
      </c>
      <c r="K117" s="47">
        <f t="shared" si="106"/>
        <v>0</v>
      </c>
      <c r="L117" s="50">
        <v>0</v>
      </c>
      <c r="M117" s="11">
        <v>0</v>
      </c>
      <c r="N117" s="47">
        <f t="shared" si="106"/>
        <v>0</v>
      </c>
      <c r="O117" s="50">
        <v>0</v>
      </c>
      <c r="P117" s="11">
        <v>0</v>
      </c>
      <c r="Q117" s="47">
        <f t="shared" si="106"/>
        <v>0</v>
      </c>
      <c r="R117" s="50">
        <v>0</v>
      </c>
      <c r="S117" s="11">
        <v>0</v>
      </c>
      <c r="T117" s="47">
        <f t="shared" si="106"/>
        <v>0</v>
      </c>
      <c r="U117" s="50">
        <v>2.66E-3</v>
      </c>
      <c r="V117" s="11">
        <v>6.8000000000000005E-2</v>
      </c>
      <c r="W117" s="47">
        <f t="shared" si="106"/>
        <v>25563.909774436092</v>
      </c>
      <c r="X117" s="50">
        <v>0</v>
      </c>
      <c r="Y117" s="11">
        <v>0</v>
      </c>
      <c r="Z117" s="47">
        <f t="shared" si="106"/>
        <v>0</v>
      </c>
      <c r="AA117" s="50">
        <v>0</v>
      </c>
      <c r="AB117" s="11">
        <v>0</v>
      </c>
      <c r="AC117" s="47">
        <f t="shared" si="106"/>
        <v>0</v>
      </c>
      <c r="AD117" s="50">
        <v>0</v>
      </c>
      <c r="AE117" s="11">
        <v>0</v>
      </c>
      <c r="AF117" s="47">
        <f t="shared" si="106"/>
        <v>0</v>
      </c>
      <c r="AG117" s="6">
        <f t="shared" si="107"/>
        <v>2.66E-3</v>
      </c>
      <c r="AH117" s="15">
        <f t="shared" si="108"/>
        <v>6.8000000000000005E-2</v>
      </c>
    </row>
    <row r="118" spans="1:34" x14ac:dyDescent="0.3">
      <c r="A118" s="43">
        <v>2020</v>
      </c>
      <c r="B118" s="44" t="s">
        <v>13</v>
      </c>
      <c r="C118" s="50">
        <v>0</v>
      </c>
      <c r="D118" s="11">
        <v>0</v>
      </c>
      <c r="E118" s="47">
        <f t="shared" si="106"/>
        <v>0</v>
      </c>
      <c r="F118" s="50">
        <v>0</v>
      </c>
      <c r="G118" s="11">
        <v>0</v>
      </c>
      <c r="H118" s="47">
        <f t="shared" si="106"/>
        <v>0</v>
      </c>
      <c r="I118" s="50">
        <v>0</v>
      </c>
      <c r="J118" s="11">
        <v>0</v>
      </c>
      <c r="K118" s="47">
        <f t="shared" si="106"/>
        <v>0</v>
      </c>
      <c r="L118" s="50">
        <v>0</v>
      </c>
      <c r="M118" s="11">
        <v>0</v>
      </c>
      <c r="N118" s="47">
        <f t="shared" si="106"/>
        <v>0</v>
      </c>
      <c r="O118" s="50">
        <v>0</v>
      </c>
      <c r="P118" s="11">
        <v>0</v>
      </c>
      <c r="Q118" s="47">
        <f t="shared" si="106"/>
        <v>0</v>
      </c>
      <c r="R118" s="50">
        <v>0</v>
      </c>
      <c r="S118" s="11">
        <v>0</v>
      </c>
      <c r="T118" s="47">
        <f t="shared" si="106"/>
        <v>0</v>
      </c>
      <c r="U118" s="50">
        <v>0</v>
      </c>
      <c r="V118" s="11">
        <v>0</v>
      </c>
      <c r="W118" s="47">
        <f t="shared" si="106"/>
        <v>0</v>
      </c>
      <c r="X118" s="50">
        <v>0</v>
      </c>
      <c r="Y118" s="11">
        <v>0</v>
      </c>
      <c r="Z118" s="47">
        <f t="shared" si="106"/>
        <v>0</v>
      </c>
      <c r="AA118" s="50">
        <v>0</v>
      </c>
      <c r="AB118" s="11">
        <v>0</v>
      </c>
      <c r="AC118" s="47">
        <f t="shared" si="106"/>
        <v>0</v>
      </c>
      <c r="AD118" s="50">
        <v>0</v>
      </c>
      <c r="AE118" s="11">
        <v>0</v>
      </c>
      <c r="AF118" s="47">
        <f t="shared" si="106"/>
        <v>0</v>
      </c>
      <c r="AG118" s="6">
        <f t="shared" si="107"/>
        <v>0</v>
      </c>
      <c r="AH118" s="15">
        <f t="shared" si="108"/>
        <v>0</v>
      </c>
    </row>
    <row r="119" spans="1:34" x14ac:dyDescent="0.3">
      <c r="A119" s="43">
        <v>2020</v>
      </c>
      <c r="B119" s="44" t="s">
        <v>14</v>
      </c>
      <c r="C119" s="50">
        <v>0</v>
      </c>
      <c r="D119" s="11">
        <v>0</v>
      </c>
      <c r="E119" s="47">
        <f t="shared" si="106"/>
        <v>0</v>
      </c>
      <c r="F119" s="50">
        <v>0</v>
      </c>
      <c r="G119" s="11">
        <v>0</v>
      </c>
      <c r="H119" s="47">
        <f t="shared" si="106"/>
        <v>0</v>
      </c>
      <c r="I119" s="50">
        <v>0</v>
      </c>
      <c r="J119" s="11">
        <v>0</v>
      </c>
      <c r="K119" s="47">
        <f t="shared" si="106"/>
        <v>0</v>
      </c>
      <c r="L119" s="50">
        <v>0</v>
      </c>
      <c r="M119" s="11">
        <v>0</v>
      </c>
      <c r="N119" s="47">
        <f t="shared" si="106"/>
        <v>0</v>
      </c>
      <c r="O119" s="50">
        <v>0</v>
      </c>
      <c r="P119" s="11">
        <v>0</v>
      </c>
      <c r="Q119" s="47">
        <f t="shared" si="106"/>
        <v>0</v>
      </c>
      <c r="R119" s="50">
        <v>0</v>
      </c>
      <c r="S119" s="11">
        <v>0</v>
      </c>
      <c r="T119" s="47">
        <f t="shared" si="106"/>
        <v>0</v>
      </c>
      <c r="U119" s="50">
        <v>0</v>
      </c>
      <c r="V119" s="11">
        <v>0</v>
      </c>
      <c r="W119" s="47">
        <f t="shared" si="106"/>
        <v>0</v>
      </c>
      <c r="X119" s="50">
        <v>0</v>
      </c>
      <c r="Y119" s="11">
        <v>0</v>
      </c>
      <c r="Z119" s="47">
        <f t="shared" si="106"/>
        <v>0</v>
      </c>
      <c r="AA119" s="50">
        <v>0</v>
      </c>
      <c r="AB119" s="11">
        <v>0</v>
      </c>
      <c r="AC119" s="47">
        <f t="shared" si="106"/>
        <v>0</v>
      </c>
      <c r="AD119" s="50">
        <v>0</v>
      </c>
      <c r="AE119" s="11">
        <v>0</v>
      </c>
      <c r="AF119" s="47">
        <f t="shared" si="106"/>
        <v>0</v>
      </c>
      <c r="AG119" s="6">
        <f t="shared" si="107"/>
        <v>0</v>
      </c>
      <c r="AH119" s="15">
        <f t="shared" si="108"/>
        <v>0</v>
      </c>
    </row>
    <row r="120" spans="1:34" x14ac:dyDescent="0.3">
      <c r="A120" s="43">
        <v>2020</v>
      </c>
      <c r="B120" s="47" t="s">
        <v>15</v>
      </c>
      <c r="C120" s="50">
        <v>0</v>
      </c>
      <c r="D120" s="11">
        <v>0</v>
      </c>
      <c r="E120" s="47">
        <f t="shared" si="106"/>
        <v>0</v>
      </c>
      <c r="F120" s="50">
        <v>0</v>
      </c>
      <c r="G120" s="11">
        <v>0</v>
      </c>
      <c r="H120" s="47">
        <f t="shared" si="106"/>
        <v>0</v>
      </c>
      <c r="I120" s="50">
        <v>0</v>
      </c>
      <c r="J120" s="11">
        <v>0</v>
      </c>
      <c r="K120" s="47">
        <f t="shared" si="106"/>
        <v>0</v>
      </c>
      <c r="L120" s="50">
        <v>0</v>
      </c>
      <c r="M120" s="11">
        <v>0</v>
      </c>
      <c r="N120" s="47">
        <f t="shared" si="106"/>
        <v>0</v>
      </c>
      <c r="O120" s="50">
        <v>0</v>
      </c>
      <c r="P120" s="11">
        <v>0</v>
      </c>
      <c r="Q120" s="47">
        <f t="shared" si="106"/>
        <v>0</v>
      </c>
      <c r="R120" s="50">
        <v>0</v>
      </c>
      <c r="S120" s="11">
        <v>0</v>
      </c>
      <c r="T120" s="47">
        <f t="shared" si="106"/>
        <v>0</v>
      </c>
      <c r="U120" s="50">
        <v>0</v>
      </c>
      <c r="V120" s="11">
        <v>0</v>
      </c>
      <c r="W120" s="47">
        <f t="shared" si="106"/>
        <v>0</v>
      </c>
      <c r="X120" s="50">
        <v>0</v>
      </c>
      <c r="Y120" s="11">
        <v>0</v>
      </c>
      <c r="Z120" s="47">
        <f t="shared" si="106"/>
        <v>0</v>
      </c>
      <c r="AA120" s="50">
        <v>0</v>
      </c>
      <c r="AB120" s="11">
        <v>0</v>
      </c>
      <c r="AC120" s="47">
        <f t="shared" si="106"/>
        <v>0</v>
      </c>
      <c r="AD120" s="50">
        <v>0</v>
      </c>
      <c r="AE120" s="11">
        <v>0</v>
      </c>
      <c r="AF120" s="47">
        <f t="shared" si="106"/>
        <v>0</v>
      </c>
      <c r="AG120" s="6">
        <f t="shared" si="107"/>
        <v>0</v>
      </c>
      <c r="AH120" s="15">
        <f t="shared" si="108"/>
        <v>0</v>
      </c>
    </row>
    <row r="121" spans="1:34" x14ac:dyDescent="0.3">
      <c r="A121" s="43">
        <v>2020</v>
      </c>
      <c r="B121" s="44" t="s">
        <v>16</v>
      </c>
      <c r="C121" s="50">
        <v>0</v>
      </c>
      <c r="D121" s="11">
        <v>0</v>
      </c>
      <c r="E121" s="47">
        <f t="shared" si="106"/>
        <v>0</v>
      </c>
      <c r="F121" s="50">
        <v>0</v>
      </c>
      <c r="G121" s="11">
        <v>0</v>
      </c>
      <c r="H121" s="47">
        <f t="shared" si="106"/>
        <v>0</v>
      </c>
      <c r="I121" s="50">
        <v>0</v>
      </c>
      <c r="J121" s="11">
        <v>0</v>
      </c>
      <c r="K121" s="47">
        <f t="shared" si="106"/>
        <v>0</v>
      </c>
      <c r="L121" s="50">
        <v>0</v>
      </c>
      <c r="M121" s="11">
        <v>0</v>
      </c>
      <c r="N121" s="47">
        <f t="shared" si="106"/>
        <v>0</v>
      </c>
      <c r="O121" s="50">
        <v>0</v>
      </c>
      <c r="P121" s="11">
        <v>0</v>
      </c>
      <c r="Q121" s="47">
        <f t="shared" si="106"/>
        <v>0</v>
      </c>
      <c r="R121" s="50">
        <v>0</v>
      </c>
      <c r="S121" s="11">
        <v>0</v>
      </c>
      <c r="T121" s="47">
        <f t="shared" si="106"/>
        <v>0</v>
      </c>
      <c r="U121" s="50">
        <v>0</v>
      </c>
      <c r="V121" s="11">
        <v>0</v>
      </c>
      <c r="W121" s="47">
        <f t="shared" si="106"/>
        <v>0</v>
      </c>
      <c r="X121" s="50">
        <v>0</v>
      </c>
      <c r="Y121" s="11">
        <v>0</v>
      </c>
      <c r="Z121" s="47">
        <f t="shared" si="106"/>
        <v>0</v>
      </c>
      <c r="AA121" s="50">
        <v>0</v>
      </c>
      <c r="AB121" s="11">
        <v>0</v>
      </c>
      <c r="AC121" s="47">
        <f t="shared" si="106"/>
        <v>0</v>
      </c>
      <c r="AD121" s="50">
        <v>0</v>
      </c>
      <c r="AE121" s="11">
        <v>0</v>
      </c>
      <c r="AF121" s="47">
        <f t="shared" si="106"/>
        <v>0</v>
      </c>
      <c r="AG121" s="6">
        <f t="shared" si="107"/>
        <v>0</v>
      </c>
      <c r="AH121" s="15">
        <f t="shared" si="108"/>
        <v>0</v>
      </c>
    </row>
    <row r="122" spans="1:34" ht="15" thickBot="1" x14ac:dyDescent="0.35">
      <c r="A122" s="45"/>
      <c r="B122" s="46" t="s">
        <v>17</v>
      </c>
      <c r="C122" s="51">
        <f t="shared" ref="C122:D122" si="109">SUM(C110:C121)</f>
        <v>0</v>
      </c>
      <c r="D122" s="36">
        <f t="shared" si="109"/>
        <v>0</v>
      </c>
      <c r="E122" s="52"/>
      <c r="F122" s="51">
        <f t="shared" ref="F122:G122" si="110">SUM(F110:F121)</f>
        <v>0</v>
      </c>
      <c r="G122" s="36">
        <f t="shared" si="110"/>
        <v>0</v>
      </c>
      <c r="H122" s="52"/>
      <c r="I122" s="51">
        <f t="shared" ref="I122:J122" si="111">SUM(I110:I121)</f>
        <v>0</v>
      </c>
      <c r="J122" s="36">
        <f t="shared" si="111"/>
        <v>0</v>
      </c>
      <c r="K122" s="52"/>
      <c r="L122" s="51">
        <f t="shared" ref="L122:M122" si="112">SUM(L110:L121)</f>
        <v>0</v>
      </c>
      <c r="M122" s="36">
        <f t="shared" si="112"/>
        <v>0</v>
      </c>
      <c r="N122" s="52"/>
      <c r="O122" s="51">
        <f t="shared" ref="O122:P122" si="113">SUM(O110:O121)</f>
        <v>0</v>
      </c>
      <c r="P122" s="36">
        <f t="shared" si="113"/>
        <v>0</v>
      </c>
      <c r="Q122" s="52"/>
      <c r="R122" s="51">
        <f t="shared" ref="R122:S122" si="114">SUM(R110:R121)</f>
        <v>0</v>
      </c>
      <c r="S122" s="36">
        <f t="shared" si="114"/>
        <v>0</v>
      </c>
      <c r="T122" s="52"/>
      <c r="U122" s="51">
        <f t="shared" ref="U122:V122" si="115">SUM(U110:U121)</f>
        <v>3.96E-3</v>
      </c>
      <c r="V122" s="36">
        <f t="shared" si="115"/>
        <v>8.7000000000000008E-2</v>
      </c>
      <c r="W122" s="52"/>
      <c r="X122" s="51">
        <f t="shared" ref="X122:Y122" si="116">SUM(X110:X121)</f>
        <v>0</v>
      </c>
      <c r="Y122" s="36">
        <f t="shared" si="116"/>
        <v>0</v>
      </c>
      <c r="Z122" s="52"/>
      <c r="AA122" s="51">
        <f t="shared" ref="AA122:AB122" si="117">SUM(AA110:AA121)</f>
        <v>0</v>
      </c>
      <c r="AB122" s="36">
        <f t="shared" si="117"/>
        <v>0</v>
      </c>
      <c r="AC122" s="52"/>
      <c r="AD122" s="51">
        <f t="shared" ref="AD122:AE122" si="118">SUM(AD110:AD121)</f>
        <v>4.3299999999999996E-3</v>
      </c>
      <c r="AE122" s="36">
        <f t="shared" si="118"/>
        <v>0.151</v>
      </c>
      <c r="AF122" s="52"/>
      <c r="AG122" s="37">
        <f t="shared" si="107"/>
        <v>8.2899999999999988E-3</v>
      </c>
      <c r="AH122" s="38">
        <f t="shared" si="108"/>
        <v>0.23799999999999999</v>
      </c>
    </row>
    <row r="123" spans="1:34" x14ac:dyDescent="0.3">
      <c r="A123" s="43">
        <v>2021</v>
      </c>
      <c r="B123" s="44" t="s">
        <v>5</v>
      </c>
      <c r="C123" s="50">
        <v>0</v>
      </c>
      <c r="D123" s="11">
        <v>0</v>
      </c>
      <c r="E123" s="47">
        <f>IF(C123=0,0,D123/C123*1000)</f>
        <v>0</v>
      </c>
      <c r="F123" s="50">
        <v>0</v>
      </c>
      <c r="G123" s="11">
        <v>0</v>
      </c>
      <c r="H123" s="47">
        <f t="shared" ref="H123:H134" si="119">IF(F123=0,0,G123/F123*1000)</f>
        <v>0</v>
      </c>
      <c r="I123" s="50">
        <v>0</v>
      </c>
      <c r="J123" s="11">
        <v>0</v>
      </c>
      <c r="K123" s="47">
        <f t="shared" ref="K123:K134" si="120">IF(I123=0,0,J123/I123*1000)</f>
        <v>0</v>
      </c>
      <c r="L123" s="50">
        <v>0</v>
      </c>
      <c r="M123" s="11">
        <v>0</v>
      </c>
      <c r="N123" s="47">
        <f t="shared" ref="N123:N134" si="121">IF(L123=0,0,M123/L123*1000)</f>
        <v>0</v>
      </c>
      <c r="O123" s="50">
        <v>0</v>
      </c>
      <c r="P123" s="11">
        <v>0</v>
      </c>
      <c r="Q123" s="47">
        <f t="shared" ref="Q123:Q134" si="122">IF(O123=0,0,P123/O123*1000)</f>
        <v>0</v>
      </c>
      <c r="R123" s="50">
        <v>0</v>
      </c>
      <c r="S123" s="11">
        <v>0</v>
      </c>
      <c r="T123" s="47">
        <f t="shared" ref="T123:T134" si="123">IF(R123=0,0,S123/R123*1000)</f>
        <v>0</v>
      </c>
      <c r="U123" s="50">
        <v>0</v>
      </c>
      <c r="V123" s="11">
        <v>0</v>
      </c>
      <c r="W123" s="47">
        <f t="shared" ref="W123:W134" si="124">IF(U123=0,0,V123/U123*1000)</f>
        <v>0</v>
      </c>
      <c r="X123" s="50">
        <v>0</v>
      </c>
      <c r="Y123" s="11">
        <v>0</v>
      </c>
      <c r="Z123" s="47">
        <f t="shared" ref="Z123:Z134" si="125">IF(X123=0,0,Y123/X123*1000)</f>
        <v>0</v>
      </c>
      <c r="AA123" s="50">
        <v>0</v>
      </c>
      <c r="AB123" s="11">
        <v>0</v>
      </c>
      <c r="AC123" s="47">
        <f t="shared" ref="AC123:AC134" si="126">IF(AA123=0,0,AB123/AA123*1000)</f>
        <v>0</v>
      </c>
      <c r="AD123" s="50">
        <v>0</v>
      </c>
      <c r="AE123" s="11">
        <v>0</v>
      </c>
      <c r="AF123" s="47">
        <f t="shared" ref="AF123:AF134" si="127">IF(AD123=0,0,AE123/AD123*1000)</f>
        <v>0</v>
      </c>
      <c r="AG123" s="6">
        <f t="shared" si="107"/>
        <v>0</v>
      </c>
      <c r="AH123" s="15">
        <f t="shared" si="108"/>
        <v>0</v>
      </c>
    </row>
    <row r="124" spans="1:34" x14ac:dyDescent="0.3">
      <c r="A124" s="43">
        <v>2021</v>
      </c>
      <c r="B124" s="44" t="s">
        <v>6</v>
      </c>
      <c r="C124" s="50">
        <v>0</v>
      </c>
      <c r="D124" s="11">
        <v>0</v>
      </c>
      <c r="E124" s="47">
        <f t="shared" ref="E124:E125" si="128">IF(C124=0,0,D124/C124*1000)</f>
        <v>0</v>
      </c>
      <c r="F124" s="50">
        <v>0</v>
      </c>
      <c r="G124" s="11">
        <v>0</v>
      </c>
      <c r="H124" s="47">
        <f t="shared" si="119"/>
        <v>0</v>
      </c>
      <c r="I124" s="50">
        <v>0</v>
      </c>
      <c r="J124" s="11">
        <v>0</v>
      </c>
      <c r="K124" s="47">
        <f t="shared" si="120"/>
        <v>0</v>
      </c>
      <c r="L124" s="50">
        <v>0</v>
      </c>
      <c r="M124" s="11">
        <v>0</v>
      </c>
      <c r="N124" s="47">
        <f t="shared" si="121"/>
        <v>0</v>
      </c>
      <c r="O124" s="50">
        <v>0</v>
      </c>
      <c r="P124" s="11">
        <v>0</v>
      </c>
      <c r="Q124" s="47">
        <f t="shared" si="122"/>
        <v>0</v>
      </c>
      <c r="R124" s="50">
        <v>0</v>
      </c>
      <c r="S124" s="11">
        <v>0</v>
      </c>
      <c r="T124" s="47">
        <f t="shared" si="123"/>
        <v>0</v>
      </c>
      <c r="U124" s="50">
        <v>0</v>
      </c>
      <c r="V124" s="11">
        <v>0</v>
      </c>
      <c r="W124" s="47">
        <f t="shared" si="124"/>
        <v>0</v>
      </c>
      <c r="X124" s="50">
        <v>0</v>
      </c>
      <c r="Y124" s="11">
        <v>0</v>
      </c>
      <c r="Z124" s="47">
        <f t="shared" si="125"/>
        <v>0</v>
      </c>
      <c r="AA124" s="50">
        <v>0</v>
      </c>
      <c r="AB124" s="11">
        <v>0</v>
      </c>
      <c r="AC124" s="47">
        <f t="shared" si="126"/>
        <v>0</v>
      </c>
      <c r="AD124" s="50">
        <v>0</v>
      </c>
      <c r="AE124" s="11">
        <v>0</v>
      </c>
      <c r="AF124" s="47">
        <f t="shared" si="127"/>
        <v>0</v>
      </c>
      <c r="AG124" s="6">
        <f t="shared" si="107"/>
        <v>0</v>
      </c>
      <c r="AH124" s="15">
        <f t="shared" si="108"/>
        <v>0</v>
      </c>
    </row>
    <row r="125" spans="1:34" x14ac:dyDescent="0.3">
      <c r="A125" s="43">
        <v>2021</v>
      </c>
      <c r="B125" s="44" t="s">
        <v>7</v>
      </c>
      <c r="C125" s="50">
        <v>0</v>
      </c>
      <c r="D125" s="11">
        <v>0</v>
      </c>
      <c r="E125" s="47">
        <f t="shared" si="128"/>
        <v>0</v>
      </c>
      <c r="F125" s="50">
        <v>0</v>
      </c>
      <c r="G125" s="11">
        <v>0</v>
      </c>
      <c r="H125" s="47">
        <f t="shared" si="119"/>
        <v>0</v>
      </c>
      <c r="I125" s="50">
        <v>0</v>
      </c>
      <c r="J125" s="11">
        <v>0</v>
      </c>
      <c r="K125" s="47">
        <f t="shared" si="120"/>
        <v>0</v>
      </c>
      <c r="L125" s="50">
        <v>0</v>
      </c>
      <c r="M125" s="11">
        <v>0</v>
      </c>
      <c r="N125" s="47">
        <f t="shared" si="121"/>
        <v>0</v>
      </c>
      <c r="O125" s="50">
        <v>0</v>
      </c>
      <c r="P125" s="11">
        <v>0</v>
      </c>
      <c r="Q125" s="47">
        <f t="shared" si="122"/>
        <v>0</v>
      </c>
      <c r="R125" s="50">
        <v>0</v>
      </c>
      <c r="S125" s="11">
        <v>0</v>
      </c>
      <c r="T125" s="47">
        <f t="shared" si="123"/>
        <v>0</v>
      </c>
      <c r="U125" s="50">
        <v>0</v>
      </c>
      <c r="V125" s="11">
        <v>0</v>
      </c>
      <c r="W125" s="47">
        <f t="shared" si="124"/>
        <v>0</v>
      </c>
      <c r="X125" s="50">
        <v>0</v>
      </c>
      <c r="Y125" s="11">
        <v>0</v>
      </c>
      <c r="Z125" s="47">
        <f t="shared" si="125"/>
        <v>0</v>
      </c>
      <c r="AA125" s="50">
        <v>0</v>
      </c>
      <c r="AB125" s="11">
        <v>0</v>
      </c>
      <c r="AC125" s="47">
        <f t="shared" si="126"/>
        <v>0</v>
      </c>
      <c r="AD125" s="50">
        <v>0</v>
      </c>
      <c r="AE125" s="11">
        <v>0</v>
      </c>
      <c r="AF125" s="47">
        <f t="shared" si="127"/>
        <v>0</v>
      </c>
      <c r="AG125" s="6">
        <f t="shared" si="107"/>
        <v>0</v>
      </c>
      <c r="AH125" s="15">
        <f t="shared" si="108"/>
        <v>0</v>
      </c>
    </row>
    <row r="126" spans="1:34" x14ac:dyDescent="0.3">
      <c r="A126" s="43">
        <v>2021</v>
      </c>
      <c r="B126" s="44" t="s">
        <v>8</v>
      </c>
      <c r="C126" s="50">
        <v>0</v>
      </c>
      <c r="D126" s="11">
        <v>0</v>
      </c>
      <c r="E126" s="47">
        <f>IF(C126=0,0,D126/C126*1000)</f>
        <v>0</v>
      </c>
      <c r="F126" s="50">
        <v>0</v>
      </c>
      <c r="G126" s="11">
        <v>0</v>
      </c>
      <c r="H126" s="47">
        <f t="shared" si="119"/>
        <v>0</v>
      </c>
      <c r="I126" s="50">
        <v>0</v>
      </c>
      <c r="J126" s="11">
        <v>0</v>
      </c>
      <c r="K126" s="47">
        <f t="shared" si="120"/>
        <v>0</v>
      </c>
      <c r="L126" s="50">
        <v>0</v>
      </c>
      <c r="M126" s="11">
        <v>0</v>
      </c>
      <c r="N126" s="47">
        <f t="shared" si="121"/>
        <v>0</v>
      </c>
      <c r="O126" s="50">
        <v>0</v>
      </c>
      <c r="P126" s="11">
        <v>0</v>
      </c>
      <c r="Q126" s="47">
        <f t="shared" si="122"/>
        <v>0</v>
      </c>
      <c r="R126" s="60">
        <v>1.456</v>
      </c>
      <c r="S126" s="11">
        <v>5.585</v>
      </c>
      <c r="T126" s="47">
        <f t="shared" si="123"/>
        <v>3835.8516483516482</v>
      </c>
      <c r="U126" s="50">
        <v>0</v>
      </c>
      <c r="V126" s="11">
        <v>0</v>
      </c>
      <c r="W126" s="47">
        <f t="shared" si="124"/>
        <v>0</v>
      </c>
      <c r="X126" s="50">
        <v>0</v>
      </c>
      <c r="Y126" s="11">
        <v>0</v>
      </c>
      <c r="Z126" s="47">
        <f t="shared" si="125"/>
        <v>0</v>
      </c>
      <c r="AA126" s="50">
        <v>0</v>
      </c>
      <c r="AB126" s="11">
        <v>0</v>
      </c>
      <c r="AC126" s="47">
        <f t="shared" si="126"/>
        <v>0</v>
      </c>
      <c r="AD126" s="50">
        <v>0</v>
      </c>
      <c r="AE126" s="11">
        <v>0</v>
      </c>
      <c r="AF126" s="47">
        <f t="shared" si="127"/>
        <v>0</v>
      </c>
      <c r="AG126" s="6">
        <f>SUM(C126,O126,R126,X126)+AD126+L126+U126+F126+I126+AA126</f>
        <v>1.456</v>
      </c>
      <c r="AH126" s="15">
        <f>SUM(D126,P126,S126,Y126)+AE126+M126+V126+G126+J126+AB126</f>
        <v>5.585</v>
      </c>
    </row>
    <row r="127" spans="1:34" x14ac:dyDescent="0.3">
      <c r="A127" s="43">
        <v>2021</v>
      </c>
      <c r="B127" s="47" t="s">
        <v>9</v>
      </c>
      <c r="C127" s="50">
        <v>0</v>
      </c>
      <c r="D127" s="11">
        <v>0</v>
      </c>
      <c r="E127" s="47">
        <f t="shared" ref="E127:E134" si="129">IF(C127=0,0,D127/C127*1000)</f>
        <v>0</v>
      </c>
      <c r="F127" s="50">
        <v>0</v>
      </c>
      <c r="G127" s="11">
        <v>0</v>
      </c>
      <c r="H127" s="47">
        <f t="shared" si="119"/>
        <v>0</v>
      </c>
      <c r="I127" s="50">
        <v>0</v>
      </c>
      <c r="J127" s="11">
        <v>0</v>
      </c>
      <c r="K127" s="47">
        <f t="shared" si="120"/>
        <v>0</v>
      </c>
      <c r="L127" s="50">
        <v>0</v>
      </c>
      <c r="M127" s="11">
        <v>0</v>
      </c>
      <c r="N127" s="47">
        <f t="shared" si="121"/>
        <v>0</v>
      </c>
      <c r="O127" s="50">
        <v>0</v>
      </c>
      <c r="P127" s="11">
        <v>0</v>
      </c>
      <c r="Q127" s="47">
        <f t="shared" si="122"/>
        <v>0</v>
      </c>
      <c r="R127" s="50">
        <v>0</v>
      </c>
      <c r="S127" s="11">
        <v>0</v>
      </c>
      <c r="T127" s="47">
        <f t="shared" si="123"/>
        <v>0</v>
      </c>
      <c r="U127" s="50">
        <v>0</v>
      </c>
      <c r="V127" s="11">
        <v>0</v>
      </c>
      <c r="W127" s="47">
        <f t="shared" si="124"/>
        <v>0</v>
      </c>
      <c r="X127" s="50">
        <v>0</v>
      </c>
      <c r="Y127" s="11">
        <v>0</v>
      </c>
      <c r="Z127" s="47">
        <f t="shared" si="125"/>
        <v>0</v>
      </c>
      <c r="AA127" s="50">
        <v>0</v>
      </c>
      <c r="AB127" s="11">
        <v>0</v>
      </c>
      <c r="AC127" s="47">
        <f t="shared" si="126"/>
        <v>0</v>
      </c>
      <c r="AD127" s="50">
        <v>0</v>
      </c>
      <c r="AE127" s="11">
        <v>0</v>
      </c>
      <c r="AF127" s="47">
        <f t="shared" si="127"/>
        <v>0</v>
      </c>
      <c r="AG127" s="6">
        <f t="shared" ref="AG127:AG135" si="130">SUM(C127,O127,R127,X127)+AD127+L127+U127+F127+I127+AA127</f>
        <v>0</v>
      </c>
      <c r="AH127" s="15">
        <f t="shared" ref="AH127:AH135" si="131">SUM(D127,P127,S127,Y127)+AE127+M127+V127+G127+J127+AB127</f>
        <v>0</v>
      </c>
    </row>
    <row r="128" spans="1:34" x14ac:dyDescent="0.3">
      <c r="A128" s="43">
        <v>2021</v>
      </c>
      <c r="B128" s="44" t="s">
        <v>10</v>
      </c>
      <c r="C128" s="50">
        <v>0</v>
      </c>
      <c r="D128" s="11">
        <v>0</v>
      </c>
      <c r="E128" s="47">
        <f t="shared" si="129"/>
        <v>0</v>
      </c>
      <c r="F128" s="50">
        <v>0</v>
      </c>
      <c r="G128" s="11">
        <v>0</v>
      </c>
      <c r="H128" s="47">
        <f t="shared" si="119"/>
        <v>0</v>
      </c>
      <c r="I128" s="50">
        <v>0</v>
      </c>
      <c r="J128" s="11">
        <v>0</v>
      </c>
      <c r="K128" s="47">
        <f t="shared" si="120"/>
        <v>0</v>
      </c>
      <c r="L128" s="50">
        <v>0</v>
      </c>
      <c r="M128" s="11">
        <v>0</v>
      </c>
      <c r="N128" s="47">
        <f t="shared" si="121"/>
        <v>0</v>
      </c>
      <c r="O128" s="50">
        <v>0</v>
      </c>
      <c r="P128" s="11">
        <v>0</v>
      </c>
      <c r="Q128" s="47">
        <f t="shared" si="122"/>
        <v>0</v>
      </c>
      <c r="R128" s="50">
        <v>0</v>
      </c>
      <c r="S128" s="11">
        <v>0</v>
      </c>
      <c r="T128" s="47">
        <f t="shared" si="123"/>
        <v>0</v>
      </c>
      <c r="U128" s="50">
        <v>0</v>
      </c>
      <c r="V128" s="11">
        <v>0</v>
      </c>
      <c r="W128" s="47">
        <f t="shared" si="124"/>
        <v>0</v>
      </c>
      <c r="X128" s="50">
        <v>0</v>
      </c>
      <c r="Y128" s="11">
        <v>0</v>
      </c>
      <c r="Z128" s="47">
        <f t="shared" si="125"/>
        <v>0</v>
      </c>
      <c r="AA128" s="50">
        <v>0</v>
      </c>
      <c r="AB128" s="11">
        <v>0</v>
      </c>
      <c r="AC128" s="47">
        <f t="shared" si="126"/>
        <v>0</v>
      </c>
      <c r="AD128" s="50">
        <v>0</v>
      </c>
      <c r="AE128" s="11">
        <v>0</v>
      </c>
      <c r="AF128" s="47">
        <f t="shared" si="127"/>
        <v>0</v>
      </c>
      <c r="AG128" s="6">
        <f t="shared" si="130"/>
        <v>0</v>
      </c>
      <c r="AH128" s="15">
        <f t="shared" si="131"/>
        <v>0</v>
      </c>
    </row>
    <row r="129" spans="1:34" x14ac:dyDescent="0.3">
      <c r="A129" s="43">
        <v>2021</v>
      </c>
      <c r="B129" s="44" t="s">
        <v>11</v>
      </c>
      <c r="C129" s="50">
        <v>0</v>
      </c>
      <c r="D129" s="11">
        <v>0</v>
      </c>
      <c r="E129" s="47">
        <f t="shared" si="129"/>
        <v>0</v>
      </c>
      <c r="F129" s="50">
        <v>0</v>
      </c>
      <c r="G129" s="11">
        <v>0</v>
      </c>
      <c r="H129" s="47">
        <f t="shared" si="119"/>
        <v>0</v>
      </c>
      <c r="I129" s="50">
        <v>0</v>
      </c>
      <c r="J129" s="11">
        <v>0</v>
      </c>
      <c r="K129" s="47">
        <f t="shared" si="120"/>
        <v>0</v>
      </c>
      <c r="L129" s="50">
        <v>0</v>
      </c>
      <c r="M129" s="11">
        <v>0</v>
      </c>
      <c r="N129" s="47">
        <f t="shared" si="121"/>
        <v>0</v>
      </c>
      <c r="O129" s="50">
        <v>0</v>
      </c>
      <c r="P129" s="11">
        <v>0</v>
      </c>
      <c r="Q129" s="47">
        <f t="shared" si="122"/>
        <v>0</v>
      </c>
      <c r="R129" s="50">
        <v>0</v>
      </c>
      <c r="S129" s="11">
        <v>0</v>
      </c>
      <c r="T129" s="47">
        <f t="shared" si="123"/>
        <v>0</v>
      </c>
      <c r="U129" s="50">
        <v>0</v>
      </c>
      <c r="V129" s="11">
        <v>0</v>
      </c>
      <c r="W129" s="47">
        <f t="shared" si="124"/>
        <v>0</v>
      </c>
      <c r="X129" s="50">
        <v>0</v>
      </c>
      <c r="Y129" s="11">
        <v>0</v>
      </c>
      <c r="Z129" s="47">
        <f t="shared" si="125"/>
        <v>0</v>
      </c>
      <c r="AA129" s="50">
        <v>0</v>
      </c>
      <c r="AB129" s="11">
        <v>0</v>
      </c>
      <c r="AC129" s="47">
        <f t="shared" si="126"/>
        <v>0</v>
      </c>
      <c r="AD129" s="50">
        <v>0</v>
      </c>
      <c r="AE129" s="11">
        <v>0</v>
      </c>
      <c r="AF129" s="47">
        <f t="shared" si="127"/>
        <v>0</v>
      </c>
      <c r="AG129" s="6">
        <f t="shared" si="130"/>
        <v>0</v>
      </c>
      <c r="AH129" s="15">
        <f t="shared" si="131"/>
        <v>0</v>
      </c>
    </row>
    <row r="130" spans="1:34" x14ac:dyDescent="0.3">
      <c r="A130" s="43">
        <v>2021</v>
      </c>
      <c r="B130" s="44" t="s">
        <v>12</v>
      </c>
      <c r="C130" s="50">
        <v>0</v>
      </c>
      <c r="D130" s="11">
        <v>0</v>
      </c>
      <c r="E130" s="47">
        <f t="shared" si="129"/>
        <v>0</v>
      </c>
      <c r="F130" s="50">
        <v>0</v>
      </c>
      <c r="G130" s="11">
        <v>0</v>
      </c>
      <c r="H130" s="47">
        <f t="shared" si="119"/>
        <v>0</v>
      </c>
      <c r="I130" s="50">
        <v>0</v>
      </c>
      <c r="J130" s="11">
        <v>0</v>
      </c>
      <c r="K130" s="47">
        <f t="shared" si="120"/>
        <v>0</v>
      </c>
      <c r="L130" s="50">
        <v>0</v>
      </c>
      <c r="M130" s="11">
        <v>0</v>
      </c>
      <c r="N130" s="47">
        <f t="shared" si="121"/>
        <v>0</v>
      </c>
      <c r="O130" s="50">
        <v>0</v>
      </c>
      <c r="P130" s="11">
        <v>0</v>
      </c>
      <c r="Q130" s="47">
        <f t="shared" si="122"/>
        <v>0</v>
      </c>
      <c r="R130" s="50">
        <v>0</v>
      </c>
      <c r="S130" s="11">
        <v>0</v>
      </c>
      <c r="T130" s="47">
        <f t="shared" si="123"/>
        <v>0</v>
      </c>
      <c r="U130" s="50">
        <v>0</v>
      </c>
      <c r="V130" s="11">
        <v>0</v>
      </c>
      <c r="W130" s="47">
        <f t="shared" si="124"/>
        <v>0</v>
      </c>
      <c r="X130" s="50">
        <v>0</v>
      </c>
      <c r="Y130" s="11">
        <v>0</v>
      </c>
      <c r="Z130" s="47">
        <f t="shared" si="125"/>
        <v>0</v>
      </c>
      <c r="AA130" s="50">
        <v>0</v>
      </c>
      <c r="AB130" s="11">
        <v>0</v>
      </c>
      <c r="AC130" s="47">
        <f t="shared" si="126"/>
        <v>0</v>
      </c>
      <c r="AD130" s="50">
        <v>0</v>
      </c>
      <c r="AE130" s="11">
        <v>0</v>
      </c>
      <c r="AF130" s="47">
        <f t="shared" si="127"/>
        <v>0</v>
      </c>
      <c r="AG130" s="6">
        <f t="shared" si="130"/>
        <v>0</v>
      </c>
      <c r="AH130" s="15">
        <f t="shared" si="131"/>
        <v>0</v>
      </c>
    </row>
    <row r="131" spans="1:34" x14ac:dyDescent="0.3">
      <c r="A131" s="43">
        <v>2021</v>
      </c>
      <c r="B131" s="44" t="s">
        <v>13</v>
      </c>
      <c r="C131" s="50">
        <v>0</v>
      </c>
      <c r="D131" s="11">
        <v>0</v>
      </c>
      <c r="E131" s="47">
        <f t="shared" si="129"/>
        <v>0</v>
      </c>
      <c r="F131" s="50">
        <v>0</v>
      </c>
      <c r="G131" s="11">
        <v>0</v>
      </c>
      <c r="H131" s="47">
        <f t="shared" si="119"/>
        <v>0</v>
      </c>
      <c r="I131" s="50">
        <v>0</v>
      </c>
      <c r="J131" s="11">
        <v>0</v>
      </c>
      <c r="K131" s="47">
        <f t="shared" si="120"/>
        <v>0</v>
      </c>
      <c r="L131" s="50">
        <v>0</v>
      </c>
      <c r="M131" s="11">
        <v>0</v>
      </c>
      <c r="N131" s="47">
        <f t="shared" si="121"/>
        <v>0</v>
      </c>
      <c r="O131" s="50">
        <v>0</v>
      </c>
      <c r="P131" s="11">
        <v>0</v>
      </c>
      <c r="Q131" s="47">
        <f t="shared" si="122"/>
        <v>0</v>
      </c>
      <c r="R131" s="60">
        <v>1.274</v>
      </c>
      <c r="S131" s="11">
        <v>4.7889999999999997</v>
      </c>
      <c r="T131" s="47">
        <f t="shared" si="123"/>
        <v>3759.0266875981156</v>
      </c>
      <c r="U131" s="50">
        <v>0</v>
      </c>
      <c r="V131" s="11">
        <v>0</v>
      </c>
      <c r="W131" s="47">
        <f t="shared" si="124"/>
        <v>0</v>
      </c>
      <c r="X131" s="50">
        <v>0</v>
      </c>
      <c r="Y131" s="11">
        <v>0</v>
      </c>
      <c r="Z131" s="47">
        <f t="shared" si="125"/>
        <v>0</v>
      </c>
      <c r="AA131" s="50">
        <v>0</v>
      </c>
      <c r="AB131" s="11">
        <v>0</v>
      </c>
      <c r="AC131" s="47">
        <f t="shared" si="126"/>
        <v>0</v>
      </c>
      <c r="AD131" s="50">
        <v>0</v>
      </c>
      <c r="AE131" s="11">
        <v>0</v>
      </c>
      <c r="AF131" s="47">
        <f t="shared" si="127"/>
        <v>0</v>
      </c>
      <c r="AG131" s="6">
        <f t="shared" si="130"/>
        <v>1.274</v>
      </c>
      <c r="AH131" s="15">
        <f t="shared" si="131"/>
        <v>4.7889999999999997</v>
      </c>
    </row>
    <row r="132" spans="1:34" x14ac:dyDescent="0.3">
      <c r="A132" s="43">
        <v>2021</v>
      </c>
      <c r="B132" s="44" t="s">
        <v>14</v>
      </c>
      <c r="C132" s="50">
        <v>0</v>
      </c>
      <c r="D132" s="11">
        <v>0</v>
      </c>
      <c r="E132" s="47">
        <f t="shared" si="129"/>
        <v>0</v>
      </c>
      <c r="F132" s="50">
        <v>0</v>
      </c>
      <c r="G132" s="11">
        <v>0</v>
      </c>
      <c r="H132" s="47">
        <f t="shared" si="119"/>
        <v>0</v>
      </c>
      <c r="I132" s="50">
        <v>0</v>
      </c>
      <c r="J132" s="11">
        <v>0</v>
      </c>
      <c r="K132" s="47">
        <f t="shared" si="120"/>
        <v>0</v>
      </c>
      <c r="L132" s="50">
        <v>0</v>
      </c>
      <c r="M132" s="11">
        <v>0</v>
      </c>
      <c r="N132" s="47">
        <f t="shared" si="121"/>
        <v>0</v>
      </c>
      <c r="O132" s="50">
        <v>0</v>
      </c>
      <c r="P132" s="11">
        <v>0</v>
      </c>
      <c r="Q132" s="47">
        <f t="shared" si="122"/>
        <v>0</v>
      </c>
      <c r="R132" s="50">
        <v>0</v>
      </c>
      <c r="S132" s="11">
        <v>0</v>
      </c>
      <c r="T132" s="47">
        <f t="shared" si="123"/>
        <v>0</v>
      </c>
      <c r="U132" s="50">
        <v>0</v>
      </c>
      <c r="V132" s="11">
        <v>0</v>
      </c>
      <c r="W132" s="47">
        <f t="shared" si="124"/>
        <v>0</v>
      </c>
      <c r="X132" s="50">
        <v>0</v>
      </c>
      <c r="Y132" s="11">
        <v>0</v>
      </c>
      <c r="Z132" s="47">
        <f t="shared" si="125"/>
        <v>0</v>
      </c>
      <c r="AA132" s="50">
        <v>0</v>
      </c>
      <c r="AB132" s="11">
        <v>0</v>
      </c>
      <c r="AC132" s="47">
        <f t="shared" si="126"/>
        <v>0</v>
      </c>
      <c r="AD132" s="50">
        <v>0</v>
      </c>
      <c r="AE132" s="11">
        <v>0</v>
      </c>
      <c r="AF132" s="47">
        <f t="shared" si="127"/>
        <v>0</v>
      </c>
      <c r="AG132" s="6">
        <f t="shared" si="130"/>
        <v>0</v>
      </c>
      <c r="AH132" s="15">
        <f t="shared" si="131"/>
        <v>0</v>
      </c>
    </row>
    <row r="133" spans="1:34" x14ac:dyDescent="0.3">
      <c r="A133" s="43">
        <v>2021</v>
      </c>
      <c r="B133" s="47" t="s">
        <v>15</v>
      </c>
      <c r="C133" s="50">
        <v>0</v>
      </c>
      <c r="D133" s="11">
        <v>0</v>
      </c>
      <c r="E133" s="47">
        <f t="shared" si="129"/>
        <v>0</v>
      </c>
      <c r="F133" s="50">
        <v>0</v>
      </c>
      <c r="G133" s="11">
        <v>0</v>
      </c>
      <c r="H133" s="47">
        <f t="shared" si="119"/>
        <v>0</v>
      </c>
      <c r="I133" s="50">
        <v>0</v>
      </c>
      <c r="J133" s="11">
        <v>0</v>
      </c>
      <c r="K133" s="47">
        <f t="shared" si="120"/>
        <v>0</v>
      </c>
      <c r="L133" s="50">
        <v>0</v>
      </c>
      <c r="M133" s="11">
        <v>0</v>
      </c>
      <c r="N133" s="47">
        <f t="shared" si="121"/>
        <v>0</v>
      </c>
      <c r="O133" s="50">
        <v>0</v>
      </c>
      <c r="P133" s="11">
        <v>0</v>
      </c>
      <c r="Q133" s="47">
        <f t="shared" si="122"/>
        <v>0</v>
      </c>
      <c r="R133" s="50">
        <v>0</v>
      </c>
      <c r="S133" s="11">
        <v>0</v>
      </c>
      <c r="T133" s="47">
        <f t="shared" si="123"/>
        <v>0</v>
      </c>
      <c r="U133" s="50">
        <v>0</v>
      </c>
      <c r="V133" s="11">
        <v>0</v>
      </c>
      <c r="W133" s="47">
        <f t="shared" si="124"/>
        <v>0</v>
      </c>
      <c r="X133" s="50">
        <v>0</v>
      </c>
      <c r="Y133" s="11">
        <v>0</v>
      </c>
      <c r="Z133" s="47">
        <f t="shared" si="125"/>
        <v>0</v>
      </c>
      <c r="AA133" s="50">
        <v>0</v>
      </c>
      <c r="AB133" s="11">
        <v>0</v>
      </c>
      <c r="AC133" s="47">
        <f t="shared" si="126"/>
        <v>0</v>
      </c>
      <c r="AD133" s="50">
        <v>0</v>
      </c>
      <c r="AE133" s="11">
        <v>0</v>
      </c>
      <c r="AF133" s="47">
        <f t="shared" si="127"/>
        <v>0</v>
      </c>
      <c r="AG133" s="6">
        <f t="shared" si="130"/>
        <v>0</v>
      </c>
      <c r="AH133" s="15">
        <f t="shared" si="131"/>
        <v>0</v>
      </c>
    </row>
    <row r="134" spans="1:34" x14ac:dyDescent="0.3">
      <c r="A134" s="43">
        <v>2021</v>
      </c>
      <c r="B134" s="44" t="s">
        <v>16</v>
      </c>
      <c r="C134" s="50">
        <v>0</v>
      </c>
      <c r="D134" s="11">
        <v>0</v>
      </c>
      <c r="E134" s="47">
        <f t="shared" si="129"/>
        <v>0</v>
      </c>
      <c r="F134" s="50">
        <v>0</v>
      </c>
      <c r="G134" s="11">
        <v>0</v>
      </c>
      <c r="H134" s="47">
        <f t="shared" si="119"/>
        <v>0</v>
      </c>
      <c r="I134" s="50">
        <v>0</v>
      </c>
      <c r="J134" s="11">
        <v>0</v>
      </c>
      <c r="K134" s="47">
        <f t="shared" si="120"/>
        <v>0</v>
      </c>
      <c r="L134" s="50">
        <v>0</v>
      </c>
      <c r="M134" s="11">
        <v>0</v>
      </c>
      <c r="N134" s="47">
        <f t="shared" si="121"/>
        <v>0</v>
      </c>
      <c r="O134" s="50">
        <v>0</v>
      </c>
      <c r="P134" s="11">
        <v>0</v>
      </c>
      <c r="Q134" s="47">
        <f t="shared" si="122"/>
        <v>0</v>
      </c>
      <c r="R134" s="50">
        <v>0</v>
      </c>
      <c r="S134" s="11">
        <v>0</v>
      </c>
      <c r="T134" s="47">
        <f t="shared" si="123"/>
        <v>0</v>
      </c>
      <c r="U134" s="50">
        <v>0</v>
      </c>
      <c r="V134" s="11">
        <v>0</v>
      </c>
      <c r="W134" s="47">
        <f t="shared" si="124"/>
        <v>0</v>
      </c>
      <c r="X134" s="50">
        <v>0</v>
      </c>
      <c r="Y134" s="11">
        <v>0</v>
      </c>
      <c r="Z134" s="47">
        <f t="shared" si="125"/>
        <v>0</v>
      </c>
      <c r="AA134" s="50">
        <v>0</v>
      </c>
      <c r="AB134" s="11">
        <v>0</v>
      </c>
      <c r="AC134" s="47">
        <f t="shared" si="126"/>
        <v>0</v>
      </c>
      <c r="AD134" s="50">
        <v>0</v>
      </c>
      <c r="AE134" s="11">
        <v>0</v>
      </c>
      <c r="AF134" s="47">
        <f t="shared" si="127"/>
        <v>0</v>
      </c>
      <c r="AG134" s="6">
        <f t="shared" si="130"/>
        <v>0</v>
      </c>
      <c r="AH134" s="15">
        <f t="shared" si="131"/>
        <v>0</v>
      </c>
    </row>
    <row r="135" spans="1:34" ht="15" thickBot="1" x14ac:dyDescent="0.35">
      <c r="A135" s="45"/>
      <c r="B135" s="46" t="s">
        <v>17</v>
      </c>
      <c r="C135" s="51">
        <f t="shared" ref="C135:D135" si="132">SUM(C123:C134)</f>
        <v>0</v>
      </c>
      <c r="D135" s="36">
        <f t="shared" si="132"/>
        <v>0</v>
      </c>
      <c r="E135" s="52"/>
      <c r="F135" s="51">
        <f t="shared" ref="F135:G135" si="133">SUM(F123:F134)</f>
        <v>0</v>
      </c>
      <c r="G135" s="36">
        <f t="shared" si="133"/>
        <v>0</v>
      </c>
      <c r="H135" s="52"/>
      <c r="I135" s="51">
        <f t="shared" ref="I135:J135" si="134">SUM(I123:I134)</f>
        <v>0</v>
      </c>
      <c r="J135" s="36">
        <f t="shared" si="134"/>
        <v>0</v>
      </c>
      <c r="K135" s="52"/>
      <c r="L135" s="51">
        <f t="shared" ref="L135:M135" si="135">SUM(L123:L134)</f>
        <v>0</v>
      </c>
      <c r="M135" s="36">
        <f t="shared" si="135"/>
        <v>0</v>
      </c>
      <c r="N135" s="52"/>
      <c r="O135" s="51">
        <f t="shared" ref="O135:P135" si="136">SUM(O123:O134)</f>
        <v>0</v>
      </c>
      <c r="P135" s="36">
        <f t="shared" si="136"/>
        <v>0</v>
      </c>
      <c r="Q135" s="52"/>
      <c r="R135" s="51">
        <f t="shared" ref="R135:S135" si="137">SUM(R123:R134)</f>
        <v>2.73</v>
      </c>
      <c r="S135" s="36">
        <f t="shared" si="137"/>
        <v>10.373999999999999</v>
      </c>
      <c r="T135" s="52"/>
      <c r="U135" s="51">
        <f t="shared" ref="U135:V135" si="138">SUM(U123:U134)</f>
        <v>0</v>
      </c>
      <c r="V135" s="36">
        <f t="shared" si="138"/>
        <v>0</v>
      </c>
      <c r="W135" s="52"/>
      <c r="X135" s="51">
        <f t="shared" ref="X135:Y135" si="139">SUM(X123:X134)</f>
        <v>0</v>
      </c>
      <c r="Y135" s="36">
        <f t="shared" si="139"/>
        <v>0</v>
      </c>
      <c r="Z135" s="52"/>
      <c r="AA135" s="51">
        <f t="shared" ref="AA135:AB135" si="140">SUM(AA123:AA134)</f>
        <v>0</v>
      </c>
      <c r="AB135" s="36">
        <f t="shared" si="140"/>
        <v>0</v>
      </c>
      <c r="AC135" s="52"/>
      <c r="AD135" s="51">
        <f t="shared" ref="AD135:AE135" si="141">SUM(AD123:AD134)</f>
        <v>0</v>
      </c>
      <c r="AE135" s="36">
        <f t="shared" si="141"/>
        <v>0</v>
      </c>
      <c r="AF135" s="52"/>
      <c r="AG135" s="37">
        <f t="shared" si="130"/>
        <v>2.73</v>
      </c>
      <c r="AH135" s="38">
        <f t="shared" si="131"/>
        <v>10.373999999999999</v>
      </c>
    </row>
    <row r="136" spans="1:34" ht="13.8" customHeight="1" x14ac:dyDescent="0.3">
      <c r="A136" s="43">
        <v>2022</v>
      </c>
      <c r="B136" s="44" t="s">
        <v>5</v>
      </c>
      <c r="C136" s="50">
        <v>0</v>
      </c>
      <c r="D136" s="11">
        <v>0</v>
      </c>
      <c r="E136" s="47">
        <f>IF(C136=0,0,D136/C136*1000)</f>
        <v>0</v>
      </c>
      <c r="F136" s="50">
        <v>0</v>
      </c>
      <c r="G136" s="11">
        <v>0</v>
      </c>
      <c r="H136" s="47">
        <f t="shared" ref="H136:H147" si="142">IF(F136=0,0,G136/F136*1000)</f>
        <v>0</v>
      </c>
      <c r="I136" s="50">
        <v>0</v>
      </c>
      <c r="J136" s="11">
        <v>0</v>
      </c>
      <c r="K136" s="47">
        <f t="shared" ref="K136:K147" si="143">IF(I136=0,0,J136/I136*1000)</f>
        <v>0</v>
      </c>
      <c r="L136" s="50">
        <v>0</v>
      </c>
      <c r="M136" s="11">
        <v>0</v>
      </c>
      <c r="N136" s="47">
        <f t="shared" ref="N136:N147" si="144">IF(L136=0,0,M136/L136*1000)</f>
        <v>0</v>
      </c>
      <c r="O136" s="50">
        <v>0</v>
      </c>
      <c r="P136" s="11">
        <v>0</v>
      </c>
      <c r="Q136" s="47">
        <f t="shared" ref="Q136:Q147" si="145">IF(O136=0,0,P136/O136*1000)</f>
        <v>0</v>
      </c>
      <c r="R136" s="50">
        <v>0</v>
      </c>
      <c r="S136" s="11">
        <v>0</v>
      </c>
      <c r="T136" s="47">
        <f t="shared" ref="T136:T147" si="146">IF(R136=0,0,S136/R136*1000)</f>
        <v>0</v>
      </c>
      <c r="U136" s="50">
        <v>0</v>
      </c>
      <c r="V136" s="11">
        <v>0</v>
      </c>
      <c r="W136" s="47">
        <f t="shared" ref="W136:W147" si="147">IF(U136=0,0,V136/U136*1000)</f>
        <v>0</v>
      </c>
      <c r="X136" s="50">
        <v>0</v>
      </c>
      <c r="Y136" s="11">
        <v>0</v>
      </c>
      <c r="Z136" s="47">
        <f t="shared" ref="Z136:Z147" si="148">IF(X136=0,0,Y136/X136*1000)</f>
        <v>0</v>
      </c>
      <c r="AA136" s="50">
        <v>0</v>
      </c>
      <c r="AB136" s="11">
        <v>0</v>
      </c>
      <c r="AC136" s="47">
        <f t="shared" ref="AC136:AC147" si="149">IF(AA136=0,0,AB136/AA136*1000)</f>
        <v>0</v>
      </c>
      <c r="AD136" s="50">
        <v>0</v>
      </c>
      <c r="AE136" s="11">
        <v>0</v>
      </c>
      <c r="AF136" s="47">
        <f t="shared" ref="AF136:AF147" si="150">IF(AD136=0,0,AE136/AD136*1000)</f>
        <v>0</v>
      </c>
      <c r="AG136" s="6">
        <f>SUMIF($C$5:$AF$5,"Ton",C136:AF136)</f>
        <v>0</v>
      </c>
      <c r="AH136" s="15">
        <f>SUMIF($C$5:$AF$5,"F*",C136:AF136)</f>
        <v>0</v>
      </c>
    </row>
    <row r="137" spans="1:34" x14ac:dyDescent="0.3">
      <c r="A137" s="43">
        <v>2022</v>
      </c>
      <c r="B137" s="44" t="s">
        <v>6</v>
      </c>
      <c r="C137" s="50">
        <v>0</v>
      </c>
      <c r="D137" s="11">
        <v>0</v>
      </c>
      <c r="E137" s="47">
        <f t="shared" ref="E137:E138" si="151">IF(C137=0,0,D137/C137*1000)</f>
        <v>0</v>
      </c>
      <c r="F137" s="50">
        <v>0</v>
      </c>
      <c r="G137" s="11">
        <v>0</v>
      </c>
      <c r="H137" s="47">
        <f t="shared" si="142"/>
        <v>0</v>
      </c>
      <c r="I137" s="50">
        <v>0</v>
      </c>
      <c r="J137" s="11">
        <v>0</v>
      </c>
      <c r="K137" s="47">
        <f t="shared" si="143"/>
        <v>0</v>
      </c>
      <c r="L137" s="50">
        <v>0</v>
      </c>
      <c r="M137" s="11">
        <v>0</v>
      </c>
      <c r="N137" s="47">
        <f t="shared" si="144"/>
        <v>0</v>
      </c>
      <c r="O137" s="50">
        <v>0</v>
      </c>
      <c r="P137" s="11">
        <v>0</v>
      </c>
      <c r="Q137" s="47">
        <f t="shared" si="145"/>
        <v>0</v>
      </c>
      <c r="R137" s="50">
        <v>0</v>
      </c>
      <c r="S137" s="11">
        <v>0</v>
      </c>
      <c r="T137" s="47">
        <f t="shared" si="146"/>
        <v>0</v>
      </c>
      <c r="U137" s="50">
        <v>0</v>
      </c>
      <c r="V137" s="11">
        <v>0</v>
      </c>
      <c r="W137" s="47">
        <f t="shared" si="147"/>
        <v>0</v>
      </c>
      <c r="X137" s="50">
        <v>0</v>
      </c>
      <c r="Y137" s="11">
        <v>0</v>
      </c>
      <c r="Z137" s="47">
        <f t="shared" si="148"/>
        <v>0</v>
      </c>
      <c r="AA137" s="50">
        <v>0</v>
      </c>
      <c r="AB137" s="11">
        <v>0</v>
      </c>
      <c r="AC137" s="47">
        <f t="shared" si="149"/>
        <v>0</v>
      </c>
      <c r="AD137" s="50">
        <v>0</v>
      </c>
      <c r="AE137" s="11">
        <v>0</v>
      </c>
      <c r="AF137" s="47">
        <f t="shared" si="150"/>
        <v>0</v>
      </c>
      <c r="AG137" s="6">
        <f t="shared" ref="AG137:AG148" si="152">SUMIF($C$5:$AF$5,"Ton",C137:AF137)</f>
        <v>0</v>
      </c>
      <c r="AH137" s="15">
        <f t="shared" ref="AH137:AH148" si="153">SUMIF($C$5:$AF$5,"F*",C137:AF137)</f>
        <v>0</v>
      </c>
    </row>
    <row r="138" spans="1:34" x14ac:dyDescent="0.3">
      <c r="A138" s="43">
        <v>2022</v>
      </c>
      <c r="B138" s="44" t="s">
        <v>7</v>
      </c>
      <c r="C138" s="50">
        <v>0</v>
      </c>
      <c r="D138" s="11">
        <v>0</v>
      </c>
      <c r="E138" s="47">
        <f t="shared" si="151"/>
        <v>0</v>
      </c>
      <c r="F138" s="50">
        <v>0</v>
      </c>
      <c r="G138" s="11">
        <v>0</v>
      </c>
      <c r="H138" s="47">
        <f t="shared" si="142"/>
        <v>0</v>
      </c>
      <c r="I138" s="50">
        <v>0</v>
      </c>
      <c r="J138" s="11">
        <v>0</v>
      </c>
      <c r="K138" s="47">
        <f t="shared" si="143"/>
        <v>0</v>
      </c>
      <c r="L138" s="50">
        <v>0</v>
      </c>
      <c r="M138" s="11">
        <v>0</v>
      </c>
      <c r="N138" s="47">
        <f t="shared" si="144"/>
        <v>0</v>
      </c>
      <c r="O138" s="50">
        <v>0</v>
      </c>
      <c r="P138" s="11">
        <v>0</v>
      </c>
      <c r="Q138" s="47">
        <f t="shared" si="145"/>
        <v>0</v>
      </c>
      <c r="R138" s="60">
        <v>0.13</v>
      </c>
      <c r="S138" s="11">
        <v>11.957000000000001</v>
      </c>
      <c r="T138" s="47">
        <f t="shared" si="146"/>
        <v>91976.923076923093</v>
      </c>
      <c r="U138" s="50">
        <v>0</v>
      </c>
      <c r="V138" s="11">
        <v>0</v>
      </c>
      <c r="W138" s="47">
        <f t="shared" si="147"/>
        <v>0</v>
      </c>
      <c r="X138" s="50">
        <v>0</v>
      </c>
      <c r="Y138" s="11">
        <v>0</v>
      </c>
      <c r="Z138" s="47">
        <f t="shared" si="148"/>
        <v>0</v>
      </c>
      <c r="AA138" s="50">
        <v>0</v>
      </c>
      <c r="AB138" s="11">
        <v>0</v>
      </c>
      <c r="AC138" s="47">
        <f t="shared" si="149"/>
        <v>0</v>
      </c>
      <c r="AD138" s="50">
        <v>0</v>
      </c>
      <c r="AE138" s="11">
        <v>0</v>
      </c>
      <c r="AF138" s="47">
        <f t="shared" si="150"/>
        <v>0</v>
      </c>
      <c r="AG138" s="6">
        <f t="shared" si="152"/>
        <v>0.13</v>
      </c>
      <c r="AH138" s="15">
        <f t="shared" si="153"/>
        <v>11.957000000000001</v>
      </c>
    </row>
    <row r="139" spans="1:34" x14ac:dyDescent="0.3">
      <c r="A139" s="43">
        <v>2022</v>
      </c>
      <c r="B139" s="44" t="s">
        <v>8</v>
      </c>
      <c r="C139" s="50">
        <v>0</v>
      </c>
      <c r="D139" s="11">
        <v>0</v>
      </c>
      <c r="E139" s="47">
        <f>IF(C139=0,0,D139/C139*1000)</f>
        <v>0</v>
      </c>
      <c r="F139" s="50">
        <v>0</v>
      </c>
      <c r="G139" s="11">
        <v>0</v>
      </c>
      <c r="H139" s="47">
        <f t="shared" si="142"/>
        <v>0</v>
      </c>
      <c r="I139" s="50">
        <v>0</v>
      </c>
      <c r="J139" s="11">
        <v>0</v>
      </c>
      <c r="K139" s="47">
        <f t="shared" si="143"/>
        <v>0</v>
      </c>
      <c r="L139" s="50">
        <v>0</v>
      </c>
      <c r="M139" s="11">
        <v>0</v>
      </c>
      <c r="N139" s="47">
        <f t="shared" si="144"/>
        <v>0</v>
      </c>
      <c r="O139" s="50">
        <v>0</v>
      </c>
      <c r="P139" s="11">
        <v>0</v>
      </c>
      <c r="Q139" s="47">
        <f t="shared" si="145"/>
        <v>0</v>
      </c>
      <c r="R139" s="50">
        <v>0</v>
      </c>
      <c r="S139" s="11">
        <v>0</v>
      </c>
      <c r="T139" s="47">
        <f t="shared" si="146"/>
        <v>0</v>
      </c>
      <c r="U139" s="50">
        <v>0</v>
      </c>
      <c r="V139" s="11">
        <v>0</v>
      </c>
      <c r="W139" s="47">
        <f t="shared" si="147"/>
        <v>0</v>
      </c>
      <c r="X139" s="50">
        <v>0</v>
      </c>
      <c r="Y139" s="11">
        <v>0</v>
      </c>
      <c r="Z139" s="47">
        <f t="shared" si="148"/>
        <v>0</v>
      </c>
      <c r="AA139" s="50">
        <v>0</v>
      </c>
      <c r="AB139" s="11">
        <v>0</v>
      </c>
      <c r="AC139" s="47">
        <f t="shared" si="149"/>
        <v>0</v>
      </c>
      <c r="AD139" s="50">
        <v>0</v>
      </c>
      <c r="AE139" s="11">
        <v>0</v>
      </c>
      <c r="AF139" s="47">
        <f t="shared" si="150"/>
        <v>0</v>
      </c>
      <c r="AG139" s="6">
        <f t="shared" si="152"/>
        <v>0</v>
      </c>
      <c r="AH139" s="15">
        <f t="shared" si="153"/>
        <v>0</v>
      </c>
    </row>
    <row r="140" spans="1:34" x14ac:dyDescent="0.3">
      <c r="A140" s="43">
        <v>2022</v>
      </c>
      <c r="B140" s="47" t="s">
        <v>9</v>
      </c>
      <c r="C140" s="50">
        <v>0</v>
      </c>
      <c r="D140" s="11">
        <v>0</v>
      </c>
      <c r="E140" s="47">
        <f t="shared" ref="E140:E147" si="154">IF(C140=0,0,D140/C140*1000)</f>
        <v>0</v>
      </c>
      <c r="F140" s="50">
        <v>0</v>
      </c>
      <c r="G140" s="11">
        <v>0</v>
      </c>
      <c r="H140" s="47">
        <f t="shared" si="142"/>
        <v>0</v>
      </c>
      <c r="I140" s="50">
        <v>0</v>
      </c>
      <c r="J140" s="11">
        <v>0</v>
      </c>
      <c r="K140" s="47">
        <f t="shared" si="143"/>
        <v>0</v>
      </c>
      <c r="L140" s="50">
        <v>0</v>
      </c>
      <c r="M140" s="11">
        <v>0</v>
      </c>
      <c r="N140" s="47">
        <f t="shared" si="144"/>
        <v>0</v>
      </c>
      <c r="O140" s="50">
        <v>0</v>
      </c>
      <c r="P140" s="11">
        <v>0</v>
      </c>
      <c r="Q140" s="47">
        <f t="shared" si="145"/>
        <v>0</v>
      </c>
      <c r="R140" s="50">
        <v>0</v>
      </c>
      <c r="S140" s="11">
        <v>0</v>
      </c>
      <c r="T140" s="47">
        <f t="shared" si="146"/>
        <v>0</v>
      </c>
      <c r="U140" s="50">
        <v>0</v>
      </c>
      <c r="V140" s="11">
        <v>0</v>
      </c>
      <c r="W140" s="47">
        <f t="shared" si="147"/>
        <v>0</v>
      </c>
      <c r="X140" s="50">
        <v>0</v>
      </c>
      <c r="Y140" s="11">
        <v>0</v>
      </c>
      <c r="Z140" s="47">
        <f t="shared" si="148"/>
        <v>0</v>
      </c>
      <c r="AA140" s="50">
        <v>0</v>
      </c>
      <c r="AB140" s="11">
        <v>0</v>
      </c>
      <c r="AC140" s="47">
        <f t="shared" si="149"/>
        <v>0</v>
      </c>
      <c r="AD140" s="50">
        <v>0</v>
      </c>
      <c r="AE140" s="11">
        <v>0</v>
      </c>
      <c r="AF140" s="47">
        <f t="shared" si="150"/>
        <v>0</v>
      </c>
      <c r="AG140" s="6">
        <f t="shared" si="152"/>
        <v>0</v>
      </c>
      <c r="AH140" s="15">
        <f t="shared" si="153"/>
        <v>0</v>
      </c>
    </row>
    <row r="141" spans="1:34" x14ac:dyDescent="0.3">
      <c r="A141" s="43">
        <v>2022</v>
      </c>
      <c r="B141" s="44" t="s">
        <v>10</v>
      </c>
      <c r="C141" s="50">
        <v>0</v>
      </c>
      <c r="D141" s="11">
        <v>0</v>
      </c>
      <c r="E141" s="47">
        <f t="shared" si="154"/>
        <v>0</v>
      </c>
      <c r="F141" s="50">
        <v>0</v>
      </c>
      <c r="G141" s="11">
        <v>0</v>
      </c>
      <c r="H141" s="47">
        <f t="shared" si="142"/>
        <v>0</v>
      </c>
      <c r="I141" s="50">
        <v>0</v>
      </c>
      <c r="J141" s="11">
        <v>0</v>
      </c>
      <c r="K141" s="47">
        <f t="shared" si="143"/>
        <v>0</v>
      </c>
      <c r="L141" s="50">
        <v>0</v>
      </c>
      <c r="M141" s="11">
        <v>0</v>
      </c>
      <c r="N141" s="47">
        <f t="shared" si="144"/>
        <v>0</v>
      </c>
      <c r="O141" s="50">
        <v>0</v>
      </c>
      <c r="P141" s="11">
        <v>0</v>
      </c>
      <c r="Q141" s="47">
        <f t="shared" si="145"/>
        <v>0</v>
      </c>
      <c r="R141" s="50">
        <v>0</v>
      </c>
      <c r="S141" s="11">
        <v>0</v>
      </c>
      <c r="T141" s="47">
        <f t="shared" si="146"/>
        <v>0</v>
      </c>
      <c r="U141" s="50">
        <v>0</v>
      </c>
      <c r="V141" s="11">
        <v>0</v>
      </c>
      <c r="W141" s="47">
        <f t="shared" si="147"/>
        <v>0</v>
      </c>
      <c r="X141" s="50">
        <v>0</v>
      </c>
      <c r="Y141" s="11">
        <v>0</v>
      </c>
      <c r="Z141" s="47">
        <f t="shared" si="148"/>
        <v>0</v>
      </c>
      <c r="AA141" s="50">
        <v>0</v>
      </c>
      <c r="AB141" s="11">
        <v>0</v>
      </c>
      <c r="AC141" s="47">
        <f t="shared" si="149"/>
        <v>0</v>
      </c>
      <c r="AD141" s="50">
        <v>0</v>
      </c>
      <c r="AE141" s="11">
        <v>0</v>
      </c>
      <c r="AF141" s="47">
        <f t="shared" si="150"/>
        <v>0</v>
      </c>
      <c r="AG141" s="6">
        <f t="shared" si="152"/>
        <v>0</v>
      </c>
      <c r="AH141" s="15">
        <f t="shared" si="153"/>
        <v>0</v>
      </c>
    </row>
    <row r="142" spans="1:34" x14ac:dyDescent="0.3">
      <c r="A142" s="43">
        <v>2022</v>
      </c>
      <c r="B142" s="44" t="s">
        <v>11</v>
      </c>
      <c r="C142" s="50">
        <v>0</v>
      </c>
      <c r="D142" s="11">
        <v>0</v>
      </c>
      <c r="E142" s="47">
        <f t="shared" si="154"/>
        <v>0</v>
      </c>
      <c r="F142" s="50">
        <v>0</v>
      </c>
      <c r="G142" s="11">
        <v>0</v>
      </c>
      <c r="H142" s="47">
        <f t="shared" si="142"/>
        <v>0</v>
      </c>
      <c r="I142" s="50">
        <v>0</v>
      </c>
      <c r="J142" s="11">
        <v>0</v>
      </c>
      <c r="K142" s="47">
        <f t="shared" si="143"/>
        <v>0</v>
      </c>
      <c r="L142" s="50">
        <v>0</v>
      </c>
      <c r="M142" s="11">
        <v>0</v>
      </c>
      <c r="N142" s="47">
        <f t="shared" si="144"/>
        <v>0</v>
      </c>
      <c r="O142" s="50">
        <v>0</v>
      </c>
      <c r="P142" s="11">
        <v>0</v>
      </c>
      <c r="Q142" s="47">
        <f t="shared" si="145"/>
        <v>0</v>
      </c>
      <c r="R142" s="50">
        <v>0</v>
      </c>
      <c r="S142" s="11">
        <v>0</v>
      </c>
      <c r="T142" s="47">
        <f t="shared" si="146"/>
        <v>0</v>
      </c>
      <c r="U142" s="50">
        <v>0</v>
      </c>
      <c r="V142" s="11">
        <v>0</v>
      </c>
      <c r="W142" s="47">
        <f t="shared" si="147"/>
        <v>0</v>
      </c>
      <c r="X142" s="50">
        <v>0</v>
      </c>
      <c r="Y142" s="11">
        <v>0</v>
      </c>
      <c r="Z142" s="47">
        <f t="shared" si="148"/>
        <v>0</v>
      </c>
      <c r="AA142" s="50">
        <v>0</v>
      </c>
      <c r="AB142" s="11">
        <v>0</v>
      </c>
      <c r="AC142" s="47">
        <f t="shared" si="149"/>
        <v>0</v>
      </c>
      <c r="AD142" s="50">
        <v>0</v>
      </c>
      <c r="AE142" s="11">
        <v>0</v>
      </c>
      <c r="AF142" s="47">
        <f t="shared" si="150"/>
        <v>0</v>
      </c>
      <c r="AG142" s="6">
        <f t="shared" si="152"/>
        <v>0</v>
      </c>
      <c r="AH142" s="15">
        <f t="shared" si="153"/>
        <v>0</v>
      </c>
    </row>
    <row r="143" spans="1:34" x14ac:dyDescent="0.3">
      <c r="A143" s="43">
        <v>2022</v>
      </c>
      <c r="B143" s="44" t="s">
        <v>12</v>
      </c>
      <c r="C143" s="50">
        <v>0</v>
      </c>
      <c r="D143" s="11">
        <v>0</v>
      </c>
      <c r="E143" s="47">
        <f t="shared" si="154"/>
        <v>0</v>
      </c>
      <c r="F143" s="50">
        <v>0</v>
      </c>
      <c r="G143" s="11">
        <v>0</v>
      </c>
      <c r="H143" s="47">
        <f t="shared" si="142"/>
        <v>0</v>
      </c>
      <c r="I143" s="50">
        <v>0</v>
      </c>
      <c r="J143" s="11">
        <v>0</v>
      </c>
      <c r="K143" s="47">
        <f t="shared" si="143"/>
        <v>0</v>
      </c>
      <c r="L143" s="50">
        <v>0</v>
      </c>
      <c r="M143" s="11">
        <v>0</v>
      </c>
      <c r="N143" s="47">
        <f t="shared" si="144"/>
        <v>0</v>
      </c>
      <c r="O143" s="50">
        <v>0</v>
      </c>
      <c r="P143" s="11">
        <v>0</v>
      </c>
      <c r="Q143" s="47">
        <f t="shared" si="145"/>
        <v>0</v>
      </c>
      <c r="R143" s="50">
        <v>0</v>
      </c>
      <c r="S143" s="11">
        <v>0</v>
      </c>
      <c r="T143" s="47">
        <f t="shared" si="146"/>
        <v>0</v>
      </c>
      <c r="U143" s="50">
        <v>0</v>
      </c>
      <c r="V143" s="11">
        <v>0</v>
      </c>
      <c r="W143" s="47">
        <f t="shared" si="147"/>
        <v>0</v>
      </c>
      <c r="X143" s="50">
        <v>0</v>
      </c>
      <c r="Y143" s="11">
        <v>0</v>
      </c>
      <c r="Z143" s="47">
        <f t="shared" si="148"/>
        <v>0</v>
      </c>
      <c r="AA143" s="50">
        <v>0</v>
      </c>
      <c r="AB143" s="11">
        <v>0</v>
      </c>
      <c r="AC143" s="47">
        <f t="shared" si="149"/>
        <v>0</v>
      </c>
      <c r="AD143" s="50">
        <v>0</v>
      </c>
      <c r="AE143" s="11">
        <v>0</v>
      </c>
      <c r="AF143" s="47">
        <f t="shared" si="150"/>
        <v>0</v>
      </c>
      <c r="AG143" s="6">
        <f t="shared" si="152"/>
        <v>0</v>
      </c>
      <c r="AH143" s="15">
        <f t="shared" si="153"/>
        <v>0</v>
      </c>
    </row>
    <row r="144" spans="1:34" x14ac:dyDescent="0.3">
      <c r="A144" s="43">
        <v>2022</v>
      </c>
      <c r="B144" s="44" t="s">
        <v>13</v>
      </c>
      <c r="C144" s="50">
        <v>0</v>
      </c>
      <c r="D144" s="11">
        <v>0</v>
      </c>
      <c r="E144" s="47">
        <f t="shared" si="154"/>
        <v>0</v>
      </c>
      <c r="F144" s="50">
        <v>0</v>
      </c>
      <c r="G144" s="11">
        <v>0</v>
      </c>
      <c r="H144" s="47">
        <f t="shared" si="142"/>
        <v>0</v>
      </c>
      <c r="I144" s="50">
        <v>0</v>
      </c>
      <c r="J144" s="11">
        <v>0</v>
      </c>
      <c r="K144" s="47">
        <f t="shared" si="143"/>
        <v>0</v>
      </c>
      <c r="L144" s="50">
        <v>0</v>
      </c>
      <c r="M144" s="11">
        <v>0</v>
      </c>
      <c r="N144" s="47">
        <f t="shared" si="144"/>
        <v>0</v>
      </c>
      <c r="O144" s="50">
        <v>0</v>
      </c>
      <c r="P144" s="11">
        <v>0</v>
      </c>
      <c r="Q144" s="47">
        <f t="shared" si="145"/>
        <v>0</v>
      </c>
      <c r="R144" s="50">
        <v>0</v>
      </c>
      <c r="S144" s="11">
        <v>0</v>
      </c>
      <c r="T144" s="47">
        <f t="shared" si="146"/>
        <v>0</v>
      </c>
      <c r="U144" s="50">
        <v>0</v>
      </c>
      <c r="V144" s="11">
        <v>0</v>
      </c>
      <c r="W144" s="47">
        <f t="shared" si="147"/>
        <v>0</v>
      </c>
      <c r="X144" s="50">
        <v>0</v>
      </c>
      <c r="Y144" s="11">
        <v>0</v>
      </c>
      <c r="Z144" s="47">
        <f t="shared" si="148"/>
        <v>0</v>
      </c>
      <c r="AA144" s="50">
        <v>0</v>
      </c>
      <c r="AB144" s="11">
        <v>0</v>
      </c>
      <c r="AC144" s="47">
        <f t="shared" si="149"/>
        <v>0</v>
      </c>
      <c r="AD144" s="50">
        <v>0</v>
      </c>
      <c r="AE144" s="11">
        <v>0</v>
      </c>
      <c r="AF144" s="47">
        <f t="shared" si="150"/>
        <v>0</v>
      </c>
      <c r="AG144" s="6">
        <f t="shared" si="152"/>
        <v>0</v>
      </c>
      <c r="AH144" s="15">
        <f t="shared" si="153"/>
        <v>0</v>
      </c>
    </row>
    <row r="145" spans="1:34" x14ac:dyDescent="0.3">
      <c r="A145" s="43">
        <v>2022</v>
      </c>
      <c r="B145" s="44" t="s">
        <v>14</v>
      </c>
      <c r="C145" s="50">
        <v>0</v>
      </c>
      <c r="D145" s="11">
        <v>0</v>
      </c>
      <c r="E145" s="47">
        <f t="shared" si="154"/>
        <v>0</v>
      </c>
      <c r="F145" s="50">
        <v>0</v>
      </c>
      <c r="G145" s="11">
        <v>0</v>
      </c>
      <c r="H145" s="47">
        <f t="shared" si="142"/>
        <v>0</v>
      </c>
      <c r="I145" s="50">
        <v>0</v>
      </c>
      <c r="J145" s="11">
        <v>0</v>
      </c>
      <c r="K145" s="47">
        <f t="shared" si="143"/>
        <v>0</v>
      </c>
      <c r="L145" s="50">
        <v>0</v>
      </c>
      <c r="M145" s="11">
        <v>0</v>
      </c>
      <c r="N145" s="47">
        <f t="shared" si="144"/>
        <v>0</v>
      </c>
      <c r="O145" s="50">
        <v>0</v>
      </c>
      <c r="P145" s="11">
        <v>0</v>
      </c>
      <c r="Q145" s="47">
        <f t="shared" si="145"/>
        <v>0</v>
      </c>
      <c r="R145" s="50">
        <v>0</v>
      </c>
      <c r="S145" s="11">
        <v>0</v>
      </c>
      <c r="T145" s="47">
        <f t="shared" si="146"/>
        <v>0</v>
      </c>
      <c r="U145" s="50">
        <v>0</v>
      </c>
      <c r="V145" s="11">
        <v>0</v>
      </c>
      <c r="W145" s="47">
        <f t="shared" si="147"/>
        <v>0</v>
      </c>
      <c r="X145" s="50">
        <v>0</v>
      </c>
      <c r="Y145" s="11">
        <v>0</v>
      </c>
      <c r="Z145" s="47">
        <f t="shared" si="148"/>
        <v>0</v>
      </c>
      <c r="AA145" s="50">
        <v>0</v>
      </c>
      <c r="AB145" s="11">
        <v>0</v>
      </c>
      <c r="AC145" s="47">
        <f t="shared" si="149"/>
        <v>0</v>
      </c>
      <c r="AD145" s="50">
        <v>0</v>
      </c>
      <c r="AE145" s="11">
        <v>0</v>
      </c>
      <c r="AF145" s="47">
        <f t="shared" si="150"/>
        <v>0</v>
      </c>
      <c r="AG145" s="6">
        <f t="shared" si="152"/>
        <v>0</v>
      </c>
      <c r="AH145" s="15">
        <f t="shared" si="153"/>
        <v>0</v>
      </c>
    </row>
    <row r="146" spans="1:34" x14ac:dyDescent="0.3">
      <c r="A146" s="43">
        <v>2022</v>
      </c>
      <c r="B146" s="47" t="s">
        <v>15</v>
      </c>
      <c r="C146" s="50">
        <v>0</v>
      </c>
      <c r="D146" s="11">
        <v>0</v>
      </c>
      <c r="E146" s="47">
        <f t="shared" si="154"/>
        <v>0</v>
      </c>
      <c r="F146" s="50">
        <v>0</v>
      </c>
      <c r="G146" s="11">
        <v>0</v>
      </c>
      <c r="H146" s="47">
        <f t="shared" si="142"/>
        <v>0</v>
      </c>
      <c r="I146" s="50">
        <v>0</v>
      </c>
      <c r="J146" s="11">
        <v>0</v>
      </c>
      <c r="K146" s="47">
        <f t="shared" si="143"/>
        <v>0</v>
      </c>
      <c r="L146" s="50">
        <v>0</v>
      </c>
      <c r="M146" s="11">
        <v>0</v>
      </c>
      <c r="N146" s="47">
        <f t="shared" si="144"/>
        <v>0</v>
      </c>
      <c r="O146" s="50">
        <v>0</v>
      </c>
      <c r="P146" s="11">
        <v>0</v>
      </c>
      <c r="Q146" s="47">
        <f t="shared" si="145"/>
        <v>0</v>
      </c>
      <c r="R146" s="50">
        <v>0</v>
      </c>
      <c r="S146" s="11">
        <v>0</v>
      </c>
      <c r="T146" s="47">
        <f t="shared" si="146"/>
        <v>0</v>
      </c>
      <c r="U146" s="50">
        <v>0</v>
      </c>
      <c r="V146" s="11">
        <v>0</v>
      </c>
      <c r="W146" s="47">
        <f t="shared" si="147"/>
        <v>0</v>
      </c>
      <c r="X146" s="50">
        <v>0</v>
      </c>
      <c r="Y146" s="11">
        <v>0</v>
      </c>
      <c r="Z146" s="47">
        <f t="shared" si="148"/>
        <v>0</v>
      </c>
      <c r="AA146" s="50">
        <v>0</v>
      </c>
      <c r="AB146" s="11">
        <v>0</v>
      </c>
      <c r="AC146" s="47">
        <f t="shared" si="149"/>
        <v>0</v>
      </c>
      <c r="AD146" s="50">
        <v>0</v>
      </c>
      <c r="AE146" s="11">
        <v>0</v>
      </c>
      <c r="AF146" s="47">
        <f t="shared" si="150"/>
        <v>0</v>
      </c>
      <c r="AG146" s="6">
        <f t="shared" si="152"/>
        <v>0</v>
      </c>
      <c r="AH146" s="15">
        <f t="shared" si="153"/>
        <v>0</v>
      </c>
    </row>
    <row r="147" spans="1:34" x14ac:dyDescent="0.3">
      <c r="A147" s="43">
        <v>2022</v>
      </c>
      <c r="B147" s="44" t="s">
        <v>16</v>
      </c>
      <c r="C147" s="50">
        <v>0</v>
      </c>
      <c r="D147" s="11">
        <v>0</v>
      </c>
      <c r="E147" s="47">
        <f t="shared" si="154"/>
        <v>0</v>
      </c>
      <c r="F147" s="50">
        <v>0</v>
      </c>
      <c r="G147" s="11">
        <v>0</v>
      </c>
      <c r="H147" s="47">
        <f t="shared" si="142"/>
        <v>0</v>
      </c>
      <c r="I147" s="50">
        <v>0</v>
      </c>
      <c r="J147" s="11">
        <v>0</v>
      </c>
      <c r="K147" s="47">
        <f t="shared" si="143"/>
        <v>0</v>
      </c>
      <c r="L147" s="50">
        <v>0</v>
      </c>
      <c r="M147" s="11">
        <v>0</v>
      </c>
      <c r="N147" s="47">
        <f t="shared" si="144"/>
        <v>0</v>
      </c>
      <c r="O147" s="50">
        <v>0</v>
      </c>
      <c r="P147" s="11">
        <v>0</v>
      </c>
      <c r="Q147" s="47">
        <f t="shared" si="145"/>
        <v>0</v>
      </c>
      <c r="R147" s="50">
        <v>0</v>
      </c>
      <c r="S147" s="11">
        <v>0</v>
      </c>
      <c r="T147" s="47">
        <f t="shared" si="146"/>
        <v>0</v>
      </c>
      <c r="U147" s="50">
        <v>0</v>
      </c>
      <c r="V147" s="11">
        <v>0</v>
      </c>
      <c r="W147" s="47">
        <f t="shared" si="147"/>
        <v>0</v>
      </c>
      <c r="X147" s="50">
        <v>0</v>
      </c>
      <c r="Y147" s="11">
        <v>0</v>
      </c>
      <c r="Z147" s="47">
        <f t="shared" si="148"/>
        <v>0</v>
      </c>
      <c r="AA147" s="50">
        <v>0</v>
      </c>
      <c r="AB147" s="11">
        <v>0</v>
      </c>
      <c r="AC147" s="47">
        <f t="shared" si="149"/>
        <v>0</v>
      </c>
      <c r="AD147" s="50">
        <v>0</v>
      </c>
      <c r="AE147" s="11">
        <v>0</v>
      </c>
      <c r="AF147" s="47">
        <f t="shared" si="150"/>
        <v>0</v>
      </c>
      <c r="AG147" s="6">
        <f t="shared" si="152"/>
        <v>0</v>
      </c>
      <c r="AH147" s="15">
        <f t="shared" si="153"/>
        <v>0</v>
      </c>
    </row>
    <row r="148" spans="1:34" ht="15" thickBot="1" x14ac:dyDescent="0.35">
      <c r="A148" s="45"/>
      <c r="B148" s="46" t="s">
        <v>17</v>
      </c>
      <c r="C148" s="51">
        <f t="shared" ref="C148:D148" si="155">SUM(C136:C147)</f>
        <v>0</v>
      </c>
      <c r="D148" s="36">
        <f t="shared" si="155"/>
        <v>0</v>
      </c>
      <c r="E148" s="52"/>
      <c r="F148" s="51">
        <f t="shared" ref="F148:G148" si="156">SUM(F136:F147)</f>
        <v>0</v>
      </c>
      <c r="G148" s="36">
        <f t="shared" si="156"/>
        <v>0</v>
      </c>
      <c r="H148" s="52"/>
      <c r="I148" s="51">
        <f t="shared" ref="I148:J148" si="157">SUM(I136:I147)</f>
        <v>0</v>
      </c>
      <c r="J148" s="36">
        <f t="shared" si="157"/>
        <v>0</v>
      </c>
      <c r="K148" s="52"/>
      <c r="L148" s="51">
        <f t="shared" ref="L148:M148" si="158">SUM(L136:L147)</f>
        <v>0</v>
      </c>
      <c r="M148" s="36">
        <f t="shared" si="158"/>
        <v>0</v>
      </c>
      <c r="N148" s="52"/>
      <c r="O148" s="51">
        <f t="shared" ref="O148:P148" si="159">SUM(O136:O147)</f>
        <v>0</v>
      </c>
      <c r="P148" s="36">
        <f t="shared" si="159"/>
        <v>0</v>
      </c>
      <c r="Q148" s="52"/>
      <c r="R148" s="51">
        <f t="shared" ref="R148:S148" si="160">SUM(R136:R147)</f>
        <v>0.13</v>
      </c>
      <c r="S148" s="36">
        <f t="shared" si="160"/>
        <v>11.957000000000001</v>
      </c>
      <c r="T148" s="52"/>
      <c r="U148" s="51">
        <f t="shared" ref="U148:V148" si="161">SUM(U136:U147)</f>
        <v>0</v>
      </c>
      <c r="V148" s="36">
        <f t="shared" si="161"/>
        <v>0</v>
      </c>
      <c r="W148" s="52"/>
      <c r="X148" s="51">
        <f t="shared" ref="X148:Y148" si="162">SUM(X136:X147)</f>
        <v>0</v>
      </c>
      <c r="Y148" s="36">
        <f t="shared" si="162"/>
        <v>0</v>
      </c>
      <c r="Z148" s="52"/>
      <c r="AA148" s="51">
        <f t="shared" ref="AA148:AB148" si="163">SUM(AA136:AA147)</f>
        <v>0</v>
      </c>
      <c r="AB148" s="36">
        <f t="shared" si="163"/>
        <v>0</v>
      </c>
      <c r="AC148" s="52"/>
      <c r="AD148" s="51">
        <f t="shared" ref="AD148:AE148" si="164">SUM(AD136:AD147)</f>
        <v>0</v>
      </c>
      <c r="AE148" s="36">
        <f t="shared" si="164"/>
        <v>0</v>
      </c>
      <c r="AF148" s="52"/>
      <c r="AG148" s="37">
        <f t="shared" si="152"/>
        <v>0.13</v>
      </c>
      <c r="AH148" s="38">
        <f t="shared" si="153"/>
        <v>11.957000000000001</v>
      </c>
    </row>
    <row r="149" spans="1:34" x14ac:dyDescent="0.3">
      <c r="A149" s="43">
        <v>2023</v>
      </c>
      <c r="B149" s="44" t="s">
        <v>5</v>
      </c>
      <c r="C149" s="60">
        <v>2.75</v>
      </c>
      <c r="D149" s="11">
        <v>72.042000000000002</v>
      </c>
      <c r="E149" s="47">
        <f>IF(C149=0,0,D149/C149*1000)</f>
        <v>26197.090909090912</v>
      </c>
      <c r="F149" s="50">
        <v>0</v>
      </c>
      <c r="G149" s="11">
        <v>0</v>
      </c>
      <c r="H149" s="47">
        <f t="shared" ref="H149:H160" si="165">IF(F149=0,0,G149/F149*1000)</f>
        <v>0</v>
      </c>
      <c r="I149" s="50">
        <v>0</v>
      </c>
      <c r="J149" s="11">
        <v>0</v>
      </c>
      <c r="K149" s="47">
        <f t="shared" ref="K149:K160" si="166">IF(I149=0,0,J149/I149*1000)</f>
        <v>0</v>
      </c>
      <c r="L149" s="50">
        <v>0</v>
      </c>
      <c r="M149" s="11">
        <v>0</v>
      </c>
      <c r="N149" s="47">
        <f t="shared" ref="N149:N160" si="167">IF(L149=0,0,M149/L149*1000)</f>
        <v>0</v>
      </c>
      <c r="O149" s="50">
        <v>0</v>
      </c>
      <c r="P149" s="11">
        <v>0</v>
      </c>
      <c r="Q149" s="47">
        <f t="shared" ref="Q149:Q160" si="168">IF(O149=0,0,P149/O149*1000)</f>
        <v>0</v>
      </c>
      <c r="R149" s="50">
        <v>0</v>
      </c>
      <c r="S149" s="11">
        <v>0</v>
      </c>
      <c r="T149" s="47">
        <f t="shared" ref="T149:T160" si="169">IF(R149=0,0,S149/R149*1000)</f>
        <v>0</v>
      </c>
      <c r="U149" s="50">
        <v>0</v>
      </c>
      <c r="V149" s="11">
        <v>0</v>
      </c>
      <c r="W149" s="47">
        <f t="shared" ref="W149:W160" si="170">IF(U149=0,0,V149/U149*1000)</f>
        <v>0</v>
      </c>
      <c r="X149" s="50">
        <v>0</v>
      </c>
      <c r="Y149" s="11">
        <v>0</v>
      </c>
      <c r="Z149" s="47">
        <f t="shared" ref="Z149:Z160" si="171">IF(X149=0,0,Y149/X149*1000)</f>
        <v>0</v>
      </c>
      <c r="AA149" s="50">
        <v>0</v>
      </c>
      <c r="AB149" s="11">
        <v>0</v>
      </c>
      <c r="AC149" s="47">
        <f t="shared" ref="AC149:AC160" si="172">IF(AA149=0,0,AB149/AA149*1000)</f>
        <v>0</v>
      </c>
      <c r="AD149" s="50">
        <v>0</v>
      </c>
      <c r="AE149" s="11">
        <v>0</v>
      </c>
      <c r="AF149" s="47">
        <f t="shared" ref="AF149:AF160" si="173">IF(AD149=0,0,AE149/AD149*1000)</f>
        <v>0</v>
      </c>
      <c r="AG149" s="6">
        <f>SUMIF($C$5:$AF$5,"Ton",C149:AF149)</f>
        <v>2.75</v>
      </c>
      <c r="AH149" s="15">
        <f>SUMIF($C$5:$AF$5,"F*",C149:AF149)</f>
        <v>72.042000000000002</v>
      </c>
    </row>
    <row r="150" spans="1:34" x14ac:dyDescent="0.3">
      <c r="A150" s="43">
        <v>2023</v>
      </c>
      <c r="B150" s="44" t="s">
        <v>6</v>
      </c>
      <c r="C150" s="60">
        <v>3.08</v>
      </c>
      <c r="D150" s="11">
        <v>103.67400000000001</v>
      </c>
      <c r="E150" s="47">
        <f t="shared" ref="E150:E151" si="174">IF(C150=0,0,D150/C150*1000)</f>
        <v>33660.389610389611</v>
      </c>
      <c r="F150" s="50">
        <v>0</v>
      </c>
      <c r="G150" s="11">
        <v>0</v>
      </c>
      <c r="H150" s="47">
        <f t="shared" si="165"/>
        <v>0</v>
      </c>
      <c r="I150" s="50">
        <v>0</v>
      </c>
      <c r="J150" s="11">
        <v>0</v>
      </c>
      <c r="K150" s="47">
        <f t="shared" si="166"/>
        <v>0</v>
      </c>
      <c r="L150" s="50">
        <v>0</v>
      </c>
      <c r="M150" s="11">
        <v>0</v>
      </c>
      <c r="N150" s="47">
        <f t="shared" si="167"/>
        <v>0</v>
      </c>
      <c r="O150" s="50">
        <v>0</v>
      </c>
      <c r="P150" s="11">
        <v>0</v>
      </c>
      <c r="Q150" s="47">
        <f t="shared" si="168"/>
        <v>0</v>
      </c>
      <c r="R150" s="50">
        <v>0</v>
      </c>
      <c r="S150" s="11">
        <v>0</v>
      </c>
      <c r="T150" s="47">
        <f t="shared" si="169"/>
        <v>0</v>
      </c>
      <c r="U150" s="50">
        <v>0</v>
      </c>
      <c r="V150" s="11">
        <v>0</v>
      </c>
      <c r="W150" s="47">
        <f t="shared" si="170"/>
        <v>0</v>
      </c>
      <c r="X150" s="50">
        <v>0</v>
      </c>
      <c r="Y150" s="11">
        <v>0</v>
      </c>
      <c r="Z150" s="47">
        <f t="shared" si="171"/>
        <v>0</v>
      </c>
      <c r="AA150" s="50">
        <v>0</v>
      </c>
      <c r="AB150" s="11">
        <v>0</v>
      </c>
      <c r="AC150" s="47">
        <f t="shared" si="172"/>
        <v>0</v>
      </c>
      <c r="AD150" s="50">
        <v>0</v>
      </c>
      <c r="AE150" s="11">
        <v>0</v>
      </c>
      <c r="AF150" s="47">
        <f t="shared" si="173"/>
        <v>0</v>
      </c>
      <c r="AG150" s="6">
        <f t="shared" ref="AG150:AG161" si="175">SUMIF($C$5:$AF$5,"Ton",C150:AF150)</f>
        <v>3.08</v>
      </c>
      <c r="AH150" s="15">
        <f t="shared" ref="AH150:AH161" si="176">SUMIF($C$5:$AF$5,"F*",C150:AF150)</f>
        <v>103.67400000000001</v>
      </c>
    </row>
    <row r="151" spans="1:34" x14ac:dyDescent="0.3">
      <c r="A151" s="43">
        <v>2023</v>
      </c>
      <c r="B151" s="44" t="s">
        <v>7</v>
      </c>
      <c r="C151" s="60">
        <v>3.1245500000000002</v>
      </c>
      <c r="D151" s="11">
        <v>54.353999999999999</v>
      </c>
      <c r="E151" s="47">
        <f t="shared" si="174"/>
        <v>17395.784993038997</v>
      </c>
      <c r="F151" s="50">
        <v>0</v>
      </c>
      <c r="G151" s="11">
        <v>0</v>
      </c>
      <c r="H151" s="47">
        <f t="shared" si="165"/>
        <v>0</v>
      </c>
      <c r="I151" s="50">
        <v>0</v>
      </c>
      <c r="J151" s="11">
        <v>0</v>
      </c>
      <c r="K151" s="47">
        <f t="shared" si="166"/>
        <v>0</v>
      </c>
      <c r="L151" s="50">
        <v>0</v>
      </c>
      <c r="M151" s="11">
        <v>0</v>
      </c>
      <c r="N151" s="47">
        <f t="shared" si="167"/>
        <v>0</v>
      </c>
      <c r="O151" s="50">
        <v>0</v>
      </c>
      <c r="P151" s="11">
        <v>0</v>
      </c>
      <c r="Q151" s="47">
        <f t="shared" si="168"/>
        <v>0</v>
      </c>
      <c r="R151" s="50">
        <v>0</v>
      </c>
      <c r="S151" s="11">
        <v>0</v>
      </c>
      <c r="T151" s="47">
        <f t="shared" si="169"/>
        <v>0</v>
      </c>
      <c r="U151" s="50">
        <v>0</v>
      </c>
      <c r="V151" s="11">
        <v>0</v>
      </c>
      <c r="W151" s="47">
        <f t="shared" si="170"/>
        <v>0</v>
      </c>
      <c r="X151" s="50">
        <v>0</v>
      </c>
      <c r="Y151" s="11">
        <v>0</v>
      </c>
      <c r="Z151" s="47">
        <f t="shared" si="171"/>
        <v>0</v>
      </c>
      <c r="AA151" s="50">
        <v>0</v>
      </c>
      <c r="AB151" s="11">
        <v>0</v>
      </c>
      <c r="AC151" s="47">
        <f t="shared" si="172"/>
        <v>0</v>
      </c>
      <c r="AD151" s="50">
        <v>0</v>
      </c>
      <c r="AE151" s="11">
        <v>0</v>
      </c>
      <c r="AF151" s="47">
        <f t="shared" si="173"/>
        <v>0</v>
      </c>
      <c r="AG151" s="6">
        <f t="shared" si="175"/>
        <v>3.1245500000000002</v>
      </c>
      <c r="AH151" s="15">
        <f t="shared" si="176"/>
        <v>54.353999999999999</v>
      </c>
    </row>
    <row r="152" spans="1:34" x14ac:dyDescent="0.3">
      <c r="A152" s="43">
        <v>2023</v>
      </c>
      <c r="B152" s="44" t="s">
        <v>8</v>
      </c>
      <c r="C152" s="50">
        <v>0</v>
      </c>
      <c r="D152" s="11">
        <v>0</v>
      </c>
      <c r="E152" s="47">
        <f>IF(C152=0,0,D152/C152*1000)</f>
        <v>0</v>
      </c>
      <c r="F152" s="50">
        <v>0</v>
      </c>
      <c r="G152" s="11">
        <v>0</v>
      </c>
      <c r="H152" s="47">
        <f t="shared" si="165"/>
        <v>0</v>
      </c>
      <c r="I152" s="50">
        <v>0</v>
      </c>
      <c r="J152" s="11">
        <v>0</v>
      </c>
      <c r="K152" s="47">
        <f t="shared" si="166"/>
        <v>0</v>
      </c>
      <c r="L152" s="50">
        <v>0</v>
      </c>
      <c r="M152" s="11">
        <v>0</v>
      </c>
      <c r="N152" s="47">
        <f t="shared" si="167"/>
        <v>0</v>
      </c>
      <c r="O152" s="50">
        <v>0</v>
      </c>
      <c r="P152" s="11">
        <v>0</v>
      </c>
      <c r="Q152" s="47">
        <f t="shared" si="168"/>
        <v>0</v>
      </c>
      <c r="R152" s="60">
        <v>1.0009999999999999</v>
      </c>
      <c r="S152" s="11">
        <v>4.5519999999999996</v>
      </c>
      <c r="T152" s="47">
        <f t="shared" si="169"/>
        <v>4547.4525474525472</v>
      </c>
      <c r="U152" s="50">
        <v>0</v>
      </c>
      <c r="V152" s="11">
        <v>0</v>
      </c>
      <c r="W152" s="47">
        <f t="shared" si="170"/>
        <v>0</v>
      </c>
      <c r="X152" s="50">
        <v>0</v>
      </c>
      <c r="Y152" s="11">
        <v>0</v>
      </c>
      <c r="Z152" s="47">
        <f t="shared" si="171"/>
        <v>0</v>
      </c>
      <c r="AA152" s="50">
        <v>0</v>
      </c>
      <c r="AB152" s="11">
        <v>0</v>
      </c>
      <c r="AC152" s="47">
        <f t="shared" si="172"/>
        <v>0</v>
      </c>
      <c r="AD152" s="50">
        <v>0</v>
      </c>
      <c r="AE152" s="11">
        <v>0</v>
      </c>
      <c r="AF152" s="47">
        <f t="shared" si="173"/>
        <v>0</v>
      </c>
      <c r="AG152" s="6">
        <f t="shared" si="175"/>
        <v>1.0009999999999999</v>
      </c>
      <c r="AH152" s="15">
        <f t="shared" si="176"/>
        <v>4.5519999999999996</v>
      </c>
    </row>
    <row r="153" spans="1:34" x14ac:dyDescent="0.3">
      <c r="A153" s="43">
        <v>2023</v>
      </c>
      <c r="B153" s="47" t="s">
        <v>9</v>
      </c>
      <c r="C153" s="60">
        <v>1.65</v>
      </c>
      <c r="D153" s="11">
        <v>39.728999999999999</v>
      </c>
      <c r="E153" s="47">
        <f t="shared" ref="E153:E160" si="177">IF(C153=0,0,D153/C153*1000)</f>
        <v>24078.18181818182</v>
      </c>
      <c r="F153" s="50">
        <v>0</v>
      </c>
      <c r="G153" s="11">
        <v>0</v>
      </c>
      <c r="H153" s="47">
        <f t="shared" si="165"/>
        <v>0</v>
      </c>
      <c r="I153" s="50">
        <v>0</v>
      </c>
      <c r="J153" s="11">
        <v>0</v>
      </c>
      <c r="K153" s="47">
        <f t="shared" si="166"/>
        <v>0</v>
      </c>
      <c r="L153" s="50">
        <v>0</v>
      </c>
      <c r="M153" s="11">
        <v>0</v>
      </c>
      <c r="N153" s="47">
        <f t="shared" si="167"/>
        <v>0</v>
      </c>
      <c r="O153" s="50">
        <v>0</v>
      </c>
      <c r="P153" s="11">
        <v>0</v>
      </c>
      <c r="Q153" s="47">
        <f t="shared" si="168"/>
        <v>0</v>
      </c>
      <c r="R153" s="50">
        <v>0</v>
      </c>
      <c r="S153" s="11">
        <v>0</v>
      </c>
      <c r="T153" s="47">
        <f t="shared" si="169"/>
        <v>0</v>
      </c>
      <c r="U153" s="50">
        <v>0</v>
      </c>
      <c r="V153" s="11">
        <v>0</v>
      </c>
      <c r="W153" s="47">
        <f t="shared" si="170"/>
        <v>0</v>
      </c>
      <c r="X153" s="50">
        <v>0</v>
      </c>
      <c r="Y153" s="11">
        <v>0</v>
      </c>
      <c r="Z153" s="47">
        <f t="shared" si="171"/>
        <v>0</v>
      </c>
      <c r="AA153" s="50">
        <v>0</v>
      </c>
      <c r="AB153" s="11">
        <v>0</v>
      </c>
      <c r="AC153" s="47">
        <f t="shared" si="172"/>
        <v>0</v>
      </c>
      <c r="AD153" s="50">
        <v>0</v>
      </c>
      <c r="AE153" s="11">
        <v>0</v>
      </c>
      <c r="AF153" s="47">
        <f t="shared" si="173"/>
        <v>0</v>
      </c>
      <c r="AG153" s="6">
        <f t="shared" si="175"/>
        <v>1.65</v>
      </c>
      <c r="AH153" s="15">
        <f t="shared" si="176"/>
        <v>39.728999999999999</v>
      </c>
    </row>
    <row r="154" spans="1:34" x14ac:dyDescent="0.3">
      <c r="A154" s="43">
        <v>2023</v>
      </c>
      <c r="B154" s="44" t="s">
        <v>10</v>
      </c>
      <c r="C154" s="50">
        <v>0</v>
      </c>
      <c r="D154" s="11">
        <v>0</v>
      </c>
      <c r="E154" s="47">
        <f t="shared" si="177"/>
        <v>0</v>
      </c>
      <c r="F154" s="50">
        <v>0</v>
      </c>
      <c r="G154" s="11">
        <v>0</v>
      </c>
      <c r="H154" s="47">
        <f t="shared" si="165"/>
        <v>0</v>
      </c>
      <c r="I154" s="50">
        <v>0</v>
      </c>
      <c r="J154" s="11">
        <v>0</v>
      </c>
      <c r="K154" s="47">
        <f t="shared" si="166"/>
        <v>0</v>
      </c>
      <c r="L154" s="50">
        <v>0</v>
      </c>
      <c r="M154" s="11">
        <v>0</v>
      </c>
      <c r="N154" s="47">
        <f t="shared" si="167"/>
        <v>0</v>
      </c>
      <c r="O154" s="50">
        <v>0</v>
      </c>
      <c r="P154" s="11">
        <v>0</v>
      </c>
      <c r="Q154" s="47">
        <f t="shared" si="168"/>
        <v>0</v>
      </c>
      <c r="R154" s="50">
        <v>0</v>
      </c>
      <c r="S154" s="11">
        <v>0</v>
      </c>
      <c r="T154" s="47">
        <f t="shared" si="169"/>
        <v>0</v>
      </c>
      <c r="U154" s="50">
        <v>0</v>
      </c>
      <c r="V154" s="11">
        <v>0</v>
      </c>
      <c r="W154" s="47">
        <f t="shared" si="170"/>
        <v>0</v>
      </c>
      <c r="X154" s="50">
        <v>0</v>
      </c>
      <c r="Y154" s="11">
        <v>0</v>
      </c>
      <c r="Z154" s="47">
        <f t="shared" si="171"/>
        <v>0</v>
      </c>
      <c r="AA154" s="50">
        <v>0</v>
      </c>
      <c r="AB154" s="11">
        <v>0</v>
      </c>
      <c r="AC154" s="47">
        <f t="shared" si="172"/>
        <v>0</v>
      </c>
      <c r="AD154" s="50">
        <v>0</v>
      </c>
      <c r="AE154" s="11">
        <v>0</v>
      </c>
      <c r="AF154" s="47">
        <f t="shared" si="173"/>
        <v>0</v>
      </c>
      <c r="AG154" s="6">
        <f t="shared" si="175"/>
        <v>0</v>
      </c>
      <c r="AH154" s="15">
        <f t="shared" si="176"/>
        <v>0</v>
      </c>
    </row>
    <row r="155" spans="1:34" x14ac:dyDescent="0.3">
      <c r="A155" s="43">
        <v>2023</v>
      </c>
      <c r="B155" s="44" t="s">
        <v>11</v>
      </c>
      <c r="C155" s="50">
        <v>0</v>
      </c>
      <c r="D155" s="11">
        <v>0</v>
      </c>
      <c r="E155" s="47">
        <f t="shared" si="177"/>
        <v>0</v>
      </c>
      <c r="F155" s="50">
        <v>0</v>
      </c>
      <c r="G155" s="11">
        <v>0</v>
      </c>
      <c r="H155" s="47">
        <f t="shared" si="165"/>
        <v>0</v>
      </c>
      <c r="I155" s="50">
        <v>0</v>
      </c>
      <c r="J155" s="11">
        <v>0</v>
      </c>
      <c r="K155" s="47">
        <f t="shared" si="166"/>
        <v>0</v>
      </c>
      <c r="L155" s="50">
        <v>0</v>
      </c>
      <c r="M155" s="11">
        <v>0</v>
      </c>
      <c r="N155" s="47">
        <f t="shared" si="167"/>
        <v>0</v>
      </c>
      <c r="O155" s="50">
        <v>0</v>
      </c>
      <c r="P155" s="11">
        <v>0</v>
      </c>
      <c r="Q155" s="47">
        <f t="shared" si="168"/>
        <v>0</v>
      </c>
      <c r="R155" s="50">
        <v>0</v>
      </c>
      <c r="S155" s="11">
        <v>0</v>
      </c>
      <c r="T155" s="47">
        <f t="shared" si="169"/>
        <v>0</v>
      </c>
      <c r="U155" s="50">
        <v>0</v>
      </c>
      <c r="V155" s="11">
        <v>0</v>
      </c>
      <c r="W155" s="47">
        <f t="shared" si="170"/>
        <v>0</v>
      </c>
      <c r="X155" s="50">
        <v>0</v>
      </c>
      <c r="Y155" s="11">
        <v>0</v>
      </c>
      <c r="Z155" s="47">
        <f t="shared" si="171"/>
        <v>0</v>
      </c>
      <c r="AA155" s="50">
        <v>0</v>
      </c>
      <c r="AB155" s="11">
        <v>0</v>
      </c>
      <c r="AC155" s="47">
        <f t="shared" si="172"/>
        <v>0</v>
      </c>
      <c r="AD155" s="50">
        <v>0</v>
      </c>
      <c r="AE155" s="11">
        <v>0</v>
      </c>
      <c r="AF155" s="47">
        <f t="shared" si="173"/>
        <v>0</v>
      </c>
      <c r="AG155" s="6">
        <f t="shared" si="175"/>
        <v>0</v>
      </c>
      <c r="AH155" s="15">
        <f t="shared" si="176"/>
        <v>0</v>
      </c>
    </row>
    <row r="156" spans="1:34" x14ac:dyDescent="0.3">
      <c r="A156" s="43">
        <v>2023</v>
      </c>
      <c r="B156" s="44" t="s">
        <v>12</v>
      </c>
      <c r="C156" s="60">
        <v>1.1513900000000001</v>
      </c>
      <c r="D156" s="11">
        <v>15.66</v>
      </c>
      <c r="E156" s="47">
        <f t="shared" si="177"/>
        <v>13600.951892929414</v>
      </c>
      <c r="F156" s="50">
        <v>0</v>
      </c>
      <c r="G156" s="11">
        <v>0</v>
      </c>
      <c r="H156" s="47">
        <f t="shared" si="165"/>
        <v>0</v>
      </c>
      <c r="I156" s="50">
        <v>0</v>
      </c>
      <c r="J156" s="11">
        <v>0</v>
      </c>
      <c r="K156" s="47">
        <f t="shared" si="166"/>
        <v>0</v>
      </c>
      <c r="L156" s="50">
        <v>0</v>
      </c>
      <c r="M156" s="11">
        <v>0</v>
      </c>
      <c r="N156" s="47">
        <f t="shared" si="167"/>
        <v>0</v>
      </c>
      <c r="O156" s="50">
        <v>0</v>
      </c>
      <c r="P156" s="11">
        <v>0</v>
      </c>
      <c r="Q156" s="47">
        <f t="shared" si="168"/>
        <v>0</v>
      </c>
      <c r="R156" s="50">
        <v>0</v>
      </c>
      <c r="S156" s="11">
        <v>0</v>
      </c>
      <c r="T156" s="47">
        <f t="shared" si="169"/>
        <v>0</v>
      </c>
      <c r="U156" s="50">
        <v>0</v>
      </c>
      <c r="V156" s="11">
        <v>0</v>
      </c>
      <c r="W156" s="47">
        <f t="shared" si="170"/>
        <v>0</v>
      </c>
      <c r="X156" s="50">
        <v>0</v>
      </c>
      <c r="Y156" s="11">
        <v>0</v>
      </c>
      <c r="Z156" s="47">
        <f t="shared" si="171"/>
        <v>0</v>
      </c>
      <c r="AA156" s="50">
        <v>0</v>
      </c>
      <c r="AB156" s="11">
        <v>0</v>
      </c>
      <c r="AC156" s="47">
        <f t="shared" si="172"/>
        <v>0</v>
      </c>
      <c r="AD156" s="50">
        <v>0</v>
      </c>
      <c r="AE156" s="11">
        <v>0</v>
      </c>
      <c r="AF156" s="47">
        <f t="shared" si="173"/>
        <v>0</v>
      </c>
      <c r="AG156" s="6">
        <f t="shared" si="175"/>
        <v>1.1513900000000001</v>
      </c>
      <c r="AH156" s="15">
        <f t="shared" si="176"/>
        <v>15.66</v>
      </c>
    </row>
    <row r="157" spans="1:34" x14ac:dyDescent="0.3">
      <c r="A157" s="43">
        <v>2023</v>
      </c>
      <c r="B157" s="44" t="s">
        <v>13</v>
      </c>
      <c r="C157" s="50">
        <v>0</v>
      </c>
      <c r="D157" s="11">
        <v>0</v>
      </c>
      <c r="E157" s="47">
        <f t="shared" si="177"/>
        <v>0</v>
      </c>
      <c r="F157" s="50">
        <v>0</v>
      </c>
      <c r="G157" s="11">
        <v>0</v>
      </c>
      <c r="H157" s="47">
        <f t="shared" si="165"/>
        <v>0</v>
      </c>
      <c r="I157" s="50">
        <v>0</v>
      </c>
      <c r="J157" s="11">
        <v>0</v>
      </c>
      <c r="K157" s="47">
        <f t="shared" si="166"/>
        <v>0</v>
      </c>
      <c r="L157" s="50">
        <v>0</v>
      </c>
      <c r="M157" s="11">
        <v>0</v>
      </c>
      <c r="N157" s="47">
        <f t="shared" si="167"/>
        <v>0</v>
      </c>
      <c r="O157" s="50">
        <v>0</v>
      </c>
      <c r="P157" s="11">
        <v>0</v>
      </c>
      <c r="Q157" s="47">
        <f t="shared" si="168"/>
        <v>0</v>
      </c>
      <c r="R157" s="50">
        <v>0</v>
      </c>
      <c r="S157" s="11">
        <v>0</v>
      </c>
      <c r="T157" s="47">
        <f t="shared" si="169"/>
        <v>0</v>
      </c>
      <c r="U157" s="50">
        <v>0</v>
      </c>
      <c r="V157" s="11">
        <v>0</v>
      </c>
      <c r="W157" s="47">
        <f t="shared" si="170"/>
        <v>0</v>
      </c>
      <c r="X157" s="50">
        <v>0</v>
      </c>
      <c r="Y157" s="11">
        <v>0</v>
      </c>
      <c r="Z157" s="47">
        <f t="shared" si="171"/>
        <v>0</v>
      </c>
      <c r="AA157" s="50">
        <v>0</v>
      </c>
      <c r="AB157" s="11">
        <v>0</v>
      </c>
      <c r="AC157" s="47">
        <f t="shared" si="172"/>
        <v>0</v>
      </c>
      <c r="AD157" s="50">
        <v>0</v>
      </c>
      <c r="AE157" s="11">
        <v>0</v>
      </c>
      <c r="AF157" s="47">
        <f t="shared" si="173"/>
        <v>0</v>
      </c>
      <c r="AG157" s="6">
        <f t="shared" si="175"/>
        <v>0</v>
      </c>
      <c r="AH157" s="15">
        <f t="shared" si="176"/>
        <v>0</v>
      </c>
    </row>
    <row r="158" spans="1:34" x14ac:dyDescent="0.3">
      <c r="A158" s="43">
        <v>2023</v>
      </c>
      <c r="B158" s="44" t="s">
        <v>14</v>
      </c>
      <c r="C158" s="50">
        <v>0</v>
      </c>
      <c r="D158" s="11">
        <v>0</v>
      </c>
      <c r="E158" s="47">
        <f t="shared" si="177"/>
        <v>0</v>
      </c>
      <c r="F158" s="50">
        <v>0</v>
      </c>
      <c r="G158" s="11">
        <v>0</v>
      </c>
      <c r="H158" s="47">
        <f t="shared" si="165"/>
        <v>0</v>
      </c>
      <c r="I158" s="50">
        <v>0</v>
      </c>
      <c r="J158" s="11">
        <v>0</v>
      </c>
      <c r="K158" s="47">
        <f t="shared" si="166"/>
        <v>0</v>
      </c>
      <c r="L158" s="50">
        <v>0</v>
      </c>
      <c r="M158" s="11">
        <v>0</v>
      </c>
      <c r="N158" s="47">
        <f t="shared" si="167"/>
        <v>0</v>
      </c>
      <c r="O158" s="50">
        <v>0</v>
      </c>
      <c r="P158" s="11">
        <v>0</v>
      </c>
      <c r="Q158" s="47">
        <f t="shared" si="168"/>
        <v>0</v>
      </c>
      <c r="R158" s="50">
        <v>0</v>
      </c>
      <c r="S158" s="11">
        <v>0</v>
      </c>
      <c r="T158" s="47">
        <f t="shared" si="169"/>
        <v>0</v>
      </c>
      <c r="U158" s="50">
        <v>0</v>
      </c>
      <c r="V158" s="11">
        <v>0</v>
      </c>
      <c r="W158" s="47">
        <f t="shared" si="170"/>
        <v>0</v>
      </c>
      <c r="X158" s="50">
        <v>0</v>
      </c>
      <c r="Y158" s="11">
        <v>0</v>
      </c>
      <c r="Z158" s="47">
        <f t="shared" si="171"/>
        <v>0</v>
      </c>
      <c r="AA158" s="50">
        <v>0</v>
      </c>
      <c r="AB158" s="11">
        <v>0</v>
      </c>
      <c r="AC158" s="47">
        <f t="shared" si="172"/>
        <v>0</v>
      </c>
      <c r="AD158" s="50">
        <v>0</v>
      </c>
      <c r="AE158" s="11">
        <v>0</v>
      </c>
      <c r="AF158" s="47">
        <f t="shared" si="173"/>
        <v>0</v>
      </c>
      <c r="AG158" s="6">
        <f t="shared" si="175"/>
        <v>0</v>
      </c>
      <c r="AH158" s="15">
        <f t="shared" si="176"/>
        <v>0</v>
      </c>
    </row>
    <row r="159" spans="1:34" x14ac:dyDescent="0.3">
      <c r="A159" s="43">
        <v>2023</v>
      </c>
      <c r="B159" s="47" t="s">
        <v>15</v>
      </c>
      <c r="C159" s="50">
        <v>0</v>
      </c>
      <c r="D159" s="11">
        <v>0</v>
      </c>
      <c r="E159" s="47">
        <f t="shared" si="177"/>
        <v>0</v>
      </c>
      <c r="F159" s="50">
        <v>0</v>
      </c>
      <c r="G159" s="11">
        <v>0</v>
      </c>
      <c r="H159" s="47">
        <f t="shared" si="165"/>
        <v>0</v>
      </c>
      <c r="I159" s="50">
        <v>0</v>
      </c>
      <c r="J159" s="11">
        <v>0</v>
      </c>
      <c r="K159" s="47">
        <f t="shared" si="166"/>
        <v>0</v>
      </c>
      <c r="L159" s="50">
        <v>0</v>
      </c>
      <c r="M159" s="11">
        <v>0</v>
      </c>
      <c r="N159" s="47">
        <f t="shared" si="167"/>
        <v>0</v>
      </c>
      <c r="O159" s="50">
        <v>0</v>
      </c>
      <c r="P159" s="11">
        <v>0</v>
      </c>
      <c r="Q159" s="47">
        <f t="shared" si="168"/>
        <v>0</v>
      </c>
      <c r="R159" s="50">
        <v>0</v>
      </c>
      <c r="S159" s="11">
        <v>0</v>
      </c>
      <c r="T159" s="47">
        <f t="shared" si="169"/>
        <v>0</v>
      </c>
      <c r="U159" s="50">
        <v>0</v>
      </c>
      <c r="V159" s="11">
        <v>0</v>
      </c>
      <c r="W159" s="47">
        <f t="shared" si="170"/>
        <v>0</v>
      </c>
      <c r="X159" s="50">
        <v>0</v>
      </c>
      <c r="Y159" s="11">
        <v>0</v>
      </c>
      <c r="Z159" s="47">
        <f t="shared" si="171"/>
        <v>0</v>
      </c>
      <c r="AA159" s="50">
        <v>0</v>
      </c>
      <c r="AB159" s="11">
        <v>0</v>
      </c>
      <c r="AC159" s="47">
        <f t="shared" si="172"/>
        <v>0</v>
      </c>
      <c r="AD159" s="50">
        <v>0</v>
      </c>
      <c r="AE159" s="11">
        <v>0</v>
      </c>
      <c r="AF159" s="47">
        <f t="shared" si="173"/>
        <v>0</v>
      </c>
      <c r="AG159" s="6">
        <f t="shared" si="175"/>
        <v>0</v>
      </c>
      <c r="AH159" s="15">
        <f t="shared" si="176"/>
        <v>0</v>
      </c>
    </row>
    <row r="160" spans="1:34" x14ac:dyDescent="0.3">
      <c r="A160" s="43">
        <v>2023</v>
      </c>
      <c r="B160" s="44" t="s">
        <v>16</v>
      </c>
      <c r="C160" s="50">
        <v>0</v>
      </c>
      <c r="D160" s="11">
        <v>0</v>
      </c>
      <c r="E160" s="47">
        <f t="shared" si="177"/>
        <v>0</v>
      </c>
      <c r="F160" s="50">
        <v>0</v>
      </c>
      <c r="G160" s="11">
        <v>0</v>
      </c>
      <c r="H160" s="47">
        <f t="shared" si="165"/>
        <v>0</v>
      </c>
      <c r="I160" s="50">
        <v>0</v>
      </c>
      <c r="J160" s="11">
        <v>0</v>
      </c>
      <c r="K160" s="47">
        <f t="shared" si="166"/>
        <v>0</v>
      </c>
      <c r="L160" s="50">
        <v>0</v>
      </c>
      <c r="M160" s="11">
        <v>0</v>
      </c>
      <c r="N160" s="47">
        <f t="shared" si="167"/>
        <v>0</v>
      </c>
      <c r="O160" s="50">
        <v>0</v>
      </c>
      <c r="P160" s="11">
        <v>0</v>
      </c>
      <c r="Q160" s="47">
        <f t="shared" si="168"/>
        <v>0</v>
      </c>
      <c r="R160" s="50">
        <v>0</v>
      </c>
      <c r="S160" s="11">
        <v>0</v>
      </c>
      <c r="T160" s="47">
        <f t="shared" si="169"/>
        <v>0</v>
      </c>
      <c r="U160" s="50">
        <v>0</v>
      </c>
      <c r="V160" s="11">
        <v>0</v>
      </c>
      <c r="W160" s="47">
        <f t="shared" si="170"/>
        <v>0</v>
      </c>
      <c r="X160" s="50">
        <v>0</v>
      </c>
      <c r="Y160" s="11">
        <v>0</v>
      </c>
      <c r="Z160" s="47">
        <f t="shared" si="171"/>
        <v>0</v>
      </c>
      <c r="AA160" s="50">
        <v>0</v>
      </c>
      <c r="AB160" s="11">
        <v>0</v>
      </c>
      <c r="AC160" s="47">
        <f t="shared" si="172"/>
        <v>0</v>
      </c>
      <c r="AD160" s="50">
        <v>0</v>
      </c>
      <c r="AE160" s="11">
        <v>0</v>
      </c>
      <c r="AF160" s="47">
        <f t="shared" si="173"/>
        <v>0</v>
      </c>
      <c r="AG160" s="6">
        <f t="shared" si="175"/>
        <v>0</v>
      </c>
      <c r="AH160" s="15">
        <f t="shared" si="176"/>
        <v>0</v>
      </c>
    </row>
    <row r="161" spans="1:34" ht="15" thickBot="1" x14ac:dyDescent="0.35">
      <c r="A161" s="45"/>
      <c r="B161" s="46" t="s">
        <v>17</v>
      </c>
      <c r="C161" s="51">
        <f t="shared" ref="C161:D161" si="178">SUM(C149:C160)</f>
        <v>11.755940000000002</v>
      </c>
      <c r="D161" s="36">
        <f t="shared" si="178"/>
        <v>285.459</v>
      </c>
      <c r="E161" s="52"/>
      <c r="F161" s="51">
        <f t="shared" ref="F161:G161" si="179">SUM(F149:F160)</f>
        <v>0</v>
      </c>
      <c r="G161" s="36">
        <f t="shared" si="179"/>
        <v>0</v>
      </c>
      <c r="H161" s="52"/>
      <c r="I161" s="51">
        <f t="shared" ref="I161:J161" si="180">SUM(I149:I160)</f>
        <v>0</v>
      </c>
      <c r="J161" s="36">
        <f t="shared" si="180"/>
        <v>0</v>
      </c>
      <c r="K161" s="52"/>
      <c r="L161" s="51">
        <f t="shared" ref="L161:M161" si="181">SUM(L149:L160)</f>
        <v>0</v>
      </c>
      <c r="M161" s="36">
        <f t="shared" si="181"/>
        <v>0</v>
      </c>
      <c r="N161" s="52"/>
      <c r="O161" s="51">
        <f t="shared" ref="O161:P161" si="182">SUM(O149:O160)</f>
        <v>0</v>
      </c>
      <c r="P161" s="36">
        <f t="shared" si="182"/>
        <v>0</v>
      </c>
      <c r="Q161" s="52"/>
      <c r="R161" s="51">
        <f t="shared" ref="R161:S161" si="183">SUM(R149:R160)</f>
        <v>1.0009999999999999</v>
      </c>
      <c r="S161" s="36">
        <f t="shared" si="183"/>
        <v>4.5519999999999996</v>
      </c>
      <c r="T161" s="52"/>
      <c r="U161" s="51">
        <f t="shared" ref="U161:V161" si="184">SUM(U149:U160)</f>
        <v>0</v>
      </c>
      <c r="V161" s="36">
        <f t="shared" si="184"/>
        <v>0</v>
      </c>
      <c r="W161" s="52"/>
      <c r="X161" s="51">
        <f t="shared" ref="X161:Y161" si="185">SUM(X149:X160)</f>
        <v>0</v>
      </c>
      <c r="Y161" s="36">
        <f t="shared" si="185"/>
        <v>0</v>
      </c>
      <c r="Z161" s="52"/>
      <c r="AA161" s="51">
        <f t="shared" ref="AA161:AB161" si="186">SUM(AA149:AA160)</f>
        <v>0</v>
      </c>
      <c r="AB161" s="36">
        <f t="shared" si="186"/>
        <v>0</v>
      </c>
      <c r="AC161" s="52"/>
      <c r="AD161" s="51">
        <f t="shared" ref="AD161:AE161" si="187">SUM(AD149:AD160)</f>
        <v>0</v>
      </c>
      <c r="AE161" s="36">
        <f t="shared" si="187"/>
        <v>0</v>
      </c>
      <c r="AF161" s="52"/>
      <c r="AG161" s="37">
        <f t="shared" si="175"/>
        <v>12.756940000000002</v>
      </c>
      <c r="AH161" s="38">
        <f t="shared" si="176"/>
        <v>290.01100000000002</v>
      </c>
    </row>
    <row r="162" spans="1:34" x14ac:dyDescent="0.3">
      <c r="A162" s="43">
        <v>2024</v>
      </c>
      <c r="B162" s="44" t="s">
        <v>5</v>
      </c>
      <c r="C162" s="50">
        <v>0</v>
      </c>
      <c r="D162" s="11">
        <v>0</v>
      </c>
      <c r="E162" s="47">
        <f>IF(C162=0,0,D162/C162*1000)</f>
        <v>0</v>
      </c>
      <c r="F162" s="50">
        <v>0</v>
      </c>
      <c r="G162" s="11">
        <v>0</v>
      </c>
      <c r="H162" s="47">
        <f t="shared" ref="H162:H173" si="188">IF(F162=0,0,G162/F162*1000)</f>
        <v>0</v>
      </c>
      <c r="I162" s="50">
        <v>0</v>
      </c>
      <c r="J162" s="11">
        <v>0</v>
      </c>
      <c r="K162" s="47">
        <f t="shared" ref="K162:K173" si="189">IF(I162=0,0,J162/I162*1000)</f>
        <v>0</v>
      </c>
      <c r="L162" s="50">
        <v>0</v>
      </c>
      <c r="M162" s="11">
        <v>0</v>
      </c>
      <c r="N162" s="47">
        <f t="shared" ref="N162:N173" si="190">IF(L162=0,0,M162/L162*1000)</f>
        <v>0</v>
      </c>
      <c r="O162" s="50">
        <v>0</v>
      </c>
      <c r="P162" s="11">
        <v>0</v>
      </c>
      <c r="Q162" s="47">
        <f t="shared" ref="Q162:Q173" si="191">IF(O162=0,0,P162/O162*1000)</f>
        <v>0</v>
      </c>
      <c r="R162" s="50">
        <v>0</v>
      </c>
      <c r="S162" s="11">
        <v>0</v>
      </c>
      <c r="T162" s="47">
        <f t="shared" ref="T162:T173" si="192">IF(R162=0,0,S162/R162*1000)</f>
        <v>0</v>
      </c>
      <c r="U162" s="50">
        <v>0</v>
      </c>
      <c r="V162" s="11">
        <v>0</v>
      </c>
      <c r="W162" s="47">
        <f t="shared" ref="W162:W173" si="193">IF(U162=0,0,V162/U162*1000)</f>
        <v>0</v>
      </c>
      <c r="X162" s="50">
        <v>0</v>
      </c>
      <c r="Y162" s="11">
        <v>0</v>
      </c>
      <c r="Z162" s="47">
        <f t="shared" ref="Z162:Z173" si="194">IF(X162=0,0,Y162/X162*1000)</f>
        <v>0</v>
      </c>
      <c r="AA162" s="50">
        <v>0</v>
      </c>
      <c r="AB162" s="11">
        <v>0</v>
      </c>
      <c r="AC162" s="47">
        <f t="shared" ref="AC162:AC173" si="195">IF(AA162=0,0,AB162/AA162*1000)</f>
        <v>0</v>
      </c>
      <c r="AD162" s="50">
        <v>0</v>
      </c>
      <c r="AE162" s="11">
        <v>0</v>
      </c>
      <c r="AF162" s="47">
        <f t="shared" ref="AF162:AF173" si="196">IF(AD162=0,0,AE162/AD162*1000)</f>
        <v>0</v>
      </c>
      <c r="AG162" s="6">
        <f>SUMIF($C$5:$AF$5,"Ton",C162:AF162)</f>
        <v>0</v>
      </c>
      <c r="AH162" s="15">
        <f>SUMIF($C$5:$AF$5,"F*",C162:AF162)</f>
        <v>0</v>
      </c>
    </row>
    <row r="163" spans="1:34" x14ac:dyDescent="0.3">
      <c r="A163" s="43">
        <v>2024</v>
      </c>
      <c r="B163" s="44" t="s">
        <v>6</v>
      </c>
      <c r="C163" s="50">
        <v>0</v>
      </c>
      <c r="D163" s="11">
        <v>0</v>
      </c>
      <c r="E163" s="47">
        <f t="shared" ref="E163:E164" si="197">IF(C163=0,0,D163/C163*1000)</f>
        <v>0</v>
      </c>
      <c r="F163" s="50">
        <v>0</v>
      </c>
      <c r="G163" s="11">
        <v>0</v>
      </c>
      <c r="H163" s="47">
        <f t="shared" si="188"/>
        <v>0</v>
      </c>
      <c r="I163" s="50">
        <v>0</v>
      </c>
      <c r="J163" s="11">
        <v>0</v>
      </c>
      <c r="K163" s="47">
        <f t="shared" si="189"/>
        <v>0</v>
      </c>
      <c r="L163" s="50">
        <v>0</v>
      </c>
      <c r="M163" s="11">
        <v>0</v>
      </c>
      <c r="N163" s="47">
        <f t="shared" si="190"/>
        <v>0</v>
      </c>
      <c r="O163" s="50">
        <v>0</v>
      </c>
      <c r="P163" s="11">
        <v>0</v>
      </c>
      <c r="Q163" s="47">
        <f t="shared" si="191"/>
        <v>0</v>
      </c>
      <c r="R163" s="50">
        <v>0</v>
      </c>
      <c r="S163" s="11">
        <v>0</v>
      </c>
      <c r="T163" s="47">
        <f t="shared" si="192"/>
        <v>0</v>
      </c>
      <c r="U163" s="50">
        <v>0</v>
      </c>
      <c r="V163" s="11">
        <v>0</v>
      </c>
      <c r="W163" s="47">
        <f t="shared" si="193"/>
        <v>0</v>
      </c>
      <c r="X163" s="50">
        <v>0</v>
      </c>
      <c r="Y163" s="11">
        <v>0</v>
      </c>
      <c r="Z163" s="47">
        <f t="shared" si="194"/>
        <v>0</v>
      </c>
      <c r="AA163" s="50">
        <v>0</v>
      </c>
      <c r="AB163" s="11">
        <v>0</v>
      </c>
      <c r="AC163" s="47">
        <f t="shared" si="195"/>
        <v>0</v>
      </c>
      <c r="AD163" s="50">
        <v>0</v>
      </c>
      <c r="AE163" s="11">
        <v>0</v>
      </c>
      <c r="AF163" s="47">
        <f t="shared" si="196"/>
        <v>0</v>
      </c>
      <c r="AG163" s="6">
        <f t="shared" ref="AG163:AG174" si="198">SUMIF($C$5:$AF$5,"Ton",C163:AF163)</f>
        <v>0</v>
      </c>
      <c r="AH163" s="15">
        <f t="shared" ref="AH163:AH174" si="199">SUMIF($C$5:$AF$5,"F*",C163:AF163)</f>
        <v>0</v>
      </c>
    </row>
    <row r="164" spans="1:34" x14ac:dyDescent="0.3">
      <c r="A164" s="43">
        <v>2024</v>
      </c>
      <c r="B164" s="44" t="s">
        <v>7</v>
      </c>
      <c r="C164" s="50">
        <v>0</v>
      </c>
      <c r="D164" s="11">
        <v>0</v>
      </c>
      <c r="E164" s="47">
        <f t="shared" si="197"/>
        <v>0</v>
      </c>
      <c r="F164" s="50">
        <v>0</v>
      </c>
      <c r="G164" s="11">
        <v>0</v>
      </c>
      <c r="H164" s="47">
        <f t="shared" si="188"/>
        <v>0</v>
      </c>
      <c r="I164" s="50">
        <v>0</v>
      </c>
      <c r="J164" s="11">
        <v>0</v>
      </c>
      <c r="K164" s="47">
        <f t="shared" si="189"/>
        <v>0</v>
      </c>
      <c r="L164" s="50">
        <v>0</v>
      </c>
      <c r="M164" s="11">
        <v>0</v>
      </c>
      <c r="N164" s="47">
        <f t="shared" si="190"/>
        <v>0</v>
      </c>
      <c r="O164" s="50">
        <v>0</v>
      </c>
      <c r="P164" s="11">
        <v>0</v>
      </c>
      <c r="Q164" s="47">
        <f t="shared" si="191"/>
        <v>0</v>
      </c>
      <c r="R164" s="50">
        <v>0</v>
      </c>
      <c r="S164" s="11">
        <v>0</v>
      </c>
      <c r="T164" s="47">
        <f t="shared" si="192"/>
        <v>0</v>
      </c>
      <c r="U164" s="50">
        <v>0</v>
      </c>
      <c r="V164" s="11">
        <v>0</v>
      </c>
      <c r="W164" s="47">
        <f t="shared" si="193"/>
        <v>0</v>
      </c>
      <c r="X164" s="50">
        <v>0</v>
      </c>
      <c r="Y164" s="11">
        <v>0</v>
      </c>
      <c r="Z164" s="47">
        <f t="shared" si="194"/>
        <v>0</v>
      </c>
      <c r="AA164" s="50">
        <v>0</v>
      </c>
      <c r="AB164" s="11">
        <v>0</v>
      </c>
      <c r="AC164" s="47">
        <f t="shared" si="195"/>
        <v>0</v>
      </c>
      <c r="AD164" s="50">
        <v>0</v>
      </c>
      <c r="AE164" s="11">
        <v>0</v>
      </c>
      <c r="AF164" s="47">
        <f t="shared" si="196"/>
        <v>0</v>
      </c>
      <c r="AG164" s="6">
        <f t="shared" si="198"/>
        <v>0</v>
      </c>
      <c r="AH164" s="15">
        <f t="shared" si="199"/>
        <v>0</v>
      </c>
    </row>
    <row r="165" spans="1:34" x14ac:dyDescent="0.3">
      <c r="A165" s="43">
        <v>2024</v>
      </c>
      <c r="B165" s="44" t="s">
        <v>8</v>
      </c>
      <c r="C165" s="60">
        <v>3.1667700000000001</v>
      </c>
      <c r="D165" s="11">
        <v>23.584</v>
      </c>
      <c r="E165" s="47">
        <f>IF(C165=0,0,D165/C165*1000)</f>
        <v>7447.335929038105</v>
      </c>
      <c r="F165" s="50">
        <v>0</v>
      </c>
      <c r="G165" s="11">
        <v>0</v>
      </c>
      <c r="H165" s="47">
        <f t="shared" si="188"/>
        <v>0</v>
      </c>
      <c r="I165" s="50">
        <v>0</v>
      </c>
      <c r="J165" s="11">
        <v>0</v>
      </c>
      <c r="K165" s="47">
        <f t="shared" si="189"/>
        <v>0</v>
      </c>
      <c r="L165" s="50">
        <v>0</v>
      </c>
      <c r="M165" s="11">
        <v>0</v>
      </c>
      <c r="N165" s="47">
        <f t="shared" si="190"/>
        <v>0</v>
      </c>
      <c r="O165" s="60">
        <v>0.11009999999999999</v>
      </c>
      <c r="P165" s="11">
        <v>11.11</v>
      </c>
      <c r="Q165" s="47">
        <f t="shared" si="191"/>
        <v>100908.26521344234</v>
      </c>
      <c r="R165" s="50">
        <v>0</v>
      </c>
      <c r="S165" s="11">
        <v>0</v>
      </c>
      <c r="T165" s="47">
        <f t="shared" si="192"/>
        <v>0</v>
      </c>
      <c r="U165" s="50">
        <v>0</v>
      </c>
      <c r="V165" s="11">
        <v>0</v>
      </c>
      <c r="W165" s="47">
        <f t="shared" si="193"/>
        <v>0</v>
      </c>
      <c r="X165" s="50">
        <v>0</v>
      </c>
      <c r="Y165" s="11">
        <v>0</v>
      </c>
      <c r="Z165" s="47">
        <f t="shared" si="194"/>
        <v>0</v>
      </c>
      <c r="AA165" s="50">
        <v>0</v>
      </c>
      <c r="AB165" s="11">
        <v>0</v>
      </c>
      <c r="AC165" s="47">
        <f t="shared" si="195"/>
        <v>0</v>
      </c>
      <c r="AD165" s="50">
        <v>0</v>
      </c>
      <c r="AE165" s="11">
        <v>0</v>
      </c>
      <c r="AF165" s="47">
        <f t="shared" si="196"/>
        <v>0</v>
      </c>
      <c r="AG165" s="6">
        <f t="shared" si="198"/>
        <v>3.2768700000000002</v>
      </c>
      <c r="AH165" s="15">
        <f t="shared" si="199"/>
        <v>34.694000000000003</v>
      </c>
    </row>
    <row r="166" spans="1:34" x14ac:dyDescent="0.3">
      <c r="A166" s="43">
        <v>2024</v>
      </c>
      <c r="B166" s="47" t="s">
        <v>9</v>
      </c>
      <c r="C166" s="50">
        <v>0</v>
      </c>
      <c r="D166" s="11">
        <v>0</v>
      </c>
      <c r="E166" s="47">
        <f t="shared" ref="E166:E173" si="200">IF(C166=0,0,D166/C166*1000)</f>
        <v>0</v>
      </c>
      <c r="F166" s="50">
        <v>0</v>
      </c>
      <c r="G166" s="11">
        <v>0</v>
      </c>
      <c r="H166" s="47">
        <f t="shared" si="188"/>
        <v>0</v>
      </c>
      <c r="I166" s="50">
        <v>0</v>
      </c>
      <c r="J166" s="11">
        <v>0</v>
      </c>
      <c r="K166" s="47">
        <f t="shared" si="189"/>
        <v>0</v>
      </c>
      <c r="L166" s="50">
        <v>0</v>
      </c>
      <c r="M166" s="11">
        <v>0</v>
      </c>
      <c r="N166" s="47">
        <f t="shared" si="190"/>
        <v>0</v>
      </c>
      <c r="O166" s="50">
        <v>0</v>
      </c>
      <c r="P166" s="11">
        <v>0</v>
      </c>
      <c r="Q166" s="47">
        <f t="shared" si="191"/>
        <v>0</v>
      </c>
      <c r="R166" s="50">
        <v>0</v>
      </c>
      <c r="S166" s="11">
        <v>0</v>
      </c>
      <c r="T166" s="47">
        <f t="shared" si="192"/>
        <v>0</v>
      </c>
      <c r="U166" s="50">
        <v>0</v>
      </c>
      <c r="V166" s="11">
        <v>0</v>
      </c>
      <c r="W166" s="47">
        <f t="shared" si="193"/>
        <v>0</v>
      </c>
      <c r="X166" s="50">
        <v>0</v>
      </c>
      <c r="Y166" s="11">
        <v>0</v>
      </c>
      <c r="Z166" s="47">
        <f t="shared" si="194"/>
        <v>0</v>
      </c>
      <c r="AA166" s="50">
        <v>0</v>
      </c>
      <c r="AB166" s="11">
        <v>0</v>
      </c>
      <c r="AC166" s="47">
        <f t="shared" si="195"/>
        <v>0</v>
      </c>
      <c r="AD166" s="50">
        <v>0</v>
      </c>
      <c r="AE166" s="11">
        <v>0</v>
      </c>
      <c r="AF166" s="47">
        <f t="shared" si="196"/>
        <v>0</v>
      </c>
      <c r="AG166" s="6">
        <f t="shared" si="198"/>
        <v>0</v>
      </c>
      <c r="AH166" s="15">
        <f t="shared" si="199"/>
        <v>0</v>
      </c>
    </row>
    <row r="167" spans="1:34" x14ac:dyDescent="0.3">
      <c r="A167" s="43">
        <v>2024</v>
      </c>
      <c r="B167" s="44" t="s">
        <v>10</v>
      </c>
      <c r="C167" s="50">
        <v>0</v>
      </c>
      <c r="D167" s="11">
        <v>0</v>
      </c>
      <c r="E167" s="47">
        <f t="shared" si="200"/>
        <v>0</v>
      </c>
      <c r="F167" s="50">
        <v>0</v>
      </c>
      <c r="G167" s="11">
        <v>0</v>
      </c>
      <c r="H167" s="47">
        <f t="shared" si="188"/>
        <v>0</v>
      </c>
      <c r="I167" s="50">
        <v>0</v>
      </c>
      <c r="J167" s="11">
        <v>0</v>
      </c>
      <c r="K167" s="47">
        <f t="shared" si="189"/>
        <v>0</v>
      </c>
      <c r="L167" s="50">
        <v>0</v>
      </c>
      <c r="M167" s="11">
        <v>0</v>
      </c>
      <c r="N167" s="47">
        <f t="shared" si="190"/>
        <v>0</v>
      </c>
      <c r="O167" s="50">
        <v>0</v>
      </c>
      <c r="P167" s="11">
        <v>0</v>
      </c>
      <c r="Q167" s="47">
        <f t="shared" si="191"/>
        <v>0</v>
      </c>
      <c r="R167" s="50">
        <v>0</v>
      </c>
      <c r="S167" s="11">
        <v>0</v>
      </c>
      <c r="T167" s="47">
        <f t="shared" si="192"/>
        <v>0</v>
      </c>
      <c r="U167" s="50">
        <v>0</v>
      </c>
      <c r="V167" s="11">
        <v>0</v>
      </c>
      <c r="W167" s="47">
        <f t="shared" si="193"/>
        <v>0</v>
      </c>
      <c r="X167" s="50">
        <v>0</v>
      </c>
      <c r="Y167" s="11">
        <v>0</v>
      </c>
      <c r="Z167" s="47">
        <f t="shared" si="194"/>
        <v>0</v>
      </c>
      <c r="AA167" s="50">
        <v>0</v>
      </c>
      <c r="AB167" s="11">
        <v>0</v>
      </c>
      <c r="AC167" s="47">
        <f t="shared" si="195"/>
        <v>0</v>
      </c>
      <c r="AD167" s="50">
        <v>0</v>
      </c>
      <c r="AE167" s="11">
        <v>0</v>
      </c>
      <c r="AF167" s="47">
        <f t="shared" si="196"/>
        <v>0</v>
      </c>
      <c r="AG167" s="6">
        <f t="shared" si="198"/>
        <v>0</v>
      </c>
      <c r="AH167" s="15">
        <f t="shared" si="199"/>
        <v>0</v>
      </c>
    </row>
    <row r="168" spans="1:34" x14ac:dyDescent="0.3">
      <c r="A168" s="43">
        <v>2024</v>
      </c>
      <c r="B168" s="44" t="s">
        <v>11</v>
      </c>
      <c r="C168" s="50">
        <v>0</v>
      </c>
      <c r="D168" s="11">
        <v>0</v>
      </c>
      <c r="E168" s="47">
        <f t="shared" si="200"/>
        <v>0</v>
      </c>
      <c r="F168" s="50">
        <v>0</v>
      </c>
      <c r="G168" s="11">
        <v>0</v>
      </c>
      <c r="H168" s="47">
        <f t="shared" si="188"/>
        <v>0</v>
      </c>
      <c r="I168" s="50">
        <v>0</v>
      </c>
      <c r="J168" s="11">
        <v>0</v>
      </c>
      <c r="K168" s="47">
        <f t="shared" si="189"/>
        <v>0</v>
      </c>
      <c r="L168" s="50">
        <v>0</v>
      </c>
      <c r="M168" s="11">
        <v>0</v>
      </c>
      <c r="N168" s="47">
        <f t="shared" si="190"/>
        <v>0</v>
      </c>
      <c r="O168" s="50">
        <v>0</v>
      </c>
      <c r="P168" s="11">
        <v>0</v>
      </c>
      <c r="Q168" s="47">
        <f t="shared" si="191"/>
        <v>0</v>
      </c>
      <c r="R168" s="50">
        <v>0</v>
      </c>
      <c r="S168" s="11">
        <v>0</v>
      </c>
      <c r="T168" s="47">
        <f t="shared" si="192"/>
        <v>0</v>
      </c>
      <c r="U168" s="50">
        <v>0</v>
      </c>
      <c r="V168" s="11">
        <v>0</v>
      </c>
      <c r="W168" s="47">
        <f t="shared" si="193"/>
        <v>0</v>
      </c>
      <c r="X168" s="50">
        <v>0</v>
      </c>
      <c r="Y168" s="11">
        <v>0</v>
      </c>
      <c r="Z168" s="47">
        <f t="shared" si="194"/>
        <v>0</v>
      </c>
      <c r="AA168" s="50">
        <v>0</v>
      </c>
      <c r="AB168" s="11">
        <v>0</v>
      </c>
      <c r="AC168" s="47">
        <f t="shared" si="195"/>
        <v>0</v>
      </c>
      <c r="AD168" s="50">
        <v>0</v>
      </c>
      <c r="AE168" s="11">
        <v>0</v>
      </c>
      <c r="AF168" s="47">
        <f t="shared" si="196"/>
        <v>0</v>
      </c>
      <c r="AG168" s="6">
        <f t="shared" si="198"/>
        <v>0</v>
      </c>
      <c r="AH168" s="15">
        <f t="shared" si="199"/>
        <v>0</v>
      </c>
    </row>
    <row r="169" spans="1:34" x14ac:dyDescent="0.3">
      <c r="A169" s="43">
        <v>2024</v>
      </c>
      <c r="B169" s="44" t="s">
        <v>12</v>
      </c>
      <c r="C169" s="50">
        <v>0</v>
      </c>
      <c r="D169" s="11">
        <v>0</v>
      </c>
      <c r="E169" s="47">
        <f t="shared" si="200"/>
        <v>0</v>
      </c>
      <c r="F169" s="50">
        <v>0</v>
      </c>
      <c r="G169" s="11">
        <v>0</v>
      </c>
      <c r="H169" s="47">
        <f t="shared" si="188"/>
        <v>0</v>
      </c>
      <c r="I169" s="50">
        <v>0</v>
      </c>
      <c r="J169" s="11">
        <v>0</v>
      </c>
      <c r="K169" s="47">
        <f t="shared" si="189"/>
        <v>0</v>
      </c>
      <c r="L169" s="50">
        <v>0</v>
      </c>
      <c r="M169" s="11">
        <v>0</v>
      </c>
      <c r="N169" s="47">
        <f t="shared" si="190"/>
        <v>0</v>
      </c>
      <c r="O169" s="50">
        <v>0</v>
      </c>
      <c r="P169" s="11">
        <v>0</v>
      </c>
      <c r="Q169" s="47">
        <f t="shared" si="191"/>
        <v>0</v>
      </c>
      <c r="R169" s="50">
        <v>0</v>
      </c>
      <c r="S169" s="11">
        <v>0</v>
      </c>
      <c r="T169" s="47">
        <f t="shared" si="192"/>
        <v>0</v>
      </c>
      <c r="U169" s="50">
        <v>0</v>
      </c>
      <c r="V169" s="11">
        <v>0</v>
      </c>
      <c r="W169" s="47">
        <f t="shared" si="193"/>
        <v>0</v>
      </c>
      <c r="X169" s="50">
        <v>0</v>
      </c>
      <c r="Y169" s="11">
        <v>0</v>
      </c>
      <c r="Z169" s="47">
        <f t="shared" si="194"/>
        <v>0</v>
      </c>
      <c r="AA169" s="50">
        <v>0</v>
      </c>
      <c r="AB169" s="11">
        <v>0</v>
      </c>
      <c r="AC169" s="47">
        <f t="shared" si="195"/>
        <v>0</v>
      </c>
      <c r="AD169" s="50">
        <v>0</v>
      </c>
      <c r="AE169" s="11">
        <v>0</v>
      </c>
      <c r="AF169" s="47">
        <f t="shared" si="196"/>
        <v>0</v>
      </c>
      <c r="AG169" s="6">
        <f t="shared" si="198"/>
        <v>0</v>
      </c>
      <c r="AH169" s="15">
        <f t="shared" si="199"/>
        <v>0</v>
      </c>
    </row>
    <row r="170" spans="1:34" x14ac:dyDescent="0.3">
      <c r="A170" s="43">
        <v>2024</v>
      </c>
      <c r="B170" s="44" t="s">
        <v>13</v>
      </c>
      <c r="C170" s="50">
        <v>0</v>
      </c>
      <c r="D170" s="11">
        <v>0</v>
      </c>
      <c r="E170" s="47">
        <f t="shared" si="200"/>
        <v>0</v>
      </c>
      <c r="F170" s="50">
        <v>0</v>
      </c>
      <c r="G170" s="11">
        <v>0</v>
      </c>
      <c r="H170" s="47">
        <f t="shared" si="188"/>
        <v>0</v>
      </c>
      <c r="I170" s="50">
        <v>0</v>
      </c>
      <c r="J170" s="11">
        <v>0</v>
      </c>
      <c r="K170" s="47">
        <f t="shared" si="189"/>
        <v>0</v>
      </c>
      <c r="L170" s="50">
        <v>0</v>
      </c>
      <c r="M170" s="11">
        <v>0</v>
      </c>
      <c r="N170" s="47">
        <f t="shared" si="190"/>
        <v>0</v>
      </c>
      <c r="O170" s="50">
        <v>0</v>
      </c>
      <c r="P170" s="11">
        <v>0</v>
      </c>
      <c r="Q170" s="47">
        <f t="shared" si="191"/>
        <v>0</v>
      </c>
      <c r="R170" s="50">
        <v>0</v>
      </c>
      <c r="S170" s="11">
        <v>0</v>
      </c>
      <c r="T170" s="47">
        <f t="shared" si="192"/>
        <v>0</v>
      </c>
      <c r="U170" s="50">
        <v>0</v>
      </c>
      <c r="V170" s="11">
        <v>0</v>
      </c>
      <c r="W170" s="47">
        <f t="shared" si="193"/>
        <v>0</v>
      </c>
      <c r="X170" s="50">
        <v>0</v>
      </c>
      <c r="Y170" s="11">
        <v>0</v>
      </c>
      <c r="Z170" s="47">
        <f t="shared" si="194"/>
        <v>0</v>
      </c>
      <c r="AA170" s="60">
        <v>2.2499999999999998E-3</v>
      </c>
      <c r="AB170" s="11">
        <v>1.417</v>
      </c>
      <c r="AC170" s="47">
        <f t="shared" si="195"/>
        <v>629777.77777777787</v>
      </c>
      <c r="AD170" s="50">
        <v>0</v>
      </c>
      <c r="AE170" s="11">
        <v>0</v>
      </c>
      <c r="AF170" s="47">
        <f t="shared" si="196"/>
        <v>0</v>
      </c>
      <c r="AG170" s="6">
        <f t="shared" si="198"/>
        <v>2.2499999999999998E-3</v>
      </c>
      <c r="AH170" s="15">
        <f t="shared" si="199"/>
        <v>1.417</v>
      </c>
    </row>
    <row r="171" spans="1:34" x14ac:dyDescent="0.3">
      <c r="A171" s="43">
        <v>2024</v>
      </c>
      <c r="B171" s="44" t="s">
        <v>14</v>
      </c>
      <c r="C171" s="50">
        <v>0</v>
      </c>
      <c r="D171" s="11">
        <v>0</v>
      </c>
      <c r="E171" s="47">
        <f t="shared" si="200"/>
        <v>0</v>
      </c>
      <c r="F171" s="50">
        <v>0</v>
      </c>
      <c r="G171" s="11">
        <v>0</v>
      </c>
      <c r="H171" s="47">
        <f t="shared" si="188"/>
        <v>0</v>
      </c>
      <c r="I171" s="50">
        <v>0</v>
      </c>
      <c r="J171" s="11">
        <v>0</v>
      </c>
      <c r="K171" s="47">
        <f t="shared" si="189"/>
        <v>0</v>
      </c>
      <c r="L171" s="50">
        <v>0</v>
      </c>
      <c r="M171" s="11">
        <v>0</v>
      </c>
      <c r="N171" s="47">
        <f t="shared" si="190"/>
        <v>0</v>
      </c>
      <c r="O171" s="50">
        <v>0</v>
      </c>
      <c r="P171" s="11">
        <v>0</v>
      </c>
      <c r="Q171" s="47">
        <f t="shared" si="191"/>
        <v>0</v>
      </c>
      <c r="R171" s="50">
        <v>0</v>
      </c>
      <c r="S171" s="11">
        <v>0</v>
      </c>
      <c r="T171" s="47">
        <f t="shared" si="192"/>
        <v>0</v>
      </c>
      <c r="U171" s="60">
        <v>2.2699999999999999E-3</v>
      </c>
      <c r="V171" s="11">
        <v>5.1999999999999998E-2</v>
      </c>
      <c r="W171" s="47">
        <f t="shared" si="193"/>
        <v>22907.488986784141</v>
      </c>
      <c r="X171" s="50">
        <v>0</v>
      </c>
      <c r="Y171" s="11">
        <v>0</v>
      </c>
      <c r="Z171" s="47">
        <f t="shared" si="194"/>
        <v>0</v>
      </c>
      <c r="AA171" s="50">
        <v>0</v>
      </c>
      <c r="AB171" s="11">
        <v>0</v>
      </c>
      <c r="AC171" s="47">
        <f t="shared" si="195"/>
        <v>0</v>
      </c>
      <c r="AD171" s="50">
        <v>0</v>
      </c>
      <c r="AE171" s="11">
        <v>0</v>
      </c>
      <c r="AF171" s="47">
        <f t="shared" si="196"/>
        <v>0</v>
      </c>
      <c r="AG171" s="6">
        <f t="shared" si="198"/>
        <v>2.2699999999999999E-3</v>
      </c>
      <c r="AH171" s="15">
        <f t="shared" si="199"/>
        <v>5.1999999999999998E-2</v>
      </c>
    </row>
    <row r="172" spans="1:34" x14ac:dyDescent="0.3">
      <c r="A172" s="43">
        <v>2024</v>
      </c>
      <c r="B172" s="47" t="s">
        <v>15</v>
      </c>
      <c r="C172" s="50">
        <v>0</v>
      </c>
      <c r="D172" s="11">
        <v>0</v>
      </c>
      <c r="E172" s="47">
        <f t="shared" si="200"/>
        <v>0</v>
      </c>
      <c r="F172" s="50">
        <v>0</v>
      </c>
      <c r="G172" s="11">
        <v>0</v>
      </c>
      <c r="H172" s="47">
        <f t="shared" si="188"/>
        <v>0</v>
      </c>
      <c r="I172" s="50">
        <v>0</v>
      </c>
      <c r="J172" s="11">
        <v>0</v>
      </c>
      <c r="K172" s="47">
        <f t="shared" si="189"/>
        <v>0</v>
      </c>
      <c r="L172" s="50">
        <v>0</v>
      </c>
      <c r="M172" s="11">
        <v>0</v>
      </c>
      <c r="N172" s="47">
        <f t="shared" si="190"/>
        <v>0</v>
      </c>
      <c r="O172" s="50">
        <v>0</v>
      </c>
      <c r="P172" s="11">
        <v>0</v>
      </c>
      <c r="Q172" s="47">
        <f t="shared" si="191"/>
        <v>0</v>
      </c>
      <c r="R172" s="50">
        <v>0</v>
      </c>
      <c r="S172" s="11">
        <v>0</v>
      </c>
      <c r="T172" s="47">
        <f t="shared" si="192"/>
        <v>0</v>
      </c>
      <c r="U172" s="50">
        <v>0</v>
      </c>
      <c r="V172" s="11">
        <v>0</v>
      </c>
      <c r="W172" s="47">
        <f t="shared" si="193"/>
        <v>0</v>
      </c>
      <c r="X172" s="50">
        <v>0</v>
      </c>
      <c r="Y172" s="11">
        <v>0</v>
      </c>
      <c r="Z172" s="47">
        <f t="shared" si="194"/>
        <v>0</v>
      </c>
      <c r="AA172" s="50">
        <v>0</v>
      </c>
      <c r="AB172" s="11">
        <v>0</v>
      </c>
      <c r="AC172" s="47">
        <f t="shared" si="195"/>
        <v>0</v>
      </c>
      <c r="AD172" s="50">
        <v>0</v>
      </c>
      <c r="AE172" s="11">
        <v>0</v>
      </c>
      <c r="AF172" s="47">
        <f t="shared" si="196"/>
        <v>0</v>
      </c>
      <c r="AG172" s="6">
        <f t="shared" si="198"/>
        <v>0</v>
      </c>
      <c r="AH172" s="15">
        <f t="shared" si="199"/>
        <v>0</v>
      </c>
    </row>
    <row r="173" spans="1:34" x14ac:dyDescent="0.3">
      <c r="A173" s="43">
        <v>2024</v>
      </c>
      <c r="B173" s="44" t="s">
        <v>16</v>
      </c>
      <c r="C173" s="60">
        <v>0.76444000000000001</v>
      </c>
      <c r="D173" s="11">
        <v>31.151</v>
      </c>
      <c r="E173" s="47">
        <f t="shared" si="200"/>
        <v>40750.091570299832</v>
      </c>
      <c r="F173" s="50">
        <v>0</v>
      </c>
      <c r="G173" s="11">
        <v>0</v>
      </c>
      <c r="H173" s="47">
        <f t="shared" si="188"/>
        <v>0</v>
      </c>
      <c r="I173" s="50">
        <v>0</v>
      </c>
      <c r="J173" s="11">
        <v>0</v>
      </c>
      <c r="K173" s="47">
        <f t="shared" si="189"/>
        <v>0</v>
      </c>
      <c r="L173" s="50">
        <v>0</v>
      </c>
      <c r="M173" s="11">
        <v>0</v>
      </c>
      <c r="N173" s="47">
        <f t="shared" si="190"/>
        <v>0</v>
      </c>
      <c r="O173" s="50">
        <v>0</v>
      </c>
      <c r="P173" s="11">
        <v>0</v>
      </c>
      <c r="Q173" s="47">
        <f t="shared" si="191"/>
        <v>0</v>
      </c>
      <c r="R173" s="50">
        <v>0</v>
      </c>
      <c r="S173" s="11">
        <v>0</v>
      </c>
      <c r="T173" s="47">
        <f t="shared" si="192"/>
        <v>0</v>
      </c>
      <c r="U173" s="50">
        <v>0</v>
      </c>
      <c r="V173" s="11">
        <v>0</v>
      </c>
      <c r="W173" s="47">
        <f t="shared" si="193"/>
        <v>0</v>
      </c>
      <c r="X173" s="50">
        <v>0</v>
      </c>
      <c r="Y173" s="11">
        <v>0</v>
      </c>
      <c r="Z173" s="47">
        <f t="shared" si="194"/>
        <v>0</v>
      </c>
      <c r="AA173" s="50">
        <v>0</v>
      </c>
      <c r="AB173" s="11">
        <v>0</v>
      </c>
      <c r="AC173" s="47">
        <f t="shared" si="195"/>
        <v>0</v>
      </c>
      <c r="AD173" s="50">
        <v>0</v>
      </c>
      <c r="AE173" s="11">
        <v>0</v>
      </c>
      <c r="AF173" s="47">
        <f t="shared" si="196"/>
        <v>0</v>
      </c>
      <c r="AG173" s="6">
        <f t="shared" si="198"/>
        <v>0.76444000000000001</v>
      </c>
      <c r="AH173" s="15">
        <f t="shared" si="199"/>
        <v>31.151</v>
      </c>
    </row>
    <row r="174" spans="1:34" ht="15" thickBot="1" x14ac:dyDescent="0.35">
      <c r="A174" s="45"/>
      <c r="B174" s="46" t="s">
        <v>17</v>
      </c>
      <c r="C174" s="51">
        <f t="shared" ref="C174:D174" si="201">SUM(C162:C173)</f>
        <v>3.9312100000000001</v>
      </c>
      <c r="D174" s="36">
        <f t="shared" si="201"/>
        <v>54.734999999999999</v>
      </c>
      <c r="E174" s="52"/>
      <c r="F174" s="51">
        <f t="shared" ref="F174:G174" si="202">SUM(F162:F173)</f>
        <v>0</v>
      </c>
      <c r="G174" s="36">
        <f t="shared" si="202"/>
        <v>0</v>
      </c>
      <c r="H174" s="52"/>
      <c r="I174" s="51">
        <f t="shared" ref="I174:J174" si="203">SUM(I162:I173)</f>
        <v>0</v>
      </c>
      <c r="J174" s="36">
        <f t="shared" si="203"/>
        <v>0</v>
      </c>
      <c r="K174" s="52"/>
      <c r="L174" s="51">
        <f t="shared" ref="L174:M174" si="204">SUM(L162:L173)</f>
        <v>0</v>
      </c>
      <c r="M174" s="36">
        <f t="shared" si="204"/>
        <v>0</v>
      </c>
      <c r="N174" s="52"/>
      <c r="O174" s="51">
        <f t="shared" ref="O174:P174" si="205">SUM(O162:O173)</f>
        <v>0.11009999999999999</v>
      </c>
      <c r="P174" s="36">
        <f t="shared" si="205"/>
        <v>11.11</v>
      </c>
      <c r="Q174" s="52"/>
      <c r="R174" s="51">
        <f t="shared" ref="R174:S174" si="206">SUM(R162:R173)</f>
        <v>0</v>
      </c>
      <c r="S174" s="36">
        <f t="shared" si="206"/>
        <v>0</v>
      </c>
      <c r="T174" s="52"/>
      <c r="U174" s="51">
        <f t="shared" ref="U174:V174" si="207">SUM(U162:U173)</f>
        <v>2.2699999999999999E-3</v>
      </c>
      <c r="V174" s="36">
        <f t="shared" si="207"/>
        <v>5.1999999999999998E-2</v>
      </c>
      <c r="W174" s="52"/>
      <c r="X174" s="51">
        <f t="shared" ref="X174:Y174" si="208">SUM(X162:X173)</f>
        <v>0</v>
      </c>
      <c r="Y174" s="36">
        <f t="shared" si="208"/>
        <v>0</v>
      </c>
      <c r="Z174" s="52"/>
      <c r="AA174" s="51">
        <f t="shared" ref="AA174:AB174" si="209">SUM(AA162:AA173)</f>
        <v>2.2499999999999998E-3</v>
      </c>
      <c r="AB174" s="36">
        <f t="shared" si="209"/>
        <v>1.417</v>
      </c>
      <c r="AC174" s="52"/>
      <c r="AD174" s="51">
        <f t="shared" ref="AD174:AE174" si="210">SUM(AD162:AD173)</f>
        <v>0</v>
      </c>
      <c r="AE174" s="36">
        <f t="shared" si="210"/>
        <v>0</v>
      </c>
      <c r="AF174" s="52"/>
      <c r="AG174" s="37">
        <f t="shared" si="198"/>
        <v>4.0458300000000005</v>
      </c>
      <c r="AH174" s="38">
        <f t="shared" si="199"/>
        <v>67.314000000000007</v>
      </c>
    </row>
    <row r="175" spans="1:34" x14ac:dyDescent="0.3">
      <c r="A175" s="43">
        <v>2025</v>
      </c>
      <c r="B175" s="44" t="s">
        <v>5</v>
      </c>
      <c r="C175" s="50">
        <v>0</v>
      </c>
      <c r="D175" s="11">
        <v>0</v>
      </c>
      <c r="E175" s="47">
        <f>IF(C175=0,0,D175/C175*1000)</f>
        <v>0</v>
      </c>
      <c r="F175" s="50">
        <v>0</v>
      </c>
      <c r="G175" s="11">
        <v>0</v>
      </c>
      <c r="H175" s="47">
        <f t="shared" ref="H175:H186" si="211">IF(F175=0,0,G175/F175*1000)</f>
        <v>0</v>
      </c>
      <c r="I175" s="50">
        <v>0</v>
      </c>
      <c r="J175" s="11">
        <v>0</v>
      </c>
      <c r="K175" s="47">
        <f t="shared" ref="K175:K186" si="212">IF(I175=0,0,J175/I175*1000)</f>
        <v>0</v>
      </c>
      <c r="L175" s="50">
        <v>0</v>
      </c>
      <c r="M175" s="11">
        <v>0</v>
      </c>
      <c r="N175" s="47">
        <f t="shared" ref="N175:N186" si="213">IF(L175=0,0,M175/L175*1000)</f>
        <v>0</v>
      </c>
      <c r="O175" s="50">
        <v>0</v>
      </c>
      <c r="P175" s="11">
        <v>0</v>
      </c>
      <c r="Q175" s="47">
        <f t="shared" ref="Q175:Q186" si="214">IF(O175=0,0,P175/O175*1000)</f>
        <v>0</v>
      </c>
      <c r="R175" s="50">
        <v>0</v>
      </c>
      <c r="S175" s="11">
        <v>0</v>
      </c>
      <c r="T175" s="47">
        <f t="shared" ref="T175:T186" si="215">IF(R175=0,0,S175/R175*1000)</f>
        <v>0</v>
      </c>
      <c r="U175" s="50">
        <v>0</v>
      </c>
      <c r="V175" s="11">
        <v>0</v>
      </c>
      <c r="W175" s="47">
        <f t="shared" ref="W175:W186" si="216">IF(U175=0,0,V175/U175*1000)</f>
        <v>0</v>
      </c>
      <c r="X175" s="50">
        <v>0</v>
      </c>
      <c r="Y175" s="11">
        <v>0</v>
      </c>
      <c r="Z175" s="47">
        <f t="shared" ref="Z175:Z186" si="217">IF(X175=0,0,Y175/X175*1000)</f>
        <v>0</v>
      </c>
      <c r="AA175" s="50">
        <v>0</v>
      </c>
      <c r="AB175" s="11">
        <v>0</v>
      </c>
      <c r="AC175" s="47">
        <f t="shared" ref="AC175:AC186" si="218">IF(AA175=0,0,AB175/AA175*1000)</f>
        <v>0</v>
      </c>
      <c r="AD175" s="50">
        <v>0</v>
      </c>
      <c r="AE175" s="11">
        <v>0</v>
      </c>
      <c r="AF175" s="47">
        <f t="shared" ref="AF175:AF186" si="219">IF(AD175=0,0,AE175/AD175*1000)</f>
        <v>0</v>
      </c>
      <c r="AG175" s="6">
        <f>SUMIF($C$5:$AF$5,"Ton",C175:AF175)</f>
        <v>0</v>
      </c>
      <c r="AH175" s="15">
        <f>SUMIF($C$5:$AF$5,"F*",C175:AF175)</f>
        <v>0</v>
      </c>
    </row>
    <row r="176" spans="1:34" x14ac:dyDescent="0.3">
      <c r="A176" s="43">
        <v>2025</v>
      </c>
      <c r="B176" s="44" t="s">
        <v>6</v>
      </c>
      <c r="C176" s="50">
        <v>0</v>
      </c>
      <c r="D176" s="11">
        <v>0</v>
      </c>
      <c r="E176" s="47">
        <f t="shared" ref="E176:E177" si="220">IF(C176=0,0,D176/C176*1000)</f>
        <v>0</v>
      </c>
      <c r="F176" s="50">
        <v>0</v>
      </c>
      <c r="G176" s="11">
        <v>0</v>
      </c>
      <c r="H176" s="47">
        <f t="shared" si="211"/>
        <v>0</v>
      </c>
      <c r="I176" s="50">
        <v>0</v>
      </c>
      <c r="J176" s="11">
        <v>0</v>
      </c>
      <c r="K176" s="47">
        <f t="shared" si="212"/>
        <v>0</v>
      </c>
      <c r="L176" s="50">
        <v>0</v>
      </c>
      <c r="M176" s="11">
        <v>0</v>
      </c>
      <c r="N176" s="47">
        <f t="shared" si="213"/>
        <v>0</v>
      </c>
      <c r="O176" s="50">
        <v>0</v>
      </c>
      <c r="P176" s="11">
        <v>0</v>
      </c>
      <c r="Q176" s="47">
        <f t="shared" si="214"/>
        <v>0</v>
      </c>
      <c r="R176" s="50">
        <v>0</v>
      </c>
      <c r="S176" s="11">
        <v>0</v>
      </c>
      <c r="T176" s="47">
        <f t="shared" si="215"/>
        <v>0</v>
      </c>
      <c r="U176" s="50">
        <v>0</v>
      </c>
      <c r="V176" s="11">
        <v>0</v>
      </c>
      <c r="W176" s="47">
        <f t="shared" si="216"/>
        <v>0</v>
      </c>
      <c r="X176" s="50">
        <v>0</v>
      </c>
      <c r="Y176" s="11">
        <v>0</v>
      </c>
      <c r="Z176" s="47">
        <f t="shared" si="217"/>
        <v>0</v>
      </c>
      <c r="AA176" s="50">
        <v>0</v>
      </c>
      <c r="AB176" s="11">
        <v>0</v>
      </c>
      <c r="AC176" s="47">
        <f t="shared" si="218"/>
        <v>0</v>
      </c>
      <c r="AD176" s="50">
        <v>0</v>
      </c>
      <c r="AE176" s="11">
        <v>0</v>
      </c>
      <c r="AF176" s="47">
        <f t="shared" si="219"/>
        <v>0</v>
      </c>
      <c r="AG176" s="6">
        <f t="shared" ref="AG176:AG187" si="221">SUMIF($C$5:$AF$5,"Ton",C176:AF176)</f>
        <v>0</v>
      </c>
      <c r="AH176" s="15">
        <f t="shared" ref="AH176:AH187" si="222">SUMIF($C$5:$AF$5,"F*",C176:AF176)</f>
        <v>0</v>
      </c>
    </row>
    <row r="177" spans="1:34" x14ac:dyDescent="0.3">
      <c r="A177" s="43">
        <v>2025</v>
      </c>
      <c r="B177" s="44" t="s">
        <v>7</v>
      </c>
      <c r="C177" s="50">
        <v>0</v>
      </c>
      <c r="D177" s="11">
        <v>0</v>
      </c>
      <c r="E177" s="47">
        <f t="shared" si="220"/>
        <v>0</v>
      </c>
      <c r="F177" s="50">
        <v>0</v>
      </c>
      <c r="G177" s="11">
        <v>0</v>
      </c>
      <c r="H177" s="47">
        <f t="shared" si="211"/>
        <v>0</v>
      </c>
      <c r="I177" s="50">
        <v>0</v>
      </c>
      <c r="J177" s="11">
        <v>0</v>
      </c>
      <c r="K177" s="47">
        <f t="shared" si="212"/>
        <v>0</v>
      </c>
      <c r="L177" s="50">
        <v>0</v>
      </c>
      <c r="M177" s="11">
        <v>0</v>
      </c>
      <c r="N177" s="47">
        <f t="shared" si="213"/>
        <v>0</v>
      </c>
      <c r="O177" s="50">
        <v>0</v>
      </c>
      <c r="P177" s="11">
        <v>0</v>
      </c>
      <c r="Q177" s="47">
        <f t="shared" si="214"/>
        <v>0</v>
      </c>
      <c r="R177" s="50">
        <v>0</v>
      </c>
      <c r="S177" s="11">
        <v>0</v>
      </c>
      <c r="T177" s="47">
        <f t="shared" si="215"/>
        <v>0</v>
      </c>
      <c r="U177" s="50">
        <v>0</v>
      </c>
      <c r="V177" s="11">
        <v>0</v>
      </c>
      <c r="W177" s="47">
        <f t="shared" si="216"/>
        <v>0</v>
      </c>
      <c r="X177" s="50">
        <v>0</v>
      </c>
      <c r="Y177" s="11">
        <v>0</v>
      </c>
      <c r="Z177" s="47">
        <f t="shared" si="217"/>
        <v>0</v>
      </c>
      <c r="AA177" s="50">
        <v>0</v>
      </c>
      <c r="AB177" s="11">
        <v>0</v>
      </c>
      <c r="AC177" s="47">
        <f t="shared" si="218"/>
        <v>0</v>
      </c>
      <c r="AD177" s="50">
        <v>0</v>
      </c>
      <c r="AE177" s="11">
        <v>0</v>
      </c>
      <c r="AF177" s="47">
        <f t="shared" si="219"/>
        <v>0</v>
      </c>
      <c r="AG177" s="6">
        <f t="shared" si="221"/>
        <v>0</v>
      </c>
      <c r="AH177" s="15">
        <f t="shared" si="222"/>
        <v>0</v>
      </c>
    </row>
    <row r="178" spans="1:34" x14ac:dyDescent="0.3">
      <c r="A178" s="43">
        <v>2025</v>
      </c>
      <c r="B178" s="44" t="s">
        <v>8</v>
      </c>
      <c r="C178" s="50">
        <v>0</v>
      </c>
      <c r="D178" s="11">
        <v>0</v>
      </c>
      <c r="E178" s="47">
        <f>IF(C178=0,0,D178/C178*1000)</f>
        <v>0</v>
      </c>
      <c r="F178" s="50">
        <v>0</v>
      </c>
      <c r="G178" s="11">
        <v>0</v>
      </c>
      <c r="H178" s="47">
        <f t="shared" si="211"/>
        <v>0</v>
      </c>
      <c r="I178" s="50">
        <v>0</v>
      </c>
      <c r="J178" s="11">
        <v>0</v>
      </c>
      <c r="K178" s="47">
        <f t="shared" si="212"/>
        <v>0</v>
      </c>
      <c r="L178" s="50">
        <v>0</v>
      </c>
      <c r="M178" s="11">
        <v>0</v>
      </c>
      <c r="N178" s="47">
        <f t="shared" si="213"/>
        <v>0</v>
      </c>
      <c r="O178" s="50">
        <v>0</v>
      </c>
      <c r="P178" s="11">
        <v>0</v>
      </c>
      <c r="Q178" s="47">
        <f t="shared" si="214"/>
        <v>0</v>
      </c>
      <c r="R178" s="50">
        <v>0</v>
      </c>
      <c r="S178" s="11">
        <v>0</v>
      </c>
      <c r="T178" s="47">
        <f t="shared" si="215"/>
        <v>0</v>
      </c>
      <c r="U178" s="50">
        <v>0</v>
      </c>
      <c r="V178" s="11">
        <v>0</v>
      </c>
      <c r="W178" s="47">
        <f t="shared" si="216"/>
        <v>0</v>
      </c>
      <c r="X178" s="50">
        <v>0</v>
      </c>
      <c r="Y178" s="11">
        <v>0</v>
      </c>
      <c r="Z178" s="47">
        <f t="shared" si="217"/>
        <v>0</v>
      </c>
      <c r="AA178" s="50">
        <v>0</v>
      </c>
      <c r="AB178" s="11">
        <v>0</v>
      </c>
      <c r="AC178" s="47">
        <f t="shared" si="218"/>
        <v>0</v>
      </c>
      <c r="AD178" s="50">
        <v>0</v>
      </c>
      <c r="AE178" s="11">
        <v>0</v>
      </c>
      <c r="AF178" s="47">
        <f t="shared" si="219"/>
        <v>0</v>
      </c>
      <c r="AG178" s="6">
        <f t="shared" si="221"/>
        <v>0</v>
      </c>
      <c r="AH178" s="15">
        <f t="shared" si="222"/>
        <v>0</v>
      </c>
    </row>
    <row r="179" spans="1:34" x14ac:dyDescent="0.3">
      <c r="A179" s="43">
        <v>2025</v>
      </c>
      <c r="B179" s="47" t="s">
        <v>9</v>
      </c>
      <c r="C179" s="50">
        <v>0</v>
      </c>
      <c r="D179" s="11">
        <v>0</v>
      </c>
      <c r="E179" s="47">
        <f t="shared" ref="E179:E186" si="223">IF(C179=0,0,D179/C179*1000)</f>
        <v>0</v>
      </c>
      <c r="F179" s="50">
        <v>0</v>
      </c>
      <c r="G179" s="11">
        <v>0</v>
      </c>
      <c r="H179" s="47">
        <f t="shared" si="211"/>
        <v>0</v>
      </c>
      <c r="I179" s="50">
        <v>0</v>
      </c>
      <c r="J179" s="11">
        <v>0</v>
      </c>
      <c r="K179" s="47">
        <f t="shared" si="212"/>
        <v>0</v>
      </c>
      <c r="L179" s="50">
        <v>0</v>
      </c>
      <c r="M179" s="11">
        <v>0</v>
      </c>
      <c r="N179" s="47">
        <f t="shared" si="213"/>
        <v>0</v>
      </c>
      <c r="O179" s="50">
        <v>0</v>
      </c>
      <c r="P179" s="11">
        <v>0</v>
      </c>
      <c r="Q179" s="47">
        <f t="shared" si="214"/>
        <v>0</v>
      </c>
      <c r="R179" s="50">
        <v>0</v>
      </c>
      <c r="S179" s="11">
        <v>0</v>
      </c>
      <c r="T179" s="47">
        <f t="shared" si="215"/>
        <v>0</v>
      </c>
      <c r="U179" s="50">
        <v>0</v>
      </c>
      <c r="V179" s="11">
        <v>0</v>
      </c>
      <c r="W179" s="47">
        <f t="shared" si="216"/>
        <v>0</v>
      </c>
      <c r="X179" s="50">
        <v>0</v>
      </c>
      <c r="Y179" s="11">
        <v>0</v>
      </c>
      <c r="Z179" s="47">
        <f t="shared" si="217"/>
        <v>0</v>
      </c>
      <c r="AA179" s="50">
        <v>0</v>
      </c>
      <c r="AB179" s="11">
        <v>0</v>
      </c>
      <c r="AC179" s="47">
        <f t="shared" si="218"/>
        <v>0</v>
      </c>
      <c r="AD179" s="50">
        <v>0</v>
      </c>
      <c r="AE179" s="11">
        <v>0</v>
      </c>
      <c r="AF179" s="47">
        <f t="shared" si="219"/>
        <v>0</v>
      </c>
      <c r="AG179" s="6">
        <f t="shared" si="221"/>
        <v>0</v>
      </c>
      <c r="AH179" s="15">
        <f t="shared" si="222"/>
        <v>0</v>
      </c>
    </row>
    <row r="180" spans="1:34" x14ac:dyDescent="0.3">
      <c r="A180" s="43">
        <v>2025</v>
      </c>
      <c r="B180" s="44" t="s">
        <v>10</v>
      </c>
      <c r="C180" s="50">
        <v>0</v>
      </c>
      <c r="D180" s="11">
        <v>0</v>
      </c>
      <c r="E180" s="47">
        <f t="shared" si="223"/>
        <v>0</v>
      </c>
      <c r="F180" s="50">
        <v>0</v>
      </c>
      <c r="G180" s="11">
        <v>0</v>
      </c>
      <c r="H180" s="47">
        <f t="shared" si="211"/>
        <v>0</v>
      </c>
      <c r="I180" s="50">
        <v>0</v>
      </c>
      <c r="J180" s="11">
        <v>0</v>
      </c>
      <c r="K180" s="47">
        <f t="shared" si="212"/>
        <v>0</v>
      </c>
      <c r="L180" s="50">
        <v>0</v>
      </c>
      <c r="M180" s="11">
        <v>0</v>
      </c>
      <c r="N180" s="47">
        <f t="shared" si="213"/>
        <v>0</v>
      </c>
      <c r="O180" s="50">
        <v>0</v>
      </c>
      <c r="P180" s="11">
        <v>0</v>
      </c>
      <c r="Q180" s="47">
        <f t="shared" si="214"/>
        <v>0</v>
      </c>
      <c r="R180" s="50">
        <v>0</v>
      </c>
      <c r="S180" s="11">
        <v>0</v>
      </c>
      <c r="T180" s="47">
        <f t="shared" si="215"/>
        <v>0</v>
      </c>
      <c r="U180" s="50">
        <v>0</v>
      </c>
      <c r="V180" s="11">
        <v>0</v>
      </c>
      <c r="W180" s="47">
        <f t="shared" si="216"/>
        <v>0</v>
      </c>
      <c r="X180" s="50">
        <v>0</v>
      </c>
      <c r="Y180" s="11">
        <v>0</v>
      </c>
      <c r="Z180" s="47">
        <f t="shared" si="217"/>
        <v>0</v>
      </c>
      <c r="AA180" s="50">
        <v>0</v>
      </c>
      <c r="AB180" s="11">
        <v>0</v>
      </c>
      <c r="AC180" s="47">
        <f t="shared" si="218"/>
        <v>0</v>
      </c>
      <c r="AD180" s="50">
        <v>0</v>
      </c>
      <c r="AE180" s="11">
        <v>0</v>
      </c>
      <c r="AF180" s="47">
        <f t="shared" si="219"/>
        <v>0</v>
      </c>
      <c r="AG180" s="6">
        <f t="shared" si="221"/>
        <v>0</v>
      </c>
      <c r="AH180" s="15">
        <f t="shared" si="222"/>
        <v>0</v>
      </c>
    </row>
    <row r="181" spans="1:34" x14ac:dyDescent="0.3">
      <c r="A181" s="43">
        <v>2025</v>
      </c>
      <c r="B181" s="44" t="s">
        <v>11</v>
      </c>
      <c r="C181" s="50">
        <v>0</v>
      </c>
      <c r="D181" s="11">
        <v>0</v>
      </c>
      <c r="E181" s="47">
        <f t="shared" si="223"/>
        <v>0</v>
      </c>
      <c r="F181" s="50">
        <v>0</v>
      </c>
      <c r="G181" s="11">
        <v>0</v>
      </c>
      <c r="H181" s="47">
        <f t="shared" si="211"/>
        <v>0</v>
      </c>
      <c r="I181" s="50">
        <v>0</v>
      </c>
      <c r="J181" s="11">
        <v>0</v>
      </c>
      <c r="K181" s="47">
        <f t="shared" si="212"/>
        <v>0</v>
      </c>
      <c r="L181" s="50">
        <v>0</v>
      </c>
      <c r="M181" s="11">
        <v>0</v>
      </c>
      <c r="N181" s="47">
        <f t="shared" si="213"/>
        <v>0</v>
      </c>
      <c r="O181" s="50">
        <v>0</v>
      </c>
      <c r="P181" s="11">
        <v>0</v>
      </c>
      <c r="Q181" s="47">
        <f t="shared" si="214"/>
        <v>0</v>
      </c>
      <c r="R181" s="50">
        <v>0</v>
      </c>
      <c r="S181" s="11">
        <v>0</v>
      </c>
      <c r="T181" s="47">
        <f t="shared" si="215"/>
        <v>0</v>
      </c>
      <c r="U181" s="50">
        <v>0</v>
      </c>
      <c r="V181" s="11">
        <v>0</v>
      </c>
      <c r="W181" s="47">
        <f t="shared" si="216"/>
        <v>0</v>
      </c>
      <c r="X181" s="50">
        <v>0</v>
      </c>
      <c r="Y181" s="11">
        <v>0</v>
      </c>
      <c r="Z181" s="47">
        <f t="shared" si="217"/>
        <v>0</v>
      </c>
      <c r="AA181" s="50">
        <v>0</v>
      </c>
      <c r="AB181" s="11">
        <v>0</v>
      </c>
      <c r="AC181" s="47">
        <f t="shared" si="218"/>
        <v>0</v>
      </c>
      <c r="AD181" s="50">
        <v>0</v>
      </c>
      <c r="AE181" s="11">
        <v>0</v>
      </c>
      <c r="AF181" s="47">
        <f t="shared" si="219"/>
        <v>0</v>
      </c>
      <c r="AG181" s="6">
        <f t="shared" si="221"/>
        <v>0</v>
      </c>
      <c r="AH181" s="15">
        <f t="shared" si="222"/>
        <v>0</v>
      </c>
    </row>
    <row r="182" spans="1:34" x14ac:dyDescent="0.3">
      <c r="A182" s="43">
        <v>2025</v>
      </c>
      <c r="B182" s="44" t="s">
        <v>12</v>
      </c>
      <c r="C182" s="50">
        <v>0</v>
      </c>
      <c r="D182" s="11">
        <v>0</v>
      </c>
      <c r="E182" s="47">
        <f t="shared" si="223"/>
        <v>0</v>
      </c>
      <c r="F182" s="50">
        <v>0</v>
      </c>
      <c r="G182" s="11">
        <v>0</v>
      </c>
      <c r="H182" s="47">
        <f t="shared" si="211"/>
        <v>0</v>
      </c>
      <c r="I182" s="50">
        <v>0</v>
      </c>
      <c r="J182" s="11">
        <v>0</v>
      </c>
      <c r="K182" s="47">
        <f t="shared" si="212"/>
        <v>0</v>
      </c>
      <c r="L182" s="50">
        <v>0</v>
      </c>
      <c r="M182" s="11">
        <v>0</v>
      </c>
      <c r="N182" s="47">
        <f t="shared" si="213"/>
        <v>0</v>
      </c>
      <c r="O182" s="50">
        <v>0</v>
      </c>
      <c r="P182" s="11">
        <v>0</v>
      </c>
      <c r="Q182" s="47">
        <f t="shared" si="214"/>
        <v>0</v>
      </c>
      <c r="R182" s="50">
        <v>0</v>
      </c>
      <c r="S182" s="11">
        <v>0</v>
      </c>
      <c r="T182" s="47">
        <f t="shared" si="215"/>
        <v>0</v>
      </c>
      <c r="U182" s="50">
        <v>0</v>
      </c>
      <c r="V182" s="11">
        <v>0</v>
      </c>
      <c r="W182" s="47">
        <f t="shared" si="216"/>
        <v>0</v>
      </c>
      <c r="X182" s="50">
        <v>0</v>
      </c>
      <c r="Y182" s="11">
        <v>0</v>
      </c>
      <c r="Z182" s="47">
        <f t="shared" si="217"/>
        <v>0</v>
      </c>
      <c r="AA182" s="50">
        <v>0</v>
      </c>
      <c r="AB182" s="11">
        <v>0</v>
      </c>
      <c r="AC182" s="47">
        <f t="shared" si="218"/>
        <v>0</v>
      </c>
      <c r="AD182" s="50">
        <v>0</v>
      </c>
      <c r="AE182" s="11">
        <v>0</v>
      </c>
      <c r="AF182" s="47">
        <f t="shared" si="219"/>
        <v>0</v>
      </c>
      <c r="AG182" s="6">
        <f t="shared" si="221"/>
        <v>0</v>
      </c>
      <c r="AH182" s="15">
        <f t="shared" si="222"/>
        <v>0</v>
      </c>
    </row>
    <row r="183" spans="1:34" x14ac:dyDescent="0.3">
      <c r="A183" s="43">
        <v>2025</v>
      </c>
      <c r="B183" s="44" t="s">
        <v>13</v>
      </c>
      <c r="C183" s="50">
        <v>0</v>
      </c>
      <c r="D183" s="11">
        <v>0</v>
      </c>
      <c r="E183" s="47">
        <f t="shared" si="223"/>
        <v>0</v>
      </c>
      <c r="F183" s="50">
        <v>0</v>
      </c>
      <c r="G183" s="11">
        <v>0</v>
      </c>
      <c r="H183" s="47">
        <f t="shared" si="211"/>
        <v>0</v>
      </c>
      <c r="I183" s="50">
        <v>0</v>
      </c>
      <c r="J183" s="11">
        <v>0</v>
      </c>
      <c r="K183" s="47">
        <f t="shared" si="212"/>
        <v>0</v>
      </c>
      <c r="L183" s="50">
        <v>0</v>
      </c>
      <c r="M183" s="11">
        <v>0</v>
      </c>
      <c r="N183" s="47">
        <f t="shared" si="213"/>
        <v>0</v>
      </c>
      <c r="O183" s="50">
        <v>0</v>
      </c>
      <c r="P183" s="11">
        <v>0</v>
      </c>
      <c r="Q183" s="47">
        <f t="shared" si="214"/>
        <v>0</v>
      </c>
      <c r="R183" s="50">
        <v>0</v>
      </c>
      <c r="S183" s="11">
        <v>0</v>
      </c>
      <c r="T183" s="47">
        <f t="shared" si="215"/>
        <v>0</v>
      </c>
      <c r="U183" s="50">
        <v>0</v>
      </c>
      <c r="V183" s="11">
        <v>0</v>
      </c>
      <c r="W183" s="47">
        <f t="shared" si="216"/>
        <v>0</v>
      </c>
      <c r="X183" s="50">
        <v>0</v>
      </c>
      <c r="Y183" s="11">
        <v>0</v>
      </c>
      <c r="Z183" s="47">
        <f t="shared" si="217"/>
        <v>0</v>
      </c>
      <c r="AA183" s="50">
        <v>0</v>
      </c>
      <c r="AB183" s="11">
        <v>0</v>
      </c>
      <c r="AC183" s="47">
        <f t="shared" si="218"/>
        <v>0</v>
      </c>
      <c r="AD183" s="50">
        <v>0</v>
      </c>
      <c r="AE183" s="11">
        <v>0</v>
      </c>
      <c r="AF183" s="47">
        <f t="shared" si="219"/>
        <v>0</v>
      </c>
      <c r="AG183" s="6">
        <f t="shared" si="221"/>
        <v>0</v>
      </c>
      <c r="AH183" s="15">
        <f t="shared" si="222"/>
        <v>0</v>
      </c>
    </row>
    <row r="184" spans="1:34" x14ac:dyDescent="0.3">
      <c r="A184" s="43">
        <v>2025</v>
      </c>
      <c r="B184" s="44" t="s">
        <v>14</v>
      </c>
      <c r="C184" s="50">
        <v>0</v>
      </c>
      <c r="D184" s="11">
        <v>0</v>
      </c>
      <c r="E184" s="47">
        <f t="shared" si="223"/>
        <v>0</v>
      </c>
      <c r="F184" s="50">
        <v>0</v>
      </c>
      <c r="G184" s="11">
        <v>0</v>
      </c>
      <c r="H184" s="47">
        <f t="shared" si="211"/>
        <v>0</v>
      </c>
      <c r="I184" s="50">
        <v>0</v>
      </c>
      <c r="J184" s="11">
        <v>0</v>
      </c>
      <c r="K184" s="47">
        <f t="shared" si="212"/>
        <v>0</v>
      </c>
      <c r="L184" s="50">
        <v>0</v>
      </c>
      <c r="M184" s="11">
        <v>0</v>
      </c>
      <c r="N184" s="47">
        <f t="shared" si="213"/>
        <v>0</v>
      </c>
      <c r="O184" s="50">
        <v>0</v>
      </c>
      <c r="P184" s="11">
        <v>0</v>
      </c>
      <c r="Q184" s="47">
        <f t="shared" si="214"/>
        <v>0</v>
      </c>
      <c r="R184" s="50">
        <v>0</v>
      </c>
      <c r="S184" s="11">
        <v>0</v>
      </c>
      <c r="T184" s="47">
        <f t="shared" si="215"/>
        <v>0</v>
      </c>
      <c r="U184" s="50">
        <v>0</v>
      </c>
      <c r="V184" s="11">
        <v>0</v>
      </c>
      <c r="W184" s="47">
        <f t="shared" si="216"/>
        <v>0</v>
      </c>
      <c r="X184" s="50">
        <v>0</v>
      </c>
      <c r="Y184" s="11">
        <v>0</v>
      </c>
      <c r="Z184" s="47">
        <f t="shared" si="217"/>
        <v>0</v>
      </c>
      <c r="AA184" s="50">
        <v>0</v>
      </c>
      <c r="AB184" s="11">
        <v>0</v>
      </c>
      <c r="AC184" s="47">
        <f t="shared" si="218"/>
        <v>0</v>
      </c>
      <c r="AD184" s="50">
        <v>0</v>
      </c>
      <c r="AE184" s="11">
        <v>0</v>
      </c>
      <c r="AF184" s="47">
        <f t="shared" si="219"/>
        <v>0</v>
      </c>
      <c r="AG184" s="6">
        <f t="shared" si="221"/>
        <v>0</v>
      </c>
      <c r="AH184" s="15">
        <f t="shared" si="222"/>
        <v>0</v>
      </c>
    </row>
    <row r="185" spans="1:34" x14ac:dyDescent="0.3">
      <c r="A185" s="43">
        <v>2025</v>
      </c>
      <c r="B185" s="47" t="s">
        <v>15</v>
      </c>
      <c r="C185" s="50">
        <v>0</v>
      </c>
      <c r="D185" s="11">
        <v>0</v>
      </c>
      <c r="E185" s="47">
        <f t="shared" si="223"/>
        <v>0</v>
      </c>
      <c r="F185" s="50">
        <v>0</v>
      </c>
      <c r="G185" s="11">
        <v>0</v>
      </c>
      <c r="H185" s="47">
        <f t="shared" si="211"/>
        <v>0</v>
      </c>
      <c r="I185" s="50">
        <v>0</v>
      </c>
      <c r="J185" s="11">
        <v>0</v>
      </c>
      <c r="K185" s="47">
        <f t="shared" si="212"/>
        <v>0</v>
      </c>
      <c r="L185" s="50">
        <v>0</v>
      </c>
      <c r="M185" s="11">
        <v>0</v>
      </c>
      <c r="N185" s="47">
        <f t="shared" si="213"/>
        <v>0</v>
      </c>
      <c r="O185" s="50">
        <v>0</v>
      </c>
      <c r="P185" s="11">
        <v>0</v>
      </c>
      <c r="Q185" s="47">
        <f t="shared" si="214"/>
        <v>0</v>
      </c>
      <c r="R185" s="50">
        <v>0</v>
      </c>
      <c r="S185" s="11">
        <v>0</v>
      </c>
      <c r="T185" s="47">
        <f t="shared" si="215"/>
        <v>0</v>
      </c>
      <c r="U185" s="50">
        <v>0</v>
      </c>
      <c r="V185" s="11">
        <v>0</v>
      </c>
      <c r="W185" s="47">
        <f t="shared" si="216"/>
        <v>0</v>
      </c>
      <c r="X185" s="50">
        <v>0</v>
      </c>
      <c r="Y185" s="11">
        <v>0</v>
      </c>
      <c r="Z185" s="47">
        <f t="shared" si="217"/>
        <v>0</v>
      </c>
      <c r="AA185" s="50">
        <v>0</v>
      </c>
      <c r="AB185" s="11">
        <v>0</v>
      </c>
      <c r="AC185" s="47">
        <f t="shared" si="218"/>
        <v>0</v>
      </c>
      <c r="AD185" s="50">
        <v>0</v>
      </c>
      <c r="AE185" s="11">
        <v>0</v>
      </c>
      <c r="AF185" s="47">
        <f t="shared" si="219"/>
        <v>0</v>
      </c>
      <c r="AG185" s="6">
        <f t="shared" si="221"/>
        <v>0</v>
      </c>
      <c r="AH185" s="15">
        <f t="shared" si="222"/>
        <v>0</v>
      </c>
    </row>
    <row r="186" spans="1:34" x14ac:dyDescent="0.3">
      <c r="A186" s="43">
        <v>2025</v>
      </c>
      <c r="B186" s="44" t="s">
        <v>16</v>
      </c>
      <c r="C186" s="50">
        <v>0</v>
      </c>
      <c r="D186" s="11">
        <v>0</v>
      </c>
      <c r="E186" s="47">
        <f t="shared" si="223"/>
        <v>0</v>
      </c>
      <c r="F186" s="50">
        <v>0</v>
      </c>
      <c r="G186" s="11">
        <v>0</v>
      </c>
      <c r="H186" s="47">
        <f t="shared" si="211"/>
        <v>0</v>
      </c>
      <c r="I186" s="50">
        <v>0</v>
      </c>
      <c r="J186" s="11">
        <v>0</v>
      </c>
      <c r="K186" s="47">
        <f t="shared" si="212"/>
        <v>0</v>
      </c>
      <c r="L186" s="50">
        <v>0</v>
      </c>
      <c r="M186" s="11">
        <v>0</v>
      </c>
      <c r="N186" s="47">
        <f t="shared" si="213"/>
        <v>0</v>
      </c>
      <c r="O186" s="50">
        <v>0</v>
      </c>
      <c r="P186" s="11">
        <v>0</v>
      </c>
      <c r="Q186" s="47">
        <f t="shared" si="214"/>
        <v>0</v>
      </c>
      <c r="R186" s="50">
        <v>0</v>
      </c>
      <c r="S186" s="11">
        <v>0</v>
      </c>
      <c r="T186" s="47">
        <f t="shared" si="215"/>
        <v>0</v>
      </c>
      <c r="U186" s="50">
        <v>0</v>
      </c>
      <c r="V186" s="11">
        <v>0</v>
      </c>
      <c r="W186" s="47">
        <f t="shared" si="216"/>
        <v>0</v>
      </c>
      <c r="X186" s="50">
        <v>0</v>
      </c>
      <c r="Y186" s="11">
        <v>0</v>
      </c>
      <c r="Z186" s="47">
        <f t="shared" si="217"/>
        <v>0</v>
      </c>
      <c r="AA186" s="50">
        <v>0</v>
      </c>
      <c r="AB186" s="11">
        <v>0</v>
      </c>
      <c r="AC186" s="47">
        <f t="shared" si="218"/>
        <v>0</v>
      </c>
      <c r="AD186" s="50">
        <v>0</v>
      </c>
      <c r="AE186" s="11">
        <v>0</v>
      </c>
      <c r="AF186" s="47">
        <f t="shared" si="219"/>
        <v>0</v>
      </c>
      <c r="AG186" s="6">
        <f t="shared" si="221"/>
        <v>0</v>
      </c>
      <c r="AH186" s="15">
        <f t="shared" si="222"/>
        <v>0</v>
      </c>
    </row>
    <row r="187" spans="1:34" ht="15" thickBot="1" x14ac:dyDescent="0.35">
      <c r="A187" s="45"/>
      <c r="B187" s="46" t="s">
        <v>17</v>
      </c>
      <c r="C187" s="51">
        <f t="shared" ref="C187:D187" si="224">SUM(C175:C186)</f>
        <v>0</v>
      </c>
      <c r="D187" s="36">
        <f t="shared" si="224"/>
        <v>0</v>
      </c>
      <c r="E187" s="52"/>
      <c r="F187" s="51">
        <f t="shared" ref="F187:G187" si="225">SUM(F175:F186)</f>
        <v>0</v>
      </c>
      <c r="G187" s="36">
        <f t="shared" si="225"/>
        <v>0</v>
      </c>
      <c r="H187" s="52"/>
      <c r="I187" s="51">
        <f t="shared" ref="I187:J187" si="226">SUM(I175:I186)</f>
        <v>0</v>
      </c>
      <c r="J187" s="36">
        <f t="shared" si="226"/>
        <v>0</v>
      </c>
      <c r="K187" s="52"/>
      <c r="L187" s="51">
        <f t="shared" ref="L187:M187" si="227">SUM(L175:L186)</f>
        <v>0</v>
      </c>
      <c r="M187" s="36">
        <f t="shared" si="227"/>
        <v>0</v>
      </c>
      <c r="N187" s="52"/>
      <c r="O187" s="51">
        <f t="shared" ref="O187:P187" si="228">SUM(O175:O186)</f>
        <v>0</v>
      </c>
      <c r="P187" s="36">
        <f t="shared" si="228"/>
        <v>0</v>
      </c>
      <c r="Q187" s="52"/>
      <c r="R187" s="51">
        <f t="shared" ref="R187:S187" si="229">SUM(R175:R186)</f>
        <v>0</v>
      </c>
      <c r="S187" s="36">
        <f t="shared" si="229"/>
        <v>0</v>
      </c>
      <c r="T187" s="52"/>
      <c r="U187" s="51">
        <f t="shared" ref="U187:V187" si="230">SUM(U175:U186)</f>
        <v>0</v>
      </c>
      <c r="V187" s="36">
        <f t="shared" si="230"/>
        <v>0</v>
      </c>
      <c r="W187" s="52"/>
      <c r="X187" s="51">
        <f t="shared" ref="X187:Y187" si="231">SUM(X175:X186)</f>
        <v>0</v>
      </c>
      <c r="Y187" s="36">
        <f t="shared" si="231"/>
        <v>0</v>
      </c>
      <c r="Z187" s="52"/>
      <c r="AA187" s="51">
        <f t="shared" ref="AA187:AB187" si="232">SUM(AA175:AA186)</f>
        <v>0</v>
      </c>
      <c r="AB187" s="36">
        <f t="shared" si="232"/>
        <v>0</v>
      </c>
      <c r="AC187" s="52"/>
      <c r="AD187" s="51">
        <f t="shared" ref="AD187:AE187" si="233">SUM(AD175:AD186)</f>
        <v>0</v>
      </c>
      <c r="AE187" s="36">
        <f t="shared" si="233"/>
        <v>0</v>
      </c>
      <c r="AF187" s="52"/>
      <c r="AG187" s="37">
        <f t="shared" si="221"/>
        <v>0</v>
      </c>
      <c r="AH187" s="38">
        <f t="shared" si="222"/>
        <v>0</v>
      </c>
    </row>
  </sheetData>
  <mergeCells count="12">
    <mergeCell ref="C2:M2"/>
    <mergeCell ref="AA4:AC4"/>
    <mergeCell ref="A4:B4"/>
    <mergeCell ref="AD4:AF4"/>
    <mergeCell ref="O4:Q4"/>
    <mergeCell ref="C4:E4"/>
    <mergeCell ref="R4:T4"/>
    <mergeCell ref="X4:Z4"/>
    <mergeCell ref="L4:N4"/>
    <mergeCell ref="U4:W4"/>
    <mergeCell ref="F4:H4"/>
    <mergeCell ref="I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29370-0C8A-41E1-A276-69A6E19ACA51}">
  <dimension ref="A1:FA31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22" sqref="A22"/>
    </sheetView>
  </sheetViews>
  <sheetFormatPr defaultRowHeight="14.4" x14ac:dyDescent="0.3"/>
  <cols>
    <col min="5" max="5" width="10" bestFit="1" customWidth="1"/>
    <col min="8" max="8" width="10" bestFit="1" customWidth="1"/>
    <col min="17" max="17" width="10" bestFit="1" customWidth="1"/>
    <col min="20" max="20" width="10" bestFit="1" customWidth="1"/>
  </cols>
  <sheetData>
    <row r="1" spans="1:157" s="18" customFormat="1" ht="21" x14ac:dyDescent="0.4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21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</row>
    <row r="2" spans="1:157" s="22" customFormat="1" ht="21" customHeight="1" x14ac:dyDescent="0.4">
      <c r="A2" s="92" t="s">
        <v>34</v>
      </c>
      <c r="B2" s="92"/>
      <c r="C2" s="76" t="s">
        <v>26</v>
      </c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25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157" s="26" customFormat="1" ht="15" thickBot="1" x14ac:dyDescent="0.35">
      <c r="C3" s="27"/>
      <c r="D3" s="28"/>
      <c r="E3" s="28"/>
      <c r="F3" s="30"/>
      <c r="G3" s="29"/>
      <c r="H3" s="29"/>
      <c r="I3" s="30"/>
      <c r="J3" s="29"/>
      <c r="K3" s="29"/>
      <c r="L3" s="30"/>
      <c r="M3" s="29"/>
      <c r="N3" s="29"/>
      <c r="O3" s="30"/>
      <c r="P3" s="29"/>
      <c r="Q3" s="29"/>
      <c r="R3" s="30"/>
      <c r="S3" s="29"/>
      <c r="T3" s="29"/>
      <c r="U3" s="30"/>
      <c r="V3" s="29"/>
      <c r="W3" s="29"/>
      <c r="X3" s="30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</row>
    <row r="4" spans="1:157" s="65" customFormat="1" ht="45" customHeight="1" x14ac:dyDescent="0.3">
      <c r="A4" s="87" t="s">
        <v>0</v>
      </c>
      <c r="B4" s="88"/>
      <c r="C4" s="89" t="s">
        <v>38</v>
      </c>
      <c r="D4" s="90"/>
      <c r="E4" s="91"/>
      <c r="F4" s="89" t="s">
        <v>39</v>
      </c>
      <c r="G4" s="90"/>
      <c r="H4" s="91"/>
      <c r="I4" s="89" t="s">
        <v>32</v>
      </c>
      <c r="J4" s="90"/>
      <c r="K4" s="91"/>
      <c r="L4" s="89" t="s">
        <v>35</v>
      </c>
      <c r="M4" s="90"/>
      <c r="N4" s="91"/>
      <c r="O4" s="89" t="s">
        <v>40</v>
      </c>
      <c r="P4" s="90"/>
      <c r="Q4" s="91"/>
      <c r="R4" s="89" t="s">
        <v>37</v>
      </c>
      <c r="S4" s="90"/>
      <c r="T4" s="91"/>
      <c r="U4" s="89" t="s">
        <v>36</v>
      </c>
      <c r="V4" s="90"/>
      <c r="W4" s="91"/>
      <c r="X4" s="62" t="s">
        <v>19</v>
      </c>
      <c r="Y4" s="61" t="s">
        <v>19</v>
      </c>
      <c r="Z4" s="63"/>
      <c r="AA4" s="64"/>
      <c r="AB4" s="63"/>
      <c r="AC4" s="63"/>
      <c r="AD4" s="63"/>
      <c r="AE4" s="64"/>
      <c r="AF4" s="63"/>
      <c r="AG4" s="63"/>
      <c r="AH4" s="63"/>
      <c r="AI4" s="64"/>
      <c r="AJ4" s="63"/>
      <c r="AK4" s="63"/>
      <c r="AL4" s="63"/>
      <c r="AM4" s="64"/>
      <c r="AN4" s="63"/>
      <c r="AO4" s="63"/>
      <c r="AP4" s="63"/>
      <c r="AR4" s="66"/>
      <c r="AS4" s="66"/>
      <c r="AT4" s="66"/>
      <c r="AV4" s="66"/>
      <c r="AW4" s="66"/>
      <c r="AX4" s="66"/>
      <c r="AZ4" s="66"/>
      <c r="BA4" s="66"/>
      <c r="BB4" s="66"/>
      <c r="BD4" s="66"/>
      <c r="BE4" s="66"/>
      <c r="BF4" s="66"/>
      <c r="BH4" s="66"/>
      <c r="BI4" s="66"/>
      <c r="BJ4" s="66"/>
      <c r="BL4" s="66"/>
      <c r="BM4" s="66"/>
      <c r="BN4" s="66"/>
      <c r="BP4" s="66"/>
      <c r="BQ4" s="66"/>
      <c r="BR4" s="66"/>
      <c r="BT4" s="66"/>
      <c r="BU4" s="66"/>
      <c r="BV4" s="66"/>
      <c r="BX4" s="66"/>
      <c r="BY4" s="66"/>
      <c r="BZ4" s="66"/>
    </row>
    <row r="5" spans="1:157" ht="45" customHeight="1" thickBot="1" x14ac:dyDescent="0.35">
      <c r="A5" s="39" t="s">
        <v>1</v>
      </c>
      <c r="B5" s="40" t="s">
        <v>30</v>
      </c>
      <c r="C5" s="33" t="s">
        <v>2</v>
      </c>
      <c r="D5" s="32" t="s">
        <v>3</v>
      </c>
      <c r="E5" s="34" t="s">
        <v>4</v>
      </c>
      <c r="F5" s="33" t="s">
        <v>2</v>
      </c>
      <c r="G5" s="32" t="s">
        <v>3</v>
      </c>
      <c r="H5" s="34" t="s">
        <v>4</v>
      </c>
      <c r="I5" s="33" t="s">
        <v>2</v>
      </c>
      <c r="J5" s="32" t="s">
        <v>3</v>
      </c>
      <c r="K5" s="34" t="s">
        <v>4</v>
      </c>
      <c r="L5" s="33" t="s">
        <v>2</v>
      </c>
      <c r="M5" s="32" t="s">
        <v>3</v>
      </c>
      <c r="N5" s="34" t="s">
        <v>4</v>
      </c>
      <c r="O5" s="33" t="s">
        <v>2</v>
      </c>
      <c r="P5" s="32" t="s">
        <v>3</v>
      </c>
      <c r="Q5" s="34" t="s">
        <v>4</v>
      </c>
      <c r="R5" s="33" t="s">
        <v>2</v>
      </c>
      <c r="S5" s="32" t="s">
        <v>3</v>
      </c>
      <c r="T5" s="34" t="s">
        <v>4</v>
      </c>
      <c r="U5" s="33" t="s">
        <v>2</v>
      </c>
      <c r="V5" s="32" t="s">
        <v>3</v>
      </c>
      <c r="W5" s="34" t="s">
        <v>4</v>
      </c>
      <c r="X5" s="33" t="s">
        <v>20</v>
      </c>
      <c r="Y5" s="34" t="s">
        <v>21</v>
      </c>
      <c r="Z5" s="4"/>
      <c r="AA5" s="5"/>
      <c r="AB5" s="4"/>
      <c r="AC5" s="4"/>
      <c r="AD5" s="4"/>
      <c r="AE5" s="5"/>
      <c r="AF5" s="4"/>
      <c r="AG5" s="4"/>
      <c r="AH5" s="4"/>
      <c r="AI5" s="5"/>
      <c r="AJ5" s="4"/>
      <c r="AK5" s="4"/>
      <c r="AL5" s="4"/>
      <c r="AM5" s="5"/>
      <c r="AN5" s="4"/>
      <c r="AO5" s="4"/>
      <c r="AP5" s="4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</row>
    <row r="6" spans="1:157" x14ac:dyDescent="0.3">
      <c r="A6" s="43">
        <v>2024</v>
      </c>
      <c r="B6" s="44" t="s">
        <v>5</v>
      </c>
      <c r="C6" s="50"/>
      <c r="D6" s="11"/>
      <c r="E6" s="47"/>
      <c r="F6" s="50"/>
      <c r="G6" s="11"/>
      <c r="H6" s="47"/>
      <c r="I6" s="50">
        <v>0</v>
      </c>
      <c r="J6" s="11">
        <v>0</v>
      </c>
      <c r="K6" s="47">
        <f t="shared" ref="K6:K17" si="0">IF(I6=0,0,J6/I6*1000)</f>
        <v>0</v>
      </c>
      <c r="L6" s="50">
        <v>0</v>
      </c>
      <c r="M6" s="11">
        <v>0</v>
      </c>
      <c r="N6" s="47">
        <f t="shared" ref="N6:N17" si="1">IF(L6=0,0,M6/L6*1000)</f>
        <v>0</v>
      </c>
      <c r="O6" s="50"/>
      <c r="P6" s="11"/>
      <c r="Q6" s="47"/>
      <c r="R6" s="50"/>
      <c r="S6" s="11"/>
      <c r="T6" s="47"/>
      <c r="U6" s="50">
        <v>0</v>
      </c>
      <c r="V6" s="11">
        <v>0</v>
      </c>
      <c r="W6" s="47">
        <f t="shared" ref="W6:W17" si="2">IF(U6=0,0,V6/U6*1000)</f>
        <v>0</v>
      </c>
      <c r="X6" s="6">
        <f t="shared" ref="X6:X18" si="3">SUMIF($C$5:$W$5,"Ton",C6:W6)</f>
        <v>0</v>
      </c>
      <c r="Y6" s="15">
        <f t="shared" ref="Y6:Y18" si="4">SUMIF($C$5:$W$5,"F*",C6:W6)</f>
        <v>0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157" x14ac:dyDescent="0.3">
      <c r="A7" s="43">
        <v>2024</v>
      </c>
      <c r="B7" s="44" t="s">
        <v>6</v>
      </c>
      <c r="C7" s="50"/>
      <c r="D7" s="11"/>
      <c r="E7" s="47"/>
      <c r="F7" s="50"/>
      <c r="G7" s="11"/>
      <c r="H7" s="47"/>
      <c r="I7" s="50">
        <v>0</v>
      </c>
      <c r="J7" s="11">
        <v>0</v>
      </c>
      <c r="K7" s="47">
        <f t="shared" si="0"/>
        <v>0</v>
      </c>
      <c r="L7" s="50">
        <v>0</v>
      </c>
      <c r="M7" s="11">
        <v>0</v>
      </c>
      <c r="N7" s="47">
        <f t="shared" si="1"/>
        <v>0</v>
      </c>
      <c r="O7" s="50"/>
      <c r="P7" s="11"/>
      <c r="Q7" s="47"/>
      <c r="R7" s="50"/>
      <c r="S7" s="11"/>
      <c r="T7" s="47"/>
      <c r="U7" s="50">
        <v>0</v>
      </c>
      <c r="V7" s="11">
        <v>0</v>
      </c>
      <c r="W7" s="47">
        <f t="shared" si="2"/>
        <v>0</v>
      </c>
      <c r="X7" s="6">
        <f t="shared" si="3"/>
        <v>0</v>
      </c>
      <c r="Y7" s="15">
        <f t="shared" si="4"/>
        <v>0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157" x14ac:dyDescent="0.3">
      <c r="A8" s="43">
        <v>2024</v>
      </c>
      <c r="B8" s="44" t="s">
        <v>7</v>
      </c>
      <c r="C8" s="50"/>
      <c r="D8" s="11"/>
      <c r="E8" s="47"/>
      <c r="F8" s="50"/>
      <c r="G8" s="11"/>
      <c r="H8" s="47"/>
      <c r="I8" s="50">
        <v>0</v>
      </c>
      <c r="J8" s="11">
        <v>0</v>
      </c>
      <c r="K8" s="47">
        <f t="shared" si="0"/>
        <v>0</v>
      </c>
      <c r="L8" s="50">
        <v>0</v>
      </c>
      <c r="M8" s="11">
        <v>0</v>
      </c>
      <c r="N8" s="47">
        <f t="shared" si="1"/>
        <v>0</v>
      </c>
      <c r="O8" s="50"/>
      <c r="P8" s="11"/>
      <c r="Q8" s="47"/>
      <c r="R8" s="50"/>
      <c r="S8" s="11"/>
      <c r="T8" s="47"/>
      <c r="U8" s="50">
        <v>0</v>
      </c>
      <c r="V8" s="11">
        <v>0</v>
      </c>
      <c r="W8" s="47">
        <f t="shared" si="2"/>
        <v>0</v>
      </c>
      <c r="X8" s="6">
        <f t="shared" si="3"/>
        <v>0</v>
      </c>
      <c r="Y8" s="15">
        <f t="shared" si="4"/>
        <v>0</v>
      </c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157" x14ac:dyDescent="0.3">
      <c r="A9" s="43">
        <v>2024</v>
      </c>
      <c r="B9" s="44" t="s">
        <v>8</v>
      </c>
      <c r="C9" s="50"/>
      <c r="D9" s="11"/>
      <c r="E9" s="47"/>
      <c r="F9" s="50"/>
      <c r="G9" s="11"/>
      <c r="H9" s="47"/>
      <c r="I9" s="50">
        <v>0</v>
      </c>
      <c r="J9" s="11">
        <v>0</v>
      </c>
      <c r="K9" s="47">
        <f t="shared" si="0"/>
        <v>0</v>
      </c>
      <c r="L9" s="50">
        <v>0</v>
      </c>
      <c r="M9" s="11">
        <v>0</v>
      </c>
      <c r="N9" s="47">
        <f t="shared" si="1"/>
        <v>0</v>
      </c>
      <c r="O9" s="50"/>
      <c r="P9" s="11"/>
      <c r="Q9" s="47"/>
      <c r="R9" s="50"/>
      <c r="S9" s="11"/>
      <c r="T9" s="47"/>
      <c r="U9" s="50">
        <v>0</v>
      </c>
      <c r="V9" s="11">
        <v>0</v>
      </c>
      <c r="W9" s="47">
        <f t="shared" si="2"/>
        <v>0</v>
      </c>
      <c r="X9" s="6">
        <f t="shared" si="3"/>
        <v>0</v>
      </c>
      <c r="Y9" s="15">
        <f t="shared" si="4"/>
        <v>0</v>
      </c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157" x14ac:dyDescent="0.3">
      <c r="A10" s="43">
        <v>2024</v>
      </c>
      <c r="B10" s="47" t="s">
        <v>9</v>
      </c>
      <c r="C10" s="50"/>
      <c r="D10" s="11"/>
      <c r="E10" s="47"/>
      <c r="F10" s="50"/>
      <c r="G10" s="11"/>
      <c r="H10" s="47"/>
      <c r="I10" s="50">
        <v>0</v>
      </c>
      <c r="J10" s="11">
        <v>0</v>
      </c>
      <c r="K10" s="47">
        <f t="shared" si="0"/>
        <v>0</v>
      </c>
      <c r="L10" s="50">
        <v>0</v>
      </c>
      <c r="M10" s="11">
        <v>0</v>
      </c>
      <c r="N10" s="47">
        <f t="shared" si="1"/>
        <v>0</v>
      </c>
      <c r="O10" s="50"/>
      <c r="P10" s="11"/>
      <c r="Q10" s="47"/>
      <c r="R10" s="50"/>
      <c r="S10" s="11"/>
      <c r="T10" s="47"/>
      <c r="U10" s="50">
        <v>0</v>
      </c>
      <c r="V10" s="11">
        <v>0</v>
      </c>
      <c r="W10" s="47">
        <f t="shared" si="2"/>
        <v>0</v>
      </c>
      <c r="X10" s="6">
        <f t="shared" si="3"/>
        <v>0</v>
      </c>
      <c r="Y10" s="15">
        <f t="shared" si="4"/>
        <v>0</v>
      </c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157" x14ac:dyDescent="0.3">
      <c r="A11" s="43">
        <v>2024</v>
      </c>
      <c r="B11" s="44" t="s">
        <v>10</v>
      </c>
      <c r="C11" s="50"/>
      <c r="D11" s="11"/>
      <c r="E11" s="47"/>
      <c r="F11" s="50"/>
      <c r="G11" s="11"/>
      <c r="H11" s="47"/>
      <c r="I11" s="50">
        <v>0</v>
      </c>
      <c r="J11" s="11">
        <v>0</v>
      </c>
      <c r="K11" s="47">
        <f t="shared" si="0"/>
        <v>0</v>
      </c>
      <c r="L11" s="50">
        <v>0</v>
      </c>
      <c r="M11" s="11">
        <v>0</v>
      </c>
      <c r="N11" s="47">
        <f t="shared" si="1"/>
        <v>0</v>
      </c>
      <c r="O11" s="50"/>
      <c r="P11" s="11"/>
      <c r="Q11" s="47"/>
      <c r="R11" s="50"/>
      <c r="S11" s="11"/>
      <c r="T11" s="47"/>
      <c r="U11" s="50">
        <v>0</v>
      </c>
      <c r="V11" s="11">
        <v>0</v>
      </c>
      <c r="W11" s="47">
        <f t="shared" si="2"/>
        <v>0</v>
      </c>
      <c r="X11" s="6">
        <f t="shared" si="3"/>
        <v>0</v>
      </c>
      <c r="Y11" s="15">
        <f t="shared" si="4"/>
        <v>0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157" x14ac:dyDescent="0.3">
      <c r="A12" s="43">
        <v>2024</v>
      </c>
      <c r="B12" s="44" t="s">
        <v>11</v>
      </c>
      <c r="C12" s="50"/>
      <c r="D12" s="11"/>
      <c r="E12" s="47"/>
      <c r="F12" s="50"/>
      <c r="G12" s="11"/>
      <c r="H12" s="47"/>
      <c r="I12" s="50">
        <v>0</v>
      </c>
      <c r="J12" s="11">
        <v>0</v>
      </c>
      <c r="K12" s="47">
        <f t="shared" si="0"/>
        <v>0</v>
      </c>
      <c r="L12" s="50">
        <v>0</v>
      </c>
      <c r="M12" s="11">
        <v>0</v>
      </c>
      <c r="N12" s="47">
        <f t="shared" si="1"/>
        <v>0</v>
      </c>
      <c r="O12" s="50"/>
      <c r="P12" s="11"/>
      <c r="Q12" s="47"/>
      <c r="R12" s="50"/>
      <c r="S12" s="11"/>
      <c r="T12" s="47"/>
      <c r="U12" s="50">
        <v>0</v>
      </c>
      <c r="V12" s="11">
        <v>0</v>
      </c>
      <c r="W12" s="47">
        <f t="shared" si="2"/>
        <v>0</v>
      </c>
      <c r="X12" s="6">
        <f t="shared" si="3"/>
        <v>0</v>
      </c>
      <c r="Y12" s="15">
        <f t="shared" si="4"/>
        <v>0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157" x14ac:dyDescent="0.3">
      <c r="A13" s="43">
        <v>2024</v>
      </c>
      <c r="B13" s="44" t="s">
        <v>12</v>
      </c>
      <c r="C13" s="50"/>
      <c r="D13" s="11"/>
      <c r="E13" s="47"/>
      <c r="F13" s="50"/>
      <c r="G13" s="11"/>
      <c r="H13" s="47"/>
      <c r="I13" s="50">
        <v>0</v>
      </c>
      <c r="J13" s="11">
        <v>0</v>
      </c>
      <c r="K13" s="47">
        <f t="shared" si="0"/>
        <v>0</v>
      </c>
      <c r="L13" s="50">
        <v>0</v>
      </c>
      <c r="M13" s="11">
        <v>0</v>
      </c>
      <c r="N13" s="47">
        <f t="shared" si="1"/>
        <v>0</v>
      </c>
      <c r="O13" s="50"/>
      <c r="P13" s="11"/>
      <c r="Q13" s="47"/>
      <c r="R13" s="50"/>
      <c r="S13" s="11"/>
      <c r="T13" s="47"/>
      <c r="U13" s="50">
        <v>0</v>
      </c>
      <c r="V13" s="11">
        <v>0</v>
      </c>
      <c r="W13" s="47">
        <f t="shared" si="2"/>
        <v>0</v>
      </c>
      <c r="X13" s="6">
        <f t="shared" si="3"/>
        <v>0</v>
      </c>
      <c r="Y13" s="15">
        <f t="shared" si="4"/>
        <v>0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157" x14ac:dyDescent="0.3">
      <c r="A14" s="43">
        <v>2024</v>
      </c>
      <c r="B14" s="44" t="s">
        <v>13</v>
      </c>
      <c r="C14" s="50"/>
      <c r="D14" s="11"/>
      <c r="E14" s="47"/>
      <c r="F14" s="50"/>
      <c r="G14" s="11"/>
      <c r="H14" s="47"/>
      <c r="I14" s="50">
        <v>0</v>
      </c>
      <c r="J14" s="11">
        <v>0</v>
      </c>
      <c r="K14" s="47">
        <f t="shared" si="0"/>
        <v>0</v>
      </c>
      <c r="L14" s="50">
        <v>0</v>
      </c>
      <c r="M14" s="11">
        <v>0</v>
      </c>
      <c r="N14" s="47">
        <f t="shared" si="1"/>
        <v>0</v>
      </c>
      <c r="O14" s="50"/>
      <c r="P14" s="11"/>
      <c r="Q14" s="47"/>
      <c r="R14" s="50"/>
      <c r="S14" s="11"/>
      <c r="T14" s="47"/>
      <c r="U14" s="50">
        <v>0</v>
      </c>
      <c r="V14" s="11">
        <v>0</v>
      </c>
      <c r="W14" s="47">
        <f t="shared" si="2"/>
        <v>0</v>
      </c>
      <c r="X14" s="6">
        <f t="shared" si="3"/>
        <v>0</v>
      </c>
      <c r="Y14" s="15">
        <f t="shared" si="4"/>
        <v>0</v>
      </c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157" x14ac:dyDescent="0.3">
      <c r="A15" s="43">
        <v>2024</v>
      </c>
      <c r="B15" s="44" t="s">
        <v>14</v>
      </c>
      <c r="C15" s="50"/>
      <c r="D15" s="11"/>
      <c r="E15" s="47"/>
      <c r="F15" s="50"/>
      <c r="G15" s="11"/>
      <c r="H15" s="47"/>
      <c r="I15" s="50">
        <v>0</v>
      </c>
      <c r="J15" s="11">
        <v>0</v>
      </c>
      <c r="K15" s="47">
        <f t="shared" si="0"/>
        <v>0</v>
      </c>
      <c r="L15" s="50">
        <v>0</v>
      </c>
      <c r="M15" s="11">
        <v>0</v>
      </c>
      <c r="N15" s="47">
        <f t="shared" si="1"/>
        <v>0</v>
      </c>
      <c r="O15" s="50"/>
      <c r="P15" s="11"/>
      <c r="Q15" s="47"/>
      <c r="R15" s="50"/>
      <c r="S15" s="11"/>
      <c r="T15" s="47"/>
      <c r="U15" s="50">
        <v>0</v>
      </c>
      <c r="V15" s="11">
        <v>0</v>
      </c>
      <c r="W15" s="47">
        <f t="shared" si="2"/>
        <v>0</v>
      </c>
      <c r="X15" s="6">
        <f t="shared" si="3"/>
        <v>0</v>
      </c>
      <c r="Y15" s="15">
        <f t="shared" si="4"/>
        <v>0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157" x14ac:dyDescent="0.3">
      <c r="A16" s="43">
        <v>2024</v>
      </c>
      <c r="B16" s="47" t="s">
        <v>15</v>
      </c>
      <c r="C16" s="60"/>
      <c r="D16" s="11"/>
      <c r="E16" s="47"/>
      <c r="F16" s="60"/>
      <c r="G16" s="11"/>
      <c r="H16" s="47"/>
      <c r="I16" s="60">
        <v>2.0540400000000001</v>
      </c>
      <c r="J16" s="11">
        <v>76.305000000000007</v>
      </c>
      <c r="K16" s="47">
        <f t="shared" si="0"/>
        <v>37148.741017701701</v>
      </c>
      <c r="L16" s="60">
        <v>1.8412999999999999</v>
      </c>
      <c r="M16" s="11">
        <v>53.960999999999999</v>
      </c>
      <c r="N16" s="47">
        <f t="shared" si="1"/>
        <v>29305.925161570631</v>
      </c>
      <c r="O16" s="60"/>
      <c r="P16" s="11"/>
      <c r="Q16" s="47"/>
      <c r="R16" s="60"/>
      <c r="S16" s="11"/>
      <c r="T16" s="47"/>
      <c r="U16" s="60">
        <v>1.8412999999999999</v>
      </c>
      <c r="V16" s="11">
        <v>53.960999999999999</v>
      </c>
      <c r="W16" s="47">
        <f t="shared" si="2"/>
        <v>29305.925161570631</v>
      </c>
      <c r="X16" s="6">
        <f t="shared" si="3"/>
        <v>5.7366399999999995</v>
      </c>
      <c r="Y16" s="15">
        <f t="shared" si="4"/>
        <v>184.22700000000003</v>
      </c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x14ac:dyDescent="0.3">
      <c r="A17" s="43">
        <v>2024</v>
      </c>
      <c r="B17" s="44" t="s">
        <v>16</v>
      </c>
      <c r="C17" s="60"/>
      <c r="D17" s="11"/>
      <c r="E17" s="47"/>
      <c r="F17" s="60"/>
      <c r="G17" s="11"/>
      <c r="H17" s="47"/>
      <c r="I17" s="60">
        <v>2.9427399999999997</v>
      </c>
      <c r="J17" s="11">
        <v>127.252</v>
      </c>
      <c r="K17" s="47">
        <f t="shared" si="0"/>
        <v>43242.692184834545</v>
      </c>
      <c r="L17" s="60">
        <v>2.5393000000000003</v>
      </c>
      <c r="M17" s="11">
        <v>87.635999999999996</v>
      </c>
      <c r="N17" s="47">
        <f t="shared" si="1"/>
        <v>34511.873350923481</v>
      </c>
      <c r="O17" s="60"/>
      <c r="P17" s="11"/>
      <c r="Q17" s="47"/>
      <c r="R17" s="60"/>
      <c r="S17" s="11"/>
      <c r="T17" s="47"/>
      <c r="U17" s="60">
        <v>2.5393000000000003</v>
      </c>
      <c r="V17" s="11">
        <v>87.635999999999996</v>
      </c>
      <c r="W17" s="47">
        <f t="shared" si="2"/>
        <v>34511.873350923481</v>
      </c>
      <c r="X17" s="6">
        <f t="shared" si="3"/>
        <v>8.0213400000000004</v>
      </c>
      <c r="Y17" s="15">
        <f t="shared" si="4"/>
        <v>302.524</v>
      </c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s="75" customFormat="1" ht="15" thickBot="1" x14ac:dyDescent="0.35">
      <c r="A18" s="67"/>
      <c r="B18" s="68" t="s">
        <v>17</v>
      </c>
      <c r="C18" s="69"/>
      <c r="D18" s="70"/>
      <c r="E18" s="71"/>
      <c r="F18" s="69"/>
      <c r="G18" s="70"/>
      <c r="H18" s="71"/>
      <c r="I18" s="69">
        <f t="shared" ref="I18:J18" si="5">SUM(I6:I17)</f>
        <v>4.9967799999999993</v>
      </c>
      <c r="J18" s="70">
        <f t="shared" si="5"/>
        <v>203.55700000000002</v>
      </c>
      <c r="K18" s="71"/>
      <c r="L18" s="69">
        <f t="shared" ref="L18:M18" si="6">SUM(L6:L17)</f>
        <v>4.3806000000000003</v>
      </c>
      <c r="M18" s="70">
        <f t="shared" si="6"/>
        <v>141.59699999999998</v>
      </c>
      <c r="N18" s="71"/>
      <c r="O18" s="69"/>
      <c r="P18" s="70"/>
      <c r="Q18" s="71"/>
      <c r="R18" s="69"/>
      <c r="S18" s="70"/>
      <c r="T18" s="71"/>
      <c r="U18" s="69">
        <f t="shared" ref="U18:V18" si="7">SUM(U6:U17)</f>
        <v>4.3806000000000003</v>
      </c>
      <c r="V18" s="70">
        <f t="shared" si="7"/>
        <v>141.59699999999998</v>
      </c>
      <c r="W18" s="71"/>
      <c r="X18" s="72">
        <f t="shared" si="3"/>
        <v>13.75798</v>
      </c>
      <c r="Y18" s="73">
        <f t="shared" si="4"/>
        <v>486.75099999999998</v>
      </c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</row>
    <row r="19" spans="1:42" x14ac:dyDescent="0.3">
      <c r="A19" s="43">
        <v>2025</v>
      </c>
      <c r="B19" s="44" t="s">
        <v>5</v>
      </c>
      <c r="C19" s="60">
        <v>2.5999999999999999E-2</v>
      </c>
      <c r="D19" s="11">
        <v>1.0760000000000001</v>
      </c>
      <c r="E19" s="47">
        <f>IF(C19=0,0,D19/C19*1000)</f>
        <v>41384.61538461539</v>
      </c>
      <c r="F19" s="50">
        <v>0</v>
      </c>
      <c r="G19" s="11">
        <v>0</v>
      </c>
      <c r="H19" s="47">
        <f>IF(F19=0,0,G19/F19*1000)</f>
        <v>0</v>
      </c>
      <c r="I19" s="60">
        <v>1.42126</v>
      </c>
      <c r="J19" s="11">
        <v>67.92</v>
      </c>
      <c r="K19" s="47">
        <f t="shared" ref="K19:K30" si="8">IF(I19=0,0,J19/I19*1000)</f>
        <v>47788.581962483993</v>
      </c>
      <c r="L19" s="60">
        <v>2.7193400000000003</v>
      </c>
      <c r="M19" s="11">
        <v>96.018000000000001</v>
      </c>
      <c r="N19" s="47">
        <f t="shared" ref="N19:N30" si="9">IF(L19=0,0,M19/L19*1000)</f>
        <v>35309.302992637917</v>
      </c>
      <c r="O19" s="50">
        <v>0</v>
      </c>
      <c r="P19" s="11">
        <v>0</v>
      </c>
      <c r="Q19" s="47">
        <f t="shared" ref="Q19:Q30" si="10">IF(O19=0,0,P19/O19*1000)</f>
        <v>0</v>
      </c>
      <c r="R19" s="50">
        <v>0</v>
      </c>
      <c r="S19" s="11">
        <v>0</v>
      </c>
      <c r="T19" s="47">
        <f t="shared" ref="T19:T30" si="11">IF(R19=0,0,S19/R19*1000)</f>
        <v>0</v>
      </c>
      <c r="U19" s="60">
        <v>1.87</v>
      </c>
      <c r="V19" s="11">
        <v>53.767000000000003</v>
      </c>
      <c r="W19" s="47">
        <f t="shared" ref="W19:W30" si="12">IF(U19=0,0,V19/U19*1000)</f>
        <v>28752.406417112299</v>
      </c>
      <c r="X19" s="6">
        <f t="shared" ref="X19:X31" si="13">SUMIF($C$5:$W$5,"Ton",C19:W19)</f>
        <v>6.0366000000000009</v>
      </c>
      <c r="Y19" s="15">
        <f t="shared" ref="Y19:Y31" si="14">SUMIF($C$5:$W$5,"F*",C19:W19)</f>
        <v>218.78100000000001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3">
      <c r="A20" s="43">
        <v>2025</v>
      </c>
      <c r="B20" s="44" t="s">
        <v>6</v>
      </c>
      <c r="C20" s="50">
        <v>0</v>
      </c>
      <c r="D20" s="11">
        <v>0</v>
      </c>
      <c r="E20" s="47">
        <f t="shared" ref="E20:E21" si="15">IF(C20=0,0,D20/C20*1000)</f>
        <v>0</v>
      </c>
      <c r="F20" s="50">
        <v>0</v>
      </c>
      <c r="G20" s="11">
        <v>0</v>
      </c>
      <c r="H20" s="47">
        <f t="shared" ref="H20:H21" si="16">IF(F20=0,0,G20/F20*1000)</f>
        <v>0</v>
      </c>
      <c r="I20" s="60">
        <v>1.8992599999999999</v>
      </c>
      <c r="J20" s="11">
        <v>85.352000000000004</v>
      </c>
      <c r="K20" s="47">
        <f t="shared" si="8"/>
        <v>44939.608057875179</v>
      </c>
      <c r="L20" s="60">
        <v>2.0321799999999999</v>
      </c>
      <c r="M20" s="11">
        <v>70.676000000000002</v>
      </c>
      <c r="N20" s="47">
        <f t="shared" si="9"/>
        <v>34778.415297857478</v>
      </c>
      <c r="O20" s="50">
        <v>0</v>
      </c>
      <c r="P20" s="11">
        <v>0</v>
      </c>
      <c r="Q20" s="47">
        <f t="shared" si="10"/>
        <v>0</v>
      </c>
      <c r="R20" s="50">
        <v>0</v>
      </c>
      <c r="S20" s="11">
        <v>0</v>
      </c>
      <c r="T20" s="47">
        <f t="shared" si="11"/>
        <v>0</v>
      </c>
      <c r="U20" s="50">
        <v>0</v>
      </c>
      <c r="V20" s="11">
        <v>0</v>
      </c>
      <c r="W20" s="47">
        <f t="shared" si="12"/>
        <v>0</v>
      </c>
      <c r="X20" s="6">
        <f t="shared" si="13"/>
        <v>3.9314399999999998</v>
      </c>
      <c r="Y20" s="15">
        <f t="shared" si="14"/>
        <v>156.02800000000002</v>
      </c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x14ac:dyDescent="0.3">
      <c r="A21" s="43">
        <v>2025</v>
      </c>
      <c r="B21" s="44" t="s">
        <v>7</v>
      </c>
      <c r="C21" s="50">
        <v>0</v>
      </c>
      <c r="D21" s="11">
        <v>0</v>
      </c>
      <c r="E21" s="47">
        <f t="shared" si="15"/>
        <v>0</v>
      </c>
      <c r="F21" s="50">
        <v>0</v>
      </c>
      <c r="G21" s="11">
        <v>0</v>
      </c>
      <c r="H21" s="47">
        <f t="shared" si="16"/>
        <v>0</v>
      </c>
      <c r="I21" s="60">
        <v>3.38714</v>
      </c>
      <c r="J21" s="11">
        <v>126.241</v>
      </c>
      <c r="K21" s="47">
        <f t="shared" si="8"/>
        <v>37270.676736125461</v>
      </c>
      <c r="L21" s="60">
        <v>2.7057800000000003</v>
      </c>
      <c r="M21" s="11">
        <v>94.045000000000002</v>
      </c>
      <c r="N21" s="47">
        <f t="shared" si="9"/>
        <v>34757.07559372898</v>
      </c>
      <c r="O21" s="50">
        <v>0</v>
      </c>
      <c r="P21" s="11">
        <v>0</v>
      </c>
      <c r="Q21" s="47">
        <f t="shared" si="10"/>
        <v>0</v>
      </c>
      <c r="R21" s="60">
        <v>8.4000000000000005E-2</v>
      </c>
      <c r="S21" s="11">
        <v>10.801</v>
      </c>
      <c r="T21" s="47">
        <f t="shared" si="11"/>
        <v>128583.33333333331</v>
      </c>
      <c r="U21" s="50">
        <v>0</v>
      </c>
      <c r="V21" s="11">
        <v>0</v>
      </c>
      <c r="W21" s="47">
        <f t="shared" si="12"/>
        <v>0</v>
      </c>
      <c r="X21" s="6">
        <f t="shared" si="13"/>
        <v>6.17692</v>
      </c>
      <c r="Y21" s="15">
        <f t="shared" si="14"/>
        <v>231.08699999999999</v>
      </c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x14ac:dyDescent="0.3">
      <c r="A22" s="43">
        <v>2025</v>
      </c>
      <c r="B22" s="44" t="s">
        <v>8</v>
      </c>
      <c r="C22" s="60">
        <v>0.84899999999999998</v>
      </c>
      <c r="D22" s="11">
        <v>97.715999999999994</v>
      </c>
      <c r="E22" s="47">
        <f>IF(C22=0,0,D22/C22*1000)</f>
        <v>115095.40636042402</v>
      </c>
      <c r="F22" s="60">
        <v>8.9999999999999993E-3</v>
      </c>
      <c r="G22" s="11">
        <v>0.39400000000000002</v>
      </c>
      <c r="H22" s="47">
        <f>IF(F22=0,0,G22/F22*1000)</f>
        <v>43777.777777777788</v>
      </c>
      <c r="I22" s="60">
        <v>3.5519000000000003</v>
      </c>
      <c r="J22" s="11">
        <v>136.88200000000001</v>
      </c>
      <c r="K22" s="47">
        <f t="shared" si="8"/>
        <v>38537.684056420505</v>
      </c>
      <c r="L22" s="60">
        <v>2.6684800000000002</v>
      </c>
      <c r="M22" s="11">
        <v>93.498000000000005</v>
      </c>
      <c r="N22" s="47">
        <f t="shared" si="9"/>
        <v>35037.924211536156</v>
      </c>
      <c r="O22" s="60">
        <v>4.0000000000000001E-3</v>
      </c>
      <c r="P22" s="11">
        <v>0.39200000000000002</v>
      </c>
      <c r="Q22" s="47">
        <f t="shared" si="10"/>
        <v>98000</v>
      </c>
      <c r="R22" s="50">
        <v>0</v>
      </c>
      <c r="S22" s="11">
        <v>0</v>
      </c>
      <c r="T22" s="47">
        <f t="shared" si="11"/>
        <v>0</v>
      </c>
      <c r="U22" s="50">
        <v>0</v>
      </c>
      <c r="V22" s="11">
        <v>0</v>
      </c>
      <c r="W22" s="47">
        <f t="shared" si="12"/>
        <v>0</v>
      </c>
      <c r="X22" s="6">
        <f t="shared" si="13"/>
        <v>7.0823800000000006</v>
      </c>
      <c r="Y22" s="15">
        <f t="shared" si="14"/>
        <v>328.88200000000001</v>
      </c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x14ac:dyDescent="0.3">
      <c r="A23" s="43">
        <v>2025</v>
      </c>
      <c r="B23" s="47" t="s">
        <v>9</v>
      </c>
      <c r="C23" s="50">
        <v>0</v>
      </c>
      <c r="D23" s="11">
        <v>0</v>
      </c>
      <c r="E23" s="47">
        <f t="shared" ref="E23:E30" si="17">IF(C23=0,0,D23/C23*1000)</f>
        <v>0</v>
      </c>
      <c r="F23" s="50">
        <v>0</v>
      </c>
      <c r="G23" s="11">
        <v>0</v>
      </c>
      <c r="H23" s="47">
        <f t="shared" ref="H23:H30" si="18">IF(F23=0,0,G23/F23*1000)</f>
        <v>0</v>
      </c>
      <c r="I23" s="50">
        <v>0</v>
      </c>
      <c r="J23" s="11">
        <v>0</v>
      </c>
      <c r="K23" s="47">
        <f t="shared" si="8"/>
        <v>0</v>
      </c>
      <c r="L23" s="50">
        <v>0</v>
      </c>
      <c r="M23" s="11">
        <v>0</v>
      </c>
      <c r="N23" s="47">
        <f t="shared" si="9"/>
        <v>0</v>
      </c>
      <c r="O23" s="50">
        <v>0</v>
      </c>
      <c r="P23" s="11">
        <v>0</v>
      </c>
      <c r="Q23" s="47">
        <f t="shared" si="10"/>
        <v>0</v>
      </c>
      <c r="R23" s="50">
        <v>0</v>
      </c>
      <c r="S23" s="11">
        <v>0</v>
      </c>
      <c r="T23" s="47">
        <f t="shared" si="11"/>
        <v>0</v>
      </c>
      <c r="U23" s="50">
        <v>0</v>
      </c>
      <c r="V23" s="11">
        <v>0</v>
      </c>
      <c r="W23" s="47">
        <f t="shared" si="12"/>
        <v>0</v>
      </c>
      <c r="X23" s="6">
        <f t="shared" si="13"/>
        <v>0</v>
      </c>
      <c r="Y23" s="15">
        <f t="shared" si="14"/>
        <v>0</v>
      </c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x14ac:dyDescent="0.3">
      <c r="A24" s="43">
        <v>2025</v>
      </c>
      <c r="B24" s="44" t="s">
        <v>10</v>
      </c>
      <c r="C24" s="50">
        <v>0</v>
      </c>
      <c r="D24" s="11">
        <v>0</v>
      </c>
      <c r="E24" s="47">
        <f t="shared" si="17"/>
        <v>0</v>
      </c>
      <c r="F24" s="50">
        <v>0</v>
      </c>
      <c r="G24" s="11">
        <v>0</v>
      </c>
      <c r="H24" s="47">
        <f t="shared" si="18"/>
        <v>0</v>
      </c>
      <c r="I24" s="50">
        <v>0</v>
      </c>
      <c r="J24" s="11">
        <v>0</v>
      </c>
      <c r="K24" s="47">
        <f t="shared" si="8"/>
        <v>0</v>
      </c>
      <c r="L24" s="50">
        <v>0</v>
      </c>
      <c r="M24" s="11">
        <v>0</v>
      </c>
      <c r="N24" s="47">
        <f t="shared" si="9"/>
        <v>0</v>
      </c>
      <c r="O24" s="50">
        <v>0</v>
      </c>
      <c r="P24" s="11">
        <v>0</v>
      </c>
      <c r="Q24" s="47">
        <f t="shared" si="10"/>
        <v>0</v>
      </c>
      <c r="R24" s="50">
        <v>0</v>
      </c>
      <c r="S24" s="11">
        <v>0</v>
      </c>
      <c r="T24" s="47">
        <f t="shared" si="11"/>
        <v>0</v>
      </c>
      <c r="U24" s="50">
        <v>0</v>
      </c>
      <c r="V24" s="11">
        <v>0</v>
      </c>
      <c r="W24" s="47">
        <f t="shared" si="12"/>
        <v>0</v>
      </c>
      <c r="X24" s="6">
        <f t="shared" si="13"/>
        <v>0</v>
      </c>
      <c r="Y24" s="15">
        <f t="shared" si="14"/>
        <v>0</v>
      </c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x14ac:dyDescent="0.3">
      <c r="A25" s="43">
        <v>2025</v>
      </c>
      <c r="B25" s="44" t="s">
        <v>11</v>
      </c>
      <c r="C25" s="50">
        <v>0</v>
      </c>
      <c r="D25" s="11">
        <v>0</v>
      </c>
      <c r="E25" s="47">
        <f t="shared" si="17"/>
        <v>0</v>
      </c>
      <c r="F25" s="50">
        <v>0</v>
      </c>
      <c r="G25" s="11">
        <v>0</v>
      </c>
      <c r="H25" s="47">
        <f t="shared" si="18"/>
        <v>0</v>
      </c>
      <c r="I25" s="50">
        <v>0</v>
      </c>
      <c r="J25" s="11">
        <v>0</v>
      </c>
      <c r="K25" s="47">
        <f t="shared" si="8"/>
        <v>0</v>
      </c>
      <c r="L25" s="50">
        <v>0</v>
      </c>
      <c r="M25" s="11">
        <v>0</v>
      </c>
      <c r="N25" s="47">
        <f t="shared" si="9"/>
        <v>0</v>
      </c>
      <c r="O25" s="50">
        <v>0</v>
      </c>
      <c r="P25" s="11">
        <v>0</v>
      </c>
      <c r="Q25" s="47">
        <f t="shared" si="10"/>
        <v>0</v>
      </c>
      <c r="R25" s="50">
        <v>0</v>
      </c>
      <c r="S25" s="11">
        <v>0</v>
      </c>
      <c r="T25" s="47">
        <f t="shared" si="11"/>
        <v>0</v>
      </c>
      <c r="U25" s="50">
        <v>0</v>
      </c>
      <c r="V25" s="11">
        <v>0</v>
      </c>
      <c r="W25" s="47">
        <f t="shared" si="12"/>
        <v>0</v>
      </c>
      <c r="X25" s="6">
        <f t="shared" si="13"/>
        <v>0</v>
      </c>
      <c r="Y25" s="15">
        <f t="shared" si="14"/>
        <v>0</v>
      </c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x14ac:dyDescent="0.3">
      <c r="A26" s="43">
        <v>2025</v>
      </c>
      <c r="B26" s="44" t="s">
        <v>12</v>
      </c>
      <c r="C26" s="50">
        <v>0</v>
      </c>
      <c r="D26" s="11">
        <v>0</v>
      </c>
      <c r="E26" s="47">
        <f t="shared" si="17"/>
        <v>0</v>
      </c>
      <c r="F26" s="50">
        <v>0</v>
      </c>
      <c r="G26" s="11">
        <v>0</v>
      </c>
      <c r="H26" s="47">
        <f t="shared" si="18"/>
        <v>0</v>
      </c>
      <c r="I26" s="50">
        <v>0</v>
      </c>
      <c r="J26" s="11">
        <v>0</v>
      </c>
      <c r="K26" s="47">
        <f t="shared" si="8"/>
        <v>0</v>
      </c>
      <c r="L26" s="50">
        <v>0</v>
      </c>
      <c r="M26" s="11">
        <v>0</v>
      </c>
      <c r="N26" s="47">
        <f t="shared" si="9"/>
        <v>0</v>
      </c>
      <c r="O26" s="50">
        <v>0</v>
      </c>
      <c r="P26" s="11">
        <v>0</v>
      </c>
      <c r="Q26" s="47">
        <f t="shared" si="10"/>
        <v>0</v>
      </c>
      <c r="R26" s="50">
        <v>0</v>
      </c>
      <c r="S26" s="11">
        <v>0</v>
      </c>
      <c r="T26" s="47">
        <f t="shared" si="11"/>
        <v>0</v>
      </c>
      <c r="U26" s="50">
        <v>0</v>
      </c>
      <c r="V26" s="11">
        <v>0</v>
      </c>
      <c r="W26" s="47">
        <f t="shared" si="12"/>
        <v>0</v>
      </c>
      <c r="X26" s="6">
        <f t="shared" si="13"/>
        <v>0</v>
      </c>
      <c r="Y26" s="15">
        <f t="shared" si="14"/>
        <v>0</v>
      </c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x14ac:dyDescent="0.3">
      <c r="A27" s="43">
        <v>2025</v>
      </c>
      <c r="B27" s="44" t="s">
        <v>13</v>
      </c>
      <c r="C27" s="50">
        <v>0</v>
      </c>
      <c r="D27" s="11">
        <v>0</v>
      </c>
      <c r="E27" s="47">
        <f t="shared" si="17"/>
        <v>0</v>
      </c>
      <c r="F27" s="50">
        <v>0</v>
      </c>
      <c r="G27" s="11">
        <v>0</v>
      </c>
      <c r="H27" s="47">
        <f t="shared" si="18"/>
        <v>0</v>
      </c>
      <c r="I27" s="50">
        <v>0</v>
      </c>
      <c r="J27" s="11">
        <v>0</v>
      </c>
      <c r="K27" s="47">
        <f t="shared" si="8"/>
        <v>0</v>
      </c>
      <c r="L27" s="50">
        <v>0</v>
      </c>
      <c r="M27" s="11">
        <v>0</v>
      </c>
      <c r="N27" s="47">
        <f t="shared" si="9"/>
        <v>0</v>
      </c>
      <c r="O27" s="50">
        <v>0</v>
      </c>
      <c r="P27" s="11">
        <v>0</v>
      </c>
      <c r="Q27" s="47">
        <f t="shared" si="10"/>
        <v>0</v>
      </c>
      <c r="R27" s="50">
        <v>0</v>
      </c>
      <c r="S27" s="11">
        <v>0</v>
      </c>
      <c r="T27" s="47">
        <f t="shared" si="11"/>
        <v>0</v>
      </c>
      <c r="U27" s="50">
        <v>0</v>
      </c>
      <c r="V27" s="11">
        <v>0</v>
      </c>
      <c r="W27" s="47">
        <f t="shared" si="12"/>
        <v>0</v>
      </c>
      <c r="X27" s="6">
        <f t="shared" si="13"/>
        <v>0</v>
      </c>
      <c r="Y27" s="15">
        <f t="shared" si="14"/>
        <v>0</v>
      </c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3">
      <c r="A28" s="43">
        <v>2025</v>
      </c>
      <c r="B28" s="44" t="s">
        <v>14</v>
      </c>
      <c r="C28" s="50">
        <v>0</v>
      </c>
      <c r="D28" s="11">
        <v>0</v>
      </c>
      <c r="E28" s="47">
        <f t="shared" si="17"/>
        <v>0</v>
      </c>
      <c r="F28" s="50">
        <v>0</v>
      </c>
      <c r="G28" s="11">
        <v>0</v>
      </c>
      <c r="H28" s="47">
        <f t="shared" si="18"/>
        <v>0</v>
      </c>
      <c r="I28" s="50">
        <v>0</v>
      </c>
      <c r="J28" s="11">
        <v>0</v>
      </c>
      <c r="K28" s="47">
        <f t="shared" si="8"/>
        <v>0</v>
      </c>
      <c r="L28" s="50">
        <v>0</v>
      </c>
      <c r="M28" s="11">
        <v>0</v>
      </c>
      <c r="N28" s="47">
        <f t="shared" si="9"/>
        <v>0</v>
      </c>
      <c r="O28" s="50">
        <v>0</v>
      </c>
      <c r="P28" s="11">
        <v>0</v>
      </c>
      <c r="Q28" s="47">
        <f t="shared" si="10"/>
        <v>0</v>
      </c>
      <c r="R28" s="50">
        <v>0</v>
      </c>
      <c r="S28" s="11">
        <v>0</v>
      </c>
      <c r="T28" s="47">
        <f t="shared" si="11"/>
        <v>0</v>
      </c>
      <c r="U28" s="50">
        <v>0</v>
      </c>
      <c r="V28" s="11">
        <v>0</v>
      </c>
      <c r="W28" s="47">
        <f t="shared" si="12"/>
        <v>0</v>
      </c>
      <c r="X28" s="6">
        <f t="shared" si="13"/>
        <v>0</v>
      </c>
      <c r="Y28" s="15">
        <f t="shared" si="14"/>
        <v>0</v>
      </c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x14ac:dyDescent="0.3">
      <c r="A29" s="43">
        <v>2025</v>
      </c>
      <c r="B29" s="47" t="s">
        <v>15</v>
      </c>
      <c r="C29" s="50">
        <v>0</v>
      </c>
      <c r="D29" s="11">
        <v>0</v>
      </c>
      <c r="E29" s="47">
        <f t="shared" si="17"/>
        <v>0</v>
      </c>
      <c r="F29" s="50">
        <v>0</v>
      </c>
      <c r="G29" s="11">
        <v>0</v>
      </c>
      <c r="H29" s="47">
        <f t="shared" si="18"/>
        <v>0</v>
      </c>
      <c r="I29" s="50">
        <v>0</v>
      </c>
      <c r="J29" s="11">
        <v>0</v>
      </c>
      <c r="K29" s="47">
        <f t="shared" si="8"/>
        <v>0</v>
      </c>
      <c r="L29" s="50">
        <v>0</v>
      </c>
      <c r="M29" s="11">
        <v>0</v>
      </c>
      <c r="N29" s="47">
        <f t="shared" si="9"/>
        <v>0</v>
      </c>
      <c r="O29" s="50">
        <v>0</v>
      </c>
      <c r="P29" s="11">
        <v>0</v>
      </c>
      <c r="Q29" s="47">
        <f t="shared" si="10"/>
        <v>0</v>
      </c>
      <c r="R29" s="50">
        <v>0</v>
      </c>
      <c r="S29" s="11">
        <v>0</v>
      </c>
      <c r="T29" s="47">
        <f t="shared" si="11"/>
        <v>0</v>
      </c>
      <c r="U29" s="50">
        <v>0</v>
      </c>
      <c r="V29" s="11">
        <v>0</v>
      </c>
      <c r="W29" s="47">
        <f t="shared" si="12"/>
        <v>0</v>
      </c>
      <c r="X29" s="6">
        <f t="shared" si="13"/>
        <v>0</v>
      </c>
      <c r="Y29" s="15">
        <f t="shared" si="14"/>
        <v>0</v>
      </c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x14ac:dyDescent="0.3">
      <c r="A30" s="43">
        <v>2025</v>
      </c>
      <c r="B30" s="44" t="s">
        <v>16</v>
      </c>
      <c r="C30" s="50">
        <v>0</v>
      </c>
      <c r="D30" s="11">
        <v>0</v>
      </c>
      <c r="E30" s="47">
        <f t="shared" si="17"/>
        <v>0</v>
      </c>
      <c r="F30" s="50">
        <v>0</v>
      </c>
      <c r="G30" s="11">
        <v>0</v>
      </c>
      <c r="H30" s="47">
        <f t="shared" si="18"/>
        <v>0</v>
      </c>
      <c r="I30" s="50">
        <v>0</v>
      </c>
      <c r="J30" s="11">
        <v>0</v>
      </c>
      <c r="K30" s="47">
        <f t="shared" si="8"/>
        <v>0</v>
      </c>
      <c r="L30" s="50">
        <v>0</v>
      </c>
      <c r="M30" s="11">
        <v>0</v>
      </c>
      <c r="N30" s="47">
        <f t="shared" si="9"/>
        <v>0</v>
      </c>
      <c r="O30" s="50">
        <v>0</v>
      </c>
      <c r="P30" s="11">
        <v>0</v>
      </c>
      <c r="Q30" s="47">
        <f t="shared" si="10"/>
        <v>0</v>
      </c>
      <c r="R30" s="50">
        <v>0</v>
      </c>
      <c r="S30" s="11">
        <v>0</v>
      </c>
      <c r="T30" s="47">
        <f t="shared" si="11"/>
        <v>0</v>
      </c>
      <c r="U30" s="50">
        <v>0</v>
      </c>
      <c r="V30" s="11">
        <v>0</v>
      </c>
      <c r="W30" s="47">
        <f t="shared" si="12"/>
        <v>0</v>
      </c>
      <c r="X30" s="6">
        <f t="shared" si="13"/>
        <v>0</v>
      </c>
      <c r="Y30" s="15">
        <f t="shared" si="14"/>
        <v>0</v>
      </c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s="75" customFormat="1" ht="15" thickBot="1" x14ac:dyDescent="0.35">
      <c r="A31" s="67"/>
      <c r="B31" s="68" t="s">
        <v>17</v>
      </c>
      <c r="C31" s="69">
        <f t="shared" ref="C31:D31" si="19">SUM(C19:C30)</f>
        <v>0.875</v>
      </c>
      <c r="D31" s="70">
        <f t="shared" si="19"/>
        <v>98.791999999999987</v>
      </c>
      <c r="E31" s="71"/>
      <c r="F31" s="69">
        <f t="shared" ref="F31:G31" si="20">SUM(F19:F30)</f>
        <v>8.9999999999999993E-3</v>
      </c>
      <c r="G31" s="70">
        <f t="shared" si="20"/>
        <v>0.39400000000000002</v>
      </c>
      <c r="H31" s="71"/>
      <c r="I31" s="69">
        <f t="shared" ref="I31:J31" si="21">SUM(I19:I30)</f>
        <v>10.25956</v>
      </c>
      <c r="J31" s="70">
        <f t="shared" si="21"/>
        <v>416.39499999999998</v>
      </c>
      <c r="K31" s="71"/>
      <c r="L31" s="69">
        <f t="shared" ref="L31:M31" si="22">SUM(L19:L30)</f>
        <v>10.125780000000001</v>
      </c>
      <c r="M31" s="70">
        <f t="shared" si="22"/>
        <v>354.23700000000002</v>
      </c>
      <c r="N31" s="71"/>
      <c r="O31" s="69">
        <f t="shared" ref="O31:P31" si="23">SUM(O19:O30)</f>
        <v>4.0000000000000001E-3</v>
      </c>
      <c r="P31" s="70">
        <f t="shared" si="23"/>
        <v>0.39200000000000002</v>
      </c>
      <c r="Q31" s="71"/>
      <c r="R31" s="69">
        <f t="shared" ref="R31:S31" si="24">SUM(R19:R30)</f>
        <v>8.4000000000000005E-2</v>
      </c>
      <c r="S31" s="70">
        <f t="shared" si="24"/>
        <v>10.801</v>
      </c>
      <c r="T31" s="71"/>
      <c r="U31" s="69">
        <f t="shared" ref="U31:V31" si="25">SUM(U19:U30)</f>
        <v>1.87</v>
      </c>
      <c r="V31" s="70">
        <f t="shared" si="25"/>
        <v>53.767000000000003</v>
      </c>
      <c r="W31" s="71"/>
      <c r="X31" s="72">
        <f t="shared" si="13"/>
        <v>23.227340000000002</v>
      </c>
      <c r="Y31" s="73">
        <f t="shared" si="14"/>
        <v>934.77800000000013</v>
      </c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</row>
  </sheetData>
  <mergeCells count="10">
    <mergeCell ref="C2:W2"/>
    <mergeCell ref="A4:B4"/>
    <mergeCell ref="C4:E4"/>
    <mergeCell ref="I4:K4"/>
    <mergeCell ref="U4:W4"/>
    <mergeCell ref="A2:B2"/>
    <mergeCell ref="L4:N4"/>
    <mergeCell ref="R4:T4"/>
    <mergeCell ref="F4:H4"/>
    <mergeCell ref="O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1514.19.10 Imports</vt:lpstr>
      <vt:lpstr>1514.19.10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2025-06-03T11:47:10Z</dcterms:modified>
</cp:coreProperties>
</file>