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041BC0E6-F58C-4186-8627-E66AB823599E}" xr6:coauthVersionLast="47" xr6:coauthVersionMax="47" xr10:uidLastSave="{00000000-0000-0000-0000-000000000000}"/>
  <bookViews>
    <workbookView xWindow="8232" yWindow="168" windowWidth="13392" windowHeight="12240" xr2:uid="{00000000-000D-0000-FFFF-FFFF00000000}"/>
  </bookViews>
  <sheets>
    <sheet name="1514.11.9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108" i="1" l="1"/>
  <c r="AS108" i="1"/>
  <c r="AT107" i="1"/>
  <c r="AS107" i="1"/>
  <c r="AT106" i="1"/>
  <c r="AS106" i="1"/>
  <c r="AT105" i="1"/>
  <c r="AS105" i="1"/>
  <c r="AT104" i="1"/>
  <c r="AS104" i="1"/>
  <c r="AT103" i="1"/>
  <c r="AS103" i="1"/>
  <c r="AT102" i="1"/>
  <c r="AS102" i="1"/>
  <c r="AT101" i="1"/>
  <c r="AS101" i="1"/>
  <c r="AT100" i="1"/>
  <c r="AS100" i="1"/>
  <c r="AT99" i="1"/>
  <c r="AS99" i="1"/>
  <c r="AT98" i="1"/>
  <c r="AS98" i="1"/>
  <c r="AT97" i="1"/>
  <c r="AS97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AT109" i="1" s="1"/>
  <c r="X109" i="1"/>
  <c r="AS109" i="1" s="1"/>
  <c r="V109" i="1"/>
  <c r="U109" i="1"/>
  <c r="S109" i="1"/>
  <c r="R109" i="1"/>
  <c r="P109" i="1"/>
  <c r="O109" i="1"/>
  <c r="M109" i="1"/>
  <c r="L109" i="1"/>
  <c r="J109" i="1"/>
  <c r="I109" i="1"/>
  <c r="G109" i="1"/>
  <c r="F109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H108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H107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H106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H105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H104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H103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H102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H101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H100" i="1"/>
  <c r="AR99" i="1"/>
  <c r="AO99" i="1"/>
  <c r="AL99" i="1"/>
  <c r="AI99" i="1"/>
  <c r="AF99" i="1"/>
  <c r="AC99" i="1"/>
  <c r="Z99" i="1"/>
  <c r="W99" i="1"/>
  <c r="T99" i="1"/>
  <c r="Q99" i="1"/>
  <c r="N99" i="1"/>
  <c r="K99" i="1"/>
  <c r="H99" i="1"/>
  <c r="AR98" i="1"/>
  <c r="AO98" i="1"/>
  <c r="AL98" i="1"/>
  <c r="AI98" i="1"/>
  <c r="AF98" i="1"/>
  <c r="AC98" i="1"/>
  <c r="Z98" i="1"/>
  <c r="W98" i="1"/>
  <c r="T98" i="1"/>
  <c r="Q98" i="1"/>
  <c r="N98" i="1"/>
  <c r="K98" i="1"/>
  <c r="H98" i="1"/>
  <c r="AR97" i="1"/>
  <c r="AO97" i="1"/>
  <c r="AL97" i="1"/>
  <c r="AI97" i="1"/>
  <c r="AF97" i="1"/>
  <c r="AC97" i="1"/>
  <c r="Z97" i="1"/>
  <c r="W97" i="1"/>
  <c r="T97" i="1"/>
  <c r="Q97" i="1"/>
  <c r="N97" i="1"/>
  <c r="K97" i="1"/>
  <c r="H97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Y83" i="1"/>
  <c r="X83" i="1"/>
  <c r="Z82" i="1"/>
  <c r="Z81" i="1"/>
  <c r="Z80" i="1"/>
  <c r="Z79" i="1"/>
  <c r="Z78" i="1"/>
  <c r="Z77" i="1"/>
  <c r="Z76" i="1"/>
  <c r="Z75" i="1"/>
  <c r="Z74" i="1"/>
  <c r="Z73" i="1"/>
  <c r="Z72" i="1"/>
  <c r="Z71" i="1"/>
  <c r="Y70" i="1"/>
  <c r="X70" i="1"/>
  <c r="Z69" i="1"/>
  <c r="Z68" i="1"/>
  <c r="Z67" i="1"/>
  <c r="Z66" i="1"/>
  <c r="Z65" i="1"/>
  <c r="Z64" i="1"/>
  <c r="Z63" i="1"/>
  <c r="Z62" i="1"/>
  <c r="Z61" i="1"/>
  <c r="Z60" i="1"/>
  <c r="Z59" i="1"/>
  <c r="Z58" i="1"/>
  <c r="Y57" i="1"/>
  <c r="X57" i="1"/>
  <c r="Z56" i="1"/>
  <c r="Z55" i="1"/>
  <c r="Z54" i="1"/>
  <c r="Z53" i="1"/>
  <c r="Z52" i="1"/>
  <c r="Z51" i="1"/>
  <c r="Z50" i="1"/>
  <c r="Z49" i="1"/>
  <c r="Z48" i="1"/>
  <c r="Z47" i="1"/>
  <c r="Z46" i="1"/>
  <c r="Z45" i="1"/>
  <c r="Y44" i="1"/>
  <c r="X44" i="1"/>
  <c r="Z43" i="1"/>
  <c r="Z42" i="1"/>
  <c r="Z41" i="1"/>
  <c r="Z40" i="1"/>
  <c r="Z39" i="1"/>
  <c r="Z38" i="1"/>
  <c r="Z37" i="1"/>
  <c r="Z36" i="1"/>
  <c r="Z35" i="1"/>
  <c r="Z34" i="1"/>
  <c r="Z33" i="1"/>
  <c r="Z32" i="1"/>
  <c r="Y31" i="1"/>
  <c r="X31" i="1"/>
  <c r="Z30" i="1"/>
  <c r="Z29" i="1"/>
  <c r="Z28" i="1"/>
  <c r="Z27" i="1"/>
  <c r="Z26" i="1"/>
  <c r="Z25" i="1"/>
  <c r="Z24" i="1"/>
  <c r="Z23" i="1"/>
  <c r="Z22" i="1"/>
  <c r="Z21" i="1"/>
  <c r="Z20" i="1"/>
  <c r="Z19" i="1"/>
  <c r="Y18" i="1"/>
  <c r="X18" i="1"/>
  <c r="Z17" i="1"/>
  <c r="Z16" i="1"/>
  <c r="Z15" i="1"/>
  <c r="Z14" i="1"/>
  <c r="Z13" i="1"/>
  <c r="Z12" i="1"/>
  <c r="Z11" i="1"/>
  <c r="Z10" i="1"/>
  <c r="Z9" i="1"/>
  <c r="Z8" i="1"/>
  <c r="Z7" i="1"/>
  <c r="Z6" i="1"/>
  <c r="Y96" i="1"/>
  <c r="X96" i="1"/>
  <c r="Z95" i="1"/>
  <c r="Z94" i="1"/>
  <c r="Z93" i="1"/>
  <c r="Z92" i="1"/>
  <c r="Z91" i="1"/>
  <c r="Z90" i="1"/>
  <c r="Z89" i="1"/>
  <c r="Z88" i="1"/>
  <c r="Z87" i="1"/>
  <c r="Z86" i="1"/>
  <c r="Z85" i="1"/>
  <c r="Z84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V96" i="1"/>
  <c r="U96" i="1"/>
  <c r="S96" i="1"/>
  <c r="R96" i="1"/>
  <c r="P96" i="1"/>
  <c r="O96" i="1"/>
  <c r="M96" i="1"/>
  <c r="L96" i="1"/>
  <c r="J96" i="1"/>
  <c r="I96" i="1"/>
  <c r="G96" i="1"/>
  <c r="F96" i="1"/>
  <c r="AR95" i="1"/>
  <c r="AO95" i="1"/>
  <c r="AL95" i="1"/>
  <c r="AI95" i="1"/>
  <c r="AF95" i="1"/>
  <c r="AC95" i="1"/>
  <c r="W95" i="1"/>
  <c r="T95" i="1"/>
  <c r="Q95" i="1"/>
  <c r="N95" i="1"/>
  <c r="K95" i="1"/>
  <c r="H95" i="1"/>
  <c r="AR94" i="1"/>
  <c r="AO94" i="1"/>
  <c r="AL94" i="1"/>
  <c r="AI94" i="1"/>
  <c r="AF94" i="1"/>
  <c r="AC94" i="1"/>
  <c r="W94" i="1"/>
  <c r="T94" i="1"/>
  <c r="Q94" i="1"/>
  <c r="N94" i="1"/>
  <c r="K94" i="1"/>
  <c r="H94" i="1"/>
  <c r="AR93" i="1"/>
  <c r="AO93" i="1"/>
  <c r="AL93" i="1"/>
  <c r="AI93" i="1"/>
  <c r="AF93" i="1"/>
  <c r="AC93" i="1"/>
  <c r="W93" i="1"/>
  <c r="T93" i="1"/>
  <c r="Q93" i="1"/>
  <c r="N93" i="1"/>
  <c r="K93" i="1"/>
  <c r="H93" i="1"/>
  <c r="AR92" i="1"/>
  <c r="AO92" i="1"/>
  <c r="AL92" i="1"/>
  <c r="AI92" i="1"/>
  <c r="AF92" i="1"/>
  <c r="AC92" i="1"/>
  <c r="W92" i="1"/>
  <c r="T92" i="1"/>
  <c r="Q92" i="1"/>
  <c r="N92" i="1"/>
  <c r="K92" i="1"/>
  <c r="H92" i="1"/>
  <c r="AR91" i="1"/>
  <c r="AO91" i="1"/>
  <c r="AL91" i="1"/>
  <c r="AI91" i="1"/>
  <c r="AF91" i="1"/>
  <c r="AC91" i="1"/>
  <c r="W91" i="1"/>
  <c r="T91" i="1"/>
  <c r="Q91" i="1"/>
  <c r="N91" i="1"/>
  <c r="K91" i="1"/>
  <c r="H91" i="1"/>
  <c r="AR90" i="1"/>
  <c r="AO90" i="1"/>
  <c r="AL90" i="1"/>
  <c r="AI90" i="1"/>
  <c r="AF90" i="1"/>
  <c r="AC90" i="1"/>
  <c r="W90" i="1"/>
  <c r="T90" i="1"/>
  <c r="Q90" i="1"/>
  <c r="N90" i="1"/>
  <c r="K90" i="1"/>
  <c r="H90" i="1"/>
  <c r="AR89" i="1"/>
  <c r="AO89" i="1"/>
  <c r="AL89" i="1"/>
  <c r="AI89" i="1"/>
  <c r="AF89" i="1"/>
  <c r="AC89" i="1"/>
  <c r="W89" i="1"/>
  <c r="T89" i="1"/>
  <c r="Q89" i="1"/>
  <c r="N89" i="1"/>
  <c r="K89" i="1"/>
  <c r="H89" i="1"/>
  <c r="AR88" i="1"/>
  <c r="AO88" i="1"/>
  <c r="AL88" i="1"/>
  <c r="AI88" i="1"/>
  <c r="AF88" i="1"/>
  <c r="AC88" i="1"/>
  <c r="W88" i="1"/>
  <c r="T88" i="1"/>
  <c r="Q88" i="1"/>
  <c r="N88" i="1"/>
  <c r="K88" i="1"/>
  <c r="H88" i="1"/>
  <c r="AR87" i="1"/>
  <c r="AO87" i="1"/>
  <c r="AL87" i="1"/>
  <c r="AI87" i="1"/>
  <c r="AF87" i="1"/>
  <c r="AC87" i="1"/>
  <c r="W87" i="1"/>
  <c r="T87" i="1"/>
  <c r="Q87" i="1"/>
  <c r="N87" i="1"/>
  <c r="K87" i="1"/>
  <c r="H87" i="1"/>
  <c r="AR86" i="1"/>
  <c r="AO86" i="1"/>
  <c r="AL86" i="1"/>
  <c r="AI86" i="1"/>
  <c r="AF86" i="1"/>
  <c r="AC86" i="1"/>
  <c r="W86" i="1"/>
  <c r="T86" i="1"/>
  <c r="Q86" i="1"/>
  <c r="N86" i="1"/>
  <c r="K86" i="1"/>
  <c r="H86" i="1"/>
  <c r="AR85" i="1"/>
  <c r="AO85" i="1"/>
  <c r="AL85" i="1"/>
  <c r="AI85" i="1"/>
  <c r="AF85" i="1"/>
  <c r="AC85" i="1"/>
  <c r="W85" i="1"/>
  <c r="T85" i="1"/>
  <c r="Q85" i="1"/>
  <c r="N85" i="1"/>
  <c r="K85" i="1"/>
  <c r="H85" i="1"/>
  <c r="AR84" i="1"/>
  <c r="AO84" i="1"/>
  <c r="AL84" i="1"/>
  <c r="AI84" i="1"/>
  <c r="AF84" i="1"/>
  <c r="AC84" i="1"/>
  <c r="W84" i="1"/>
  <c r="T84" i="1"/>
  <c r="Q84" i="1"/>
  <c r="N84" i="1"/>
  <c r="K84" i="1"/>
  <c r="H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Q83" i="1"/>
  <c r="AP83" i="1"/>
  <c r="AN83" i="1"/>
  <c r="AM83" i="1"/>
  <c r="AK83" i="1"/>
  <c r="AJ83" i="1"/>
  <c r="AE83" i="1"/>
  <c r="AD83" i="1"/>
  <c r="AB83" i="1"/>
  <c r="AA83" i="1"/>
  <c r="V83" i="1"/>
  <c r="U83" i="1"/>
  <c r="S83" i="1"/>
  <c r="R83" i="1"/>
  <c r="P83" i="1"/>
  <c r="O83" i="1"/>
  <c r="M83" i="1"/>
  <c r="L83" i="1"/>
  <c r="J83" i="1"/>
  <c r="I83" i="1"/>
  <c r="G83" i="1"/>
  <c r="F83" i="1"/>
  <c r="AR82" i="1"/>
  <c r="AO82" i="1"/>
  <c r="AL82" i="1"/>
  <c r="AF82" i="1"/>
  <c r="AC82" i="1"/>
  <c r="W82" i="1"/>
  <c r="T82" i="1"/>
  <c r="Q82" i="1"/>
  <c r="N82" i="1"/>
  <c r="K82" i="1"/>
  <c r="H82" i="1"/>
  <c r="AR81" i="1"/>
  <c r="AO81" i="1"/>
  <c r="AL81" i="1"/>
  <c r="AF81" i="1"/>
  <c r="AC81" i="1"/>
  <c r="W81" i="1"/>
  <c r="T81" i="1"/>
  <c r="Q81" i="1"/>
  <c r="N81" i="1"/>
  <c r="K81" i="1"/>
  <c r="H81" i="1"/>
  <c r="AR80" i="1"/>
  <c r="AO80" i="1"/>
  <c r="AL80" i="1"/>
  <c r="AF80" i="1"/>
  <c r="AC80" i="1"/>
  <c r="W80" i="1"/>
  <c r="T80" i="1"/>
  <c r="Q80" i="1"/>
  <c r="N80" i="1"/>
  <c r="K80" i="1"/>
  <c r="H80" i="1"/>
  <c r="AR79" i="1"/>
  <c r="AO79" i="1"/>
  <c r="AL79" i="1"/>
  <c r="AF79" i="1"/>
  <c r="AC79" i="1"/>
  <c r="W79" i="1"/>
  <c r="T79" i="1"/>
  <c r="Q79" i="1"/>
  <c r="N79" i="1"/>
  <c r="K79" i="1"/>
  <c r="H79" i="1"/>
  <c r="AR78" i="1"/>
  <c r="AO78" i="1"/>
  <c r="AL78" i="1"/>
  <c r="AF78" i="1"/>
  <c r="AC78" i="1"/>
  <c r="W78" i="1"/>
  <c r="T78" i="1"/>
  <c r="Q78" i="1"/>
  <c r="N78" i="1"/>
  <c r="K78" i="1"/>
  <c r="H78" i="1"/>
  <c r="AR77" i="1"/>
  <c r="AO77" i="1"/>
  <c r="AL77" i="1"/>
  <c r="AF77" i="1"/>
  <c r="AC77" i="1"/>
  <c r="W77" i="1"/>
  <c r="T77" i="1"/>
  <c r="Q77" i="1"/>
  <c r="N77" i="1"/>
  <c r="K77" i="1"/>
  <c r="H77" i="1"/>
  <c r="AR76" i="1"/>
  <c r="AO76" i="1"/>
  <c r="AL76" i="1"/>
  <c r="AF76" i="1"/>
  <c r="AC76" i="1"/>
  <c r="W76" i="1"/>
  <c r="T76" i="1"/>
  <c r="Q76" i="1"/>
  <c r="N76" i="1"/>
  <c r="K76" i="1"/>
  <c r="H76" i="1"/>
  <c r="AR75" i="1"/>
  <c r="AO75" i="1"/>
  <c r="AL75" i="1"/>
  <c r="AF75" i="1"/>
  <c r="AC75" i="1"/>
  <c r="W75" i="1"/>
  <c r="T75" i="1"/>
  <c r="Q75" i="1"/>
  <c r="N75" i="1"/>
  <c r="K75" i="1"/>
  <c r="H75" i="1"/>
  <c r="AR74" i="1"/>
  <c r="AO74" i="1"/>
  <c r="AL74" i="1"/>
  <c r="AF74" i="1"/>
  <c r="AC74" i="1"/>
  <c r="W74" i="1"/>
  <c r="T74" i="1"/>
  <c r="Q74" i="1"/>
  <c r="N74" i="1"/>
  <c r="K74" i="1"/>
  <c r="H74" i="1"/>
  <c r="AR73" i="1"/>
  <c r="AO73" i="1"/>
  <c r="AL73" i="1"/>
  <c r="AF73" i="1"/>
  <c r="AC73" i="1"/>
  <c r="W73" i="1"/>
  <c r="T73" i="1"/>
  <c r="Q73" i="1"/>
  <c r="N73" i="1"/>
  <c r="K73" i="1"/>
  <c r="H73" i="1"/>
  <c r="AR72" i="1"/>
  <c r="AO72" i="1"/>
  <c r="AL72" i="1"/>
  <c r="AF72" i="1"/>
  <c r="AC72" i="1"/>
  <c r="W72" i="1"/>
  <c r="T72" i="1"/>
  <c r="Q72" i="1"/>
  <c r="N72" i="1"/>
  <c r="K72" i="1"/>
  <c r="H72" i="1"/>
  <c r="AR71" i="1"/>
  <c r="AO71" i="1"/>
  <c r="AL71" i="1"/>
  <c r="AF71" i="1"/>
  <c r="AC71" i="1"/>
  <c r="W71" i="1"/>
  <c r="T71" i="1"/>
  <c r="Q71" i="1"/>
  <c r="N71" i="1"/>
  <c r="K71" i="1"/>
  <c r="H71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AT69" i="1" l="1"/>
  <c r="AS69" i="1"/>
  <c r="AT68" i="1"/>
  <c r="AS68" i="1"/>
  <c r="AT67" i="1"/>
  <c r="AS67" i="1"/>
  <c r="AT66" i="1"/>
  <c r="AS66" i="1"/>
  <c r="AT65" i="1"/>
  <c r="AS65" i="1"/>
  <c r="AT64" i="1"/>
  <c r="AS64" i="1"/>
  <c r="AT62" i="1"/>
  <c r="AS62" i="1"/>
  <c r="AT61" i="1"/>
  <c r="AS61" i="1"/>
  <c r="AT60" i="1"/>
  <c r="AS60" i="1"/>
  <c r="AT59" i="1"/>
  <c r="AS59" i="1"/>
  <c r="AT58" i="1"/>
  <c r="AS58" i="1"/>
  <c r="AT63" i="1"/>
  <c r="AS63" i="1"/>
  <c r="AN57" i="1"/>
  <c r="AM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N44" i="1"/>
  <c r="AM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N31" i="1"/>
  <c r="AM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N18" i="1"/>
  <c r="AM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N70" i="1"/>
  <c r="AM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D57" i="1" l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D17" i="1"/>
  <c r="D18" i="1" s="1"/>
  <c r="C17" i="1"/>
  <c r="E16" i="1"/>
  <c r="E15" i="1"/>
  <c r="E14" i="1"/>
  <c r="E13" i="1"/>
  <c r="E12" i="1"/>
  <c r="E11" i="1"/>
  <c r="E10" i="1"/>
  <c r="E9" i="1"/>
  <c r="E8" i="1"/>
  <c r="E7" i="1"/>
  <c r="E6" i="1"/>
  <c r="E5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C18" i="1"/>
  <c r="AS93" i="1" l="1"/>
  <c r="AS89" i="1"/>
  <c r="AS85" i="1"/>
  <c r="AT82" i="1"/>
  <c r="AT76" i="1"/>
  <c r="AT72" i="1"/>
  <c r="AT90" i="1"/>
  <c r="AT96" i="1"/>
  <c r="AT92" i="1"/>
  <c r="AT88" i="1"/>
  <c r="AT84" i="1"/>
  <c r="AS79" i="1"/>
  <c r="AT81" i="1"/>
  <c r="AS76" i="1"/>
  <c r="AS72" i="1"/>
  <c r="AS87" i="1"/>
  <c r="AT74" i="1"/>
  <c r="AS74" i="1"/>
  <c r="AS96" i="1"/>
  <c r="AS92" i="1"/>
  <c r="AS88" i="1"/>
  <c r="AS84" i="1"/>
  <c r="AS80" i="1"/>
  <c r="AT80" i="1"/>
  <c r="AT75" i="1"/>
  <c r="AT71" i="1"/>
  <c r="AS95" i="1"/>
  <c r="AS82" i="1"/>
  <c r="AT86" i="1"/>
  <c r="AT95" i="1"/>
  <c r="AT91" i="1"/>
  <c r="AT87" i="1"/>
  <c r="AS81" i="1"/>
  <c r="AT79" i="1"/>
  <c r="AS75" i="1"/>
  <c r="AS91" i="1"/>
  <c r="AT78" i="1"/>
  <c r="AT94" i="1"/>
  <c r="AS78" i="1"/>
  <c r="AS94" i="1"/>
  <c r="AS90" i="1"/>
  <c r="AS86" i="1"/>
  <c r="AT83" i="1"/>
  <c r="AT77" i="1"/>
  <c r="AT73" i="1"/>
  <c r="AS83" i="1"/>
  <c r="AS77" i="1"/>
  <c r="AS73" i="1"/>
  <c r="AS71" i="1"/>
  <c r="AT93" i="1"/>
  <c r="AT89" i="1"/>
  <c r="AT85" i="1"/>
  <c r="AQ70" i="1"/>
  <c r="AP70" i="1"/>
  <c r="AK70" i="1"/>
  <c r="AJ70" i="1"/>
  <c r="AE70" i="1"/>
  <c r="AD70" i="1"/>
  <c r="AB70" i="1"/>
  <c r="AA70" i="1"/>
  <c r="V70" i="1"/>
  <c r="U70" i="1"/>
  <c r="S70" i="1"/>
  <c r="R70" i="1"/>
  <c r="P70" i="1"/>
  <c r="O70" i="1"/>
  <c r="M70" i="1"/>
  <c r="L70" i="1"/>
  <c r="J70" i="1"/>
  <c r="I70" i="1"/>
  <c r="AR69" i="1"/>
  <c r="AL69" i="1"/>
  <c r="AF69" i="1"/>
  <c r="AC69" i="1"/>
  <c r="W69" i="1"/>
  <c r="T69" i="1"/>
  <c r="Q69" i="1"/>
  <c r="N69" i="1"/>
  <c r="K69" i="1"/>
  <c r="AR68" i="1"/>
  <c r="AL68" i="1"/>
  <c r="AF68" i="1"/>
  <c r="AC68" i="1"/>
  <c r="W68" i="1"/>
  <c r="T68" i="1"/>
  <c r="Q68" i="1"/>
  <c r="N68" i="1"/>
  <c r="K68" i="1"/>
  <c r="AR67" i="1"/>
  <c r="AL67" i="1"/>
  <c r="AF67" i="1"/>
  <c r="AC67" i="1"/>
  <c r="W67" i="1"/>
  <c r="T67" i="1"/>
  <c r="Q67" i="1"/>
  <c r="N67" i="1"/>
  <c r="K67" i="1"/>
  <c r="AR66" i="1"/>
  <c r="AL66" i="1"/>
  <c r="AF66" i="1"/>
  <c r="AC66" i="1"/>
  <c r="W66" i="1"/>
  <c r="T66" i="1"/>
  <c r="Q66" i="1"/>
  <c r="N66" i="1"/>
  <c r="K66" i="1"/>
  <c r="AR65" i="1"/>
  <c r="AL65" i="1"/>
  <c r="AF65" i="1"/>
  <c r="AC65" i="1"/>
  <c r="W65" i="1"/>
  <c r="T65" i="1"/>
  <c r="Q65" i="1"/>
  <c r="N65" i="1"/>
  <c r="K65" i="1"/>
  <c r="AR64" i="1"/>
  <c r="AL64" i="1"/>
  <c r="AF64" i="1"/>
  <c r="AC64" i="1"/>
  <c r="W64" i="1"/>
  <c r="T64" i="1"/>
  <c r="Q64" i="1"/>
  <c r="N64" i="1"/>
  <c r="K64" i="1"/>
  <c r="AR63" i="1"/>
  <c r="AL63" i="1"/>
  <c r="AF63" i="1"/>
  <c r="AC63" i="1"/>
  <c r="W63" i="1"/>
  <c r="T63" i="1"/>
  <c r="Q63" i="1"/>
  <c r="N63" i="1"/>
  <c r="K63" i="1"/>
  <c r="AR62" i="1"/>
  <c r="AL62" i="1"/>
  <c r="AF62" i="1"/>
  <c r="AC62" i="1"/>
  <c r="W62" i="1"/>
  <c r="T62" i="1"/>
  <c r="Q62" i="1"/>
  <c r="N62" i="1"/>
  <c r="K62" i="1"/>
  <c r="AR61" i="1"/>
  <c r="AL61" i="1"/>
  <c r="AF61" i="1"/>
  <c r="AC61" i="1"/>
  <c r="W61" i="1"/>
  <c r="T61" i="1"/>
  <c r="Q61" i="1"/>
  <c r="N61" i="1"/>
  <c r="K61" i="1"/>
  <c r="AR60" i="1"/>
  <c r="AL60" i="1"/>
  <c r="AF60" i="1"/>
  <c r="AC60" i="1"/>
  <c r="W60" i="1"/>
  <c r="T60" i="1"/>
  <c r="Q60" i="1"/>
  <c r="N60" i="1"/>
  <c r="K60" i="1"/>
  <c r="AR59" i="1"/>
  <c r="AL59" i="1"/>
  <c r="AF59" i="1"/>
  <c r="AC59" i="1"/>
  <c r="W59" i="1"/>
  <c r="T59" i="1"/>
  <c r="Q59" i="1"/>
  <c r="N59" i="1"/>
  <c r="K59" i="1"/>
  <c r="AR58" i="1"/>
  <c r="AL58" i="1"/>
  <c r="AF58" i="1"/>
  <c r="AC58" i="1"/>
  <c r="W58" i="1"/>
  <c r="T58" i="1"/>
  <c r="Q58" i="1"/>
  <c r="N58" i="1"/>
  <c r="K58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AS70" i="1" l="1"/>
  <c r="AT70" i="1"/>
  <c r="AT56" i="1"/>
  <c r="AS56" i="1"/>
  <c r="AT54" i="1"/>
  <c r="AS54" i="1"/>
  <c r="AT53" i="1"/>
  <c r="AS53" i="1"/>
  <c r="AT52" i="1"/>
  <c r="AS52" i="1"/>
  <c r="AT51" i="1"/>
  <c r="AS51" i="1"/>
  <c r="AT50" i="1"/>
  <c r="AS50" i="1"/>
  <c r="AT49" i="1"/>
  <c r="AS49" i="1"/>
  <c r="AT48" i="1"/>
  <c r="AS48" i="1"/>
  <c r="AT47" i="1"/>
  <c r="AS47" i="1"/>
  <c r="AT46" i="1"/>
  <c r="AS46" i="1"/>
  <c r="AT45" i="1"/>
  <c r="AS45" i="1"/>
  <c r="AT55" i="1"/>
  <c r="AS55" i="1"/>
  <c r="K17" i="1"/>
  <c r="K16" i="1"/>
  <c r="K15" i="1"/>
  <c r="K14" i="1"/>
  <c r="K13" i="1"/>
  <c r="K12" i="1"/>
  <c r="K11" i="1"/>
  <c r="K30" i="1"/>
  <c r="K29" i="1"/>
  <c r="K28" i="1"/>
  <c r="K27" i="1"/>
  <c r="K26" i="1"/>
  <c r="K25" i="1"/>
  <c r="K24" i="1"/>
  <c r="K43" i="1"/>
  <c r="K42" i="1"/>
  <c r="K41" i="1"/>
  <c r="K40" i="1"/>
  <c r="K39" i="1"/>
  <c r="K38" i="1"/>
  <c r="K37" i="1"/>
  <c r="J57" i="1"/>
  <c r="I57" i="1"/>
  <c r="K56" i="1"/>
  <c r="K55" i="1"/>
  <c r="K54" i="1"/>
  <c r="K53" i="1"/>
  <c r="K52" i="1"/>
  <c r="K51" i="1"/>
  <c r="K50" i="1"/>
  <c r="J44" i="1"/>
  <c r="I44" i="1"/>
  <c r="J31" i="1"/>
  <c r="I31" i="1"/>
  <c r="J18" i="1"/>
  <c r="I18" i="1"/>
  <c r="AR56" i="1" l="1"/>
  <c r="AL56" i="1"/>
  <c r="AF56" i="1"/>
  <c r="AC56" i="1"/>
  <c r="W56" i="1"/>
  <c r="T56" i="1"/>
  <c r="Q56" i="1"/>
  <c r="N56" i="1"/>
  <c r="H56" i="1"/>
  <c r="AR55" i="1"/>
  <c r="AL55" i="1"/>
  <c r="AF55" i="1"/>
  <c r="AC55" i="1"/>
  <c r="W55" i="1"/>
  <c r="T55" i="1"/>
  <c r="Q55" i="1"/>
  <c r="N55" i="1"/>
  <c r="H55" i="1"/>
  <c r="AR54" i="1"/>
  <c r="AL54" i="1"/>
  <c r="AF54" i="1"/>
  <c r="AC54" i="1"/>
  <c r="W54" i="1"/>
  <c r="T54" i="1"/>
  <c r="Q54" i="1"/>
  <c r="N54" i="1"/>
  <c r="H54" i="1"/>
  <c r="AR53" i="1"/>
  <c r="AL53" i="1"/>
  <c r="AF53" i="1"/>
  <c r="AC53" i="1"/>
  <c r="W53" i="1"/>
  <c r="T53" i="1"/>
  <c r="Q53" i="1"/>
  <c r="N53" i="1"/>
  <c r="H53" i="1"/>
  <c r="AR52" i="1"/>
  <c r="AL52" i="1"/>
  <c r="AF52" i="1"/>
  <c r="AC52" i="1"/>
  <c r="W52" i="1"/>
  <c r="T52" i="1"/>
  <c r="Q52" i="1"/>
  <c r="N52" i="1"/>
  <c r="H52" i="1"/>
  <c r="AR51" i="1"/>
  <c r="AL51" i="1"/>
  <c r="AF51" i="1"/>
  <c r="AC51" i="1"/>
  <c r="W51" i="1"/>
  <c r="T51" i="1"/>
  <c r="Q51" i="1"/>
  <c r="N51" i="1"/>
  <c r="H51" i="1"/>
  <c r="AR50" i="1"/>
  <c r="AL50" i="1"/>
  <c r="AF50" i="1"/>
  <c r="AC50" i="1"/>
  <c r="W50" i="1"/>
  <c r="T50" i="1"/>
  <c r="Q50" i="1"/>
  <c r="N50" i="1"/>
  <c r="H50" i="1"/>
  <c r="AR49" i="1"/>
  <c r="AL49" i="1"/>
  <c r="AF49" i="1"/>
  <c r="AC49" i="1"/>
  <c r="W49" i="1"/>
  <c r="T49" i="1"/>
  <c r="Q49" i="1"/>
  <c r="N49" i="1"/>
  <c r="H49" i="1"/>
  <c r="AQ57" i="1" l="1"/>
  <c r="AP57" i="1"/>
  <c r="AK57" i="1"/>
  <c r="AJ57" i="1"/>
  <c r="AE57" i="1"/>
  <c r="AD57" i="1"/>
  <c r="AB57" i="1"/>
  <c r="AA57" i="1"/>
  <c r="V57" i="1"/>
  <c r="U57" i="1"/>
  <c r="S57" i="1"/>
  <c r="R57" i="1"/>
  <c r="P57" i="1"/>
  <c r="O57" i="1"/>
  <c r="M57" i="1"/>
  <c r="L57" i="1"/>
  <c r="AL47" i="1"/>
  <c r="G57" i="1"/>
  <c r="F57" i="1"/>
  <c r="H46" i="1"/>
  <c r="AS57" i="1" l="1"/>
  <c r="AT57" i="1"/>
  <c r="AT43" i="1"/>
  <c r="AS43" i="1"/>
  <c r="AT42" i="1"/>
  <c r="AS42" i="1"/>
  <c r="AT40" i="1"/>
  <c r="AS40" i="1"/>
  <c r="AT39" i="1"/>
  <c r="AS39" i="1"/>
  <c r="AT38" i="1"/>
  <c r="AS38" i="1"/>
  <c r="AT37" i="1"/>
  <c r="AS37" i="1"/>
  <c r="AT36" i="1"/>
  <c r="AS36" i="1"/>
  <c r="AT35" i="1"/>
  <c r="AS35" i="1"/>
  <c r="AT34" i="1"/>
  <c r="AS34" i="1"/>
  <c r="AT33" i="1"/>
  <c r="AS33" i="1"/>
  <c r="AT32" i="1"/>
  <c r="AS32" i="1"/>
  <c r="AT41" i="1"/>
  <c r="AS41" i="1"/>
  <c r="V44" i="1"/>
  <c r="U44" i="1"/>
  <c r="W41" i="1"/>
  <c r="V31" i="1"/>
  <c r="U31" i="1"/>
  <c r="V18" i="1"/>
  <c r="U18" i="1"/>
  <c r="AT29" i="1" l="1"/>
  <c r="AS29" i="1"/>
  <c r="AT28" i="1"/>
  <c r="AS28" i="1"/>
  <c r="AT27" i="1"/>
  <c r="AS27" i="1"/>
  <c r="AT26" i="1"/>
  <c r="AS26" i="1"/>
  <c r="AT25" i="1"/>
  <c r="AS25" i="1"/>
  <c r="AT24" i="1"/>
  <c r="AS24" i="1"/>
  <c r="AT23" i="1"/>
  <c r="AS23" i="1"/>
  <c r="AT22" i="1"/>
  <c r="AS22" i="1"/>
  <c r="AT21" i="1"/>
  <c r="AS21" i="1"/>
  <c r="AT20" i="1"/>
  <c r="AS20" i="1"/>
  <c r="AT19" i="1"/>
  <c r="AS19" i="1"/>
  <c r="AT30" i="1"/>
  <c r="AS30" i="1"/>
  <c r="G44" i="1"/>
  <c r="F44" i="1"/>
  <c r="H35" i="1"/>
  <c r="H32" i="1"/>
  <c r="G31" i="1"/>
  <c r="F31" i="1"/>
  <c r="H30" i="1"/>
  <c r="G18" i="1"/>
  <c r="F18" i="1"/>
  <c r="H9" i="1"/>
  <c r="H8" i="1"/>
  <c r="AQ44" i="1"/>
  <c r="AP44" i="1"/>
  <c r="AK44" i="1"/>
  <c r="AJ44" i="1"/>
  <c r="AE44" i="1"/>
  <c r="AD44" i="1"/>
  <c r="AB44" i="1"/>
  <c r="AA44" i="1"/>
  <c r="S44" i="1"/>
  <c r="R44" i="1"/>
  <c r="P44" i="1"/>
  <c r="O44" i="1"/>
  <c r="M44" i="1"/>
  <c r="L44" i="1"/>
  <c r="AL43" i="1"/>
  <c r="AL42" i="1"/>
  <c r="AL41" i="1"/>
  <c r="N41" i="1"/>
  <c r="AL40" i="1"/>
  <c r="AL39" i="1"/>
  <c r="AC39" i="1"/>
  <c r="N39" i="1"/>
  <c r="AC38" i="1"/>
  <c r="AC37" i="1"/>
  <c r="N37" i="1"/>
  <c r="N36" i="1"/>
  <c r="AC35" i="1"/>
  <c r="AR34" i="1"/>
  <c r="AC34" i="1"/>
  <c r="AC33" i="1"/>
  <c r="N33" i="1"/>
  <c r="AC32" i="1"/>
  <c r="AS44" i="1" l="1"/>
  <c r="AT44" i="1"/>
  <c r="AR27" i="1"/>
  <c r="AQ18" i="1"/>
  <c r="AP18" i="1"/>
  <c r="AQ31" i="1"/>
  <c r="AP31" i="1"/>
  <c r="AF26" i="1" l="1"/>
  <c r="AE31" i="1"/>
  <c r="AD31" i="1"/>
  <c r="AE18" i="1"/>
  <c r="AD18" i="1"/>
  <c r="AL19" i="1" l="1"/>
  <c r="AC30" i="1"/>
  <c r="AC29" i="1"/>
  <c r="AC28" i="1"/>
  <c r="AC27" i="1"/>
  <c r="AC25" i="1"/>
  <c r="AC24" i="1"/>
  <c r="AC23" i="1"/>
  <c r="T24" i="1"/>
  <c r="N21" i="1"/>
  <c r="N22" i="1"/>
  <c r="N25" i="1"/>
  <c r="N28" i="1"/>
  <c r="AK31" i="1" l="1"/>
  <c r="AJ31" i="1"/>
  <c r="AB31" i="1"/>
  <c r="AA31" i="1"/>
  <c r="S31" i="1"/>
  <c r="R31" i="1"/>
  <c r="P31" i="1"/>
  <c r="O31" i="1"/>
  <c r="M31" i="1"/>
  <c r="L31" i="1"/>
  <c r="AS31" i="1" l="1"/>
  <c r="AT31" i="1"/>
  <c r="AS7" i="1"/>
  <c r="AT7" i="1"/>
  <c r="AS8" i="1"/>
  <c r="AT8" i="1"/>
  <c r="AS9" i="1"/>
  <c r="AT9" i="1"/>
  <c r="AS10" i="1"/>
  <c r="AT10" i="1"/>
  <c r="AS11" i="1"/>
  <c r="AT11" i="1"/>
  <c r="AS12" i="1"/>
  <c r="AT12" i="1"/>
  <c r="AS13" i="1"/>
  <c r="AT13" i="1"/>
  <c r="AS14" i="1"/>
  <c r="AT14" i="1"/>
  <c r="AS15" i="1"/>
  <c r="AT15" i="1"/>
  <c r="AS16" i="1"/>
  <c r="AT16" i="1"/>
  <c r="AS17" i="1"/>
  <c r="AT17" i="1"/>
  <c r="AT6" i="1"/>
  <c r="AS6" i="1"/>
  <c r="AL15" i="1"/>
  <c r="AK18" i="1"/>
  <c r="AJ18" i="1"/>
  <c r="AL16" i="1"/>
  <c r="AB18" i="1" l="1"/>
  <c r="AA18" i="1"/>
  <c r="AC14" i="1"/>
  <c r="T13" i="1" l="1"/>
  <c r="Q9" i="1" l="1"/>
  <c r="T9" i="1"/>
  <c r="Q8" i="1"/>
  <c r="N6" i="1"/>
  <c r="M18" i="1" l="1"/>
  <c r="L18" i="1"/>
  <c r="T15" i="1" l="1"/>
  <c r="S18" i="1"/>
  <c r="R18" i="1"/>
  <c r="P18" i="1"/>
  <c r="O18" i="1"/>
  <c r="AT18" i="1" l="1"/>
  <c r="AS18" i="1"/>
</calcChain>
</file>

<file path=xl/sharedStrings.xml><?xml version="1.0" encoding="utf-8"?>
<sst xmlns="http://schemas.openxmlformats.org/spreadsheetml/2006/main" count="167" uniqueCount="39">
  <si>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</si>
  <si>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</si>
  <si>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</si>
  <si>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</si>
  <si>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</si>
  <si>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</si>
  <si>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</si>
  <si>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</si>
  <si>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</si>
  <si>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</si>
  <si>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</si>
  <si>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</si>
  <si>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</si>
  <si>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</si>
  <si>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</si>
  <si>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</si>
  <si>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</si>
  <si>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</si>
  <si>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</si>
  <si>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</si>
  <si>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</si>
  <si>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</si>
  <si>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Germany</t>
  </si>
  <si>
    <t>India</t>
  </si>
  <si>
    <t>Tariff Line 1514.11.90 Low erucic acid rape or colza oil - Crude oil - Other</t>
  </si>
  <si>
    <t>France</t>
  </si>
  <si>
    <t>Old: Tariff Line 1514.11 Low erucic acid rape or colza oil - Crude oil</t>
  </si>
  <si>
    <t>Netherlands</t>
  </si>
  <si>
    <t>United Arab Emirates</t>
  </si>
  <si>
    <t>Month</t>
  </si>
  <si>
    <t>Pakistan</t>
  </si>
  <si>
    <t>United States</t>
  </si>
  <si>
    <t>Belgium</t>
  </si>
  <si>
    <t>Italy</t>
  </si>
  <si>
    <t>Botswana</t>
  </si>
  <si>
    <t>Bangladesh</t>
  </si>
  <si>
    <t>United Kingdom</t>
  </si>
  <si>
    <t>Spain</t>
  </si>
  <si>
    <t>Japan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</si>
</sst>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4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1" xfId="0" applyNumberFormat="1" applyBorder="1"/>
    <xf numFmtId="4" fontId="0" fillId="0" borderId="0" xfId="0" applyNumberFormat="1"/>
    <xf numFmtId="164" fontId="0" fillId="0" borderId="0" xfId="0" applyNumberFormat="1"/>
    <xf numFmtId="4" fontId="0" fillId="0" borderId="2" xfId="0" applyNumberFormat="1" applyBorder="1" applyAlignment="1">
      <alignment wrapText="1"/>
    </xf>
    <xf numFmtId="0" fontId="0" fillId="2" borderId="0" xfId="0" applyFill="1"/>
    <xf numFmtId="4" fontId="2" fillId="2" borderId="0" xfId="0" applyNumberFormat="1" applyFont="1" applyFill="1" applyAlignment="1">
      <alignment horizontal="left" wrapText="1"/>
    </xf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0" fillId="0" borderId="6" xfId="0" applyNumberFormat="1" applyBorder="1"/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4" fontId="1" fillId="0" borderId="9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4" fillId="3" borderId="9" xfId="0" applyNumberFormat="1" applyFont="1" applyFill="1" applyBorder="1"/>
    <xf numFmtId="164" fontId="4" fillId="3" borderId="5" xfId="0" applyNumberFormat="1" applyFont="1" applyFill="1" applyBorder="1" applyAlignment="1">
      <alignment wrapText="1"/>
    </xf>
    <xf numFmtId="4" fontId="4" fillId="3" borderId="3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2" xfId="0" applyBorder="1"/>
    <xf numFmtId="4" fontId="0" fillId="0" borderId="2" xfId="0" applyNumberFormat="1" applyBorder="1"/>
    <xf numFmtId="0" fontId="4" fillId="3" borderId="12" xfId="0" applyFont="1" applyFill="1" applyBorder="1"/>
    <xf numFmtId="0" fontId="4" fillId="3" borderId="3" xfId="0" applyFont="1" applyFill="1" applyBorder="1"/>
    <xf numFmtId="164" fontId="0" fillId="0" borderId="7" xfId="0" applyNumberFormat="1" applyBorder="1"/>
    <xf numFmtId="4" fontId="0" fillId="0" borderId="8" xfId="0" applyNumberFormat="1" applyBorder="1"/>
    <xf numFmtId="164" fontId="0" fillId="0" borderId="4" xfId="0" applyNumberFormat="1" applyBorder="1"/>
    <xf numFmtId="164" fontId="4" fillId="3" borderId="5" xfId="0" applyNumberFormat="1" applyFont="1" applyFill="1" applyBorder="1"/>
    <xf numFmtId="4" fontId="4" fillId="3" borderId="3" xfId="0" applyNumberFormat="1" applyFont="1" applyFill="1" applyBorder="1"/>
    <xf numFmtId="164" fontId="4" fillId="3" borderId="13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0" fillId="0" borderId="20" xfId="0" applyNumberFormat="1" applyBorder="1"/>
    <xf numFmtId="164" fontId="5" fillId="0" borderId="1" xfId="0" applyNumberFormat="1" applyFont="1" applyBorder="1"/>
    <xf numFmtId="4" fontId="5" fillId="0" borderId="1" xfId="0" applyNumberFormat="1" applyFont="1" applyBorder="1"/>
    <xf numFmtId="164" fontId="0" fillId="0" borderId="1" xfId="0" applyNumberFormat="1" applyBorder="1"/>
    <xf numFmtId="4" fontId="3" fillId="2" borderId="19" xfId="0" applyNumberFormat="1" applyFont="1" applyFill="1" applyBorder="1" applyAlignment="1">
      <alignment horizontal="left" wrapText="1"/>
    </xf>
    <xf numFmtId="164" fontId="6" fillId="0" borderId="1" xfId="0" applyNumberFormat="1" applyFont="1" applyBorder="1"/>
    <xf numFmtId="4" fontId="6" fillId="0" borderId="1" xfId="0" applyNumberFormat="1" applyFont="1" applyBorder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4" fontId="4" fillId="3" borderId="16" xfId="0" applyNumberFormat="1" applyFont="1" applyFill="1" applyBorder="1" applyAlignment="1">
      <alignment horizontal="center" vertical="center" wrapText="1"/>
    </xf>
    <xf numFmtId="4" fontId="4" fillId="3" borderId="17" xfId="0" applyNumberFormat="1" applyFont="1" applyFill="1" applyBorder="1" applyAlignment="1">
      <alignment horizontal="center" vertical="center" wrapText="1"/>
    </xf>
    <xf numFmtId="4" fontId="4" fillId="3" borderId="18" xfId="0" applyNumberFormat="1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3" fillId="2" borderId="19" xfId="0" applyNumberFormat="1" applyFont="1" applyFill="1" applyBorder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109"/>
  <sheetViews>
    <sheetView tabSelected="1" zoomScaleNormal="100" workbookViewId="0">
      <pane xSplit="2" ySplit="5" topLeftCell="C97" activePane="bottomRight" state="frozen"/>
      <selection pane="topRight" activeCell="B1" sqref="B1"/>
      <selection pane="bottomLeft" activeCell="A6" sqref="A6"/>
      <selection pane="bottomRight" activeCell="A103" sqref="A103"/>
    </sheetView>
  </sheetViews>
  <sheetFormatPr defaultColWidth="9.109375" defaultRowHeight="14.4" x14ac:dyDescent="0.3"/>
  <cols>
    <col min="2" max="2" width="11.5546875" bestFit="1" customWidth="1"/>
    <col min="3" max="3" width="9.109375" style="12" customWidth="1"/>
    <col min="4" max="4" width="10.33203125" style="11" bestFit="1" customWidth="1"/>
    <col min="5" max="5" width="9.44140625" style="11" bestFit="1" customWidth="1"/>
    <col min="6" max="6" width="9.109375" style="12" customWidth="1"/>
    <col min="7" max="7" width="10.33203125" style="11" bestFit="1" customWidth="1"/>
    <col min="8" max="8" width="9.44140625" style="11" bestFit="1" customWidth="1"/>
    <col min="9" max="9" width="9.109375" style="12" customWidth="1"/>
    <col min="10" max="10" width="10.33203125" style="11" bestFit="1" customWidth="1"/>
    <col min="11" max="11" width="10.88671875" style="11" bestFit="1" customWidth="1"/>
    <col min="12" max="12" width="9.109375" style="12" customWidth="1"/>
    <col min="13" max="13" width="10.33203125" style="11" bestFit="1" customWidth="1"/>
    <col min="14" max="14" width="10.88671875" style="11" bestFit="1" customWidth="1"/>
    <col min="15" max="15" width="9.109375" style="12" customWidth="1"/>
    <col min="16" max="16" width="10.33203125" style="11" bestFit="1" customWidth="1"/>
    <col min="17" max="17" width="9.44140625" style="11" bestFit="1" customWidth="1"/>
    <col min="18" max="18" width="9.109375" style="12" customWidth="1"/>
    <col min="19" max="19" width="10.33203125" style="11" bestFit="1" customWidth="1"/>
    <col min="20" max="20" width="10.88671875" style="11" bestFit="1" customWidth="1"/>
    <col min="21" max="21" width="9.109375" style="12" customWidth="1"/>
    <col min="22" max="22" width="10.33203125" style="11" bestFit="1" customWidth="1"/>
    <col min="23" max="23" width="10.88671875" style="11" bestFit="1" customWidth="1"/>
    <col min="24" max="24" width="10.5546875" style="12" customWidth="1"/>
    <col min="25" max="25" width="10.33203125" style="11" bestFit="1" customWidth="1"/>
    <col min="26" max="26" width="10.88671875" style="11" bestFit="1" customWidth="1"/>
    <col min="27" max="27" width="10.5546875" style="12" customWidth="1"/>
    <col min="28" max="28" width="10.33203125" style="11" bestFit="1" customWidth="1"/>
    <col min="29" max="29" width="10.88671875" style="11" bestFit="1" customWidth="1"/>
    <col min="30" max="30" width="9.109375" style="12" customWidth="1"/>
    <col min="31" max="31" width="10.33203125" style="11" bestFit="1" customWidth="1"/>
    <col min="32" max="32" width="9.44140625" style="11" bestFit="1" customWidth="1"/>
    <col min="33" max="33" width="9.109375" style="12" customWidth="1"/>
    <col min="34" max="35" width="9.109375" style="11" customWidth="1"/>
    <col min="36" max="36" width="9.109375" style="12" customWidth="1"/>
    <col min="37" max="38" width="9.109375" style="11" customWidth="1"/>
    <col min="39" max="39" width="10.33203125" style="12" customWidth="1"/>
    <col min="40" max="40" width="10.33203125" style="11" bestFit="1" customWidth="1"/>
    <col min="41" max="41" width="10.88671875" style="11" bestFit="1" customWidth="1"/>
    <col min="42" max="42" width="10.33203125" style="12" customWidth="1"/>
    <col min="43" max="43" width="10.33203125" style="11" bestFit="1" customWidth="1"/>
    <col min="44" max="44" width="10.88671875" style="11" bestFit="1" customWidth="1"/>
    <col min="45" max="45" width="12.6640625" style="12" customWidth="1"/>
    <col min="46" max="46" width="12.6640625" style="11" customWidth="1"/>
    <col min="47" max="47" width="9.109375" style="11"/>
    <col min="48" max="48" width="1.6640625" style="11" customWidth="1"/>
    <col min="49" max="51" width="9.109375" style="11"/>
    <col min="52" max="52" width="1.6640625" style="11" customWidth="1"/>
    <col min="53" max="55" width="9.109375" style="11"/>
    <col min="56" max="56" width="1.6640625" style="11" customWidth="1"/>
    <col min="57" max="59" width="9.109375" style="11"/>
    <col min="60" max="60" width="1.6640625" style="11" customWidth="1"/>
    <col min="61" max="63" width="9.109375" style="11"/>
    <col min="64" max="64" width="1.6640625" customWidth="1"/>
    <col min="68" max="68" width="1.6640625" customWidth="1"/>
    <col min="72" max="72" width="1.6640625" customWidth="1"/>
    <col min="76" max="76" width="1.6640625" customWidth="1"/>
    <col min="80" max="80" width="1.6640625" customWidth="1"/>
    <col min="81" max="81" width="12.109375" customWidth="1"/>
    <col min="84" max="84" width="1.6640625" customWidth="1"/>
    <col min="88" max="88" width="1.6640625" customWidth="1"/>
    <col min="92" max="92" width="1.6640625" customWidth="1"/>
    <col min="96" max="96" width="1.6640625" customWidth="1"/>
  </cols>
  <sheetData>
    <row r="1" spans="1:178" s="14" customFormat="1" ht="10.5" customHeight="1" x14ac:dyDescent="0.4"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6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</row>
    <row r="2" spans="1:178" s="21" customFormat="1" ht="21" customHeight="1" x14ac:dyDescent="0.4">
      <c r="B2" s="18" t="s">
        <v>18</v>
      </c>
      <c r="C2" s="66" t="s">
        <v>24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15"/>
      <c r="P2" s="15"/>
      <c r="Q2" s="15"/>
      <c r="R2" s="15"/>
      <c r="S2" s="15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</row>
    <row r="3" spans="1:178" s="22" customFormat="1" ht="21" customHeight="1" thickBot="1" x14ac:dyDescent="0.45">
      <c r="C3" s="65" t="s">
        <v>26</v>
      </c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54"/>
      <c r="P3" s="54"/>
      <c r="Q3" s="54"/>
      <c r="R3" s="54"/>
      <c r="S3" s="54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24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</row>
    <row r="4" spans="1:178" s="8" customFormat="1" ht="45" customHeight="1" x14ac:dyDescent="0.3">
      <c r="A4" s="57" t="s">
        <v>0</v>
      </c>
      <c r="B4" s="58"/>
      <c r="C4" s="62" t="s">
        <v>35</v>
      </c>
      <c r="D4" s="63"/>
      <c r="E4" s="64"/>
      <c r="F4" s="62" t="s">
        <v>32</v>
      </c>
      <c r="G4" s="63"/>
      <c r="H4" s="64"/>
      <c r="I4" s="62" t="s">
        <v>34</v>
      </c>
      <c r="J4" s="63"/>
      <c r="K4" s="64"/>
      <c r="L4" s="62" t="s">
        <v>25</v>
      </c>
      <c r="M4" s="63"/>
      <c r="N4" s="64"/>
      <c r="O4" s="62" t="s">
        <v>22</v>
      </c>
      <c r="P4" s="63"/>
      <c r="Q4" s="64"/>
      <c r="R4" s="59" t="s">
        <v>23</v>
      </c>
      <c r="S4" s="60"/>
      <c r="T4" s="61"/>
      <c r="U4" s="59" t="s">
        <v>33</v>
      </c>
      <c r="V4" s="60"/>
      <c r="W4" s="61"/>
      <c r="X4" s="59" t="s">
        <v>38</v>
      </c>
      <c r="Y4" s="60"/>
      <c r="Z4" s="61"/>
      <c r="AA4" s="59" t="s">
        <v>27</v>
      </c>
      <c r="AB4" s="60"/>
      <c r="AC4" s="61"/>
      <c r="AD4" s="62" t="s">
        <v>30</v>
      </c>
      <c r="AE4" s="63"/>
      <c r="AF4" s="64"/>
      <c r="AG4" s="59" t="s">
        <v>37</v>
      </c>
      <c r="AH4" s="60"/>
      <c r="AI4" s="61"/>
      <c r="AJ4" s="59" t="s">
        <v>28</v>
      </c>
      <c r="AK4" s="60"/>
      <c r="AL4" s="61"/>
      <c r="AM4" s="59" t="s">
        <v>36</v>
      </c>
      <c r="AN4" s="60"/>
      <c r="AO4" s="61"/>
      <c r="AP4" s="59" t="s">
        <v>31</v>
      </c>
      <c r="AQ4" s="60"/>
      <c r="AR4" s="61"/>
      <c r="AS4" s="48" t="s">
        <v>19</v>
      </c>
      <c r="AT4" s="49" t="s">
        <v>19</v>
      </c>
      <c r="AU4" s="6"/>
      <c r="AV4" s="7"/>
      <c r="AW4" s="6"/>
      <c r="AX4" s="6"/>
      <c r="AY4" s="6"/>
      <c r="AZ4" s="7"/>
      <c r="BA4" s="6"/>
      <c r="BB4" s="6"/>
      <c r="BC4" s="6"/>
      <c r="BD4" s="7"/>
      <c r="BE4" s="6"/>
      <c r="BF4" s="6"/>
      <c r="BG4" s="6"/>
      <c r="BH4" s="7"/>
      <c r="BI4" s="6"/>
      <c r="BJ4" s="6"/>
      <c r="BK4" s="6"/>
      <c r="BM4" s="9"/>
      <c r="BN4" s="9"/>
      <c r="BO4" s="9"/>
      <c r="BQ4" s="9"/>
      <c r="BR4" s="9"/>
      <c r="BS4" s="9"/>
      <c r="BU4" s="9"/>
      <c r="BV4" s="9"/>
      <c r="BW4" s="9"/>
      <c r="BY4" s="9"/>
      <c r="BZ4" s="9"/>
      <c r="CA4" s="9"/>
      <c r="CC4" s="9"/>
      <c r="CD4" s="9"/>
      <c r="CE4" s="9"/>
      <c r="CG4" s="9"/>
      <c r="CH4" s="9"/>
      <c r="CI4" s="9"/>
      <c r="CK4" s="9"/>
      <c r="CL4" s="9"/>
      <c r="CM4" s="9"/>
      <c r="CO4" s="9"/>
      <c r="CP4" s="9"/>
      <c r="CQ4" s="9"/>
      <c r="CS4" s="9"/>
      <c r="CT4" s="9"/>
      <c r="CU4" s="9"/>
    </row>
    <row r="5" spans="1:178" ht="45" customHeight="1" thickBot="1" x14ac:dyDescent="0.35">
      <c r="A5" s="34" t="s">
        <v>1</v>
      </c>
      <c r="B5" s="35" t="s">
        <v>29</v>
      </c>
      <c r="C5" s="29">
        <v>0</v>
      </c>
      <c r="D5" s="28">
        <v>0</v>
      </c>
      <c r="E5" s="30">
        <f>IF(C5=0,0,D5/C5*1000)</f>
        <v>0</v>
      </c>
      <c r="F5" s="29" t="s">
        <v>2</v>
      </c>
      <c r="G5" s="28" t="s">
        <v>3</v>
      </c>
      <c r="H5" s="30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20</v>
      </c>
      <c r="AT5" s="30" t="s">
        <v>21</v>
      </c>
      <c r="AU5" s="3"/>
      <c r="AV5" s="4"/>
      <c r="AW5" s="3"/>
      <c r="AX5" s="3"/>
      <c r="AY5" s="3"/>
      <c r="AZ5" s="4"/>
      <c r="BA5" s="3"/>
      <c r="BB5" s="3"/>
      <c r="BC5" s="3"/>
      <c r="BD5" s="4"/>
      <c r="BE5" s="3"/>
      <c r="BF5" s="3"/>
      <c r="BG5" s="3"/>
      <c r="BH5" s="4"/>
      <c r="BI5" s="3"/>
      <c r="BJ5" s="3"/>
      <c r="BK5" s="3"/>
      <c r="BL5" s="2"/>
      <c r="BM5" s="1"/>
      <c r="BN5" s="1"/>
      <c r="BO5" s="1"/>
      <c r="BP5" s="2"/>
      <c r="BQ5" s="1"/>
      <c r="BR5" s="1"/>
      <c r="BS5" s="1"/>
      <c r="BT5" s="2"/>
      <c r="BU5" s="1"/>
      <c r="BV5" s="1"/>
      <c r="BW5" s="1"/>
      <c r="BX5" s="2"/>
      <c r="BY5" s="1"/>
      <c r="BZ5" s="1"/>
      <c r="CA5" s="1"/>
      <c r="CB5" s="2"/>
      <c r="CC5" s="1"/>
      <c r="CD5" s="1"/>
      <c r="CE5" s="1"/>
      <c r="CF5" s="2"/>
      <c r="CG5" s="1"/>
      <c r="CH5" s="1"/>
      <c r="CI5" s="1"/>
      <c r="CJ5" s="2"/>
      <c r="CK5" s="1"/>
      <c r="CL5" s="1"/>
      <c r="CM5" s="1"/>
      <c r="CN5" s="2"/>
      <c r="CO5" s="1"/>
      <c r="CP5" s="1"/>
      <c r="CQ5" s="1"/>
      <c r="CR5" s="2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</row>
    <row r="6" spans="1:178" x14ac:dyDescent="0.3">
      <c r="A6" s="36">
        <v>2017</v>
      </c>
      <c r="B6" s="37" t="s">
        <v>5</v>
      </c>
      <c r="C6" s="43">
        <v>0</v>
      </c>
      <c r="D6" s="25">
        <v>0</v>
      </c>
      <c r="E6" s="44">
        <f t="shared" ref="E6:E7" si="0">IF(C6=0,0,D6/C6*1000)</f>
        <v>0</v>
      </c>
      <c r="F6" s="43">
        <v>0</v>
      </c>
      <c r="G6" s="25">
        <v>0</v>
      </c>
      <c r="H6" s="44">
        <v>0</v>
      </c>
      <c r="I6" s="45">
        <v>0</v>
      </c>
      <c r="J6" s="10">
        <v>0</v>
      </c>
      <c r="K6" s="40">
        <v>0</v>
      </c>
      <c r="L6" s="43">
        <v>2.8719999999999999</v>
      </c>
      <c r="M6" s="25">
        <v>72.02</v>
      </c>
      <c r="N6" s="44">
        <f t="shared" ref="N6" si="1">M6/L6*1000</f>
        <v>25076.601671309192</v>
      </c>
      <c r="O6" s="43">
        <v>0</v>
      </c>
      <c r="P6" s="25">
        <v>0</v>
      </c>
      <c r="Q6" s="44">
        <v>0</v>
      </c>
      <c r="R6" s="43">
        <v>0</v>
      </c>
      <c r="S6" s="25">
        <v>0</v>
      </c>
      <c r="T6" s="44">
        <v>0</v>
      </c>
      <c r="U6" s="43">
        <v>0</v>
      </c>
      <c r="V6" s="25">
        <v>0</v>
      </c>
      <c r="W6" s="44">
        <v>0</v>
      </c>
      <c r="X6" s="43">
        <v>0</v>
      </c>
      <c r="Y6" s="25">
        <v>0</v>
      </c>
      <c r="Z6" s="44">
        <f t="shared" ref="Z6:Z17" si="2">IF(X6=0,0,Y6/X6*1000)</f>
        <v>0</v>
      </c>
      <c r="AA6" s="43">
        <v>0</v>
      </c>
      <c r="AB6" s="25">
        <v>0</v>
      </c>
      <c r="AC6" s="44">
        <v>0</v>
      </c>
      <c r="AD6" s="43">
        <v>0</v>
      </c>
      <c r="AE6" s="25">
        <v>0</v>
      </c>
      <c r="AF6" s="44">
        <v>0</v>
      </c>
      <c r="AG6" s="43">
        <v>0</v>
      </c>
      <c r="AH6" s="25">
        <v>0</v>
      </c>
      <c r="AI6" s="44">
        <f t="shared" ref="AI6:AI17" si="3">IF(AG6=0,0,AH6/AG6*1000)</f>
        <v>0</v>
      </c>
      <c r="AJ6" s="43">
        <v>0</v>
      </c>
      <c r="AK6" s="25">
        <v>0</v>
      </c>
      <c r="AL6" s="44">
        <v>0</v>
      </c>
      <c r="AM6" s="43">
        <v>0</v>
      </c>
      <c r="AN6" s="25">
        <v>0</v>
      </c>
      <c r="AO6" s="44">
        <f t="shared" ref="AO6:AO17" si="4">IF(AM6=0,0,AN6/AM6*1000)</f>
        <v>0</v>
      </c>
      <c r="AP6" s="43">
        <v>0</v>
      </c>
      <c r="AQ6" s="25">
        <v>0</v>
      </c>
      <c r="AR6" s="44">
        <v>0</v>
      </c>
      <c r="AS6" s="26">
        <f t="shared" ref="AS6:AS18" si="5">L6+O6+R6+AA6+AJ6</f>
        <v>2.8719999999999999</v>
      </c>
      <c r="AT6" s="27">
        <f t="shared" ref="AT6:AT18" si="6">M6+P6+S6+AB6+AK6</f>
        <v>72.02</v>
      </c>
    </row>
    <row r="7" spans="1:178" x14ac:dyDescent="0.3">
      <c r="A7" s="38">
        <v>2017</v>
      </c>
      <c r="B7" s="39" t="s">
        <v>6</v>
      </c>
      <c r="C7" s="45">
        <v>0</v>
      </c>
      <c r="D7" s="10">
        <v>0</v>
      </c>
      <c r="E7" s="40">
        <f t="shared" si="0"/>
        <v>0</v>
      </c>
      <c r="F7" s="45">
        <v>0</v>
      </c>
      <c r="G7" s="10">
        <v>0</v>
      </c>
      <c r="H7" s="40">
        <v>0</v>
      </c>
      <c r="I7" s="45">
        <v>0</v>
      </c>
      <c r="J7" s="10">
        <v>0</v>
      </c>
      <c r="K7" s="40">
        <v>0</v>
      </c>
      <c r="L7" s="45">
        <v>0</v>
      </c>
      <c r="M7" s="10">
        <v>0</v>
      </c>
      <c r="N7" s="40">
        <v>0</v>
      </c>
      <c r="O7" s="45">
        <v>0</v>
      </c>
      <c r="P7" s="10">
        <v>0</v>
      </c>
      <c r="Q7" s="40">
        <v>0</v>
      </c>
      <c r="R7" s="45">
        <v>0</v>
      </c>
      <c r="S7" s="10">
        <v>0</v>
      </c>
      <c r="T7" s="40">
        <v>0</v>
      </c>
      <c r="U7" s="45">
        <v>0</v>
      </c>
      <c r="V7" s="10">
        <v>0</v>
      </c>
      <c r="W7" s="40">
        <v>0</v>
      </c>
      <c r="X7" s="45">
        <v>0</v>
      </c>
      <c r="Y7" s="10">
        <v>0</v>
      </c>
      <c r="Z7" s="40">
        <f t="shared" si="2"/>
        <v>0</v>
      </c>
      <c r="AA7" s="45">
        <v>0</v>
      </c>
      <c r="AB7" s="10">
        <v>0</v>
      </c>
      <c r="AC7" s="40">
        <v>0</v>
      </c>
      <c r="AD7" s="45">
        <v>0</v>
      </c>
      <c r="AE7" s="10">
        <v>0</v>
      </c>
      <c r="AF7" s="40">
        <v>0</v>
      </c>
      <c r="AG7" s="45">
        <v>0</v>
      </c>
      <c r="AH7" s="10">
        <v>0</v>
      </c>
      <c r="AI7" s="40">
        <f t="shared" si="3"/>
        <v>0</v>
      </c>
      <c r="AJ7" s="45">
        <v>0</v>
      </c>
      <c r="AK7" s="10">
        <v>0</v>
      </c>
      <c r="AL7" s="40">
        <v>0</v>
      </c>
      <c r="AM7" s="45">
        <v>0</v>
      </c>
      <c r="AN7" s="10">
        <v>0</v>
      </c>
      <c r="AO7" s="40">
        <f t="shared" si="4"/>
        <v>0</v>
      </c>
      <c r="AP7" s="45">
        <v>0</v>
      </c>
      <c r="AQ7" s="10">
        <v>0</v>
      </c>
      <c r="AR7" s="40">
        <v>0</v>
      </c>
      <c r="AS7" s="5">
        <f t="shared" si="5"/>
        <v>0</v>
      </c>
      <c r="AT7" s="13">
        <f t="shared" si="6"/>
        <v>0</v>
      </c>
    </row>
    <row r="8" spans="1:178" x14ac:dyDescent="0.3">
      <c r="A8" s="38">
        <v>2017</v>
      </c>
      <c r="B8" s="39" t="s">
        <v>7</v>
      </c>
      <c r="C8" s="45">
        <v>0</v>
      </c>
      <c r="D8" s="10">
        <v>0</v>
      </c>
      <c r="E8" s="40">
        <f>IF(C8=0,0,D8/C8*1000)</f>
        <v>0</v>
      </c>
      <c r="F8" s="45">
        <v>2E-3</v>
      </c>
      <c r="G8" s="10">
        <v>0.15</v>
      </c>
      <c r="H8" s="40">
        <f t="shared" ref="H8:H9" si="7">G8/F8*1000</f>
        <v>75000</v>
      </c>
      <c r="I8" s="45">
        <v>0</v>
      </c>
      <c r="J8" s="10">
        <v>0</v>
      </c>
      <c r="K8" s="40">
        <v>0</v>
      </c>
      <c r="L8" s="45">
        <v>0</v>
      </c>
      <c r="M8" s="10">
        <v>0</v>
      </c>
      <c r="N8" s="40">
        <v>0</v>
      </c>
      <c r="O8" s="45">
        <v>2E-3</v>
      </c>
      <c r="P8" s="10">
        <v>0.15</v>
      </c>
      <c r="Q8" s="40">
        <f t="shared" ref="Q8:Q9" si="8">P8/O8*1000</f>
        <v>75000</v>
      </c>
      <c r="R8" s="45">
        <v>0</v>
      </c>
      <c r="S8" s="10">
        <v>0</v>
      </c>
      <c r="T8" s="40">
        <v>0</v>
      </c>
      <c r="U8" s="45">
        <v>0</v>
      </c>
      <c r="V8" s="10">
        <v>0</v>
      </c>
      <c r="W8" s="40">
        <v>0</v>
      </c>
      <c r="X8" s="45">
        <v>0</v>
      </c>
      <c r="Y8" s="10">
        <v>0</v>
      </c>
      <c r="Z8" s="40">
        <f t="shared" si="2"/>
        <v>0</v>
      </c>
      <c r="AA8" s="45">
        <v>0</v>
      </c>
      <c r="AB8" s="10">
        <v>0</v>
      </c>
      <c r="AC8" s="40">
        <v>0</v>
      </c>
      <c r="AD8" s="45">
        <v>0</v>
      </c>
      <c r="AE8" s="10">
        <v>0</v>
      </c>
      <c r="AF8" s="40">
        <v>0</v>
      </c>
      <c r="AG8" s="45">
        <v>0</v>
      </c>
      <c r="AH8" s="10">
        <v>0</v>
      </c>
      <c r="AI8" s="40">
        <f t="shared" si="3"/>
        <v>0</v>
      </c>
      <c r="AJ8" s="45">
        <v>0</v>
      </c>
      <c r="AK8" s="10">
        <v>0</v>
      </c>
      <c r="AL8" s="40">
        <v>0</v>
      </c>
      <c r="AM8" s="45">
        <v>0</v>
      </c>
      <c r="AN8" s="10">
        <v>0</v>
      </c>
      <c r="AO8" s="40">
        <f t="shared" si="4"/>
        <v>0</v>
      </c>
      <c r="AP8" s="45">
        <v>0</v>
      </c>
      <c r="AQ8" s="10">
        <v>0</v>
      </c>
      <c r="AR8" s="40">
        <v>0</v>
      </c>
      <c r="AS8" s="5">
        <f t="shared" si="5"/>
        <v>2E-3</v>
      </c>
      <c r="AT8" s="13">
        <f t="shared" si="6"/>
        <v>0.15</v>
      </c>
    </row>
    <row r="9" spans="1:178" x14ac:dyDescent="0.3">
      <c r="A9" s="38">
        <v>2017</v>
      </c>
      <c r="B9" s="39" t="s">
        <v>8</v>
      </c>
      <c r="C9" s="45">
        <v>0</v>
      </c>
      <c r="D9" s="10">
        <v>0</v>
      </c>
      <c r="E9" s="40">
        <f t="shared" ref="E9:E16" si="9">IF(C9=0,0,D9/C9*1000)</f>
        <v>0</v>
      </c>
      <c r="F9" s="45">
        <v>3.0000000000000001E-3</v>
      </c>
      <c r="G9" s="10">
        <v>0.15</v>
      </c>
      <c r="H9" s="40">
        <f t="shared" si="7"/>
        <v>50000</v>
      </c>
      <c r="I9" s="45">
        <v>0</v>
      </c>
      <c r="J9" s="10">
        <v>0</v>
      </c>
      <c r="K9" s="40">
        <v>0</v>
      </c>
      <c r="L9" s="45">
        <v>0</v>
      </c>
      <c r="M9" s="10">
        <v>0</v>
      </c>
      <c r="N9" s="40">
        <v>0</v>
      </c>
      <c r="O9" s="45">
        <v>3.0000000000000001E-3</v>
      </c>
      <c r="P9" s="10">
        <v>0.15</v>
      </c>
      <c r="Q9" s="40">
        <f t="shared" si="8"/>
        <v>50000</v>
      </c>
      <c r="R9" s="45">
        <v>0.40600000000000003</v>
      </c>
      <c r="S9" s="10">
        <v>3.43</v>
      </c>
      <c r="T9" s="40">
        <f t="shared" ref="T9" si="10">S9/R9*1000</f>
        <v>8448.2758620689656</v>
      </c>
      <c r="U9" s="45">
        <v>0</v>
      </c>
      <c r="V9" s="10">
        <v>0</v>
      </c>
      <c r="W9" s="40">
        <v>0</v>
      </c>
      <c r="X9" s="45">
        <v>0</v>
      </c>
      <c r="Y9" s="10">
        <v>0</v>
      </c>
      <c r="Z9" s="40">
        <f t="shared" si="2"/>
        <v>0</v>
      </c>
      <c r="AA9" s="45">
        <v>0</v>
      </c>
      <c r="AB9" s="10">
        <v>0</v>
      </c>
      <c r="AC9" s="40">
        <v>0</v>
      </c>
      <c r="AD9" s="45">
        <v>0</v>
      </c>
      <c r="AE9" s="10">
        <v>0</v>
      </c>
      <c r="AF9" s="40">
        <v>0</v>
      </c>
      <c r="AG9" s="45">
        <v>0</v>
      </c>
      <c r="AH9" s="10">
        <v>0</v>
      </c>
      <c r="AI9" s="40">
        <f t="shared" si="3"/>
        <v>0</v>
      </c>
      <c r="AJ9" s="45">
        <v>0</v>
      </c>
      <c r="AK9" s="10">
        <v>0</v>
      </c>
      <c r="AL9" s="40">
        <v>0</v>
      </c>
      <c r="AM9" s="45">
        <v>0</v>
      </c>
      <c r="AN9" s="10">
        <v>0</v>
      </c>
      <c r="AO9" s="40">
        <f t="shared" si="4"/>
        <v>0</v>
      </c>
      <c r="AP9" s="45">
        <v>0</v>
      </c>
      <c r="AQ9" s="10">
        <v>0</v>
      </c>
      <c r="AR9" s="40">
        <v>0</v>
      </c>
      <c r="AS9" s="5">
        <f t="shared" si="5"/>
        <v>0.40900000000000003</v>
      </c>
      <c r="AT9" s="13">
        <f t="shared" si="6"/>
        <v>3.58</v>
      </c>
    </row>
    <row r="10" spans="1:178" x14ac:dyDescent="0.3">
      <c r="A10" s="38">
        <v>2017</v>
      </c>
      <c r="B10" s="39" t="s">
        <v>9</v>
      </c>
      <c r="C10" s="45">
        <v>0</v>
      </c>
      <c r="D10" s="10">
        <v>0</v>
      </c>
      <c r="E10" s="40">
        <f t="shared" si="9"/>
        <v>0</v>
      </c>
      <c r="F10" s="45">
        <v>0</v>
      </c>
      <c r="G10" s="10">
        <v>0</v>
      </c>
      <c r="H10" s="40">
        <v>0</v>
      </c>
      <c r="I10" s="45">
        <v>0</v>
      </c>
      <c r="J10" s="10">
        <v>0</v>
      </c>
      <c r="K10" s="40">
        <v>0</v>
      </c>
      <c r="L10" s="45">
        <v>0</v>
      </c>
      <c r="M10" s="10">
        <v>0</v>
      </c>
      <c r="N10" s="40">
        <v>0</v>
      </c>
      <c r="O10" s="45">
        <v>0</v>
      </c>
      <c r="P10" s="10">
        <v>0</v>
      </c>
      <c r="Q10" s="40">
        <v>0</v>
      </c>
      <c r="R10" s="45">
        <v>0</v>
      </c>
      <c r="S10" s="10">
        <v>0</v>
      </c>
      <c r="T10" s="40">
        <v>0</v>
      </c>
      <c r="U10" s="45">
        <v>0</v>
      </c>
      <c r="V10" s="10">
        <v>0</v>
      </c>
      <c r="W10" s="40">
        <v>0</v>
      </c>
      <c r="X10" s="45">
        <v>0</v>
      </c>
      <c r="Y10" s="10">
        <v>0</v>
      </c>
      <c r="Z10" s="40">
        <f t="shared" si="2"/>
        <v>0</v>
      </c>
      <c r="AA10" s="45">
        <v>0</v>
      </c>
      <c r="AB10" s="10">
        <v>0</v>
      </c>
      <c r="AC10" s="40">
        <v>0</v>
      </c>
      <c r="AD10" s="45">
        <v>0</v>
      </c>
      <c r="AE10" s="10">
        <v>0</v>
      </c>
      <c r="AF10" s="40">
        <v>0</v>
      </c>
      <c r="AG10" s="45">
        <v>0</v>
      </c>
      <c r="AH10" s="10">
        <v>0</v>
      </c>
      <c r="AI10" s="40">
        <f t="shared" si="3"/>
        <v>0</v>
      </c>
      <c r="AJ10" s="45">
        <v>0</v>
      </c>
      <c r="AK10" s="10">
        <v>0</v>
      </c>
      <c r="AL10" s="40">
        <v>0</v>
      </c>
      <c r="AM10" s="45">
        <v>0</v>
      </c>
      <c r="AN10" s="10">
        <v>0</v>
      </c>
      <c r="AO10" s="40">
        <f t="shared" si="4"/>
        <v>0</v>
      </c>
      <c r="AP10" s="45">
        <v>0</v>
      </c>
      <c r="AQ10" s="10">
        <v>0</v>
      </c>
      <c r="AR10" s="40">
        <v>0</v>
      </c>
      <c r="AS10" s="5">
        <f t="shared" si="5"/>
        <v>0</v>
      </c>
      <c r="AT10" s="13">
        <f t="shared" si="6"/>
        <v>0</v>
      </c>
    </row>
    <row r="11" spans="1:178" x14ac:dyDescent="0.3">
      <c r="A11" s="38">
        <v>2017</v>
      </c>
      <c r="B11" s="39" t="s">
        <v>10</v>
      </c>
      <c r="C11" s="45">
        <v>0</v>
      </c>
      <c r="D11" s="10">
        <v>0</v>
      </c>
      <c r="E11" s="40">
        <f t="shared" si="9"/>
        <v>0</v>
      </c>
      <c r="F11" s="45">
        <v>0</v>
      </c>
      <c r="G11" s="10">
        <v>0</v>
      </c>
      <c r="H11" s="40">
        <v>0</v>
      </c>
      <c r="I11" s="45">
        <v>0</v>
      </c>
      <c r="J11" s="10">
        <v>0</v>
      </c>
      <c r="K11" s="40">
        <f t="shared" ref="K11:K17" si="11">IF(I11=0,0,J11/I11*1000)</f>
        <v>0</v>
      </c>
      <c r="L11" s="45">
        <v>0</v>
      </c>
      <c r="M11" s="10">
        <v>0</v>
      </c>
      <c r="N11" s="40">
        <v>0</v>
      </c>
      <c r="O11" s="45">
        <v>0</v>
      </c>
      <c r="P11" s="10">
        <v>0</v>
      </c>
      <c r="Q11" s="40">
        <v>0</v>
      </c>
      <c r="R11" s="45">
        <v>0</v>
      </c>
      <c r="S11" s="10">
        <v>0</v>
      </c>
      <c r="T11" s="40">
        <v>0</v>
      </c>
      <c r="U11" s="45">
        <v>0</v>
      </c>
      <c r="V11" s="10">
        <v>0</v>
      </c>
      <c r="W11" s="40">
        <v>0</v>
      </c>
      <c r="X11" s="45">
        <v>0</v>
      </c>
      <c r="Y11" s="10">
        <v>0</v>
      </c>
      <c r="Z11" s="40">
        <f t="shared" si="2"/>
        <v>0</v>
      </c>
      <c r="AA11" s="45">
        <v>0</v>
      </c>
      <c r="AB11" s="10">
        <v>0</v>
      </c>
      <c r="AC11" s="40">
        <v>0</v>
      </c>
      <c r="AD11" s="45">
        <v>0</v>
      </c>
      <c r="AE11" s="10">
        <v>0</v>
      </c>
      <c r="AF11" s="40">
        <v>0</v>
      </c>
      <c r="AG11" s="45">
        <v>0</v>
      </c>
      <c r="AH11" s="10">
        <v>0</v>
      </c>
      <c r="AI11" s="40">
        <f t="shared" si="3"/>
        <v>0</v>
      </c>
      <c r="AJ11" s="45">
        <v>0</v>
      </c>
      <c r="AK11" s="10">
        <v>0</v>
      </c>
      <c r="AL11" s="40">
        <v>0</v>
      </c>
      <c r="AM11" s="45">
        <v>0</v>
      </c>
      <c r="AN11" s="10">
        <v>0</v>
      </c>
      <c r="AO11" s="40">
        <f t="shared" si="4"/>
        <v>0</v>
      </c>
      <c r="AP11" s="45">
        <v>0</v>
      </c>
      <c r="AQ11" s="10">
        <v>0</v>
      </c>
      <c r="AR11" s="40">
        <v>0</v>
      </c>
      <c r="AS11" s="5">
        <f t="shared" si="5"/>
        <v>0</v>
      </c>
      <c r="AT11" s="13">
        <f t="shared" si="6"/>
        <v>0</v>
      </c>
    </row>
    <row r="12" spans="1:178" x14ac:dyDescent="0.3">
      <c r="A12" s="38">
        <v>2017</v>
      </c>
      <c r="B12" s="39" t="s">
        <v>11</v>
      </c>
      <c r="C12" s="45">
        <v>0</v>
      </c>
      <c r="D12" s="10">
        <v>0</v>
      </c>
      <c r="E12" s="40">
        <f t="shared" si="9"/>
        <v>0</v>
      </c>
      <c r="F12" s="45">
        <v>0</v>
      </c>
      <c r="G12" s="10">
        <v>0</v>
      </c>
      <c r="H12" s="40">
        <v>0</v>
      </c>
      <c r="I12" s="45">
        <v>0</v>
      </c>
      <c r="J12" s="10">
        <v>0</v>
      </c>
      <c r="K12" s="40">
        <f t="shared" si="11"/>
        <v>0</v>
      </c>
      <c r="L12" s="45">
        <v>0</v>
      </c>
      <c r="M12" s="10">
        <v>0</v>
      </c>
      <c r="N12" s="40">
        <v>0</v>
      </c>
      <c r="O12" s="45">
        <v>0</v>
      </c>
      <c r="P12" s="10">
        <v>0</v>
      </c>
      <c r="Q12" s="40">
        <v>0</v>
      </c>
      <c r="R12" s="45">
        <v>0</v>
      </c>
      <c r="S12" s="10">
        <v>0</v>
      </c>
      <c r="T12" s="40">
        <v>0</v>
      </c>
      <c r="U12" s="45">
        <v>0</v>
      </c>
      <c r="V12" s="10">
        <v>0</v>
      </c>
      <c r="W12" s="40">
        <v>0</v>
      </c>
      <c r="X12" s="45">
        <v>0</v>
      </c>
      <c r="Y12" s="10">
        <v>0</v>
      </c>
      <c r="Z12" s="40">
        <f t="shared" si="2"/>
        <v>0</v>
      </c>
      <c r="AA12" s="45">
        <v>0</v>
      </c>
      <c r="AB12" s="10">
        <v>0</v>
      </c>
      <c r="AC12" s="40">
        <v>0</v>
      </c>
      <c r="AD12" s="45">
        <v>0</v>
      </c>
      <c r="AE12" s="10">
        <v>0</v>
      </c>
      <c r="AF12" s="40">
        <v>0</v>
      </c>
      <c r="AG12" s="45">
        <v>0</v>
      </c>
      <c r="AH12" s="10">
        <v>0</v>
      </c>
      <c r="AI12" s="40">
        <f t="shared" si="3"/>
        <v>0</v>
      </c>
      <c r="AJ12" s="45">
        <v>0</v>
      </c>
      <c r="AK12" s="10">
        <v>0</v>
      </c>
      <c r="AL12" s="40">
        <v>0</v>
      </c>
      <c r="AM12" s="45">
        <v>0</v>
      </c>
      <c r="AN12" s="10">
        <v>0</v>
      </c>
      <c r="AO12" s="40">
        <f t="shared" si="4"/>
        <v>0</v>
      </c>
      <c r="AP12" s="45">
        <v>0</v>
      </c>
      <c r="AQ12" s="10">
        <v>0</v>
      </c>
      <c r="AR12" s="40">
        <v>0</v>
      </c>
      <c r="AS12" s="5">
        <f t="shared" si="5"/>
        <v>0</v>
      </c>
      <c r="AT12" s="13">
        <f t="shared" si="6"/>
        <v>0</v>
      </c>
    </row>
    <row r="13" spans="1:178" x14ac:dyDescent="0.3">
      <c r="A13" s="38">
        <v>2017</v>
      </c>
      <c r="B13" s="39" t="s">
        <v>12</v>
      </c>
      <c r="C13" s="45">
        <v>0</v>
      </c>
      <c r="D13" s="10">
        <v>0</v>
      </c>
      <c r="E13" s="40">
        <f t="shared" si="9"/>
        <v>0</v>
      </c>
      <c r="F13" s="45">
        <v>0</v>
      </c>
      <c r="G13" s="10">
        <v>0</v>
      </c>
      <c r="H13" s="40">
        <v>0</v>
      </c>
      <c r="I13" s="45">
        <v>0</v>
      </c>
      <c r="J13" s="10">
        <v>0</v>
      </c>
      <c r="K13" s="40">
        <f t="shared" si="11"/>
        <v>0</v>
      </c>
      <c r="L13" s="45">
        <v>0</v>
      </c>
      <c r="M13" s="10">
        <v>0</v>
      </c>
      <c r="N13" s="40">
        <v>0</v>
      </c>
      <c r="O13" s="45">
        <v>0</v>
      </c>
      <c r="P13" s="10">
        <v>0</v>
      </c>
      <c r="Q13" s="40">
        <v>0</v>
      </c>
      <c r="R13" s="45">
        <v>0.82099999999999995</v>
      </c>
      <c r="S13" s="10">
        <v>7.13</v>
      </c>
      <c r="T13" s="40">
        <f t="shared" ref="T13:T15" si="12">S13/R13*1000</f>
        <v>8684.5310596833133</v>
      </c>
      <c r="U13" s="45">
        <v>0</v>
      </c>
      <c r="V13" s="10">
        <v>0</v>
      </c>
      <c r="W13" s="40">
        <v>0</v>
      </c>
      <c r="X13" s="45">
        <v>0</v>
      </c>
      <c r="Y13" s="10">
        <v>0</v>
      </c>
      <c r="Z13" s="40">
        <f t="shared" si="2"/>
        <v>0</v>
      </c>
      <c r="AA13" s="45">
        <v>0</v>
      </c>
      <c r="AB13" s="10">
        <v>0</v>
      </c>
      <c r="AC13" s="40">
        <v>0</v>
      </c>
      <c r="AD13" s="45">
        <v>0</v>
      </c>
      <c r="AE13" s="10">
        <v>0</v>
      </c>
      <c r="AF13" s="40">
        <v>0</v>
      </c>
      <c r="AG13" s="45">
        <v>0</v>
      </c>
      <c r="AH13" s="10">
        <v>0</v>
      </c>
      <c r="AI13" s="40">
        <f t="shared" si="3"/>
        <v>0</v>
      </c>
      <c r="AJ13" s="45">
        <v>0</v>
      </c>
      <c r="AK13" s="10">
        <v>0</v>
      </c>
      <c r="AL13" s="40">
        <v>0</v>
      </c>
      <c r="AM13" s="45">
        <v>0</v>
      </c>
      <c r="AN13" s="10">
        <v>0</v>
      </c>
      <c r="AO13" s="40">
        <f t="shared" si="4"/>
        <v>0</v>
      </c>
      <c r="AP13" s="45">
        <v>0</v>
      </c>
      <c r="AQ13" s="10">
        <v>0</v>
      </c>
      <c r="AR13" s="40">
        <v>0</v>
      </c>
      <c r="AS13" s="5">
        <f t="shared" si="5"/>
        <v>0.82099999999999995</v>
      </c>
      <c r="AT13" s="13">
        <f t="shared" si="6"/>
        <v>7.13</v>
      </c>
    </row>
    <row r="14" spans="1:178" x14ac:dyDescent="0.3">
      <c r="A14" s="38">
        <v>2017</v>
      </c>
      <c r="B14" s="39" t="s">
        <v>13</v>
      </c>
      <c r="C14" s="45">
        <v>0</v>
      </c>
      <c r="D14" s="10">
        <v>0</v>
      </c>
      <c r="E14" s="40">
        <f t="shared" si="9"/>
        <v>0</v>
      </c>
      <c r="F14" s="45">
        <v>0</v>
      </c>
      <c r="G14" s="10">
        <v>0</v>
      </c>
      <c r="H14" s="40">
        <v>0</v>
      </c>
      <c r="I14" s="45">
        <v>0</v>
      </c>
      <c r="J14" s="10">
        <v>0</v>
      </c>
      <c r="K14" s="40">
        <f t="shared" si="11"/>
        <v>0</v>
      </c>
      <c r="L14" s="45">
        <v>0</v>
      </c>
      <c r="M14" s="10">
        <v>0</v>
      </c>
      <c r="N14" s="40">
        <v>0</v>
      </c>
      <c r="O14" s="45">
        <v>0</v>
      </c>
      <c r="P14" s="10">
        <v>0</v>
      </c>
      <c r="Q14" s="40">
        <v>0</v>
      </c>
      <c r="R14" s="45">
        <v>0</v>
      </c>
      <c r="S14" s="10">
        <v>0</v>
      </c>
      <c r="T14" s="40">
        <v>0</v>
      </c>
      <c r="U14" s="45">
        <v>0</v>
      </c>
      <c r="V14" s="10">
        <v>0</v>
      </c>
      <c r="W14" s="40">
        <v>0</v>
      </c>
      <c r="X14" s="45">
        <v>0</v>
      </c>
      <c r="Y14" s="10">
        <v>0</v>
      </c>
      <c r="Z14" s="40">
        <f t="shared" si="2"/>
        <v>0</v>
      </c>
      <c r="AA14" s="45">
        <v>1249.2329999999999</v>
      </c>
      <c r="AB14" s="10">
        <v>14386.16</v>
      </c>
      <c r="AC14" s="40">
        <f t="shared" ref="AC14" si="13">AB14/AA14*1000</f>
        <v>11515.994214049741</v>
      </c>
      <c r="AD14" s="45">
        <v>0</v>
      </c>
      <c r="AE14" s="10">
        <v>0</v>
      </c>
      <c r="AF14" s="40">
        <v>0</v>
      </c>
      <c r="AG14" s="45">
        <v>0</v>
      </c>
      <c r="AH14" s="10">
        <v>0</v>
      </c>
      <c r="AI14" s="40">
        <f t="shared" si="3"/>
        <v>0</v>
      </c>
      <c r="AJ14" s="45">
        <v>0</v>
      </c>
      <c r="AK14" s="10">
        <v>0</v>
      </c>
      <c r="AL14" s="40">
        <v>0</v>
      </c>
      <c r="AM14" s="45">
        <v>0</v>
      </c>
      <c r="AN14" s="10">
        <v>0</v>
      </c>
      <c r="AO14" s="40">
        <f t="shared" si="4"/>
        <v>0</v>
      </c>
      <c r="AP14" s="45">
        <v>0</v>
      </c>
      <c r="AQ14" s="10">
        <v>0</v>
      </c>
      <c r="AR14" s="40">
        <v>0</v>
      </c>
      <c r="AS14" s="5">
        <f t="shared" si="5"/>
        <v>1249.2329999999999</v>
      </c>
      <c r="AT14" s="13">
        <f t="shared" si="6"/>
        <v>14386.16</v>
      </c>
    </row>
    <row r="15" spans="1:178" x14ac:dyDescent="0.3">
      <c r="A15" s="38">
        <v>2017</v>
      </c>
      <c r="B15" s="39" t="s">
        <v>14</v>
      </c>
      <c r="C15" s="45">
        <v>0</v>
      </c>
      <c r="D15" s="10">
        <v>0</v>
      </c>
      <c r="E15" s="40">
        <f t="shared" si="9"/>
        <v>0</v>
      </c>
      <c r="F15" s="45">
        <v>0</v>
      </c>
      <c r="G15" s="10">
        <v>0</v>
      </c>
      <c r="H15" s="40">
        <v>0</v>
      </c>
      <c r="I15" s="45">
        <v>0</v>
      </c>
      <c r="J15" s="10">
        <v>0</v>
      </c>
      <c r="K15" s="40">
        <f t="shared" si="11"/>
        <v>0</v>
      </c>
      <c r="L15" s="45">
        <v>0</v>
      </c>
      <c r="M15" s="10">
        <v>0</v>
      </c>
      <c r="N15" s="40">
        <v>0</v>
      </c>
      <c r="O15" s="45">
        <v>0</v>
      </c>
      <c r="P15" s="10">
        <v>0</v>
      </c>
      <c r="Q15" s="40">
        <v>0</v>
      </c>
      <c r="R15" s="45">
        <v>0.93700000000000006</v>
      </c>
      <c r="S15" s="10">
        <v>6.74</v>
      </c>
      <c r="T15" s="40">
        <f t="shared" si="12"/>
        <v>7193.1696905016006</v>
      </c>
      <c r="U15" s="45">
        <v>0</v>
      </c>
      <c r="V15" s="10">
        <v>0</v>
      </c>
      <c r="W15" s="40">
        <v>0</v>
      </c>
      <c r="X15" s="45">
        <v>0</v>
      </c>
      <c r="Y15" s="10">
        <v>0</v>
      </c>
      <c r="Z15" s="40">
        <f t="shared" si="2"/>
        <v>0</v>
      </c>
      <c r="AA15" s="45">
        <v>0</v>
      </c>
      <c r="AB15" s="10">
        <v>0</v>
      </c>
      <c r="AC15" s="40">
        <v>0</v>
      </c>
      <c r="AD15" s="45">
        <v>0</v>
      </c>
      <c r="AE15" s="10">
        <v>0</v>
      </c>
      <c r="AF15" s="40">
        <v>0</v>
      </c>
      <c r="AG15" s="45">
        <v>0</v>
      </c>
      <c r="AH15" s="10">
        <v>0</v>
      </c>
      <c r="AI15" s="40">
        <f t="shared" si="3"/>
        <v>0</v>
      </c>
      <c r="AJ15" s="45">
        <v>625.16</v>
      </c>
      <c r="AK15" s="10">
        <v>6981.43</v>
      </c>
      <c r="AL15" s="40">
        <f t="shared" ref="AL15:AL16" si="14">AK15/AJ15*1000</f>
        <v>11167.429138140636</v>
      </c>
      <c r="AM15" s="45">
        <v>0</v>
      </c>
      <c r="AN15" s="10">
        <v>0</v>
      </c>
      <c r="AO15" s="40">
        <f t="shared" si="4"/>
        <v>0</v>
      </c>
      <c r="AP15" s="45">
        <v>0</v>
      </c>
      <c r="AQ15" s="10">
        <v>0</v>
      </c>
      <c r="AR15" s="40">
        <v>0</v>
      </c>
      <c r="AS15" s="5">
        <f t="shared" si="5"/>
        <v>626.09699999999998</v>
      </c>
      <c r="AT15" s="13">
        <f t="shared" si="6"/>
        <v>6988.17</v>
      </c>
    </row>
    <row r="16" spans="1:178" x14ac:dyDescent="0.3">
      <c r="A16" s="38">
        <v>2017</v>
      </c>
      <c r="B16" s="40" t="s">
        <v>15</v>
      </c>
      <c r="C16" s="45">
        <v>0</v>
      </c>
      <c r="D16" s="10">
        <v>0</v>
      </c>
      <c r="E16" s="40">
        <f t="shared" si="9"/>
        <v>0</v>
      </c>
      <c r="F16" s="45">
        <v>0</v>
      </c>
      <c r="G16" s="10">
        <v>0</v>
      </c>
      <c r="H16" s="40">
        <v>0</v>
      </c>
      <c r="I16" s="45">
        <v>0</v>
      </c>
      <c r="J16" s="10">
        <v>0</v>
      </c>
      <c r="K16" s="40">
        <f t="shared" si="11"/>
        <v>0</v>
      </c>
      <c r="L16" s="45">
        <v>0</v>
      </c>
      <c r="M16" s="10">
        <v>0</v>
      </c>
      <c r="N16" s="40">
        <v>0</v>
      </c>
      <c r="O16" s="45">
        <v>0</v>
      </c>
      <c r="P16" s="10">
        <v>0</v>
      </c>
      <c r="Q16" s="40">
        <v>0</v>
      </c>
      <c r="R16" s="45">
        <v>0</v>
      </c>
      <c r="S16" s="10">
        <v>0</v>
      </c>
      <c r="T16" s="40">
        <v>0</v>
      </c>
      <c r="U16" s="45">
        <v>0</v>
      </c>
      <c r="V16" s="10">
        <v>0</v>
      </c>
      <c r="W16" s="40">
        <v>0</v>
      </c>
      <c r="X16" s="45">
        <v>0</v>
      </c>
      <c r="Y16" s="10">
        <v>0</v>
      </c>
      <c r="Z16" s="40">
        <f t="shared" si="2"/>
        <v>0</v>
      </c>
      <c r="AA16" s="45">
        <v>0</v>
      </c>
      <c r="AB16" s="10">
        <v>0</v>
      </c>
      <c r="AC16" s="40">
        <v>0</v>
      </c>
      <c r="AD16" s="45">
        <v>0</v>
      </c>
      <c r="AE16" s="10">
        <v>0</v>
      </c>
      <c r="AF16" s="40">
        <v>0</v>
      </c>
      <c r="AG16" s="45">
        <v>0</v>
      </c>
      <c r="AH16" s="10">
        <v>0</v>
      </c>
      <c r="AI16" s="40">
        <f t="shared" si="3"/>
        <v>0</v>
      </c>
      <c r="AJ16" s="45">
        <v>834</v>
      </c>
      <c r="AK16" s="10">
        <v>9435.02</v>
      </c>
      <c r="AL16" s="40">
        <f t="shared" si="14"/>
        <v>11312.97362110312</v>
      </c>
      <c r="AM16" s="45">
        <v>0</v>
      </c>
      <c r="AN16" s="10">
        <v>0</v>
      </c>
      <c r="AO16" s="40">
        <f t="shared" si="4"/>
        <v>0</v>
      </c>
      <c r="AP16" s="45">
        <v>0</v>
      </c>
      <c r="AQ16" s="10">
        <v>0</v>
      </c>
      <c r="AR16" s="40">
        <v>0</v>
      </c>
      <c r="AS16" s="5">
        <f t="shared" si="5"/>
        <v>834</v>
      </c>
      <c r="AT16" s="13">
        <f t="shared" si="6"/>
        <v>9435.02</v>
      </c>
    </row>
    <row r="17" spans="1:46" x14ac:dyDescent="0.3">
      <c r="A17" s="38">
        <v>2017</v>
      </c>
      <c r="B17" s="39" t="s">
        <v>16</v>
      </c>
      <c r="C17" s="45">
        <f t="shared" ref="C17:D17" si="15">SUM(C5:C16)</f>
        <v>0</v>
      </c>
      <c r="D17" s="10">
        <f t="shared" si="15"/>
        <v>0</v>
      </c>
      <c r="E17" s="40"/>
      <c r="F17" s="45">
        <v>0</v>
      </c>
      <c r="G17" s="10">
        <v>0</v>
      </c>
      <c r="H17" s="40">
        <v>0</v>
      </c>
      <c r="I17" s="45">
        <v>0</v>
      </c>
      <c r="J17" s="10">
        <v>0</v>
      </c>
      <c r="K17" s="40">
        <f t="shared" si="11"/>
        <v>0</v>
      </c>
      <c r="L17" s="45">
        <v>0</v>
      </c>
      <c r="M17" s="10">
        <v>0</v>
      </c>
      <c r="N17" s="40">
        <v>0</v>
      </c>
      <c r="O17" s="45">
        <v>0</v>
      </c>
      <c r="P17" s="10">
        <v>0</v>
      </c>
      <c r="Q17" s="40">
        <v>0</v>
      </c>
      <c r="R17" s="45">
        <v>0</v>
      </c>
      <c r="S17" s="10">
        <v>0</v>
      </c>
      <c r="T17" s="40">
        <v>0</v>
      </c>
      <c r="U17" s="45">
        <v>0</v>
      </c>
      <c r="V17" s="10">
        <v>0</v>
      </c>
      <c r="W17" s="40">
        <v>0</v>
      </c>
      <c r="X17" s="45">
        <v>0</v>
      </c>
      <c r="Y17" s="10">
        <v>0</v>
      </c>
      <c r="Z17" s="40">
        <f t="shared" si="2"/>
        <v>0</v>
      </c>
      <c r="AA17" s="45">
        <v>0</v>
      </c>
      <c r="AB17" s="10">
        <v>0</v>
      </c>
      <c r="AC17" s="40">
        <v>0</v>
      </c>
      <c r="AD17" s="45">
        <v>0</v>
      </c>
      <c r="AE17" s="10">
        <v>0</v>
      </c>
      <c r="AF17" s="40">
        <v>0</v>
      </c>
      <c r="AG17" s="45">
        <v>0</v>
      </c>
      <c r="AH17" s="10">
        <v>0</v>
      </c>
      <c r="AI17" s="40">
        <f t="shared" si="3"/>
        <v>0</v>
      </c>
      <c r="AJ17" s="45">
        <v>0</v>
      </c>
      <c r="AK17" s="10">
        <v>0</v>
      </c>
      <c r="AL17" s="40">
        <v>0</v>
      </c>
      <c r="AM17" s="45">
        <v>0</v>
      </c>
      <c r="AN17" s="10">
        <v>0</v>
      </c>
      <c r="AO17" s="40">
        <f t="shared" si="4"/>
        <v>0</v>
      </c>
      <c r="AP17" s="45">
        <v>0</v>
      </c>
      <c r="AQ17" s="10">
        <v>0</v>
      </c>
      <c r="AR17" s="40">
        <v>0</v>
      </c>
      <c r="AS17" s="5">
        <f t="shared" si="5"/>
        <v>0</v>
      </c>
      <c r="AT17" s="13">
        <f t="shared" si="6"/>
        <v>0</v>
      </c>
    </row>
    <row r="18" spans="1:46" ht="15" thickBot="1" x14ac:dyDescent="0.35">
      <c r="A18" s="41"/>
      <c r="B18" s="42" t="s">
        <v>17</v>
      </c>
      <c r="C18" s="46">
        <f t="shared" ref="C18:D18" si="16">SUM(C6:C17)</f>
        <v>0</v>
      </c>
      <c r="D18" s="31">
        <f t="shared" si="16"/>
        <v>0</v>
      </c>
      <c r="E18" s="47"/>
      <c r="F18" s="46">
        <f t="shared" ref="F18:G18" si="17">SUM(F6:F17)</f>
        <v>5.0000000000000001E-3</v>
      </c>
      <c r="G18" s="31">
        <f t="shared" si="17"/>
        <v>0.3</v>
      </c>
      <c r="H18" s="47"/>
      <c r="I18" s="46">
        <f t="shared" ref="I18:J18" si="18">SUM(I6:I17)</f>
        <v>0</v>
      </c>
      <c r="J18" s="31">
        <f t="shared" si="18"/>
        <v>0</v>
      </c>
      <c r="K18" s="47"/>
      <c r="L18" s="46">
        <f t="shared" ref="L18:M18" si="19">SUM(L6:L17)</f>
        <v>2.8719999999999999</v>
      </c>
      <c r="M18" s="31">
        <f t="shared" si="19"/>
        <v>72.02</v>
      </c>
      <c r="N18" s="47"/>
      <c r="O18" s="46">
        <f t="shared" ref="O18:P18" si="20">SUM(O6:O17)</f>
        <v>5.0000000000000001E-3</v>
      </c>
      <c r="P18" s="31">
        <f t="shared" si="20"/>
        <v>0.3</v>
      </c>
      <c r="Q18" s="47"/>
      <c r="R18" s="46">
        <f t="shared" ref="R18:S18" si="21">SUM(R6:R17)</f>
        <v>2.1639999999999997</v>
      </c>
      <c r="S18" s="31">
        <f t="shared" si="21"/>
        <v>17.3</v>
      </c>
      <c r="T18" s="47"/>
      <c r="U18" s="46">
        <f t="shared" ref="U18:V18" si="22">SUM(U6:U17)</f>
        <v>0</v>
      </c>
      <c r="V18" s="31">
        <f t="shared" si="22"/>
        <v>0</v>
      </c>
      <c r="W18" s="47"/>
      <c r="X18" s="46">
        <f t="shared" ref="X18:Y18" si="23">SUM(X6:X17)</f>
        <v>0</v>
      </c>
      <c r="Y18" s="31">
        <f t="shared" si="23"/>
        <v>0</v>
      </c>
      <c r="Z18" s="47"/>
      <c r="AA18" s="46">
        <f t="shared" ref="AA18:AB18" si="24">SUM(AA6:AA17)</f>
        <v>1249.2329999999999</v>
      </c>
      <c r="AB18" s="31">
        <f t="shared" si="24"/>
        <v>14386.16</v>
      </c>
      <c r="AC18" s="47"/>
      <c r="AD18" s="46">
        <f t="shared" ref="AD18:AE18" si="25">SUM(AD6:AD17)</f>
        <v>0</v>
      </c>
      <c r="AE18" s="31">
        <f t="shared" si="25"/>
        <v>0</v>
      </c>
      <c r="AF18" s="47"/>
      <c r="AG18" s="46">
        <f t="shared" ref="AG18:AH18" si="26">SUM(AG6:AG17)</f>
        <v>0</v>
      </c>
      <c r="AH18" s="31">
        <f t="shared" si="26"/>
        <v>0</v>
      </c>
      <c r="AI18" s="47"/>
      <c r="AJ18" s="46">
        <f t="shared" ref="AJ18:AK18" si="27">SUM(AJ6:AJ17)</f>
        <v>1459.1599999999999</v>
      </c>
      <c r="AK18" s="31">
        <f t="shared" si="27"/>
        <v>16416.45</v>
      </c>
      <c r="AL18" s="47"/>
      <c r="AM18" s="46">
        <f t="shared" ref="AM18:AN18" si="28">SUM(AM6:AM17)</f>
        <v>0</v>
      </c>
      <c r="AN18" s="31">
        <f t="shared" si="28"/>
        <v>0</v>
      </c>
      <c r="AO18" s="47"/>
      <c r="AP18" s="46">
        <f t="shared" ref="AP18:AQ18" si="29">SUM(AP6:AP17)</f>
        <v>0</v>
      </c>
      <c r="AQ18" s="31">
        <f t="shared" si="29"/>
        <v>0</v>
      </c>
      <c r="AR18" s="47"/>
      <c r="AS18" s="32">
        <f t="shared" si="5"/>
        <v>2713.4339999999997</v>
      </c>
      <c r="AT18" s="33">
        <f t="shared" si="6"/>
        <v>30892.230000000003</v>
      </c>
    </row>
    <row r="19" spans="1:46" x14ac:dyDescent="0.3">
      <c r="A19" s="36">
        <v>2018</v>
      </c>
      <c r="B19" s="37" t="s">
        <v>5</v>
      </c>
      <c r="C19" s="45">
        <v>0</v>
      </c>
      <c r="D19" s="10">
        <v>0</v>
      </c>
      <c r="E19" s="40">
        <f t="shared" ref="E19:E30" si="30">IF(C19=0,0,D19/C19*1000)</f>
        <v>0</v>
      </c>
      <c r="F19" s="43">
        <v>0</v>
      </c>
      <c r="G19" s="25">
        <v>0</v>
      </c>
      <c r="H19" s="44">
        <v>0</v>
      </c>
      <c r="I19" s="45">
        <v>0</v>
      </c>
      <c r="J19" s="10">
        <v>0</v>
      </c>
      <c r="K19" s="40">
        <v>0</v>
      </c>
      <c r="L19" s="43">
        <v>0</v>
      </c>
      <c r="M19" s="25">
        <v>0</v>
      </c>
      <c r="N19" s="44">
        <v>0</v>
      </c>
      <c r="O19" s="43">
        <v>0</v>
      </c>
      <c r="P19" s="25">
        <v>0</v>
      </c>
      <c r="Q19" s="44">
        <v>0</v>
      </c>
      <c r="R19" s="43">
        <v>0</v>
      </c>
      <c r="S19" s="25">
        <v>0</v>
      </c>
      <c r="T19" s="44">
        <v>0</v>
      </c>
      <c r="U19" s="43">
        <v>0</v>
      </c>
      <c r="V19" s="25">
        <v>0</v>
      </c>
      <c r="W19" s="44">
        <v>0</v>
      </c>
      <c r="X19" s="43">
        <v>0</v>
      </c>
      <c r="Y19" s="25">
        <v>0</v>
      </c>
      <c r="Z19" s="44">
        <f t="shared" ref="Z19:Z30" si="31">IF(X19=0,0,Y19/X19*1000)</f>
        <v>0</v>
      </c>
      <c r="AA19" s="43">
        <v>0</v>
      </c>
      <c r="AB19" s="25">
        <v>0</v>
      </c>
      <c r="AC19" s="44">
        <v>0</v>
      </c>
      <c r="AD19" s="43">
        <v>0</v>
      </c>
      <c r="AE19" s="25">
        <v>0</v>
      </c>
      <c r="AF19" s="44">
        <v>0</v>
      </c>
      <c r="AG19" s="43">
        <v>0</v>
      </c>
      <c r="AH19" s="25">
        <v>0</v>
      </c>
      <c r="AI19" s="44">
        <f t="shared" ref="AI19:AI30" si="32">IF(AG19=0,0,AH19/AG19*1000)</f>
        <v>0</v>
      </c>
      <c r="AJ19" s="43">
        <v>313.16000000000003</v>
      </c>
      <c r="AK19" s="25">
        <v>3812.58</v>
      </c>
      <c r="AL19" s="44">
        <f t="shared" ref="AL19" si="33">AK19/AJ19*1000</f>
        <v>12174.543364414356</v>
      </c>
      <c r="AM19" s="43">
        <v>0</v>
      </c>
      <c r="AN19" s="25">
        <v>0</v>
      </c>
      <c r="AO19" s="44">
        <f t="shared" ref="AO19:AO30" si="34">IF(AM19=0,0,AN19/AM19*1000)</f>
        <v>0</v>
      </c>
      <c r="AP19" s="43">
        <v>0</v>
      </c>
      <c r="AQ19" s="25">
        <v>0</v>
      </c>
      <c r="AR19" s="44">
        <v>0</v>
      </c>
      <c r="AS19" s="26">
        <f t="shared" ref="AS19:AS29" si="35">L19+O19+R19+AA19+AJ19+AD19+AP19+F19</f>
        <v>313.16000000000003</v>
      </c>
      <c r="AT19" s="27">
        <f t="shared" ref="AT19:AT29" si="36">M19+P19+S19+AB19+AK19+AE19+AQ19+G19</f>
        <v>3812.58</v>
      </c>
    </row>
    <row r="20" spans="1:46" x14ac:dyDescent="0.3">
      <c r="A20" s="38">
        <v>2018</v>
      </c>
      <c r="B20" s="39" t="s">
        <v>6</v>
      </c>
      <c r="C20" s="45">
        <v>0</v>
      </c>
      <c r="D20" s="10">
        <v>0</v>
      </c>
      <c r="E20" s="40">
        <f t="shared" si="30"/>
        <v>0</v>
      </c>
      <c r="F20" s="45">
        <v>0</v>
      </c>
      <c r="G20" s="10">
        <v>0</v>
      </c>
      <c r="H20" s="40">
        <v>0</v>
      </c>
      <c r="I20" s="45">
        <v>0</v>
      </c>
      <c r="J20" s="10">
        <v>0</v>
      </c>
      <c r="K20" s="40">
        <v>0</v>
      </c>
      <c r="L20" s="45">
        <v>0</v>
      </c>
      <c r="M20" s="10">
        <v>0</v>
      </c>
      <c r="N20" s="40">
        <v>0</v>
      </c>
      <c r="O20" s="45">
        <v>0</v>
      </c>
      <c r="P20" s="10">
        <v>0</v>
      </c>
      <c r="Q20" s="40">
        <v>0</v>
      </c>
      <c r="R20" s="45">
        <v>0</v>
      </c>
      <c r="S20" s="10">
        <v>0</v>
      </c>
      <c r="T20" s="40">
        <v>0</v>
      </c>
      <c r="U20" s="45">
        <v>0</v>
      </c>
      <c r="V20" s="10">
        <v>0</v>
      </c>
      <c r="W20" s="40">
        <v>0</v>
      </c>
      <c r="X20" s="45">
        <v>0</v>
      </c>
      <c r="Y20" s="10">
        <v>0</v>
      </c>
      <c r="Z20" s="40">
        <f t="shared" si="31"/>
        <v>0</v>
      </c>
      <c r="AA20" s="45">
        <v>0</v>
      </c>
      <c r="AB20" s="10">
        <v>0</v>
      </c>
      <c r="AC20" s="40">
        <v>0</v>
      </c>
      <c r="AD20" s="45">
        <v>0</v>
      </c>
      <c r="AE20" s="10">
        <v>0</v>
      </c>
      <c r="AF20" s="40">
        <v>0</v>
      </c>
      <c r="AG20" s="45">
        <v>0</v>
      </c>
      <c r="AH20" s="10">
        <v>0</v>
      </c>
      <c r="AI20" s="40">
        <f t="shared" si="32"/>
        <v>0</v>
      </c>
      <c r="AJ20" s="45">
        <v>0</v>
      </c>
      <c r="AK20" s="10">
        <v>0</v>
      </c>
      <c r="AL20" s="40">
        <v>0</v>
      </c>
      <c r="AM20" s="45">
        <v>0</v>
      </c>
      <c r="AN20" s="10">
        <v>0</v>
      </c>
      <c r="AO20" s="40">
        <f t="shared" si="34"/>
        <v>0</v>
      </c>
      <c r="AP20" s="45">
        <v>0</v>
      </c>
      <c r="AQ20" s="10">
        <v>0</v>
      </c>
      <c r="AR20" s="40">
        <v>0</v>
      </c>
      <c r="AS20" s="5">
        <f t="shared" si="35"/>
        <v>0</v>
      </c>
      <c r="AT20" s="13">
        <f t="shared" si="36"/>
        <v>0</v>
      </c>
    </row>
    <row r="21" spans="1:46" x14ac:dyDescent="0.3">
      <c r="A21" s="38">
        <v>2018</v>
      </c>
      <c r="B21" s="39" t="s">
        <v>7</v>
      </c>
      <c r="C21" s="45">
        <v>0</v>
      </c>
      <c r="D21" s="10">
        <v>0</v>
      </c>
      <c r="E21" s="40">
        <f t="shared" si="30"/>
        <v>0</v>
      </c>
      <c r="F21" s="45">
        <v>0</v>
      </c>
      <c r="G21" s="10">
        <v>0</v>
      </c>
      <c r="H21" s="40">
        <v>0</v>
      </c>
      <c r="I21" s="45">
        <v>0</v>
      </c>
      <c r="J21" s="10">
        <v>0</v>
      </c>
      <c r="K21" s="40">
        <v>0</v>
      </c>
      <c r="L21" s="45">
        <v>9</v>
      </c>
      <c r="M21" s="10">
        <v>216.97</v>
      </c>
      <c r="N21" s="40">
        <f t="shared" ref="N21:N28" si="37">M21/L21*1000</f>
        <v>24107.777777777777</v>
      </c>
      <c r="O21" s="45">
        <v>0</v>
      </c>
      <c r="P21" s="10">
        <v>0</v>
      </c>
      <c r="Q21" s="40">
        <v>0</v>
      </c>
      <c r="R21" s="45">
        <v>0</v>
      </c>
      <c r="S21" s="10">
        <v>0</v>
      </c>
      <c r="T21" s="40">
        <v>0</v>
      </c>
      <c r="U21" s="45">
        <v>0</v>
      </c>
      <c r="V21" s="10">
        <v>0</v>
      </c>
      <c r="W21" s="40">
        <v>0</v>
      </c>
      <c r="X21" s="45">
        <v>0</v>
      </c>
      <c r="Y21" s="10">
        <v>0</v>
      </c>
      <c r="Z21" s="40">
        <f t="shared" si="31"/>
        <v>0</v>
      </c>
      <c r="AA21" s="45">
        <v>0</v>
      </c>
      <c r="AB21" s="10">
        <v>0</v>
      </c>
      <c r="AC21" s="40">
        <v>0</v>
      </c>
      <c r="AD21" s="45">
        <v>0</v>
      </c>
      <c r="AE21" s="10">
        <v>0</v>
      </c>
      <c r="AF21" s="40">
        <v>0</v>
      </c>
      <c r="AG21" s="45">
        <v>0</v>
      </c>
      <c r="AH21" s="10">
        <v>0</v>
      </c>
      <c r="AI21" s="40">
        <f t="shared" si="32"/>
        <v>0</v>
      </c>
      <c r="AJ21" s="45">
        <v>0</v>
      </c>
      <c r="AK21" s="10">
        <v>0</v>
      </c>
      <c r="AL21" s="40">
        <v>0</v>
      </c>
      <c r="AM21" s="45">
        <v>0</v>
      </c>
      <c r="AN21" s="10">
        <v>0</v>
      </c>
      <c r="AO21" s="40">
        <f t="shared" si="34"/>
        <v>0</v>
      </c>
      <c r="AP21" s="45">
        <v>0</v>
      </c>
      <c r="AQ21" s="10">
        <v>0</v>
      </c>
      <c r="AR21" s="40">
        <v>0</v>
      </c>
      <c r="AS21" s="5">
        <f t="shared" si="35"/>
        <v>9</v>
      </c>
      <c r="AT21" s="13">
        <f t="shared" si="36"/>
        <v>216.97</v>
      </c>
    </row>
    <row r="22" spans="1:46" x14ac:dyDescent="0.3">
      <c r="A22" s="38">
        <v>2018</v>
      </c>
      <c r="B22" s="39" t="s">
        <v>8</v>
      </c>
      <c r="C22" s="45">
        <v>0</v>
      </c>
      <c r="D22" s="10">
        <v>0</v>
      </c>
      <c r="E22" s="40">
        <f t="shared" si="30"/>
        <v>0</v>
      </c>
      <c r="F22" s="45">
        <v>0</v>
      </c>
      <c r="G22" s="10">
        <v>0</v>
      </c>
      <c r="H22" s="40">
        <v>0</v>
      </c>
      <c r="I22" s="45">
        <v>0</v>
      </c>
      <c r="J22" s="10">
        <v>0</v>
      </c>
      <c r="K22" s="40">
        <v>0</v>
      </c>
      <c r="L22" s="45">
        <v>9</v>
      </c>
      <c r="M22" s="10">
        <v>228.88</v>
      </c>
      <c r="N22" s="40">
        <f t="shared" si="37"/>
        <v>25431.111111111109</v>
      </c>
      <c r="O22" s="45">
        <v>0</v>
      </c>
      <c r="P22" s="10">
        <v>0</v>
      </c>
      <c r="Q22" s="40">
        <v>0</v>
      </c>
      <c r="R22" s="45">
        <v>0</v>
      </c>
      <c r="S22" s="10">
        <v>0</v>
      </c>
      <c r="T22" s="40">
        <v>0</v>
      </c>
      <c r="U22" s="45">
        <v>0</v>
      </c>
      <c r="V22" s="10">
        <v>0</v>
      </c>
      <c r="W22" s="40">
        <v>0</v>
      </c>
      <c r="X22" s="45">
        <v>0</v>
      </c>
      <c r="Y22" s="10">
        <v>0</v>
      </c>
      <c r="Z22" s="40">
        <f t="shared" si="31"/>
        <v>0</v>
      </c>
      <c r="AA22" s="45">
        <v>0</v>
      </c>
      <c r="AB22" s="10">
        <v>0</v>
      </c>
      <c r="AC22" s="40">
        <v>0</v>
      </c>
      <c r="AD22" s="45">
        <v>0</v>
      </c>
      <c r="AE22" s="10">
        <v>0</v>
      </c>
      <c r="AF22" s="40">
        <v>0</v>
      </c>
      <c r="AG22" s="45">
        <v>0</v>
      </c>
      <c r="AH22" s="10">
        <v>0</v>
      </c>
      <c r="AI22" s="40">
        <f t="shared" si="32"/>
        <v>0</v>
      </c>
      <c r="AJ22" s="45">
        <v>0</v>
      </c>
      <c r="AK22" s="10">
        <v>0</v>
      </c>
      <c r="AL22" s="40">
        <v>0</v>
      </c>
      <c r="AM22" s="45">
        <v>0</v>
      </c>
      <c r="AN22" s="10">
        <v>0</v>
      </c>
      <c r="AO22" s="40">
        <f t="shared" si="34"/>
        <v>0</v>
      </c>
      <c r="AP22" s="45">
        <v>0</v>
      </c>
      <c r="AQ22" s="10">
        <v>0</v>
      </c>
      <c r="AR22" s="40">
        <v>0</v>
      </c>
      <c r="AS22" s="5">
        <f t="shared" si="35"/>
        <v>9</v>
      </c>
      <c r="AT22" s="13">
        <f t="shared" si="36"/>
        <v>228.88</v>
      </c>
    </row>
    <row r="23" spans="1:46" x14ac:dyDescent="0.3">
      <c r="A23" s="38">
        <v>2018</v>
      </c>
      <c r="B23" s="39" t="s">
        <v>9</v>
      </c>
      <c r="C23" s="45">
        <v>0</v>
      </c>
      <c r="D23" s="10">
        <v>0</v>
      </c>
      <c r="E23" s="40">
        <f t="shared" si="30"/>
        <v>0</v>
      </c>
      <c r="F23" s="45">
        <v>0</v>
      </c>
      <c r="G23" s="10">
        <v>0</v>
      </c>
      <c r="H23" s="40">
        <v>0</v>
      </c>
      <c r="I23" s="45">
        <v>0</v>
      </c>
      <c r="J23" s="10">
        <v>0</v>
      </c>
      <c r="K23" s="40">
        <v>0</v>
      </c>
      <c r="L23" s="45">
        <v>0</v>
      </c>
      <c r="M23" s="10">
        <v>0</v>
      </c>
      <c r="N23" s="40">
        <v>0</v>
      </c>
      <c r="O23" s="45">
        <v>0</v>
      </c>
      <c r="P23" s="10">
        <v>0</v>
      </c>
      <c r="Q23" s="40">
        <v>0</v>
      </c>
      <c r="R23" s="45">
        <v>0</v>
      </c>
      <c r="S23" s="10">
        <v>0</v>
      </c>
      <c r="T23" s="40">
        <v>0</v>
      </c>
      <c r="U23" s="45">
        <v>0</v>
      </c>
      <c r="V23" s="10">
        <v>0</v>
      </c>
      <c r="W23" s="40">
        <v>0</v>
      </c>
      <c r="X23" s="45">
        <v>0</v>
      </c>
      <c r="Y23" s="10">
        <v>0</v>
      </c>
      <c r="Z23" s="40">
        <f t="shared" si="31"/>
        <v>0</v>
      </c>
      <c r="AA23" s="45">
        <v>1000.222</v>
      </c>
      <c r="AB23" s="10">
        <v>10735.6</v>
      </c>
      <c r="AC23" s="40">
        <f t="shared" ref="AC23:AC30" si="38">AB23/AA23*1000</f>
        <v>10733.217225775878</v>
      </c>
      <c r="AD23" s="45">
        <v>0</v>
      </c>
      <c r="AE23" s="10">
        <v>0</v>
      </c>
      <c r="AF23" s="40">
        <v>0</v>
      </c>
      <c r="AG23" s="45">
        <v>0</v>
      </c>
      <c r="AH23" s="10">
        <v>0</v>
      </c>
      <c r="AI23" s="40">
        <f t="shared" si="32"/>
        <v>0</v>
      </c>
      <c r="AJ23" s="45">
        <v>0</v>
      </c>
      <c r="AK23" s="10">
        <v>0</v>
      </c>
      <c r="AL23" s="40">
        <v>0</v>
      </c>
      <c r="AM23" s="45">
        <v>0</v>
      </c>
      <c r="AN23" s="10">
        <v>0</v>
      </c>
      <c r="AO23" s="40">
        <f t="shared" si="34"/>
        <v>0</v>
      </c>
      <c r="AP23" s="45">
        <v>0</v>
      </c>
      <c r="AQ23" s="10">
        <v>0</v>
      </c>
      <c r="AR23" s="40">
        <v>0</v>
      </c>
      <c r="AS23" s="5">
        <f t="shared" si="35"/>
        <v>1000.222</v>
      </c>
      <c r="AT23" s="13">
        <f t="shared" si="36"/>
        <v>10735.6</v>
      </c>
    </row>
    <row r="24" spans="1:46" x14ac:dyDescent="0.3">
      <c r="A24" s="38">
        <v>2018</v>
      </c>
      <c r="B24" s="39" t="s">
        <v>10</v>
      </c>
      <c r="C24" s="45">
        <v>0</v>
      </c>
      <c r="D24" s="10">
        <v>0</v>
      </c>
      <c r="E24" s="40">
        <f t="shared" si="30"/>
        <v>0</v>
      </c>
      <c r="F24" s="45">
        <v>0</v>
      </c>
      <c r="G24" s="10">
        <v>0</v>
      </c>
      <c r="H24" s="40">
        <v>0</v>
      </c>
      <c r="I24" s="45">
        <v>0</v>
      </c>
      <c r="J24" s="10">
        <v>0</v>
      </c>
      <c r="K24" s="40">
        <f t="shared" ref="K24:K30" si="39">IF(I24=0,0,J24/I24*1000)</f>
        <v>0</v>
      </c>
      <c r="L24" s="45">
        <v>0</v>
      </c>
      <c r="M24" s="10">
        <v>0</v>
      </c>
      <c r="N24" s="40">
        <v>0</v>
      </c>
      <c r="O24" s="45">
        <v>0</v>
      </c>
      <c r="P24" s="10">
        <v>0</v>
      </c>
      <c r="Q24" s="40">
        <v>0</v>
      </c>
      <c r="R24" s="45">
        <v>2.4</v>
      </c>
      <c r="S24" s="10">
        <v>8.2100000000000009</v>
      </c>
      <c r="T24" s="40">
        <f t="shared" ref="T24" si="40">S24/R24*1000</f>
        <v>3420.8333333333339</v>
      </c>
      <c r="U24" s="45">
        <v>0</v>
      </c>
      <c r="V24" s="10">
        <v>0</v>
      </c>
      <c r="W24" s="40">
        <v>0</v>
      </c>
      <c r="X24" s="45">
        <v>0</v>
      </c>
      <c r="Y24" s="10">
        <v>0</v>
      </c>
      <c r="Z24" s="40">
        <f t="shared" si="31"/>
        <v>0</v>
      </c>
      <c r="AA24" s="45">
        <v>1500.058</v>
      </c>
      <c r="AB24" s="10">
        <v>16143.066000000001</v>
      </c>
      <c r="AC24" s="40">
        <f t="shared" si="38"/>
        <v>10761.627883721831</v>
      </c>
      <c r="AD24" s="45">
        <v>0</v>
      </c>
      <c r="AE24" s="10">
        <v>0</v>
      </c>
      <c r="AF24" s="40">
        <v>0</v>
      </c>
      <c r="AG24" s="45">
        <v>0</v>
      </c>
      <c r="AH24" s="10">
        <v>0</v>
      </c>
      <c r="AI24" s="40">
        <f t="shared" si="32"/>
        <v>0</v>
      </c>
      <c r="AJ24" s="45">
        <v>0</v>
      </c>
      <c r="AK24" s="10">
        <v>0</v>
      </c>
      <c r="AL24" s="40">
        <v>0</v>
      </c>
      <c r="AM24" s="45">
        <v>0</v>
      </c>
      <c r="AN24" s="10">
        <v>0</v>
      </c>
      <c r="AO24" s="40">
        <f t="shared" si="34"/>
        <v>0</v>
      </c>
      <c r="AP24" s="45">
        <v>0</v>
      </c>
      <c r="AQ24" s="10">
        <v>0</v>
      </c>
      <c r="AR24" s="40">
        <v>0</v>
      </c>
      <c r="AS24" s="5">
        <f t="shared" si="35"/>
        <v>1502.4580000000001</v>
      </c>
      <c r="AT24" s="13">
        <f t="shared" si="36"/>
        <v>16151.276</v>
      </c>
    </row>
    <row r="25" spans="1:46" x14ac:dyDescent="0.3">
      <c r="A25" s="38">
        <v>2018</v>
      </c>
      <c r="B25" s="39" t="s">
        <v>11</v>
      </c>
      <c r="C25" s="45">
        <v>0</v>
      </c>
      <c r="D25" s="10">
        <v>0</v>
      </c>
      <c r="E25" s="40">
        <f t="shared" si="30"/>
        <v>0</v>
      </c>
      <c r="F25" s="45">
        <v>0</v>
      </c>
      <c r="G25" s="10">
        <v>0</v>
      </c>
      <c r="H25" s="40">
        <v>0</v>
      </c>
      <c r="I25" s="45">
        <v>0</v>
      </c>
      <c r="J25" s="10">
        <v>0</v>
      </c>
      <c r="K25" s="40">
        <f t="shared" si="39"/>
        <v>0</v>
      </c>
      <c r="L25" s="45">
        <v>9</v>
      </c>
      <c r="M25" s="10">
        <v>243.58099999999999</v>
      </c>
      <c r="N25" s="40">
        <f t="shared" si="37"/>
        <v>27064.555555555555</v>
      </c>
      <c r="O25" s="45">
        <v>0</v>
      </c>
      <c r="P25" s="10">
        <v>0</v>
      </c>
      <c r="Q25" s="40">
        <v>0</v>
      </c>
      <c r="R25" s="45">
        <v>0</v>
      </c>
      <c r="S25" s="10">
        <v>0</v>
      </c>
      <c r="T25" s="40">
        <v>0</v>
      </c>
      <c r="U25" s="45">
        <v>0</v>
      </c>
      <c r="V25" s="10">
        <v>0</v>
      </c>
      <c r="W25" s="40">
        <v>0</v>
      </c>
      <c r="X25" s="45">
        <v>0</v>
      </c>
      <c r="Y25" s="10">
        <v>0</v>
      </c>
      <c r="Z25" s="40">
        <f t="shared" si="31"/>
        <v>0</v>
      </c>
      <c r="AA25" s="45">
        <v>499.00700000000001</v>
      </c>
      <c r="AB25" s="10">
        <v>5038.6850000000004</v>
      </c>
      <c r="AC25" s="40">
        <f t="shared" si="38"/>
        <v>10097.423483037312</v>
      </c>
      <c r="AD25" s="45">
        <v>0</v>
      </c>
      <c r="AE25" s="10">
        <v>0</v>
      </c>
      <c r="AF25" s="40">
        <v>0</v>
      </c>
      <c r="AG25" s="45">
        <v>0</v>
      </c>
      <c r="AH25" s="10">
        <v>0</v>
      </c>
      <c r="AI25" s="40">
        <f t="shared" si="32"/>
        <v>0</v>
      </c>
      <c r="AJ25" s="45">
        <v>0</v>
      </c>
      <c r="AK25" s="10">
        <v>0</v>
      </c>
      <c r="AL25" s="40">
        <v>0</v>
      </c>
      <c r="AM25" s="45">
        <v>0</v>
      </c>
      <c r="AN25" s="10">
        <v>0</v>
      </c>
      <c r="AO25" s="40">
        <f t="shared" si="34"/>
        <v>0</v>
      </c>
      <c r="AP25" s="45">
        <v>0</v>
      </c>
      <c r="AQ25" s="10">
        <v>0</v>
      </c>
      <c r="AR25" s="40">
        <v>0</v>
      </c>
      <c r="AS25" s="5">
        <f t="shared" si="35"/>
        <v>508.00700000000001</v>
      </c>
      <c r="AT25" s="13">
        <f t="shared" si="36"/>
        <v>5282.2660000000005</v>
      </c>
    </row>
    <row r="26" spans="1:46" x14ac:dyDescent="0.3">
      <c r="A26" s="38">
        <v>2018</v>
      </c>
      <c r="B26" s="39" t="s">
        <v>12</v>
      </c>
      <c r="C26" s="45">
        <v>0</v>
      </c>
      <c r="D26" s="10">
        <v>0</v>
      </c>
      <c r="E26" s="40">
        <f t="shared" si="30"/>
        <v>0</v>
      </c>
      <c r="F26" s="45">
        <v>0</v>
      </c>
      <c r="G26" s="10">
        <v>0</v>
      </c>
      <c r="H26" s="40">
        <v>0</v>
      </c>
      <c r="I26" s="45">
        <v>0</v>
      </c>
      <c r="J26" s="10">
        <v>0</v>
      </c>
      <c r="K26" s="40">
        <f t="shared" si="39"/>
        <v>0</v>
      </c>
      <c r="L26" s="45">
        <v>0</v>
      </c>
      <c r="M26" s="10">
        <v>0</v>
      </c>
      <c r="N26" s="40">
        <v>0</v>
      </c>
      <c r="O26" s="45">
        <v>0</v>
      </c>
      <c r="P26" s="10">
        <v>0</v>
      </c>
      <c r="Q26" s="40">
        <v>0</v>
      </c>
      <c r="R26" s="45">
        <v>0</v>
      </c>
      <c r="S26" s="10">
        <v>0</v>
      </c>
      <c r="T26" s="40">
        <v>0</v>
      </c>
      <c r="U26" s="45">
        <v>0</v>
      </c>
      <c r="V26" s="10">
        <v>0</v>
      </c>
      <c r="W26" s="40">
        <v>0</v>
      </c>
      <c r="X26" s="45">
        <v>0</v>
      </c>
      <c r="Y26" s="10">
        <v>0</v>
      </c>
      <c r="Z26" s="40">
        <f t="shared" si="31"/>
        <v>0</v>
      </c>
      <c r="AA26" s="45">
        <v>0</v>
      </c>
      <c r="AB26" s="10">
        <v>0</v>
      </c>
      <c r="AC26" s="40">
        <v>0</v>
      </c>
      <c r="AD26" s="45">
        <v>2.1999999999999999E-2</v>
      </c>
      <c r="AE26" s="10">
        <v>0.91600000000000004</v>
      </c>
      <c r="AF26" s="40">
        <f t="shared" ref="AF26" si="41">AE26/AD26*1000</f>
        <v>41636.36363636364</v>
      </c>
      <c r="AG26" s="45">
        <v>0</v>
      </c>
      <c r="AH26" s="10">
        <v>0</v>
      </c>
      <c r="AI26" s="40">
        <f t="shared" si="32"/>
        <v>0</v>
      </c>
      <c r="AJ26" s="45">
        <v>0</v>
      </c>
      <c r="AK26" s="10">
        <v>0</v>
      </c>
      <c r="AL26" s="40">
        <v>0</v>
      </c>
      <c r="AM26" s="45">
        <v>0</v>
      </c>
      <c r="AN26" s="10">
        <v>0</v>
      </c>
      <c r="AO26" s="40">
        <f t="shared" si="34"/>
        <v>0</v>
      </c>
      <c r="AP26" s="45">
        <v>0</v>
      </c>
      <c r="AQ26" s="10">
        <v>0</v>
      </c>
      <c r="AR26" s="40">
        <v>0</v>
      </c>
      <c r="AS26" s="5">
        <f t="shared" si="35"/>
        <v>2.1999999999999999E-2</v>
      </c>
      <c r="AT26" s="13">
        <f t="shared" si="36"/>
        <v>0.91600000000000004</v>
      </c>
    </row>
    <row r="27" spans="1:46" x14ac:dyDescent="0.3">
      <c r="A27" s="38">
        <v>2018</v>
      </c>
      <c r="B27" s="39" t="s">
        <v>13</v>
      </c>
      <c r="C27" s="45">
        <v>0</v>
      </c>
      <c r="D27" s="10">
        <v>0</v>
      </c>
      <c r="E27" s="40">
        <f t="shared" si="30"/>
        <v>0</v>
      </c>
      <c r="F27" s="45">
        <v>0</v>
      </c>
      <c r="G27" s="10">
        <v>0</v>
      </c>
      <c r="H27" s="40">
        <v>0</v>
      </c>
      <c r="I27" s="45">
        <v>0</v>
      </c>
      <c r="J27" s="10">
        <v>0</v>
      </c>
      <c r="K27" s="40">
        <f t="shared" si="39"/>
        <v>0</v>
      </c>
      <c r="L27" s="45">
        <v>0</v>
      </c>
      <c r="M27" s="10">
        <v>0</v>
      </c>
      <c r="N27" s="40">
        <v>0</v>
      </c>
      <c r="O27" s="45">
        <v>0</v>
      </c>
      <c r="P27" s="10">
        <v>0</v>
      </c>
      <c r="Q27" s="40">
        <v>0</v>
      </c>
      <c r="R27" s="45">
        <v>0</v>
      </c>
      <c r="S27" s="10">
        <v>0</v>
      </c>
      <c r="T27" s="40">
        <v>0</v>
      </c>
      <c r="U27" s="45">
        <v>0</v>
      </c>
      <c r="V27" s="10">
        <v>0</v>
      </c>
      <c r="W27" s="40">
        <v>0</v>
      </c>
      <c r="X27" s="45">
        <v>0</v>
      </c>
      <c r="Y27" s="10">
        <v>0</v>
      </c>
      <c r="Z27" s="40">
        <f t="shared" si="31"/>
        <v>0</v>
      </c>
      <c r="AA27" s="45">
        <v>898.46400000000006</v>
      </c>
      <c r="AB27" s="10">
        <v>9847.2890000000007</v>
      </c>
      <c r="AC27" s="40">
        <f t="shared" si="38"/>
        <v>10960.137523595826</v>
      </c>
      <c r="AD27" s="45">
        <v>0</v>
      </c>
      <c r="AE27" s="10">
        <v>0</v>
      </c>
      <c r="AF27" s="40">
        <v>0</v>
      </c>
      <c r="AG27" s="45">
        <v>0</v>
      </c>
      <c r="AH27" s="10">
        <v>0</v>
      </c>
      <c r="AI27" s="40">
        <f t="shared" si="32"/>
        <v>0</v>
      </c>
      <c r="AJ27" s="45">
        <v>0</v>
      </c>
      <c r="AK27" s="10">
        <v>0</v>
      </c>
      <c r="AL27" s="40">
        <v>0</v>
      </c>
      <c r="AM27" s="45">
        <v>0</v>
      </c>
      <c r="AN27" s="10">
        <v>0</v>
      </c>
      <c r="AO27" s="40">
        <f t="shared" si="34"/>
        <v>0</v>
      </c>
      <c r="AP27" s="45">
        <v>18.116</v>
      </c>
      <c r="AQ27" s="10">
        <v>213.01</v>
      </c>
      <c r="AR27" s="40">
        <f t="shared" ref="AR27" si="42">AQ27/AP27*1000</f>
        <v>11758.114374034003</v>
      </c>
      <c r="AS27" s="5">
        <f t="shared" si="35"/>
        <v>916.58</v>
      </c>
      <c r="AT27" s="13">
        <f t="shared" si="36"/>
        <v>10060.299000000001</v>
      </c>
    </row>
    <row r="28" spans="1:46" x14ac:dyDescent="0.3">
      <c r="A28" s="38">
        <v>2018</v>
      </c>
      <c r="B28" s="39" t="s">
        <v>14</v>
      </c>
      <c r="C28" s="45">
        <v>0</v>
      </c>
      <c r="D28" s="10">
        <v>0</v>
      </c>
      <c r="E28" s="40">
        <f t="shared" si="30"/>
        <v>0</v>
      </c>
      <c r="F28" s="45">
        <v>0</v>
      </c>
      <c r="G28" s="10">
        <v>0</v>
      </c>
      <c r="H28" s="40">
        <v>0</v>
      </c>
      <c r="I28" s="45">
        <v>0</v>
      </c>
      <c r="J28" s="10">
        <v>0</v>
      </c>
      <c r="K28" s="40">
        <f t="shared" si="39"/>
        <v>0</v>
      </c>
      <c r="L28" s="45">
        <v>9</v>
      </c>
      <c r="M28" s="10">
        <v>264.55799999999999</v>
      </c>
      <c r="N28" s="40">
        <f t="shared" si="37"/>
        <v>29395.333333333332</v>
      </c>
      <c r="O28" s="45">
        <v>0</v>
      </c>
      <c r="P28" s="10">
        <v>0</v>
      </c>
      <c r="Q28" s="40">
        <v>0</v>
      </c>
      <c r="R28" s="45">
        <v>0</v>
      </c>
      <c r="S28" s="10">
        <v>0</v>
      </c>
      <c r="T28" s="40">
        <v>0</v>
      </c>
      <c r="U28" s="45">
        <v>0</v>
      </c>
      <c r="V28" s="10">
        <v>0</v>
      </c>
      <c r="W28" s="40">
        <v>0</v>
      </c>
      <c r="X28" s="45">
        <v>0</v>
      </c>
      <c r="Y28" s="10">
        <v>0</v>
      </c>
      <c r="Z28" s="40">
        <f t="shared" si="31"/>
        <v>0</v>
      </c>
      <c r="AA28" s="45">
        <v>1240.202</v>
      </c>
      <c r="AB28" s="10">
        <v>15242.902</v>
      </c>
      <c r="AC28" s="40">
        <f t="shared" si="38"/>
        <v>12290.660714948048</v>
      </c>
      <c r="AD28" s="45">
        <v>0</v>
      </c>
      <c r="AE28" s="10">
        <v>0</v>
      </c>
      <c r="AF28" s="40">
        <v>0</v>
      </c>
      <c r="AG28" s="45">
        <v>0</v>
      </c>
      <c r="AH28" s="10">
        <v>0</v>
      </c>
      <c r="AI28" s="40">
        <f t="shared" si="32"/>
        <v>0</v>
      </c>
      <c r="AJ28" s="45">
        <v>0</v>
      </c>
      <c r="AK28" s="10">
        <v>0</v>
      </c>
      <c r="AL28" s="40">
        <v>0</v>
      </c>
      <c r="AM28" s="45">
        <v>0</v>
      </c>
      <c r="AN28" s="10">
        <v>0</v>
      </c>
      <c r="AO28" s="40">
        <f t="shared" si="34"/>
        <v>0</v>
      </c>
      <c r="AP28" s="45">
        <v>0</v>
      </c>
      <c r="AQ28" s="10">
        <v>0</v>
      </c>
      <c r="AR28" s="40">
        <v>0</v>
      </c>
      <c r="AS28" s="5">
        <f t="shared" si="35"/>
        <v>1249.202</v>
      </c>
      <c r="AT28" s="13">
        <f t="shared" si="36"/>
        <v>15507.46</v>
      </c>
    </row>
    <row r="29" spans="1:46" x14ac:dyDescent="0.3">
      <c r="A29" s="38">
        <v>2018</v>
      </c>
      <c r="B29" s="40" t="s">
        <v>15</v>
      </c>
      <c r="C29" s="45">
        <v>0</v>
      </c>
      <c r="D29" s="10">
        <v>0</v>
      </c>
      <c r="E29" s="40">
        <f t="shared" si="30"/>
        <v>0</v>
      </c>
      <c r="F29" s="45">
        <v>0</v>
      </c>
      <c r="G29" s="10">
        <v>0</v>
      </c>
      <c r="H29" s="40">
        <v>0</v>
      </c>
      <c r="I29" s="45">
        <v>0</v>
      </c>
      <c r="J29" s="10">
        <v>0</v>
      </c>
      <c r="K29" s="40">
        <f t="shared" si="39"/>
        <v>0</v>
      </c>
      <c r="L29" s="45">
        <v>0</v>
      </c>
      <c r="M29" s="10">
        <v>0</v>
      </c>
      <c r="N29" s="40">
        <v>0</v>
      </c>
      <c r="O29" s="45">
        <v>0</v>
      </c>
      <c r="P29" s="10">
        <v>0</v>
      </c>
      <c r="Q29" s="40">
        <v>0</v>
      </c>
      <c r="R29" s="45">
        <v>0</v>
      </c>
      <c r="S29" s="10">
        <v>0</v>
      </c>
      <c r="T29" s="40">
        <v>0</v>
      </c>
      <c r="U29" s="45">
        <v>0</v>
      </c>
      <c r="V29" s="10">
        <v>0</v>
      </c>
      <c r="W29" s="40">
        <v>0</v>
      </c>
      <c r="X29" s="45">
        <v>0</v>
      </c>
      <c r="Y29" s="10">
        <v>0</v>
      </c>
      <c r="Z29" s="40">
        <f t="shared" si="31"/>
        <v>0</v>
      </c>
      <c r="AA29" s="45">
        <v>750.44299999999998</v>
      </c>
      <c r="AB29" s="10">
        <v>9141.2170000000006</v>
      </c>
      <c r="AC29" s="40">
        <f t="shared" si="38"/>
        <v>12181.094366927269</v>
      </c>
      <c r="AD29" s="45">
        <v>0</v>
      </c>
      <c r="AE29" s="10">
        <v>0</v>
      </c>
      <c r="AF29" s="40">
        <v>0</v>
      </c>
      <c r="AG29" s="45">
        <v>0</v>
      </c>
      <c r="AH29" s="10">
        <v>0</v>
      </c>
      <c r="AI29" s="40">
        <f t="shared" si="32"/>
        <v>0</v>
      </c>
      <c r="AJ29" s="45">
        <v>0</v>
      </c>
      <c r="AK29" s="10">
        <v>0</v>
      </c>
      <c r="AL29" s="40">
        <v>0</v>
      </c>
      <c r="AM29" s="45">
        <v>0</v>
      </c>
      <c r="AN29" s="10">
        <v>0</v>
      </c>
      <c r="AO29" s="40">
        <f t="shared" si="34"/>
        <v>0</v>
      </c>
      <c r="AP29" s="45">
        <v>0</v>
      </c>
      <c r="AQ29" s="10">
        <v>0</v>
      </c>
      <c r="AR29" s="40">
        <v>0</v>
      </c>
      <c r="AS29" s="5">
        <f t="shared" si="35"/>
        <v>750.44299999999998</v>
      </c>
      <c r="AT29" s="13">
        <f t="shared" si="36"/>
        <v>9141.2170000000006</v>
      </c>
    </row>
    <row r="30" spans="1:46" x14ac:dyDescent="0.3">
      <c r="A30" s="38">
        <v>2018</v>
      </c>
      <c r="B30" s="39" t="s">
        <v>16</v>
      </c>
      <c r="C30" s="45">
        <v>0</v>
      </c>
      <c r="D30" s="10">
        <v>0</v>
      </c>
      <c r="E30" s="40">
        <f t="shared" si="30"/>
        <v>0</v>
      </c>
      <c r="F30" s="45">
        <v>9</v>
      </c>
      <c r="G30" s="10">
        <v>246.691</v>
      </c>
      <c r="H30" s="40">
        <f t="shared" ref="H30" si="43">G30/F30*1000</f>
        <v>27410.111111111109</v>
      </c>
      <c r="I30" s="45">
        <v>0</v>
      </c>
      <c r="J30" s="10">
        <v>0</v>
      </c>
      <c r="K30" s="40">
        <f t="shared" si="39"/>
        <v>0</v>
      </c>
      <c r="L30" s="45">
        <v>0</v>
      </c>
      <c r="M30" s="10">
        <v>0</v>
      </c>
      <c r="N30" s="40">
        <v>0</v>
      </c>
      <c r="O30" s="45">
        <v>0</v>
      </c>
      <c r="P30" s="10">
        <v>0</v>
      </c>
      <c r="Q30" s="40">
        <v>0</v>
      </c>
      <c r="R30" s="45">
        <v>0</v>
      </c>
      <c r="S30" s="10">
        <v>0</v>
      </c>
      <c r="T30" s="40">
        <v>0</v>
      </c>
      <c r="U30" s="45">
        <v>0</v>
      </c>
      <c r="V30" s="10">
        <v>0</v>
      </c>
      <c r="W30" s="40">
        <v>0</v>
      </c>
      <c r="X30" s="45">
        <v>0</v>
      </c>
      <c r="Y30" s="10">
        <v>0</v>
      </c>
      <c r="Z30" s="40">
        <f t="shared" si="31"/>
        <v>0</v>
      </c>
      <c r="AA30" s="45">
        <v>137.19</v>
      </c>
      <c r="AB30" s="10">
        <v>1784.0619999999999</v>
      </c>
      <c r="AC30" s="40">
        <f t="shared" si="38"/>
        <v>13004.315183322398</v>
      </c>
      <c r="AD30" s="45">
        <v>0</v>
      </c>
      <c r="AE30" s="10">
        <v>0</v>
      </c>
      <c r="AF30" s="40">
        <v>0</v>
      </c>
      <c r="AG30" s="45">
        <v>0</v>
      </c>
      <c r="AH30" s="10">
        <v>0</v>
      </c>
      <c r="AI30" s="40">
        <f t="shared" si="32"/>
        <v>0</v>
      </c>
      <c r="AJ30" s="45">
        <v>0</v>
      </c>
      <c r="AK30" s="10">
        <v>0</v>
      </c>
      <c r="AL30" s="40">
        <v>0</v>
      </c>
      <c r="AM30" s="45">
        <v>0</v>
      </c>
      <c r="AN30" s="10">
        <v>0</v>
      </c>
      <c r="AO30" s="40">
        <f t="shared" si="34"/>
        <v>0</v>
      </c>
      <c r="AP30" s="45">
        <v>0</v>
      </c>
      <c r="AQ30" s="10">
        <v>0</v>
      </c>
      <c r="AR30" s="40">
        <v>0</v>
      </c>
      <c r="AS30" s="5">
        <f>L30+O30+R30+AA30+AJ30+AD30+AP30+F30</f>
        <v>146.19</v>
      </c>
      <c r="AT30" s="5">
        <f>M30+P30+S30+AB30+AK30+AE30+AQ30+G30</f>
        <v>2030.7529999999999</v>
      </c>
    </row>
    <row r="31" spans="1:46" ht="15" thickBot="1" x14ac:dyDescent="0.35">
      <c r="A31" s="41"/>
      <c r="B31" s="42" t="s">
        <v>17</v>
      </c>
      <c r="C31" s="46">
        <f t="shared" ref="C31:D31" si="44">SUM(C19:C30)</f>
        <v>0</v>
      </c>
      <c r="D31" s="31">
        <f t="shared" si="44"/>
        <v>0</v>
      </c>
      <c r="E31" s="47"/>
      <c r="F31" s="46">
        <f t="shared" ref="F31:G31" si="45">SUM(F19:F30)</f>
        <v>9</v>
      </c>
      <c r="G31" s="31">
        <f t="shared" si="45"/>
        <v>246.691</v>
      </c>
      <c r="H31" s="47"/>
      <c r="I31" s="46">
        <f t="shared" ref="I31:J31" si="46">SUM(I19:I30)</f>
        <v>0</v>
      </c>
      <c r="J31" s="31">
        <f t="shared" si="46"/>
        <v>0</v>
      </c>
      <c r="K31" s="47"/>
      <c r="L31" s="46">
        <f t="shared" ref="L31:M31" si="47">SUM(L19:L30)</f>
        <v>36</v>
      </c>
      <c r="M31" s="31">
        <f t="shared" si="47"/>
        <v>953.98900000000003</v>
      </c>
      <c r="N31" s="47"/>
      <c r="O31" s="46">
        <f t="shared" ref="O31:P31" si="48">SUM(O19:O30)</f>
        <v>0</v>
      </c>
      <c r="P31" s="31">
        <f t="shared" si="48"/>
        <v>0</v>
      </c>
      <c r="Q31" s="47"/>
      <c r="R31" s="46">
        <f t="shared" ref="R31:S31" si="49">SUM(R19:R30)</f>
        <v>2.4</v>
      </c>
      <c r="S31" s="31">
        <f t="shared" si="49"/>
        <v>8.2100000000000009</v>
      </c>
      <c r="T31" s="47"/>
      <c r="U31" s="46">
        <f t="shared" ref="U31:V31" si="50">SUM(U19:U30)</f>
        <v>0</v>
      </c>
      <c r="V31" s="31">
        <f t="shared" si="50"/>
        <v>0</v>
      </c>
      <c r="W31" s="47"/>
      <c r="X31" s="46">
        <f t="shared" ref="X31:Y31" si="51">SUM(X19:X30)</f>
        <v>0</v>
      </c>
      <c r="Y31" s="31">
        <f t="shared" si="51"/>
        <v>0</v>
      </c>
      <c r="Z31" s="47"/>
      <c r="AA31" s="46">
        <f t="shared" ref="AA31:AB31" si="52">SUM(AA19:AA30)</f>
        <v>6025.5859999999993</v>
      </c>
      <c r="AB31" s="31">
        <f t="shared" si="52"/>
        <v>67932.821000000011</v>
      </c>
      <c r="AC31" s="47"/>
      <c r="AD31" s="46">
        <f t="shared" ref="AD31:AE31" si="53">SUM(AD19:AD30)</f>
        <v>2.1999999999999999E-2</v>
      </c>
      <c r="AE31" s="31">
        <f t="shared" si="53"/>
        <v>0.91600000000000004</v>
      </c>
      <c r="AF31" s="47"/>
      <c r="AG31" s="46">
        <f t="shared" ref="AG31:AH31" si="54">SUM(AG19:AG30)</f>
        <v>0</v>
      </c>
      <c r="AH31" s="31">
        <f t="shared" si="54"/>
        <v>0</v>
      </c>
      <c r="AI31" s="47"/>
      <c r="AJ31" s="46">
        <f t="shared" ref="AJ31:AK31" si="55">SUM(AJ19:AJ30)</f>
        <v>313.16000000000003</v>
      </c>
      <c r="AK31" s="31">
        <f t="shared" si="55"/>
        <v>3812.58</v>
      </c>
      <c r="AL31" s="47"/>
      <c r="AM31" s="46">
        <f t="shared" ref="AM31:AN31" si="56">SUM(AM19:AM30)</f>
        <v>0</v>
      </c>
      <c r="AN31" s="31">
        <f t="shared" si="56"/>
        <v>0</v>
      </c>
      <c r="AO31" s="47"/>
      <c r="AP31" s="46">
        <f t="shared" ref="AP31:AQ31" si="57">SUM(AP19:AP30)</f>
        <v>18.116</v>
      </c>
      <c r="AQ31" s="31">
        <f t="shared" si="57"/>
        <v>213.01</v>
      </c>
      <c r="AR31" s="47"/>
      <c r="AS31" s="32">
        <f t="shared" ref="AS31" si="58">L31+O31+R31+AA31+AJ31+AD31+AP31+F31</f>
        <v>6404.2839999999987</v>
      </c>
      <c r="AT31" s="33">
        <f t="shared" ref="AT31" si="59">M31+P31+S31+AB31+AK31+AE31+AQ31+G31</f>
        <v>73168.217000000004</v>
      </c>
    </row>
    <row r="32" spans="1:46" x14ac:dyDescent="0.3">
      <c r="A32" s="38">
        <v>2019</v>
      </c>
      <c r="B32" s="37" t="s">
        <v>5</v>
      </c>
      <c r="C32" s="45">
        <v>0</v>
      </c>
      <c r="D32" s="10">
        <v>0</v>
      </c>
      <c r="E32" s="40">
        <f t="shared" ref="E32:E43" si="60">IF(C32=0,0,D32/C32*1000)</f>
        <v>0</v>
      </c>
      <c r="F32" s="45">
        <v>9</v>
      </c>
      <c r="G32" s="10">
        <v>255.608</v>
      </c>
      <c r="H32" s="40">
        <f t="shared" ref="H32:H35" si="61">G32/F32*1000</f>
        <v>28400.888888888891</v>
      </c>
      <c r="I32" s="45">
        <v>0</v>
      </c>
      <c r="J32" s="10">
        <v>0</v>
      </c>
      <c r="K32" s="40">
        <v>0</v>
      </c>
      <c r="L32" s="45">
        <v>0</v>
      </c>
      <c r="M32" s="10">
        <v>0</v>
      </c>
      <c r="N32" s="40">
        <v>0</v>
      </c>
      <c r="O32" s="45">
        <v>0</v>
      </c>
      <c r="P32" s="10">
        <v>0</v>
      </c>
      <c r="Q32" s="40">
        <v>0</v>
      </c>
      <c r="R32" s="45">
        <v>0</v>
      </c>
      <c r="S32" s="10">
        <v>0</v>
      </c>
      <c r="T32" s="40">
        <v>0</v>
      </c>
      <c r="U32" s="45">
        <v>0</v>
      </c>
      <c r="V32" s="10">
        <v>0</v>
      </c>
      <c r="W32" s="40">
        <v>0</v>
      </c>
      <c r="X32" s="45">
        <v>0</v>
      </c>
      <c r="Y32" s="10">
        <v>0</v>
      </c>
      <c r="Z32" s="40">
        <f t="shared" ref="Z32:Z43" si="62">IF(X32=0,0,Y32/X32*1000)</f>
        <v>0</v>
      </c>
      <c r="AA32" s="45">
        <v>111.75</v>
      </c>
      <c r="AB32" s="10">
        <v>1476.654</v>
      </c>
      <c r="AC32" s="40">
        <f t="shared" ref="AC32:AC39" si="63">AB32/AA32*1000</f>
        <v>13213.906040268457</v>
      </c>
      <c r="AD32" s="45">
        <v>0</v>
      </c>
      <c r="AE32" s="10">
        <v>0</v>
      </c>
      <c r="AF32" s="40">
        <v>0</v>
      </c>
      <c r="AG32" s="45">
        <v>0</v>
      </c>
      <c r="AH32" s="10">
        <v>0</v>
      </c>
      <c r="AI32" s="40">
        <f t="shared" ref="AI32:AI43" si="64">IF(AG32=0,0,AH32/AG32*1000)</f>
        <v>0</v>
      </c>
      <c r="AJ32" s="45">
        <v>0</v>
      </c>
      <c r="AK32" s="10">
        <v>0</v>
      </c>
      <c r="AL32" s="40">
        <v>0</v>
      </c>
      <c r="AM32" s="45">
        <v>0</v>
      </c>
      <c r="AN32" s="10">
        <v>0</v>
      </c>
      <c r="AO32" s="40">
        <f t="shared" ref="AO32:AO43" si="65">IF(AM32=0,0,AN32/AM32*1000)</f>
        <v>0</v>
      </c>
      <c r="AP32" s="45">
        <v>0</v>
      </c>
      <c r="AQ32" s="10">
        <v>0</v>
      </c>
      <c r="AR32" s="40">
        <v>0</v>
      </c>
      <c r="AS32" s="5">
        <f t="shared" ref="AS32:AS40" si="66">L32+O32+R32+AA32+AJ32+AD32+AP32+F32+U32</f>
        <v>120.75</v>
      </c>
      <c r="AT32" s="13">
        <f t="shared" ref="AT32:AT40" si="67">M32+P32+S32+AB32+AK32+AE32+AQ32+G32+V32</f>
        <v>1732.2619999999999</v>
      </c>
    </row>
    <row r="33" spans="1:46" x14ac:dyDescent="0.3">
      <c r="A33" s="38">
        <v>2019</v>
      </c>
      <c r="B33" s="39" t="s">
        <v>6</v>
      </c>
      <c r="C33" s="45">
        <v>0</v>
      </c>
      <c r="D33" s="10">
        <v>0</v>
      </c>
      <c r="E33" s="40">
        <f t="shared" si="60"/>
        <v>0</v>
      </c>
      <c r="F33" s="45">
        <v>0</v>
      </c>
      <c r="G33" s="10">
        <v>0</v>
      </c>
      <c r="H33" s="40">
        <v>0</v>
      </c>
      <c r="I33" s="45">
        <v>0</v>
      </c>
      <c r="J33" s="10">
        <v>0</v>
      </c>
      <c r="K33" s="40">
        <v>0</v>
      </c>
      <c r="L33" s="45">
        <v>9</v>
      </c>
      <c r="M33" s="10">
        <v>211.40799999999999</v>
      </c>
      <c r="N33" s="40">
        <f t="shared" ref="N33:N41" si="68">M33/L33*1000</f>
        <v>23489.777777777774</v>
      </c>
      <c r="O33" s="45">
        <v>0</v>
      </c>
      <c r="P33" s="10">
        <v>0</v>
      </c>
      <c r="Q33" s="40">
        <v>0</v>
      </c>
      <c r="R33" s="45">
        <v>0</v>
      </c>
      <c r="S33" s="10">
        <v>0</v>
      </c>
      <c r="T33" s="40">
        <v>0</v>
      </c>
      <c r="U33" s="45">
        <v>0</v>
      </c>
      <c r="V33" s="10">
        <v>0</v>
      </c>
      <c r="W33" s="40">
        <v>0</v>
      </c>
      <c r="X33" s="45">
        <v>0</v>
      </c>
      <c r="Y33" s="10">
        <v>0</v>
      </c>
      <c r="Z33" s="40">
        <f t="shared" si="62"/>
        <v>0</v>
      </c>
      <c r="AA33" s="45">
        <v>500.66300000000001</v>
      </c>
      <c r="AB33" s="10">
        <v>6057.6469999999999</v>
      </c>
      <c r="AC33" s="40">
        <f t="shared" si="63"/>
        <v>12099.250393977587</v>
      </c>
      <c r="AD33" s="45">
        <v>0</v>
      </c>
      <c r="AE33" s="10">
        <v>0</v>
      </c>
      <c r="AF33" s="40">
        <v>0</v>
      </c>
      <c r="AG33" s="45">
        <v>0</v>
      </c>
      <c r="AH33" s="10">
        <v>0</v>
      </c>
      <c r="AI33" s="40">
        <f t="shared" si="64"/>
        <v>0</v>
      </c>
      <c r="AJ33" s="45">
        <v>0</v>
      </c>
      <c r="AK33" s="10">
        <v>0</v>
      </c>
      <c r="AL33" s="40">
        <v>0</v>
      </c>
      <c r="AM33" s="45">
        <v>0</v>
      </c>
      <c r="AN33" s="10">
        <v>0</v>
      </c>
      <c r="AO33" s="40">
        <f t="shared" si="65"/>
        <v>0</v>
      </c>
      <c r="AP33" s="45">
        <v>0</v>
      </c>
      <c r="AQ33" s="10">
        <v>0</v>
      </c>
      <c r="AR33" s="40">
        <v>0</v>
      </c>
      <c r="AS33" s="5">
        <f t="shared" si="66"/>
        <v>509.66300000000001</v>
      </c>
      <c r="AT33" s="13">
        <f t="shared" si="67"/>
        <v>6269.0550000000003</v>
      </c>
    </row>
    <row r="34" spans="1:46" x14ac:dyDescent="0.3">
      <c r="A34" s="38">
        <v>2019</v>
      </c>
      <c r="B34" s="39" t="s">
        <v>7</v>
      </c>
      <c r="C34" s="45">
        <v>0</v>
      </c>
      <c r="D34" s="10">
        <v>0</v>
      </c>
      <c r="E34" s="40">
        <f t="shared" si="60"/>
        <v>0</v>
      </c>
      <c r="F34" s="45">
        <v>0</v>
      </c>
      <c r="G34" s="10">
        <v>0</v>
      </c>
      <c r="H34" s="40">
        <v>0</v>
      </c>
      <c r="I34" s="45">
        <v>0</v>
      </c>
      <c r="J34" s="10">
        <v>0</v>
      </c>
      <c r="K34" s="40">
        <v>0</v>
      </c>
      <c r="L34" s="45">
        <v>0</v>
      </c>
      <c r="M34" s="10">
        <v>0</v>
      </c>
      <c r="N34" s="40">
        <v>0</v>
      </c>
      <c r="O34" s="45">
        <v>0</v>
      </c>
      <c r="P34" s="10">
        <v>0</v>
      </c>
      <c r="Q34" s="40">
        <v>0</v>
      </c>
      <c r="R34" s="45">
        <v>0</v>
      </c>
      <c r="S34" s="10">
        <v>0</v>
      </c>
      <c r="T34" s="40">
        <v>0</v>
      </c>
      <c r="U34" s="45">
        <v>0</v>
      </c>
      <c r="V34" s="10">
        <v>0</v>
      </c>
      <c r="W34" s="40">
        <v>0</v>
      </c>
      <c r="X34" s="45">
        <v>0</v>
      </c>
      <c r="Y34" s="10">
        <v>0</v>
      </c>
      <c r="Z34" s="40">
        <f t="shared" si="62"/>
        <v>0</v>
      </c>
      <c r="AA34" s="45">
        <v>751.2</v>
      </c>
      <c r="AB34" s="10">
        <v>9225.4709999999995</v>
      </c>
      <c r="AC34" s="40">
        <f t="shared" si="63"/>
        <v>12280.97843450479</v>
      </c>
      <c r="AD34" s="45">
        <v>0</v>
      </c>
      <c r="AE34" s="10">
        <v>0</v>
      </c>
      <c r="AF34" s="40">
        <v>0</v>
      </c>
      <c r="AG34" s="45">
        <v>0</v>
      </c>
      <c r="AH34" s="10">
        <v>0</v>
      </c>
      <c r="AI34" s="40">
        <f t="shared" si="64"/>
        <v>0</v>
      </c>
      <c r="AJ34" s="45">
        <v>0</v>
      </c>
      <c r="AK34" s="10">
        <v>0</v>
      </c>
      <c r="AL34" s="40">
        <v>0</v>
      </c>
      <c r="AM34" s="45">
        <v>0</v>
      </c>
      <c r="AN34" s="10">
        <v>0</v>
      </c>
      <c r="AO34" s="40">
        <f t="shared" si="65"/>
        <v>0</v>
      </c>
      <c r="AP34" s="45">
        <v>490.11099999999999</v>
      </c>
      <c r="AQ34" s="10">
        <v>5929.3090000000002</v>
      </c>
      <c r="AR34" s="40">
        <f t="shared" ref="AR34" si="69">AQ34/AP34*1000</f>
        <v>12097.890069800515</v>
      </c>
      <c r="AS34" s="5">
        <f t="shared" si="66"/>
        <v>1241.3110000000001</v>
      </c>
      <c r="AT34" s="13">
        <f t="shared" si="67"/>
        <v>15154.779999999999</v>
      </c>
    </row>
    <row r="35" spans="1:46" x14ac:dyDescent="0.3">
      <c r="A35" s="38">
        <v>2019</v>
      </c>
      <c r="B35" s="39" t="s">
        <v>8</v>
      </c>
      <c r="C35" s="45">
        <v>0</v>
      </c>
      <c r="D35" s="10">
        <v>0</v>
      </c>
      <c r="E35" s="40">
        <f t="shared" si="60"/>
        <v>0</v>
      </c>
      <c r="F35" s="45">
        <v>9</v>
      </c>
      <c r="G35" s="10">
        <v>223.56800000000001</v>
      </c>
      <c r="H35" s="40">
        <f t="shared" si="61"/>
        <v>24840.888888888891</v>
      </c>
      <c r="I35" s="45">
        <v>0</v>
      </c>
      <c r="J35" s="10">
        <v>0</v>
      </c>
      <c r="K35" s="40">
        <v>0</v>
      </c>
      <c r="L35" s="45">
        <v>0</v>
      </c>
      <c r="M35" s="10">
        <v>0</v>
      </c>
      <c r="N35" s="40">
        <v>0</v>
      </c>
      <c r="O35" s="45">
        <v>0</v>
      </c>
      <c r="P35" s="10">
        <v>0</v>
      </c>
      <c r="Q35" s="40">
        <v>0</v>
      </c>
      <c r="R35" s="45">
        <v>0</v>
      </c>
      <c r="S35" s="10">
        <v>0</v>
      </c>
      <c r="T35" s="40">
        <v>0</v>
      </c>
      <c r="U35" s="45">
        <v>0</v>
      </c>
      <c r="V35" s="10">
        <v>0</v>
      </c>
      <c r="W35" s="40">
        <v>0</v>
      </c>
      <c r="X35" s="45">
        <v>0</v>
      </c>
      <c r="Y35" s="10">
        <v>0</v>
      </c>
      <c r="Z35" s="40">
        <f t="shared" si="62"/>
        <v>0</v>
      </c>
      <c r="AA35" s="45">
        <v>502.54500000000002</v>
      </c>
      <c r="AB35" s="10">
        <v>6238.8379999999997</v>
      </c>
      <c r="AC35" s="40">
        <f t="shared" si="63"/>
        <v>12414.486264911598</v>
      </c>
      <c r="AD35" s="45">
        <v>0</v>
      </c>
      <c r="AE35" s="10">
        <v>0</v>
      </c>
      <c r="AF35" s="40">
        <v>0</v>
      </c>
      <c r="AG35" s="45">
        <v>0</v>
      </c>
      <c r="AH35" s="10">
        <v>0</v>
      </c>
      <c r="AI35" s="40">
        <f t="shared" si="64"/>
        <v>0</v>
      </c>
      <c r="AJ35" s="45">
        <v>0</v>
      </c>
      <c r="AK35" s="10">
        <v>0</v>
      </c>
      <c r="AL35" s="40">
        <v>0</v>
      </c>
      <c r="AM35" s="45">
        <v>0</v>
      </c>
      <c r="AN35" s="10">
        <v>0</v>
      </c>
      <c r="AO35" s="40">
        <f t="shared" si="65"/>
        <v>0</v>
      </c>
      <c r="AP35" s="45">
        <v>0</v>
      </c>
      <c r="AQ35" s="10">
        <v>0</v>
      </c>
      <c r="AR35" s="40">
        <v>0</v>
      </c>
      <c r="AS35" s="5">
        <f t="shared" si="66"/>
        <v>511.54500000000002</v>
      </c>
      <c r="AT35" s="13">
        <f t="shared" si="67"/>
        <v>6462.4059999999999</v>
      </c>
    </row>
    <row r="36" spans="1:46" x14ac:dyDescent="0.3">
      <c r="A36" s="38">
        <v>2019</v>
      </c>
      <c r="B36" s="39" t="s">
        <v>9</v>
      </c>
      <c r="C36" s="45">
        <v>0</v>
      </c>
      <c r="D36" s="10">
        <v>0</v>
      </c>
      <c r="E36" s="40">
        <f t="shared" si="60"/>
        <v>0</v>
      </c>
      <c r="F36" s="45">
        <v>0</v>
      </c>
      <c r="G36" s="10">
        <v>0</v>
      </c>
      <c r="H36" s="40">
        <v>0</v>
      </c>
      <c r="I36" s="45">
        <v>0</v>
      </c>
      <c r="J36" s="10">
        <v>0</v>
      </c>
      <c r="K36" s="40">
        <v>0</v>
      </c>
      <c r="L36" s="45">
        <v>9</v>
      </c>
      <c r="M36" s="10">
        <v>219.57400000000001</v>
      </c>
      <c r="N36" s="40">
        <f t="shared" si="68"/>
        <v>24397.111111111113</v>
      </c>
      <c r="O36" s="45">
        <v>0</v>
      </c>
      <c r="P36" s="10">
        <v>0</v>
      </c>
      <c r="Q36" s="40">
        <v>0</v>
      </c>
      <c r="R36" s="45">
        <v>0</v>
      </c>
      <c r="S36" s="10">
        <v>0</v>
      </c>
      <c r="T36" s="40">
        <v>0</v>
      </c>
      <c r="U36" s="45">
        <v>0</v>
      </c>
      <c r="V36" s="10">
        <v>0</v>
      </c>
      <c r="W36" s="40">
        <v>0</v>
      </c>
      <c r="X36" s="45">
        <v>0</v>
      </c>
      <c r="Y36" s="10">
        <v>0</v>
      </c>
      <c r="Z36" s="40">
        <f t="shared" si="62"/>
        <v>0</v>
      </c>
      <c r="AA36" s="45">
        <v>0</v>
      </c>
      <c r="AB36" s="10">
        <v>0</v>
      </c>
      <c r="AC36" s="40">
        <v>0</v>
      </c>
      <c r="AD36" s="45">
        <v>0</v>
      </c>
      <c r="AE36" s="10">
        <v>0</v>
      </c>
      <c r="AF36" s="40">
        <v>0</v>
      </c>
      <c r="AG36" s="45">
        <v>0</v>
      </c>
      <c r="AH36" s="10">
        <v>0</v>
      </c>
      <c r="AI36" s="40">
        <f t="shared" si="64"/>
        <v>0</v>
      </c>
      <c r="AJ36" s="45">
        <v>0</v>
      </c>
      <c r="AK36" s="10">
        <v>0</v>
      </c>
      <c r="AL36" s="40">
        <v>0</v>
      </c>
      <c r="AM36" s="45">
        <v>0</v>
      </c>
      <c r="AN36" s="10">
        <v>0</v>
      </c>
      <c r="AO36" s="40">
        <f t="shared" si="65"/>
        <v>0</v>
      </c>
      <c r="AP36" s="45">
        <v>0</v>
      </c>
      <c r="AQ36" s="10">
        <v>0</v>
      </c>
      <c r="AR36" s="40">
        <v>0</v>
      </c>
      <c r="AS36" s="5">
        <f t="shared" si="66"/>
        <v>9</v>
      </c>
      <c r="AT36" s="13">
        <f t="shared" si="67"/>
        <v>219.57400000000001</v>
      </c>
    </row>
    <row r="37" spans="1:46" x14ac:dyDescent="0.3">
      <c r="A37" s="38">
        <v>2019</v>
      </c>
      <c r="B37" s="39" t="s">
        <v>10</v>
      </c>
      <c r="C37" s="45">
        <v>0</v>
      </c>
      <c r="D37" s="10">
        <v>0</v>
      </c>
      <c r="E37" s="40">
        <f t="shared" si="60"/>
        <v>0</v>
      </c>
      <c r="F37" s="45">
        <v>0</v>
      </c>
      <c r="G37" s="10">
        <v>0</v>
      </c>
      <c r="H37" s="40">
        <v>0</v>
      </c>
      <c r="I37" s="45">
        <v>0</v>
      </c>
      <c r="J37" s="10">
        <v>0</v>
      </c>
      <c r="K37" s="40">
        <f t="shared" ref="K37:K43" si="70">IF(I37=0,0,J37/I37*1000)</f>
        <v>0</v>
      </c>
      <c r="L37" s="45">
        <v>9</v>
      </c>
      <c r="M37" s="10">
        <v>230.48599999999999</v>
      </c>
      <c r="N37" s="40">
        <f t="shared" si="68"/>
        <v>25609.555555555555</v>
      </c>
      <c r="O37" s="45">
        <v>0</v>
      </c>
      <c r="P37" s="10">
        <v>0</v>
      </c>
      <c r="Q37" s="40">
        <v>0</v>
      </c>
      <c r="R37" s="45">
        <v>0</v>
      </c>
      <c r="S37" s="10">
        <v>0</v>
      </c>
      <c r="T37" s="40">
        <v>0</v>
      </c>
      <c r="U37" s="45">
        <v>0</v>
      </c>
      <c r="V37" s="10">
        <v>0</v>
      </c>
      <c r="W37" s="40">
        <v>0</v>
      </c>
      <c r="X37" s="45">
        <v>0</v>
      </c>
      <c r="Y37" s="10">
        <v>0</v>
      </c>
      <c r="Z37" s="40">
        <f t="shared" si="62"/>
        <v>0</v>
      </c>
      <c r="AA37" s="45">
        <v>500.58499999999998</v>
      </c>
      <c r="AB37" s="10">
        <v>6129.6490000000003</v>
      </c>
      <c r="AC37" s="40">
        <f t="shared" si="63"/>
        <v>12244.971383481328</v>
      </c>
      <c r="AD37" s="45">
        <v>0</v>
      </c>
      <c r="AE37" s="10">
        <v>0</v>
      </c>
      <c r="AF37" s="40">
        <v>0</v>
      </c>
      <c r="AG37" s="45">
        <v>0</v>
      </c>
      <c r="AH37" s="10">
        <v>0</v>
      </c>
      <c r="AI37" s="40">
        <f t="shared" si="64"/>
        <v>0</v>
      </c>
      <c r="AJ37" s="45">
        <v>0</v>
      </c>
      <c r="AK37" s="10">
        <v>0</v>
      </c>
      <c r="AL37" s="40">
        <v>0</v>
      </c>
      <c r="AM37" s="45">
        <v>0</v>
      </c>
      <c r="AN37" s="10">
        <v>0</v>
      </c>
      <c r="AO37" s="40">
        <f t="shared" si="65"/>
        <v>0</v>
      </c>
      <c r="AP37" s="45">
        <v>0</v>
      </c>
      <c r="AQ37" s="10">
        <v>0</v>
      </c>
      <c r="AR37" s="40">
        <v>0</v>
      </c>
      <c r="AS37" s="5">
        <f t="shared" si="66"/>
        <v>509.58499999999998</v>
      </c>
      <c r="AT37" s="13">
        <f t="shared" si="67"/>
        <v>6360.1350000000002</v>
      </c>
    </row>
    <row r="38" spans="1:46" x14ac:dyDescent="0.3">
      <c r="A38" s="38">
        <v>2019</v>
      </c>
      <c r="B38" s="39" t="s">
        <v>11</v>
      </c>
      <c r="C38" s="45">
        <v>0</v>
      </c>
      <c r="D38" s="10">
        <v>0</v>
      </c>
      <c r="E38" s="40">
        <f t="shared" si="60"/>
        <v>0</v>
      </c>
      <c r="F38" s="45">
        <v>0</v>
      </c>
      <c r="G38" s="10">
        <v>0</v>
      </c>
      <c r="H38" s="40">
        <v>0</v>
      </c>
      <c r="I38" s="45">
        <v>0</v>
      </c>
      <c r="J38" s="10">
        <v>0</v>
      </c>
      <c r="K38" s="40">
        <f t="shared" si="70"/>
        <v>0</v>
      </c>
      <c r="L38" s="45">
        <v>0</v>
      </c>
      <c r="M38" s="10">
        <v>0</v>
      </c>
      <c r="N38" s="40">
        <v>0</v>
      </c>
      <c r="O38" s="45">
        <v>0</v>
      </c>
      <c r="P38" s="10">
        <v>0</v>
      </c>
      <c r="Q38" s="40">
        <v>0</v>
      </c>
      <c r="R38" s="45">
        <v>0</v>
      </c>
      <c r="S38" s="10">
        <v>0</v>
      </c>
      <c r="T38" s="40">
        <v>0</v>
      </c>
      <c r="U38" s="45">
        <v>0</v>
      </c>
      <c r="V38" s="10">
        <v>0</v>
      </c>
      <c r="W38" s="40">
        <v>0</v>
      </c>
      <c r="X38" s="45">
        <v>0</v>
      </c>
      <c r="Y38" s="10">
        <v>0</v>
      </c>
      <c r="Z38" s="40">
        <f t="shared" si="62"/>
        <v>0</v>
      </c>
      <c r="AA38" s="45">
        <v>497.315</v>
      </c>
      <c r="AB38" s="10">
        <v>6177.4620000000004</v>
      </c>
      <c r="AC38" s="40">
        <f t="shared" si="63"/>
        <v>12421.628143128602</v>
      </c>
      <c r="AD38" s="45">
        <v>0</v>
      </c>
      <c r="AE38" s="10">
        <v>0</v>
      </c>
      <c r="AF38" s="40">
        <v>0</v>
      </c>
      <c r="AG38" s="45">
        <v>0</v>
      </c>
      <c r="AH38" s="10">
        <v>0</v>
      </c>
      <c r="AI38" s="40">
        <f t="shared" si="64"/>
        <v>0</v>
      </c>
      <c r="AJ38" s="45">
        <v>0</v>
      </c>
      <c r="AK38" s="10">
        <v>0</v>
      </c>
      <c r="AL38" s="40">
        <v>0</v>
      </c>
      <c r="AM38" s="45">
        <v>0</v>
      </c>
      <c r="AN38" s="10">
        <v>0</v>
      </c>
      <c r="AO38" s="40">
        <f t="shared" si="65"/>
        <v>0</v>
      </c>
      <c r="AP38" s="45">
        <v>0</v>
      </c>
      <c r="AQ38" s="10">
        <v>0</v>
      </c>
      <c r="AR38" s="40">
        <v>0</v>
      </c>
      <c r="AS38" s="5">
        <f t="shared" si="66"/>
        <v>497.315</v>
      </c>
      <c r="AT38" s="13">
        <f t="shared" si="67"/>
        <v>6177.4620000000004</v>
      </c>
    </row>
    <row r="39" spans="1:46" x14ac:dyDescent="0.3">
      <c r="A39" s="38">
        <v>2019</v>
      </c>
      <c r="B39" s="39" t="s">
        <v>12</v>
      </c>
      <c r="C39" s="45">
        <v>0</v>
      </c>
      <c r="D39" s="10">
        <v>0</v>
      </c>
      <c r="E39" s="40">
        <f t="shared" si="60"/>
        <v>0</v>
      </c>
      <c r="F39" s="45">
        <v>0</v>
      </c>
      <c r="G39" s="10">
        <v>0</v>
      </c>
      <c r="H39" s="40">
        <v>0</v>
      </c>
      <c r="I39" s="45">
        <v>0</v>
      </c>
      <c r="J39" s="10">
        <v>0</v>
      </c>
      <c r="K39" s="40">
        <f t="shared" si="70"/>
        <v>0</v>
      </c>
      <c r="L39" s="45">
        <v>9</v>
      </c>
      <c r="M39" s="10">
        <v>219.614</v>
      </c>
      <c r="N39" s="40">
        <f t="shared" si="68"/>
        <v>24401.555555555558</v>
      </c>
      <c r="O39" s="45">
        <v>0</v>
      </c>
      <c r="P39" s="10">
        <v>0</v>
      </c>
      <c r="Q39" s="40">
        <v>0</v>
      </c>
      <c r="R39" s="45">
        <v>0</v>
      </c>
      <c r="S39" s="10">
        <v>0</v>
      </c>
      <c r="T39" s="40">
        <v>0</v>
      </c>
      <c r="U39" s="45">
        <v>0</v>
      </c>
      <c r="V39" s="10">
        <v>0</v>
      </c>
      <c r="W39" s="40">
        <v>0</v>
      </c>
      <c r="X39" s="45">
        <v>0</v>
      </c>
      <c r="Y39" s="10">
        <v>0</v>
      </c>
      <c r="Z39" s="40">
        <f t="shared" si="62"/>
        <v>0</v>
      </c>
      <c r="AA39" s="45">
        <v>525.93700000000001</v>
      </c>
      <c r="AB39" s="10">
        <v>6384.04</v>
      </c>
      <c r="AC39" s="40">
        <f t="shared" si="63"/>
        <v>12138.412015127287</v>
      </c>
      <c r="AD39" s="45">
        <v>0</v>
      </c>
      <c r="AE39" s="10">
        <v>0</v>
      </c>
      <c r="AF39" s="40">
        <v>0</v>
      </c>
      <c r="AG39" s="45">
        <v>0</v>
      </c>
      <c r="AH39" s="10">
        <v>0</v>
      </c>
      <c r="AI39" s="40">
        <f t="shared" si="64"/>
        <v>0</v>
      </c>
      <c r="AJ39" s="45">
        <v>502.06</v>
      </c>
      <c r="AK39" s="10">
        <v>5669.7659999999996</v>
      </c>
      <c r="AL39" s="40">
        <f t="shared" ref="AL39:AL43" si="71">AK39/AJ39*1000</f>
        <v>11293.004820141017</v>
      </c>
      <c r="AM39" s="45">
        <v>0</v>
      </c>
      <c r="AN39" s="10">
        <v>0</v>
      </c>
      <c r="AO39" s="40">
        <f t="shared" si="65"/>
        <v>0</v>
      </c>
      <c r="AP39" s="45">
        <v>0</v>
      </c>
      <c r="AQ39" s="10">
        <v>0</v>
      </c>
      <c r="AR39" s="40">
        <v>0</v>
      </c>
      <c r="AS39" s="5">
        <f t="shared" si="66"/>
        <v>1036.9970000000001</v>
      </c>
      <c r="AT39" s="13">
        <f t="shared" si="67"/>
        <v>12273.419999999998</v>
      </c>
    </row>
    <row r="40" spans="1:46" x14ac:dyDescent="0.3">
      <c r="A40" s="38">
        <v>2019</v>
      </c>
      <c r="B40" s="39" t="s">
        <v>13</v>
      </c>
      <c r="C40" s="45">
        <v>0</v>
      </c>
      <c r="D40" s="10">
        <v>0</v>
      </c>
      <c r="E40" s="40">
        <f t="shared" si="60"/>
        <v>0</v>
      </c>
      <c r="F40" s="45">
        <v>0</v>
      </c>
      <c r="G40" s="10">
        <v>0</v>
      </c>
      <c r="H40" s="40">
        <v>0</v>
      </c>
      <c r="I40" s="45">
        <v>0</v>
      </c>
      <c r="J40" s="10">
        <v>0</v>
      </c>
      <c r="K40" s="40">
        <f t="shared" si="70"/>
        <v>0</v>
      </c>
      <c r="L40" s="45">
        <v>0</v>
      </c>
      <c r="M40" s="10">
        <v>0</v>
      </c>
      <c r="N40" s="40">
        <v>0</v>
      </c>
      <c r="O40" s="45">
        <v>0</v>
      </c>
      <c r="P40" s="10">
        <v>0</v>
      </c>
      <c r="Q40" s="40">
        <v>0</v>
      </c>
      <c r="R40" s="45">
        <v>0</v>
      </c>
      <c r="S40" s="10">
        <v>0</v>
      </c>
      <c r="T40" s="40">
        <v>0</v>
      </c>
      <c r="U40" s="45">
        <v>0</v>
      </c>
      <c r="V40" s="10">
        <v>0</v>
      </c>
      <c r="W40" s="40">
        <v>0</v>
      </c>
      <c r="X40" s="45">
        <v>0</v>
      </c>
      <c r="Y40" s="10">
        <v>0</v>
      </c>
      <c r="Z40" s="40">
        <f t="shared" si="62"/>
        <v>0</v>
      </c>
      <c r="AA40" s="45">
        <v>0</v>
      </c>
      <c r="AB40" s="10">
        <v>0</v>
      </c>
      <c r="AC40" s="40">
        <v>0</v>
      </c>
      <c r="AD40" s="45">
        <v>0</v>
      </c>
      <c r="AE40" s="10">
        <v>0</v>
      </c>
      <c r="AF40" s="40">
        <v>0</v>
      </c>
      <c r="AG40" s="45">
        <v>0</v>
      </c>
      <c r="AH40" s="10">
        <v>0</v>
      </c>
      <c r="AI40" s="40">
        <f t="shared" si="64"/>
        <v>0</v>
      </c>
      <c r="AJ40" s="45">
        <v>522.38</v>
      </c>
      <c r="AK40" s="10">
        <v>6408.1769999999997</v>
      </c>
      <c r="AL40" s="40">
        <f t="shared" si="71"/>
        <v>12267.270952180404</v>
      </c>
      <c r="AM40" s="45">
        <v>0</v>
      </c>
      <c r="AN40" s="10">
        <v>0</v>
      </c>
      <c r="AO40" s="40">
        <f t="shared" si="65"/>
        <v>0</v>
      </c>
      <c r="AP40" s="45">
        <v>0</v>
      </c>
      <c r="AQ40" s="10">
        <v>0</v>
      </c>
      <c r="AR40" s="40">
        <v>0</v>
      </c>
      <c r="AS40" s="5">
        <f t="shared" si="66"/>
        <v>522.38</v>
      </c>
      <c r="AT40" s="13">
        <f t="shared" si="67"/>
        <v>6408.1769999999997</v>
      </c>
    </row>
    <row r="41" spans="1:46" x14ac:dyDescent="0.3">
      <c r="A41" s="38">
        <v>2019</v>
      </c>
      <c r="B41" s="39" t="s">
        <v>14</v>
      </c>
      <c r="C41" s="45">
        <v>0</v>
      </c>
      <c r="D41" s="10">
        <v>0</v>
      </c>
      <c r="E41" s="40">
        <f t="shared" si="60"/>
        <v>0</v>
      </c>
      <c r="F41" s="45">
        <v>0</v>
      </c>
      <c r="G41" s="10">
        <v>0</v>
      </c>
      <c r="H41" s="40">
        <v>0</v>
      </c>
      <c r="I41" s="45">
        <v>0</v>
      </c>
      <c r="J41" s="10">
        <v>0</v>
      </c>
      <c r="K41" s="40">
        <f t="shared" si="70"/>
        <v>0</v>
      </c>
      <c r="L41" s="45">
        <v>9</v>
      </c>
      <c r="M41" s="10">
        <v>218.93100000000001</v>
      </c>
      <c r="N41" s="40">
        <f t="shared" si="68"/>
        <v>24325.666666666668</v>
      </c>
      <c r="O41" s="45">
        <v>0</v>
      </c>
      <c r="P41" s="10">
        <v>0</v>
      </c>
      <c r="Q41" s="40">
        <v>0</v>
      </c>
      <c r="R41" s="45">
        <v>0</v>
      </c>
      <c r="S41" s="10">
        <v>0</v>
      </c>
      <c r="T41" s="40">
        <v>0</v>
      </c>
      <c r="U41" s="45">
        <v>4.7750000000000001E-2</v>
      </c>
      <c r="V41" s="10">
        <v>2.0779999999999998</v>
      </c>
      <c r="W41" s="40">
        <f t="shared" ref="W41" si="72">V41/U41*1000</f>
        <v>43518.324607329836</v>
      </c>
      <c r="X41" s="45">
        <v>0</v>
      </c>
      <c r="Y41" s="10">
        <v>0</v>
      </c>
      <c r="Z41" s="40">
        <f t="shared" si="62"/>
        <v>0</v>
      </c>
      <c r="AA41" s="45">
        <v>0</v>
      </c>
      <c r="AB41" s="10">
        <v>0</v>
      </c>
      <c r="AC41" s="40">
        <v>0</v>
      </c>
      <c r="AD41" s="45">
        <v>0</v>
      </c>
      <c r="AE41" s="10">
        <v>0</v>
      </c>
      <c r="AF41" s="40">
        <v>0</v>
      </c>
      <c r="AG41" s="45">
        <v>0</v>
      </c>
      <c r="AH41" s="10">
        <v>0</v>
      </c>
      <c r="AI41" s="40">
        <f t="shared" si="64"/>
        <v>0</v>
      </c>
      <c r="AJ41" s="45">
        <v>313.74</v>
      </c>
      <c r="AK41" s="10">
        <v>3830.5920000000001</v>
      </c>
      <c r="AL41" s="40">
        <f t="shared" si="71"/>
        <v>12209.447313061772</v>
      </c>
      <c r="AM41" s="45">
        <v>0</v>
      </c>
      <c r="AN41" s="10">
        <v>0</v>
      </c>
      <c r="AO41" s="40">
        <f t="shared" si="65"/>
        <v>0</v>
      </c>
      <c r="AP41" s="45">
        <v>0</v>
      </c>
      <c r="AQ41" s="10">
        <v>0</v>
      </c>
      <c r="AR41" s="40">
        <v>0</v>
      </c>
      <c r="AS41" s="5">
        <f>L41+O41+R41+AA41+AJ41+AD41+AP41+F41+U41</f>
        <v>322.78775000000002</v>
      </c>
      <c r="AT41" s="13">
        <f>M41+P41+S41+AB41+AK41+AE41+AQ41+G41+V41</f>
        <v>4051.6010000000001</v>
      </c>
    </row>
    <row r="42" spans="1:46" x14ac:dyDescent="0.3">
      <c r="A42" s="38">
        <v>2019</v>
      </c>
      <c r="B42" s="40" t="s">
        <v>15</v>
      </c>
      <c r="C42" s="45">
        <v>0</v>
      </c>
      <c r="D42" s="10">
        <v>0</v>
      </c>
      <c r="E42" s="40">
        <f t="shared" si="60"/>
        <v>0</v>
      </c>
      <c r="F42" s="45">
        <v>0</v>
      </c>
      <c r="G42" s="10">
        <v>0</v>
      </c>
      <c r="H42" s="40">
        <v>0</v>
      </c>
      <c r="I42" s="45">
        <v>0</v>
      </c>
      <c r="J42" s="10">
        <v>0</v>
      </c>
      <c r="K42" s="40">
        <f t="shared" si="70"/>
        <v>0</v>
      </c>
      <c r="L42" s="45">
        <v>0</v>
      </c>
      <c r="M42" s="10">
        <v>0</v>
      </c>
      <c r="N42" s="40">
        <v>0</v>
      </c>
      <c r="O42" s="45">
        <v>0</v>
      </c>
      <c r="P42" s="10">
        <v>0</v>
      </c>
      <c r="Q42" s="40">
        <v>0</v>
      </c>
      <c r="R42" s="45">
        <v>0</v>
      </c>
      <c r="S42" s="10">
        <v>0</v>
      </c>
      <c r="T42" s="40">
        <v>0</v>
      </c>
      <c r="U42" s="45">
        <v>0</v>
      </c>
      <c r="V42" s="10">
        <v>0</v>
      </c>
      <c r="W42" s="40">
        <v>0</v>
      </c>
      <c r="X42" s="45">
        <v>0</v>
      </c>
      <c r="Y42" s="10">
        <v>0</v>
      </c>
      <c r="Z42" s="40">
        <f t="shared" si="62"/>
        <v>0</v>
      </c>
      <c r="AA42" s="45">
        <v>0</v>
      </c>
      <c r="AB42" s="10">
        <v>0</v>
      </c>
      <c r="AC42" s="40">
        <v>0</v>
      </c>
      <c r="AD42" s="45">
        <v>0</v>
      </c>
      <c r="AE42" s="10">
        <v>0</v>
      </c>
      <c r="AF42" s="40">
        <v>0</v>
      </c>
      <c r="AG42" s="45">
        <v>0</v>
      </c>
      <c r="AH42" s="10">
        <v>0</v>
      </c>
      <c r="AI42" s="40">
        <f t="shared" si="64"/>
        <v>0</v>
      </c>
      <c r="AJ42" s="45">
        <v>313.3</v>
      </c>
      <c r="AK42" s="10">
        <v>3937.181</v>
      </c>
      <c r="AL42" s="40">
        <f t="shared" si="71"/>
        <v>12566.80817108203</v>
      </c>
      <c r="AM42" s="45">
        <v>0</v>
      </c>
      <c r="AN42" s="10">
        <v>0</v>
      </c>
      <c r="AO42" s="40">
        <f t="shared" si="65"/>
        <v>0</v>
      </c>
      <c r="AP42" s="45">
        <v>0</v>
      </c>
      <c r="AQ42" s="10">
        <v>0</v>
      </c>
      <c r="AR42" s="40">
        <v>0</v>
      </c>
      <c r="AS42" s="5">
        <f t="shared" ref="AS42:AS44" si="73">L42+O42+R42+AA42+AJ42+AD42+AP42+F42+U42</f>
        <v>313.3</v>
      </c>
      <c r="AT42" s="13">
        <f t="shared" ref="AT42:AT44" si="74">M42+P42+S42+AB42+AK42+AE42+AQ42+G42+V42</f>
        <v>3937.181</v>
      </c>
    </row>
    <row r="43" spans="1:46" x14ac:dyDescent="0.3">
      <c r="A43" s="38">
        <v>2019</v>
      </c>
      <c r="B43" s="39" t="s">
        <v>16</v>
      </c>
      <c r="C43" s="45">
        <v>0</v>
      </c>
      <c r="D43" s="10">
        <v>0</v>
      </c>
      <c r="E43" s="40">
        <f t="shared" si="60"/>
        <v>0</v>
      </c>
      <c r="F43" s="45">
        <v>0</v>
      </c>
      <c r="G43" s="10">
        <v>0</v>
      </c>
      <c r="H43" s="40">
        <v>0</v>
      </c>
      <c r="I43" s="45">
        <v>0</v>
      </c>
      <c r="J43" s="10">
        <v>0</v>
      </c>
      <c r="K43" s="40">
        <f t="shared" si="70"/>
        <v>0</v>
      </c>
      <c r="L43" s="45">
        <v>0</v>
      </c>
      <c r="M43" s="10">
        <v>0</v>
      </c>
      <c r="N43" s="40">
        <v>0</v>
      </c>
      <c r="O43" s="45">
        <v>0</v>
      </c>
      <c r="P43" s="10">
        <v>0</v>
      </c>
      <c r="Q43" s="40">
        <v>0</v>
      </c>
      <c r="R43" s="45">
        <v>0</v>
      </c>
      <c r="S43" s="10">
        <v>0</v>
      </c>
      <c r="T43" s="40">
        <v>0</v>
      </c>
      <c r="U43" s="45">
        <v>0</v>
      </c>
      <c r="V43" s="10">
        <v>0</v>
      </c>
      <c r="W43" s="40">
        <v>0</v>
      </c>
      <c r="X43" s="45">
        <v>0</v>
      </c>
      <c r="Y43" s="10">
        <v>0</v>
      </c>
      <c r="Z43" s="40">
        <f t="shared" si="62"/>
        <v>0</v>
      </c>
      <c r="AA43" s="45">
        <v>0</v>
      </c>
      <c r="AB43" s="10">
        <v>0</v>
      </c>
      <c r="AC43" s="40">
        <v>0</v>
      </c>
      <c r="AD43" s="45">
        <v>0</v>
      </c>
      <c r="AE43" s="10">
        <v>0</v>
      </c>
      <c r="AF43" s="40">
        <v>0</v>
      </c>
      <c r="AG43" s="45">
        <v>0</v>
      </c>
      <c r="AH43" s="10">
        <v>0</v>
      </c>
      <c r="AI43" s="40">
        <f t="shared" si="64"/>
        <v>0</v>
      </c>
      <c r="AJ43" s="45">
        <v>313.2</v>
      </c>
      <c r="AK43" s="10">
        <v>3941.723</v>
      </c>
      <c r="AL43" s="40">
        <f t="shared" si="71"/>
        <v>12585.322477650065</v>
      </c>
      <c r="AM43" s="45">
        <v>0</v>
      </c>
      <c r="AN43" s="10">
        <v>0</v>
      </c>
      <c r="AO43" s="40">
        <f t="shared" si="65"/>
        <v>0</v>
      </c>
      <c r="AP43" s="45">
        <v>0</v>
      </c>
      <c r="AQ43" s="10">
        <v>0</v>
      </c>
      <c r="AR43" s="40">
        <v>0</v>
      </c>
      <c r="AS43" s="5">
        <f t="shared" si="73"/>
        <v>313.2</v>
      </c>
      <c r="AT43" s="13">
        <f t="shared" si="74"/>
        <v>3941.723</v>
      </c>
    </row>
    <row r="44" spans="1:46" ht="15" thickBot="1" x14ac:dyDescent="0.35">
      <c r="A44" s="41"/>
      <c r="B44" s="42" t="s">
        <v>17</v>
      </c>
      <c r="C44" s="46">
        <f t="shared" ref="C44:D44" si="75">SUM(C32:C43)</f>
        <v>0</v>
      </c>
      <c r="D44" s="31">
        <f t="shared" si="75"/>
        <v>0</v>
      </c>
      <c r="E44" s="47"/>
      <c r="F44" s="46">
        <f t="shared" ref="F44:G44" si="76">SUM(F32:F43)</f>
        <v>18</v>
      </c>
      <c r="G44" s="31">
        <f t="shared" si="76"/>
        <v>479.17600000000004</v>
      </c>
      <c r="H44" s="47"/>
      <c r="I44" s="46">
        <f t="shared" ref="I44:J44" si="77">SUM(I32:I43)</f>
        <v>0</v>
      </c>
      <c r="J44" s="31">
        <f t="shared" si="77"/>
        <v>0</v>
      </c>
      <c r="K44" s="47"/>
      <c r="L44" s="46">
        <f t="shared" ref="L44:M44" si="78">SUM(L32:L43)</f>
        <v>45</v>
      </c>
      <c r="M44" s="31">
        <f t="shared" si="78"/>
        <v>1100.0129999999999</v>
      </c>
      <c r="N44" s="47"/>
      <c r="O44" s="46">
        <f t="shared" ref="O44:P44" si="79">SUM(O32:O43)</f>
        <v>0</v>
      </c>
      <c r="P44" s="31">
        <f t="shared" si="79"/>
        <v>0</v>
      </c>
      <c r="Q44" s="47"/>
      <c r="R44" s="46">
        <f t="shared" ref="R44:S44" si="80">SUM(R32:R43)</f>
        <v>0</v>
      </c>
      <c r="S44" s="31">
        <f t="shared" si="80"/>
        <v>0</v>
      </c>
      <c r="T44" s="47"/>
      <c r="U44" s="46">
        <f t="shared" ref="U44:V44" si="81">SUM(U32:U43)</f>
        <v>4.7750000000000001E-2</v>
      </c>
      <c r="V44" s="31">
        <f t="shared" si="81"/>
        <v>2.0779999999999998</v>
      </c>
      <c r="W44" s="47"/>
      <c r="X44" s="46">
        <f t="shared" ref="X44:Y44" si="82">SUM(X32:X43)</f>
        <v>0</v>
      </c>
      <c r="Y44" s="31">
        <f t="shared" si="82"/>
        <v>0</v>
      </c>
      <c r="Z44" s="47"/>
      <c r="AA44" s="46">
        <f t="shared" ref="AA44:AB44" si="83">SUM(AA32:AA43)</f>
        <v>3389.9949999999999</v>
      </c>
      <c r="AB44" s="31">
        <f t="shared" si="83"/>
        <v>41689.760999999999</v>
      </c>
      <c r="AC44" s="47"/>
      <c r="AD44" s="46">
        <f t="shared" ref="AD44:AE44" si="84">SUM(AD32:AD43)</f>
        <v>0</v>
      </c>
      <c r="AE44" s="31">
        <f t="shared" si="84"/>
        <v>0</v>
      </c>
      <c r="AF44" s="47"/>
      <c r="AG44" s="46">
        <f t="shared" ref="AG44:AH44" si="85">SUM(AG32:AG43)</f>
        <v>0</v>
      </c>
      <c r="AH44" s="31">
        <f t="shared" si="85"/>
        <v>0</v>
      </c>
      <c r="AI44" s="47"/>
      <c r="AJ44" s="46">
        <f t="shared" ref="AJ44:AK44" si="86">SUM(AJ32:AJ43)</f>
        <v>1964.68</v>
      </c>
      <c r="AK44" s="31">
        <f t="shared" si="86"/>
        <v>23787.438999999998</v>
      </c>
      <c r="AL44" s="47"/>
      <c r="AM44" s="46">
        <f t="shared" ref="AM44:AN44" si="87">SUM(AM32:AM43)</f>
        <v>0</v>
      </c>
      <c r="AN44" s="31">
        <f t="shared" si="87"/>
        <v>0</v>
      </c>
      <c r="AO44" s="47"/>
      <c r="AP44" s="46">
        <f t="shared" ref="AP44:AQ44" si="88">SUM(AP32:AP43)</f>
        <v>490.11099999999999</v>
      </c>
      <c r="AQ44" s="31">
        <f t="shared" si="88"/>
        <v>5929.3090000000002</v>
      </c>
      <c r="AR44" s="47"/>
      <c r="AS44" s="32">
        <f t="shared" si="73"/>
        <v>5907.8337499999998</v>
      </c>
      <c r="AT44" s="33">
        <f t="shared" si="74"/>
        <v>72987.775999999983</v>
      </c>
    </row>
    <row r="45" spans="1:46" x14ac:dyDescent="0.3">
      <c r="A45" s="38">
        <v>2020</v>
      </c>
      <c r="B45" s="39" t="s">
        <v>5</v>
      </c>
      <c r="C45" s="45">
        <v>0</v>
      </c>
      <c r="D45" s="10">
        <v>0</v>
      </c>
      <c r="E45" s="40">
        <f t="shared" ref="E45:E56" si="89">IF(C45=0,0,D45/C45*1000)</f>
        <v>0</v>
      </c>
      <c r="F45" s="45">
        <v>0</v>
      </c>
      <c r="G45" s="10">
        <v>0</v>
      </c>
      <c r="H45" s="40">
        <v>0</v>
      </c>
      <c r="I45" s="45">
        <v>0</v>
      </c>
      <c r="J45" s="10">
        <v>0</v>
      </c>
      <c r="K45" s="40">
        <v>0</v>
      </c>
      <c r="L45" s="45">
        <v>0</v>
      </c>
      <c r="M45" s="10">
        <v>0</v>
      </c>
      <c r="N45" s="40">
        <v>0</v>
      </c>
      <c r="O45" s="45">
        <v>0</v>
      </c>
      <c r="P45" s="10">
        <v>0</v>
      </c>
      <c r="Q45" s="40">
        <v>0</v>
      </c>
      <c r="R45" s="45">
        <v>0</v>
      </c>
      <c r="S45" s="10">
        <v>0</v>
      </c>
      <c r="T45" s="40">
        <v>0</v>
      </c>
      <c r="U45" s="45">
        <v>0</v>
      </c>
      <c r="V45" s="10">
        <v>0</v>
      </c>
      <c r="W45" s="40">
        <v>0</v>
      </c>
      <c r="X45" s="45">
        <v>0</v>
      </c>
      <c r="Y45" s="10">
        <v>0</v>
      </c>
      <c r="Z45" s="40">
        <f t="shared" ref="Z45:Z56" si="90">IF(X45=0,0,Y45/X45*1000)</f>
        <v>0</v>
      </c>
      <c r="AA45" s="45">
        <v>0</v>
      </c>
      <c r="AB45" s="10">
        <v>0</v>
      </c>
      <c r="AC45" s="40">
        <v>0</v>
      </c>
      <c r="AD45" s="45">
        <v>0</v>
      </c>
      <c r="AE45" s="10">
        <v>0</v>
      </c>
      <c r="AF45" s="40">
        <v>0</v>
      </c>
      <c r="AG45" s="45">
        <v>0</v>
      </c>
      <c r="AH45" s="10">
        <v>0</v>
      </c>
      <c r="AI45" s="40">
        <f t="shared" ref="AI45:AI56" si="91">IF(AG45=0,0,AH45/AG45*1000)</f>
        <v>0</v>
      </c>
      <c r="AJ45" s="45">
        <v>0</v>
      </c>
      <c r="AK45" s="10">
        <v>0</v>
      </c>
      <c r="AL45" s="40">
        <v>0</v>
      </c>
      <c r="AM45" s="45">
        <v>0</v>
      </c>
      <c r="AN45" s="10">
        <v>0</v>
      </c>
      <c r="AO45" s="40">
        <f t="shared" ref="AO45:AO56" si="92">IF(AM45=0,0,AN45/AM45*1000)</f>
        <v>0</v>
      </c>
      <c r="AP45" s="45">
        <v>0</v>
      </c>
      <c r="AQ45" s="10">
        <v>0</v>
      </c>
      <c r="AR45" s="40">
        <v>0</v>
      </c>
      <c r="AS45" s="5">
        <f t="shared" ref="AS45:AS54" si="93">L45+O45+R45+AA45+AJ45+AD45+AP45+F45+U45+I45</f>
        <v>0</v>
      </c>
      <c r="AT45" s="13">
        <f t="shared" ref="AT45:AT54" si="94">M45+P45+S45+AB45+AK45+AE45+AQ45+G45+V45+J45</f>
        <v>0</v>
      </c>
    </row>
    <row r="46" spans="1:46" x14ac:dyDescent="0.3">
      <c r="A46" s="38">
        <v>2020</v>
      </c>
      <c r="B46" s="39" t="s">
        <v>6</v>
      </c>
      <c r="C46" s="45">
        <v>0</v>
      </c>
      <c r="D46" s="10">
        <v>0</v>
      </c>
      <c r="E46" s="40">
        <f t="shared" si="89"/>
        <v>0</v>
      </c>
      <c r="F46" s="45">
        <v>9</v>
      </c>
      <c r="G46" s="10">
        <v>223.74700000000001</v>
      </c>
      <c r="H46" s="40">
        <f t="shared" ref="H46" si="95">G46/F46*1000</f>
        <v>24860.777777777781</v>
      </c>
      <c r="I46" s="45">
        <v>0</v>
      </c>
      <c r="J46" s="10">
        <v>0</v>
      </c>
      <c r="K46" s="40">
        <v>0</v>
      </c>
      <c r="L46" s="45">
        <v>0</v>
      </c>
      <c r="M46" s="10">
        <v>0</v>
      </c>
      <c r="N46" s="40">
        <v>0</v>
      </c>
      <c r="O46" s="45">
        <v>0</v>
      </c>
      <c r="P46" s="10">
        <v>0</v>
      </c>
      <c r="Q46" s="40">
        <v>0</v>
      </c>
      <c r="R46" s="45">
        <v>0</v>
      </c>
      <c r="S46" s="10">
        <v>0</v>
      </c>
      <c r="T46" s="40">
        <v>0</v>
      </c>
      <c r="U46" s="45">
        <v>0</v>
      </c>
      <c r="V46" s="10">
        <v>0</v>
      </c>
      <c r="W46" s="40">
        <v>0</v>
      </c>
      <c r="X46" s="45">
        <v>0</v>
      </c>
      <c r="Y46" s="10">
        <v>0</v>
      </c>
      <c r="Z46" s="40">
        <f t="shared" si="90"/>
        <v>0</v>
      </c>
      <c r="AA46" s="45">
        <v>0</v>
      </c>
      <c r="AB46" s="10">
        <v>0</v>
      </c>
      <c r="AC46" s="40">
        <v>0</v>
      </c>
      <c r="AD46" s="45">
        <v>0</v>
      </c>
      <c r="AE46" s="10">
        <v>0</v>
      </c>
      <c r="AF46" s="40">
        <v>0</v>
      </c>
      <c r="AG46" s="45">
        <v>0</v>
      </c>
      <c r="AH46" s="10">
        <v>0</v>
      </c>
      <c r="AI46" s="40">
        <f t="shared" si="91"/>
        <v>0</v>
      </c>
      <c r="AJ46" s="45">
        <v>0</v>
      </c>
      <c r="AK46" s="10">
        <v>0</v>
      </c>
      <c r="AL46" s="40">
        <v>0</v>
      </c>
      <c r="AM46" s="45">
        <v>0</v>
      </c>
      <c r="AN46" s="10">
        <v>0</v>
      </c>
      <c r="AO46" s="40">
        <f t="shared" si="92"/>
        <v>0</v>
      </c>
      <c r="AP46" s="45">
        <v>0</v>
      </c>
      <c r="AQ46" s="10">
        <v>0</v>
      </c>
      <c r="AR46" s="40">
        <v>0</v>
      </c>
      <c r="AS46" s="5">
        <f t="shared" si="93"/>
        <v>9</v>
      </c>
      <c r="AT46" s="13">
        <f t="shared" si="94"/>
        <v>223.74700000000001</v>
      </c>
    </row>
    <row r="47" spans="1:46" x14ac:dyDescent="0.3">
      <c r="A47" s="38">
        <v>2020</v>
      </c>
      <c r="B47" s="39" t="s">
        <v>7</v>
      </c>
      <c r="C47" s="45">
        <v>0</v>
      </c>
      <c r="D47" s="10">
        <v>0</v>
      </c>
      <c r="E47" s="40">
        <f t="shared" si="89"/>
        <v>0</v>
      </c>
      <c r="F47" s="45">
        <v>0</v>
      </c>
      <c r="G47" s="10">
        <v>0</v>
      </c>
      <c r="H47" s="40">
        <v>0</v>
      </c>
      <c r="I47" s="45">
        <v>0</v>
      </c>
      <c r="J47" s="10">
        <v>0</v>
      </c>
      <c r="K47" s="40">
        <v>0</v>
      </c>
      <c r="L47" s="45">
        <v>0</v>
      </c>
      <c r="M47" s="10">
        <v>0</v>
      </c>
      <c r="N47" s="40">
        <v>0</v>
      </c>
      <c r="O47" s="45">
        <v>0</v>
      </c>
      <c r="P47" s="10">
        <v>0</v>
      </c>
      <c r="Q47" s="40">
        <v>0</v>
      </c>
      <c r="R47" s="45">
        <v>0</v>
      </c>
      <c r="S47" s="10">
        <v>0</v>
      </c>
      <c r="T47" s="40">
        <v>0</v>
      </c>
      <c r="U47" s="45">
        <v>0</v>
      </c>
      <c r="V47" s="10">
        <v>0</v>
      </c>
      <c r="W47" s="40">
        <v>0</v>
      </c>
      <c r="X47" s="45">
        <v>0</v>
      </c>
      <c r="Y47" s="10">
        <v>0</v>
      </c>
      <c r="Z47" s="40">
        <f t="shared" si="90"/>
        <v>0</v>
      </c>
      <c r="AA47" s="45">
        <v>0</v>
      </c>
      <c r="AB47" s="10">
        <v>0</v>
      </c>
      <c r="AC47" s="40">
        <v>0</v>
      </c>
      <c r="AD47" s="45">
        <v>0</v>
      </c>
      <c r="AE47" s="10">
        <v>0</v>
      </c>
      <c r="AF47" s="40">
        <v>0</v>
      </c>
      <c r="AG47" s="45">
        <v>0</v>
      </c>
      <c r="AH47" s="10">
        <v>0</v>
      </c>
      <c r="AI47" s="40">
        <f t="shared" si="91"/>
        <v>0</v>
      </c>
      <c r="AJ47" s="45">
        <v>417.42</v>
      </c>
      <c r="AK47" s="10">
        <v>5387.9930000000004</v>
      </c>
      <c r="AL47" s="40">
        <f t="shared" ref="AL47" si="96">AK47/AJ47*1000</f>
        <v>12907.845814766901</v>
      </c>
      <c r="AM47" s="45">
        <v>0</v>
      </c>
      <c r="AN47" s="10">
        <v>0</v>
      </c>
      <c r="AO47" s="40">
        <f t="shared" si="92"/>
        <v>0</v>
      </c>
      <c r="AP47" s="45">
        <v>0</v>
      </c>
      <c r="AQ47" s="10">
        <v>0</v>
      </c>
      <c r="AR47" s="40">
        <v>0</v>
      </c>
      <c r="AS47" s="5">
        <f t="shared" si="93"/>
        <v>417.42</v>
      </c>
      <c r="AT47" s="13">
        <f t="shared" si="94"/>
        <v>5387.9930000000004</v>
      </c>
    </row>
    <row r="48" spans="1:46" x14ac:dyDescent="0.3">
      <c r="A48" s="38">
        <v>2020</v>
      </c>
      <c r="B48" s="39" t="s">
        <v>8</v>
      </c>
      <c r="C48" s="45">
        <v>0</v>
      </c>
      <c r="D48" s="10">
        <v>0</v>
      </c>
      <c r="E48" s="40">
        <f t="shared" si="89"/>
        <v>0</v>
      </c>
      <c r="F48" s="45">
        <v>0</v>
      </c>
      <c r="G48" s="10">
        <v>0</v>
      </c>
      <c r="H48" s="40">
        <v>0</v>
      </c>
      <c r="I48" s="45">
        <v>0</v>
      </c>
      <c r="J48" s="10">
        <v>0</v>
      </c>
      <c r="K48" s="40">
        <v>0</v>
      </c>
      <c r="L48" s="45">
        <v>0</v>
      </c>
      <c r="M48" s="10">
        <v>0</v>
      </c>
      <c r="N48" s="40">
        <v>0</v>
      </c>
      <c r="O48" s="45">
        <v>0</v>
      </c>
      <c r="P48" s="10">
        <v>0</v>
      </c>
      <c r="Q48" s="40">
        <v>0</v>
      </c>
      <c r="R48" s="45">
        <v>0</v>
      </c>
      <c r="S48" s="10">
        <v>0</v>
      </c>
      <c r="T48" s="40">
        <v>0</v>
      </c>
      <c r="U48" s="45">
        <v>0</v>
      </c>
      <c r="V48" s="10">
        <v>0</v>
      </c>
      <c r="W48" s="40">
        <v>0</v>
      </c>
      <c r="X48" s="45">
        <v>0</v>
      </c>
      <c r="Y48" s="10">
        <v>0</v>
      </c>
      <c r="Z48" s="40">
        <f t="shared" si="90"/>
        <v>0</v>
      </c>
      <c r="AA48" s="45">
        <v>0</v>
      </c>
      <c r="AB48" s="10">
        <v>0</v>
      </c>
      <c r="AC48" s="40">
        <v>0</v>
      </c>
      <c r="AD48" s="45">
        <v>0</v>
      </c>
      <c r="AE48" s="10">
        <v>0</v>
      </c>
      <c r="AF48" s="40">
        <v>0</v>
      </c>
      <c r="AG48" s="45">
        <v>0</v>
      </c>
      <c r="AH48" s="10">
        <v>0</v>
      </c>
      <c r="AI48" s="40">
        <f t="shared" si="91"/>
        <v>0</v>
      </c>
      <c r="AJ48" s="45">
        <v>0</v>
      </c>
      <c r="AK48" s="10">
        <v>0</v>
      </c>
      <c r="AL48" s="40">
        <v>0</v>
      </c>
      <c r="AM48" s="45">
        <v>0</v>
      </c>
      <c r="AN48" s="10">
        <v>0</v>
      </c>
      <c r="AO48" s="40">
        <f t="shared" si="92"/>
        <v>0</v>
      </c>
      <c r="AP48" s="45">
        <v>0</v>
      </c>
      <c r="AQ48" s="10">
        <v>0</v>
      </c>
      <c r="AR48" s="40">
        <v>0</v>
      </c>
      <c r="AS48" s="5">
        <f t="shared" si="93"/>
        <v>0</v>
      </c>
      <c r="AT48" s="13">
        <f t="shared" si="94"/>
        <v>0</v>
      </c>
    </row>
    <row r="49" spans="1:46" x14ac:dyDescent="0.3">
      <c r="A49" s="38">
        <v>2020</v>
      </c>
      <c r="B49" s="40" t="s">
        <v>9</v>
      </c>
      <c r="C49" s="45">
        <v>0</v>
      </c>
      <c r="D49" s="10">
        <v>0</v>
      </c>
      <c r="E49" s="40">
        <f t="shared" si="89"/>
        <v>0</v>
      </c>
      <c r="F49" s="45">
        <v>0</v>
      </c>
      <c r="G49" s="10">
        <v>0</v>
      </c>
      <c r="H49" s="40">
        <f t="shared" ref="H49:AR56" si="97">IF(F49=0,0,G49/F49*1000)</f>
        <v>0</v>
      </c>
      <c r="I49" s="45">
        <v>0</v>
      </c>
      <c r="J49" s="10">
        <v>0</v>
      </c>
      <c r="K49" s="40">
        <v>0</v>
      </c>
      <c r="L49" s="45">
        <v>9</v>
      </c>
      <c r="M49" s="10">
        <v>278.46699999999998</v>
      </c>
      <c r="N49" s="40">
        <f t="shared" si="97"/>
        <v>30940.777777777774</v>
      </c>
      <c r="O49" s="45">
        <v>0</v>
      </c>
      <c r="P49" s="10">
        <v>0</v>
      </c>
      <c r="Q49" s="40">
        <f t="shared" si="97"/>
        <v>0</v>
      </c>
      <c r="R49" s="45">
        <v>0</v>
      </c>
      <c r="S49" s="10">
        <v>0</v>
      </c>
      <c r="T49" s="40">
        <f t="shared" si="97"/>
        <v>0</v>
      </c>
      <c r="U49" s="45">
        <v>0</v>
      </c>
      <c r="V49" s="10">
        <v>0</v>
      </c>
      <c r="W49" s="40">
        <f t="shared" si="97"/>
        <v>0</v>
      </c>
      <c r="X49" s="45">
        <v>0</v>
      </c>
      <c r="Y49" s="10">
        <v>0</v>
      </c>
      <c r="Z49" s="40">
        <f t="shared" si="90"/>
        <v>0</v>
      </c>
      <c r="AA49" s="45">
        <v>0</v>
      </c>
      <c r="AB49" s="10">
        <v>0</v>
      </c>
      <c r="AC49" s="40">
        <f t="shared" si="97"/>
        <v>0</v>
      </c>
      <c r="AD49" s="45">
        <v>0</v>
      </c>
      <c r="AE49" s="10">
        <v>0</v>
      </c>
      <c r="AF49" s="40">
        <f t="shared" si="97"/>
        <v>0</v>
      </c>
      <c r="AG49" s="45">
        <v>0</v>
      </c>
      <c r="AH49" s="10">
        <v>0</v>
      </c>
      <c r="AI49" s="40">
        <f t="shared" si="91"/>
        <v>0</v>
      </c>
      <c r="AJ49" s="45">
        <v>0</v>
      </c>
      <c r="AK49" s="10">
        <v>0</v>
      </c>
      <c r="AL49" s="40">
        <f t="shared" si="97"/>
        <v>0</v>
      </c>
      <c r="AM49" s="45">
        <v>0</v>
      </c>
      <c r="AN49" s="10">
        <v>0</v>
      </c>
      <c r="AO49" s="40">
        <f t="shared" si="92"/>
        <v>0</v>
      </c>
      <c r="AP49" s="45">
        <v>0</v>
      </c>
      <c r="AQ49" s="10">
        <v>0</v>
      </c>
      <c r="AR49" s="40">
        <f t="shared" si="97"/>
        <v>0</v>
      </c>
      <c r="AS49" s="5">
        <f t="shared" si="93"/>
        <v>9</v>
      </c>
      <c r="AT49" s="13">
        <f t="shared" si="94"/>
        <v>278.46699999999998</v>
      </c>
    </row>
    <row r="50" spans="1:46" x14ac:dyDescent="0.3">
      <c r="A50" s="38">
        <v>2020</v>
      </c>
      <c r="B50" s="39" t="s">
        <v>10</v>
      </c>
      <c r="C50" s="45">
        <v>0</v>
      </c>
      <c r="D50" s="10">
        <v>0</v>
      </c>
      <c r="E50" s="40">
        <f t="shared" si="89"/>
        <v>0</v>
      </c>
      <c r="F50" s="45">
        <v>0</v>
      </c>
      <c r="G50" s="10">
        <v>0</v>
      </c>
      <c r="H50" s="40">
        <f t="shared" si="97"/>
        <v>0</v>
      </c>
      <c r="I50" s="45">
        <v>0</v>
      </c>
      <c r="J50" s="10">
        <v>0</v>
      </c>
      <c r="K50" s="40">
        <f t="shared" ref="K50:K56" si="98">IF(I50=0,0,J50/I50*1000)</f>
        <v>0</v>
      </c>
      <c r="L50" s="45">
        <v>0</v>
      </c>
      <c r="M50" s="10">
        <v>0</v>
      </c>
      <c r="N50" s="40">
        <f t="shared" si="97"/>
        <v>0</v>
      </c>
      <c r="O50" s="45">
        <v>0</v>
      </c>
      <c r="P50" s="10">
        <v>0</v>
      </c>
      <c r="Q50" s="40">
        <f t="shared" si="97"/>
        <v>0</v>
      </c>
      <c r="R50" s="45">
        <v>0</v>
      </c>
      <c r="S50" s="10">
        <v>0</v>
      </c>
      <c r="T50" s="40">
        <f t="shared" si="97"/>
        <v>0</v>
      </c>
      <c r="U50" s="45">
        <v>0</v>
      </c>
      <c r="V50" s="10">
        <v>0</v>
      </c>
      <c r="W50" s="40">
        <f t="shared" si="97"/>
        <v>0</v>
      </c>
      <c r="X50" s="45">
        <v>0</v>
      </c>
      <c r="Y50" s="10">
        <v>0</v>
      </c>
      <c r="Z50" s="40">
        <f t="shared" si="90"/>
        <v>0</v>
      </c>
      <c r="AA50" s="45">
        <v>0</v>
      </c>
      <c r="AB50" s="10">
        <v>0</v>
      </c>
      <c r="AC50" s="40">
        <f t="shared" si="97"/>
        <v>0</v>
      </c>
      <c r="AD50" s="45">
        <v>0</v>
      </c>
      <c r="AE50" s="10">
        <v>0</v>
      </c>
      <c r="AF50" s="40">
        <f t="shared" si="97"/>
        <v>0</v>
      </c>
      <c r="AG50" s="45">
        <v>0</v>
      </c>
      <c r="AH50" s="10">
        <v>0</v>
      </c>
      <c r="AI50" s="40">
        <f t="shared" si="91"/>
        <v>0</v>
      </c>
      <c r="AJ50" s="45">
        <v>628</v>
      </c>
      <c r="AK50" s="10">
        <v>9894.1299999999992</v>
      </c>
      <c r="AL50" s="40">
        <f t="shared" si="97"/>
        <v>15754.98407643312</v>
      </c>
      <c r="AM50" s="45">
        <v>0</v>
      </c>
      <c r="AN50" s="10">
        <v>0</v>
      </c>
      <c r="AO50" s="40">
        <f t="shared" si="92"/>
        <v>0</v>
      </c>
      <c r="AP50" s="45">
        <v>0</v>
      </c>
      <c r="AQ50" s="10">
        <v>0</v>
      </c>
      <c r="AR50" s="40">
        <f t="shared" si="97"/>
        <v>0</v>
      </c>
      <c r="AS50" s="5">
        <f t="shared" si="93"/>
        <v>628</v>
      </c>
      <c r="AT50" s="13">
        <f t="shared" si="94"/>
        <v>9894.1299999999992</v>
      </c>
    </row>
    <row r="51" spans="1:46" x14ac:dyDescent="0.3">
      <c r="A51" s="38">
        <v>2020</v>
      </c>
      <c r="B51" s="39" t="s">
        <v>11</v>
      </c>
      <c r="C51" s="45">
        <v>0</v>
      </c>
      <c r="D51" s="10">
        <v>0</v>
      </c>
      <c r="E51" s="40">
        <f t="shared" si="89"/>
        <v>0</v>
      </c>
      <c r="F51" s="45">
        <v>0</v>
      </c>
      <c r="G51" s="10">
        <v>0</v>
      </c>
      <c r="H51" s="40">
        <f t="shared" si="97"/>
        <v>0</v>
      </c>
      <c r="I51" s="45">
        <v>0</v>
      </c>
      <c r="J51" s="10">
        <v>0</v>
      </c>
      <c r="K51" s="40">
        <f t="shared" si="98"/>
        <v>0</v>
      </c>
      <c r="L51" s="45">
        <v>0</v>
      </c>
      <c r="M51" s="10">
        <v>0</v>
      </c>
      <c r="N51" s="40">
        <f t="shared" si="97"/>
        <v>0</v>
      </c>
      <c r="O51" s="45">
        <v>0</v>
      </c>
      <c r="P51" s="10">
        <v>0</v>
      </c>
      <c r="Q51" s="40">
        <f t="shared" si="97"/>
        <v>0</v>
      </c>
      <c r="R51" s="45">
        <v>0</v>
      </c>
      <c r="S51" s="10">
        <v>0</v>
      </c>
      <c r="T51" s="40">
        <f t="shared" si="97"/>
        <v>0</v>
      </c>
      <c r="U51" s="45">
        <v>0</v>
      </c>
      <c r="V51" s="10">
        <v>0</v>
      </c>
      <c r="W51" s="40">
        <f t="shared" si="97"/>
        <v>0</v>
      </c>
      <c r="X51" s="45">
        <v>0</v>
      </c>
      <c r="Y51" s="10">
        <v>0</v>
      </c>
      <c r="Z51" s="40">
        <f t="shared" si="90"/>
        <v>0</v>
      </c>
      <c r="AA51" s="45">
        <v>44</v>
      </c>
      <c r="AB51" s="10">
        <v>622.44600000000003</v>
      </c>
      <c r="AC51" s="40">
        <f t="shared" si="97"/>
        <v>14146.500000000002</v>
      </c>
      <c r="AD51" s="45">
        <v>0</v>
      </c>
      <c r="AE51" s="10">
        <v>0</v>
      </c>
      <c r="AF51" s="40">
        <f t="shared" si="97"/>
        <v>0</v>
      </c>
      <c r="AG51" s="45">
        <v>0</v>
      </c>
      <c r="AH51" s="10">
        <v>0</v>
      </c>
      <c r="AI51" s="40">
        <f t="shared" si="91"/>
        <v>0</v>
      </c>
      <c r="AJ51" s="45">
        <v>0</v>
      </c>
      <c r="AK51" s="10">
        <v>0</v>
      </c>
      <c r="AL51" s="40">
        <f t="shared" si="97"/>
        <v>0</v>
      </c>
      <c r="AM51" s="45">
        <v>0</v>
      </c>
      <c r="AN51" s="10">
        <v>0</v>
      </c>
      <c r="AO51" s="40">
        <f t="shared" si="92"/>
        <v>0</v>
      </c>
      <c r="AP51" s="45">
        <v>0</v>
      </c>
      <c r="AQ51" s="10">
        <v>0</v>
      </c>
      <c r="AR51" s="40">
        <f t="shared" si="97"/>
        <v>0</v>
      </c>
      <c r="AS51" s="5">
        <f t="shared" si="93"/>
        <v>44</v>
      </c>
      <c r="AT51" s="13">
        <f t="shared" si="94"/>
        <v>622.44600000000003</v>
      </c>
    </row>
    <row r="52" spans="1:46" x14ac:dyDescent="0.3">
      <c r="A52" s="38">
        <v>2020</v>
      </c>
      <c r="B52" s="39" t="s">
        <v>12</v>
      </c>
      <c r="C52" s="45">
        <v>0</v>
      </c>
      <c r="D52" s="10">
        <v>0</v>
      </c>
      <c r="E52" s="40">
        <f t="shared" si="89"/>
        <v>0</v>
      </c>
      <c r="F52" s="45">
        <v>0</v>
      </c>
      <c r="G52" s="10">
        <v>0</v>
      </c>
      <c r="H52" s="40">
        <f t="shared" si="97"/>
        <v>0</v>
      </c>
      <c r="I52" s="45">
        <v>0</v>
      </c>
      <c r="J52" s="10">
        <v>0</v>
      </c>
      <c r="K52" s="40">
        <f t="shared" si="98"/>
        <v>0</v>
      </c>
      <c r="L52" s="45">
        <v>0</v>
      </c>
      <c r="M52" s="10">
        <v>0</v>
      </c>
      <c r="N52" s="40">
        <f t="shared" si="97"/>
        <v>0</v>
      </c>
      <c r="O52" s="45">
        <v>0</v>
      </c>
      <c r="P52" s="10">
        <v>0</v>
      </c>
      <c r="Q52" s="40">
        <f t="shared" si="97"/>
        <v>0</v>
      </c>
      <c r="R52" s="45">
        <v>0</v>
      </c>
      <c r="S52" s="10">
        <v>0</v>
      </c>
      <c r="T52" s="40">
        <f t="shared" si="97"/>
        <v>0</v>
      </c>
      <c r="U52" s="45">
        <v>0</v>
      </c>
      <c r="V52" s="10">
        <v>0</v>
      </c>
      <c r="W52" s="40">
        <f t="shared" si="97"/>
        <v>0</v>
      </c>
      <c r="X52" s="45">
        <v>0</v>
      </c>
      <c r="Y52" s="10">
        <v>0</v>
      </c>
      <c r="Z52" s="40">
        <f t="shared" si="90"/>
        <v>0</v>
      </c>
      <c r="AA52" s="45">
        <v>622.36400000000003</v>
      </c>
      <c r="AB52" s="10">
        <v>9059.3490000000002</v>
      </c>
      <c r="AC52" s="40">
        <f t="shared" si="97"/>
        <v>14556.351267104137</v>
      </c>
      <c r="AD52" s="45">
        <v>0</v>
      </c>
      <c r="AE52" s="10">
        <v>0</v>
      </c>
      <c r="AF52" s="40">
        <f t="shared" si="97"/>
        <v>0</v>
      </c>
      <c r="AG52" s="45">
        <v>0</v>
      </c>
      <c r="AH52" s="10">
        <v>0</v>
      </c>
      <c r="AI52" s="40">
        <f t="shared" si="91"/>
        <v>0</v>
      </c>
      <c r="AJ52" s="45">
        <v>0</v>
      </c>
      <c r="AK52" s="10">
        <v>0</v>
      </c>
      <c r="AL52" s="40">
        <f t="shared" si="97"/>
        <v>0</v>
      </c>
      <c r="AM52" s="45">
        <v>0</v>
      </c>
      <c r="AN52" s="10">
        <v>0</v>
      </c>
      <c r="AO52" s="40">
        <f t="shared" si="92"/>
        <v>0</v>
      </c>
      <c r="AP52" s="45">
        <v>0</v>
      </c>
      <c r="AQ52" s="10">
        <v>0</v>
      </c>
      <c r="AR52" s="40">
        <f t="shared" si="97"/>
        <v>0</v>
      </c>
      <c r="AS52" s="5">
        <f t="shared" si="93"/>
        <v>622.36400000000003</v>
      </c>
      <c r="AT52" s="13">
        <f t="shared" si="94"/>
        <v>9059.3490000000002</v>
      </c>
    </row>
    <row r="53" spans="1:46" x14ac:dyDescent="0.3">
      <c r="A53" s="38">
        <v>2020</v>
      </c>
      <c r="B53" s="39" t="s">
        <v>13</v>
      </c>
      <c r="C53" s="45">
        <v>0</v>
      </c>
      <c r="D53" s="10">
        <v>0</v>
      </c>
      <c r="E53" s="40">
        <f t="shared" si="89"/>
        <v>0</v>
      </c>
      <c r="F53" s="45">
        <v>0</v>
      </c>
      <c r="G53" s="10">
        <v>0</v>
      </c>
      <c r="H53" s="40">
        <f t="shared" si="97"/>
        <v>0</v>
      </c>
      <c r="I53" s="45">
        <v>0</v>
      </c>
      <c r="J53" s="10">
        <v>0</v>
      </c>
      <c r="K53" s="40">
        <f t="shared" si="98"/>
        <v>0</v>
      </c>
      <c r="L53" s="45">
        <v>0</v>
      </c>
      <c r="M53" s="10">
        <v>0</v>
      </c>
      <c r="N53" s="40">
        <f t="shared" si="97"/>
        <v>0</v>
      </c>
      <c r="O53" s="45">
        <v>0</v>
      </c>
      <c r="P53" s="10">
        <v>0</v>
      </c>
      <c r="Q53" s="40">
        <f t="shared" si="97"/>
        <v>0</v>
      </c>
      <c r="R53" s="45">
        <v>0</v>
      </c>
      <c r="S53" s="10">
        <v>0</v>
      </c>
      <c r="T53" s="40">
        <f t="shared" si="97"/>
        <v>0</v>
      </c>
      <c r="U53" s="45">
        <v>0</v>
      </c>
      <c r="V53" s="10">
        <v>0</v>
      </c>
      <c r="W53" s="40">
        <f t="shared" si="97"/>
        <v>0</v>
      </c>
      <c r="X53" s="45">
        <v>0</v>
      </c>
      <c r="Y53" s="10">
        <v>0</v>
      </c>
      <c r="Z53" s="40">
        <f t="shared" si="90"/>
        <v>0</v>
      </c>
      <c r="AA53" s="45">
        <v>0</v>
      </c>
      <c r="AB53" s="10">
        <v>0</v>
      </c>
      <c r="AC53" s="40">
        <f t="shared" si="97"/>
        <v>0</v>
      </c>
      <c r="AD53" s="45">
        <v>0</v>
      </c>
      <c r="AE53" s="10">
        <v>0</v>
      </c>
      <c r="AF53" s="40">
        <f t="shared" si="97"/>
        <v>0</v>
      </c>
      <c r="AG53" s="45">
        <v>0</v>
      </c>
      <c r="AH53" s="10">
        <v>0</v>
      </c>
      <c r="AI53" s="40">
        <f t="shared" si="91"/>
        <v>0</v>
      </c>
      <c r="AJ53" s="45">
        <v>0</v>
      </c>
      <c r="AK53" s="10">
        <v>0</v>
      </c>
      <c r="AL53" s="40">
        <f t="shared" si="97"/>
        <v>0</v>
      </c>
      <c r="AM53" s="45">
        <v>0</v>
      </c>
      <c r="AN53" s="10">
        <v>0</v>
      </c>
      <c r="AO53" s="40">
        <f t="shared" si="92"/>
        <v>0</v>
      </c>
      <c r="AP53" s="45">
        <v>0</v>
      </c>
      <c r="AQ53" s="10">
        <v>0</v>
      </c>
      <c r="AR53" s="40">
        <f t="shared" si="97"/>
        <v>0</v>
      </c>
      <c r="AS53" s="5">
        <f t="shared" si="93"/>
        <v>0</v>
      </c>
      <c r="AT53" s="13">
        <f t="shared" si="94"/>
        <v>0</v>
      </c>
    </row>
    <row r="54" spans="1:46" x14ac:dyDescent="0.3">
      <c r="A54" s="38">
        <v>2020</v>
      </c>
      <c r="B54" s="39" t="s">
        <v>14</v>
      </c>
      <c r="C54" s="45">
        <v>0</v>
      </c>
      <c r="D54" s="10">
        <v>0</v>
      </c>
      <c r="E54" s="40">
        <f t="shared" si="89"/>
        <v>0</v>
      </c>
      <c r="F54" s="12">
        <v>9</v>
      </c>
      <c r="G54" s="50">
        <v>274.16399999999999</v>
      </c>
      <c r="H54" s="40">
        <f t="shared" si="97"/>
        <v>30462.666666666664</v>
      </c>
      <c r="I54" s="45">
        <v>0</v>
      </c>
      <c r="J54" s="10">
        <v>0</v>
      </c>
      <c r="K54" s="40">
        <f t="shared" si="98"/>
        <v>0</v>
      </c>
      <c r="L54" s="45">
        <v>0</v>
      </c>
      <c r="M54" s="10">
        <v>0</v>
      </c>
      <c r="N54" s="40">
        <f t="shared" si="97"/>
        <v>0</v>
      </c>
      <c r="O54" s="45">
        <v>0</v>
      </c>
      <c r="P54" s="10">
        <v>0</v>
      </c>
      <c r="Q54" s="40">
        <f t="shared" si="97"/>
        <v>0</v>
      </c>
      <c r="R54" s="45">
        <v>0</v>
      </c>
      <c r="S54" s="10">
        <v>0</v>
      </c>
      <c r="T54" s="40">
        <f t="shared" si="97"/>
        <v>0</v>
      </c>
      <c r="U54" s="45">
        <v>0</v>
      </c>
      <c r="V54" s="10">
        <v>0</v>
      </c>
      <c r="W54" s="40">
        <f t="shared" si="97"/>
        <v>0</v>
      </c>
      <c r="X54" s="12">
        <v>0</v>
      </c>
      <c r="Y54" s="50">
        <v>0</v>
      </c>
      <c r="Z54" s="40">
        <f t="shared" si="90"/>
        <v>0</v>
      </c>
      <c r="AA54" s="12">
        <v>454.74</v>
      </c>
      <c r="AB54" s="50">
        <v>6929.6660000000002</v>
      </c>
      <c r="AC54" s="40">
        <f t="shared" si="97"/>
        <v>15238.743017988301</v>
      </c>
      <c r="AD54" s="45">
        <v>0</v>
      </c>
      <c r="AE54" s="10">
        <v>0</v>
      </c>
      <c r="AF54" s="40">
        <f t="shared" si="97"/>
        <v>0</v>
      </c>
      <c r="AG54" s="45">
        <v>0</v>
      </c>
      <c r="AH54" s="10">
        <v>0</v>
      </c>
      <c r="AI54" s="40">
        <f t="shared" si="91"/>
        <v>0</v>
      </c>
      <c r="AJ54" s="45">
        <v>0</v>
      </c>
      <c r="AK54" s="10">
        <v>0</v>
      </c>
      <c r="AL54" s="40">
        <f t="shared" si="97"/>
        <v>0</v>
      </c>
      <c r="AM54" s="45">
        <v>0</v>
      </c>
      <c r="AN54" s="10">
        <v>0</v>
      </c>
      <c r="AO54" s="40">
        <f t="shared" si="92"/>
        <v>0</v>
      </c>
      <c r="AP54" s="45">
        <v>0</v>
      </c>
      <c r="AQ54" s="10">
        <v>0</v>
      </c>
      <c r="AR54" s="40">
        <f t="shared" si="97"/>
        <v>0</v>
      </c>
      <c r="AS54" s="5">
        <f t="shared" si="93"/>
        <v>463.74</v>
      </c>
      <c r="AT54" s="13">
        <f t="shared" si="94"/>
        <v>7203.83</v>
      </c>
    </row>
    <row r="55" spans="1:46" x14ac:dyDescent="0.3">
      <c r="A55" s="38">
        <v>2020</v>
      </c>
      <c r="B55" s="40" t="s">
        <v>15</v>
      </c>
      <c r="C55" s="45">
        <v>0</v>
      </c>
      <c r="D55" s="10">
        <v>0</v>
      </c>
      <c r="E55" s="40">
        <f t="shared" si="89"/>
        <v>0</v>
      </c>
      <c r="F55" s="45">
        <v>0</v>
      </c>
      <c r="G55" s="10">
        <v>0</v>
      </c>
      <c r="H55" s="40">
        <f t="shared" si="97"/>
        <v>0</v>
      </c>
      <c r="I55" s="51">
        <v>0.5</v>
      </c>
      <c r="J55" s="52">
        <v>181.99</v>
      </c>
      <c r="K55" s="40">
        <f t="shared" si="98"/>
        <v>363980</v>
      </c>
      <c r="L55" s="45">
        <v>0</v>
      </c>
      <c r="M55" s="10">
        <v>0</v>
      </c>
      <c r="N55" s="40">
        <f t="shared" si="97"/>
        <v>0</v>
      </c>
      <c r="O55" s="45">
        <v>0</v>
      </c>
      <c r="P55" s="10">
        <v>0</v>
      </c>
      <c r="Q55" s="40">
        <f t="shared" si="97"/>
        <v>0</v>
      </c>
      <c r="R55" s="45">
        <v>0</v>
      </c>
      <c r="S55" s="10">
        <v>0</v>
      </c>
      <c r="T55" s="40">
        <f t="shared" si="97"/>
        <v>0</v>
      </c>
      <c r="U55" s="45">
        <v>0</v>
      </c>
      <c r="V55" s="10">
        <v>0</v>
      </c>
      <c r="W55" s="40">
        <f t="shared" si="97"/>
        <v>0</v>
      </c>
      <c r="X55" s="51">
        <v>0</v>
      </c>
      <c r="Y55" s="52">
        <v>0</v>
      </c>
      <c r="Z55" s="40">
        <f t="shared" si="90"/>
        <v>0</v>
      </c>
      <c r="AA55" s="51">
        <v>202.49</v>
      </c>
      <c r="AB55" s="52">
        <v>3016.6109999999999</v>
      </c>
      <c r="AC55" s="40">
        <f t="shared" si="97"/>
        <v>14897.580127413699</v>
      </c>
      <c r="AD55" s="45">
        <v>0</v>
      </c>
      <c r="AE55" s="10">
        <v>0</v>
      </c>
      <c r="AF55" s="40">
        <f t="shared" si="97"/>
        <v>0</v>
      </c>
      <c r="AG55" s="45">
        <v>0</v>
      </c>
      <c r="AH55" s="10">
        <v>0</v>
      </c>
      <c r="AI55" s="40">
        <f t="shared" si="91"/>
        <v>0</v>
      </c>
      <c r="AJ55" s="45">
        <v>0</v>
      </c>
      <c r="AK55" s="10">
        <v>0</v>
      </c>
      <c r="AL55" s="40">
        <f t="shared" si="97"/>
        <v>0</v>
      </c>
      <c r="AM55" s="45">
        <v>0</v>
      </c>
      <c r="AN55" s="10">
        <v>0</v>
      </c>
      <c r="AO55" s="40">
        <f t="shared" si="92"/>
        <v>0</v>
      </c>
      <c r="AP55" s="45">
        <v>0</v>
      </c>
      <c r="AQ55" s="10">
        <v>0</v>
      </c>
      <c r="AR55" s="40">
        <f t="shared" si="97"/>
        <v>0</v>
      </c>
      <c r="AS55" s="5">
        <f>L55+O55+R55+AA55+AJ55+AD55+AP55+F55+U55+I55</f>
        <v>202.99</v>
      </c>
      <c r="AT55" s="13">
        <f>M55+P55+S55+AB55+AK55+AE55+AQ55+G55+V55+J55</f>
        <v>3198.6009999999997</v>
      </c>
    </row>
    <row r="56" spans="1:46" x14ac:dyDescent="0.3">
      <c r="A56" s="38">
        <v>2020</v>
      </c>
      <c r="B56" s="39" t="s">
        <v>16</v>
      </c>
      <c r="C56" s="45">
        <v>0</v>
      </c>
      <c r="D56" s="10">
        <v>0</v>
      </c>
      <c r="E56" s="40">
        <f t="shared" si="89"/>
        <v>0</v>
      </c>
      <c r="F56" s="45">
        <v>0</v>
      </c>
      <c r="G56" s="10">
        <v>0</v>
      </c>
      <c r="H56" s="40">
        <f t="shared" si="97"/>
        <v>0</v>
      </c>
      <c r="I56" s="45">
        <v>0</v>
      </c>
      <c r="J56" s="10">
        <v>0</v>
      </c>
      <c r="K56" s="40">
        <f t="shared" si="98"/>
        <v>0</v>
      </c>
      <c r="L56" s="45">
        <v>0</v>
      </c>
      <c r="M56" s="10">
        <v>0</v>
      </c>
      <c r="N56" s="40">
        <f t="shared" si="97"/>
        <v>0</v>
      </c>
      <c r="O56" s="45">
        <v>0</v>
      </c>
      <c r="P56" s="10">
        <v>0</v>
      </c>
      <c r="Q56" s="40">
        <f t="shared" si="97"/>
        <v>0</v>
      </c>
      <c r="R56" s="45">
        <v>0</v>
      </c>
      <c r="S56" s="10">
        <v>0</v>
      </c>
      <c r="T56" s="40">
        <f t="shared" si="97"/>
        <v>0</v>
      </c>
      <c r="U56" s="45">
        <v>0</v>
      </c>
      <c r="V56" s="10">
        <v>0</v>
      </c>
      <c r="W56" s="40">
        <f t="shared" si="97"/>
        <v>0</v>
      </c>
      <c r="X56" s="53">
        <v>0</v>
      </c>
      <c r="Y56" s="10">
        <v>0</v>
      </c>
      <c r="Z56" s="40">
        <f t="shared" si="90"/>
        <v>0</v>
      </c>
      <c r="AA56" s="53">
        <v>205.95</v>
      </c>
      <c r="AB56" s="10">
        <v>2874.721</v>
      </c>
      <c r="AC56" s="40">
        <f t="shared" si="97"/>
        <v>13958.344258315126</v>
      </c>
      <c r="AD56" s="45">
        <v>0</v>
      </c>
      <c r="AE56" s="10">
        <v>0</v>
      </c>
      <c r="AF56" s="40">
        <f t="shared" si="97"/>
        <v>0</v>
      </c>
      <c r="AG56" s="45">
        <v>0</v>
      </c>
      <c r="AH56" s="10">
        <v>0</v>
      </c>
      <c r="AI56" s="40">
        <f t="shared" si="91"/>
        <v>0</v>
      </c>
      <c r="AJ56" s="45">
        <v>0</v>
      </c>
      <c r="AK56" s="10">
        <v>0</v>
      </c>
      <c r="AL56" s="40">
        <f t="shared" si="97"/>
        <v>0</v>
      </c>
      <c r="AM56" s="45">
        <v>0</v>
      </c>
      <c r="AN56" s="10">
        <v>0</v>
      </c>
      <c r="AO56" s="40">
        <f t="shared" si="92"/>
        <v>0</v>
      </c>
      <c r="AP56" s="45">
        <v>0</v>
      </c>
      <c r="AQ56" s="10">
        <v>0</v>
      </c>
      <c r="AR56" s="40">
        <f t="shared" si="97"/>
        <v>0</v>
      </c>
      <c r="AS56" s="5">
        <f t="shared" ref="AS56:AS57" si="99">L56+O56+R56+AA56+AJ56+AD56+AP56+F56+U56+I56</f>
        <v>205.95</v>
      </c>
      <c r="AT56" s="13">
        <f t="shared" ref="AT56:AT57" si="100">M56+P56+S56+AB56+AK56+AE56+AQ56+G56+V56+J56</f>
        <v>2874.721</v>
      </c>
    </row>
    <row r="57" spans="1:46" ht="15" thickBot="1" x14ac:dyDescent="0.35">
      <c r="A57" s="41"/>
      <c r="B57" s="42" t="s">
        <v>17</v>
      </c>
      <c r="C57" s="46">
        <f t="shared" ref="C57:D57" si="101">SUM(C45:C56)</f>
        <v>0</v>
      </c>
      <c r="D57" s="31">
        <f t="shared" si="101"/>
        <v>0</v>
      </c>
      <c r="E57" s="47"/>
      <c r="F57" s="46">
        <f t="shared" ref="F57:G57" si="102">SUM(F45:F56)</f>
        <v>18</v>
      </c>
      <c r="G57" s="31">
        <f t="shared" si="102"/>
        <v>497.911</v>
      </c>
      <c r="H57" s="47"/>
      <c r="I57" s="46">
        <f t="shared" ref="I57:J57" si="103">SUM(I45:I56)</f>
        <v>0.5</v>
      </c>
      <c r="J57" s="31">
        <f t="shared" si="103"/>
        <v>181.99</v>
      </c>
      <c r="K57" s="47"/>
      <c r="L57" s="46">
        <f t="shared" ref="L57:M57" si="104">SUM(L45:L56)</f>
        <v>9</v>
      </c>
      <c r="M57" s="31">
        <f t="shared" si="104"/>
        <v>278.46699999999998</v>
      </c>
      <c r="N57" s="47"/>
      <c r="O57" s="46">
        <f t="shared" ref="O57:P57" si="105">SUM(O45:O56)</f>
        <v>0</v>
      </c>
      <c r="P57" s="31">
        <f t="shared" si="105"/>
        <v>0</v>
      </c>
      <c r="Q57" s="47"/>
      <c r="R57" s="46">
        <f t="shared" ref="R57:S57" si="106">SUM(R45:R56)</f>
        <v>0</v>
      </c>
      <c r="S57" s="31">
        <f t="shared" si="106"/>
        <v>0</v>
      </c>
      <c r="T57" s="47"/>
      <c r="U57" s="46">
        <f t="shared" ref="U57:V57" si="107">SUM(U45:U56)</f>
        <v>0</v>
      </c>
      <c r="V57" s="31">
        <f t="shared" si="107"/>
        <v>0</v>
      </c>
      <c r="W57" s="47"/>
      <c r="X57" s="46">
        <f t="shared" ref="X57:Y57" si="108">SUM(X45:X56)</f>
        <v>0</v>
      </c>
      <c r="Y57" s="31">
        <f t="shared" si="108"/>
        <v>0</v>
      </c>
      <c r="Z57" s="47"/>
      <c r="AA57" s="46">
        <f t="shared" ref="AA57:AB57" si="109">SUM(AA45:AA56)</f>
        <v>1529.5440000000001</v>
      </c>
      <c r="AB57" s="31">
        <f t="shared" si="109"/>
        <v>22502.793000000001</v>
      </c>
      <c r="AC57" s="47"/>
      <c r="AD57" s="46">
        <f t="shared" ref="AD57:AE57" si="110">SUM(AD45:AD56)</f>
        <v>0</v>
      </c>
      <c r="AE57" s="31">
        <f t="shared" si="110"/>
        <v>0</v>
      </c>
      <c r="AF57" s="47"/>
      <c r="AG57" s="46">
        <f t="shared" ref="AG57:AH57" si="111">SUM(AG45:AG56)</f>
        <v>0</v>
      </c>
      <c r="AH57" s="31">
        <f t="shared" si="111"/>
        <v>0</v>
      </c>
      <c r="AI57" s="47"/>
      <c r="AJ57" s="46">
        <f t="shared" ref="AJ57:AK57" si="112">SUM(AJ45:AJ56)</f>
        <v>1045.42</v>
      </c>
      <c r="AK57" s="31">
        <f t="shared" si="112"/>
        <v>15282.123</v>
      </c>
      <c r="AL57" s="47"/>
      <c r="AM57" s="46">
        <f t="shared" ref="AM57:AN57" si="113">SUM(AM45:AM56)</f>
        <v>0</v>
      </c>
      <c r="AN57" s="31">
        <f t="shared" si="113"/>
        <v>0</v>
      </c>
      <c r="AO57" s="47"/>
      <c r="AP57" s="46">
        <f t="shared" ref="AP57:AQ57" si="114">SUM(AP45:AP56)</f>
        <v>0</v>
      </c>
      <c r="AQ57" s="31">
        <f t="shared" si="114"/>
        <v>0</v>
      </c>
      <c r="AR57" s="47"/>
      <c r="AS57" s="32">
        <f t="shared" si="99"/>
        <v>2602.4639999999999</v>
      </c>
      <c r="AT57" s="33">
        <f t="shared" si="100"/>
        <v>38743.284</v>
      </c>
    </row>
    <row r="58" spans="1:46" x14ac:dyDescent="0.3">
      <c r="A58" s="38">
        <v>2021</v>
      </c>
      <c r="B58" s="39" t="s">
        <v>5</v>
      </c>
      <c r="C58" s="45">
        <v>0</v>
      </c>
      <c r="D58" s="10">
        <v>0</v>
      </c>
      <c r="E58" s="40">
        <f>IF(C58=0,0,D58/C58*1000)</f>
        <v>0</v>
      </c>
      <c r="F58" s="45">
        <v>0</v>
      </c>
      <c r="G58" s="10">
        <v>0</v>
      </c>
      <c r="H58" s="40">
        <f>IF(F58=0,0,G58/F58*1000)</f>
        <v>0</v>
      </c>
      <c r="I58" s="45">
        <v>0</v>
      </c>
      <c r="J58" s="10">
        <v>0</v>
      </c>
      <c r="K58" s="40">
        <f t="shared" ref="K58:K69" si="115">IF(I58=0,0,J58/I58*1000)</f>
        <v>0</v>
      </c>
      <c r="L58" s="53">
        <v>9</v>
      </c>
      <c r="M58" s="10">
        <v>252.42099999999999</v>
      </c>
      <c r="N58" s="40">
        <f t="shared" ref="N58:N69" si="116">IF(L58=0,0,M58/L58*1000)</f>
        <v>28046.777777777777</v>
      </c>
      <c r="O58" s="45">
        <v>0</v>
      </c>
      <c r="P58" s="10">
        <v>0</v>
      </c>
      <c r="Q58" s="40">
        <f t="shared" ref="Q58:Q69" si="117">IF(O58=0,0,P58/O58*1000)</f>
        <v>0</v>
      </c>
      <c r="R58" s="45">
        <v>0</v>
      </c>
      <c r="S58" s="10">
        <v>0</v>
      </c>
      <c r="T58" s="40">
        <f t="shared" ref="T58:T69" si="118">IF(R58=0,0,S58/R58*1000)</f>
        <v>0</v>
      </c>
      <c r="U58" s="45">
        <v>0</v>
      </c>
      <c r="V58" s="10">
        <v>0</v>
      </c>
      <c r="W58" s="40">
        <f t="shared" ref="W58:W69" si="119">IF(U58=0,0,V58/U58*1000)</f>
        <v>0</v>
      </c>
      <c r="X58" s="45">
        <v>0</v>
      </c>
      <c r="Y58" s="10">
        <v>0</v>
      </c>
      <c r="Z58" s="40">
        <f t="shared" ref="Z58:Z69" si="120">IF(X58=0,0,Y58/X58*1000)</f>
        <v>0</v>
      </c>
      <c r="AA58" s="45">
        <v>0</v>
      </c>
      <c r="AB58" s="10">
        <v>0</v>
      </c>
      <c r="AC58" s="40">
        <f t="shared" ref="AC58:AC69" si="121">IF(AA58=0,0,AB58/AA58*1000)</f>
        <v>0</v>
      </c>
      <c r="AD58" s="45">
        <v>0</v>
      </c>
      <c r="AE58" s="10">
        <v>0</v>
      </c>
      <c r="AF58" s="40">
        <f t="shared" ref="AF58:AF69" si="122">IF(AD58=0,0,AE58/AD58*1000)</f>
        <v>0</v>
      </c>
      <c r="AG58" s="45">
        <v>0</v>
      </c>
      <c r="AH58" s="10">
        <v>0</v>
      </c>
      <c r="AI58" s="40">
        <f t="shared" ref="AI58:AI69" si="123">IF(AG58=0,0,AH58/AG58*1000)</f>
        <v>0</v>
      </c>
      <c r="AJ58" s="45">
        <v>0</v>
      </c>
      <c r="AK58" s="10">
        <v>0</v>
      </c>
      <c r="AL58" s="40">
        <f t="shared" ref="AL58:AL69" si="124">IF(AJ58=0,0,AK58/AJ58*1000)</f>
        <v>0</v>
      </c>
      <c r="AM58" s="45">
        <v>0</v>
      </c>
      <c r="AN58" s="10">
        <v>0</v>
      </c>
      <c r="AO58" s="40">
        <f t="shared" ref="AO58:AO69" si="125">IF(AM58=0,0,AN58/AM58*1000)</f>
        <v>0</v>
      </c>
      <c r="AP58" s="45">
        <v>0</v>
      </c>
      <c r="AQ58" s="10">
        <v>0</v>
      </c>
      <c r="AR58" s="40">
        <f t="shared" ref="AR58:AR69" si="126">IF(AP58=0,0,AQ58/AP58*1000)</f>
        <v>0</v>
      </c>
      <c r="AS58" s="5">
        <f t="shared" ref="AS58:AS62" si="127">L58+O58+R58+AA58+AJ58+AD58+AP58+F58+U58+I58+C58+AM58</f>
        <v>9</v>
      </c>
      <c r="AT58" s="13">
        <f t="shared" ref="AT58:AT62" si="128">M58+P58+S58+AB58+AK58+AE58+AQ58+G58+V58+J58+D58+AN58</f>
        <v>252.42099999999999</v>
      </c>
    </row>
    <row r="59" spans="1:46" x14ac:dyDescent="0.3">
      <c r="A59" s="38">
        <v>2021</v>
      </c>
      <c r="B59" s="39" t="s">
        <v>6</v>
      </c>
      <c r="C59" s="45">
        <v>0</v>
      </c>
      <c r="D59" s="10">
        <v>0</v>
      </c>
      <c r="E59" s="40">
        <f t="shared" ref="E59:E60" si="129">IF(C59=0,0,D59/C59*1000)</f>
        <v>0</v>
      </c>
      <c r="F59" s="45">
        <v>0</v>
      </c>
      <c r="G59" s="10">
        <v>0</v>
      </c>
      <c r="H59" s="40">
        <f t="shared" ref="H59:H60" si="130">IF(F59=0,0,G59/F59*1000)</f>
        <v>0</v>
      </c>
      <c r="I59" s="45">
        <v>0</v>
      </c>
      <c r="J59" s="10">
        <v>0</v>
      </c>
      <c r="K59" s="40">
        <f t="shared" si="115"/>
        <v>0</v>
      </c>
      <c r="L59" s="53">
        <v>9</v>
      </c>
      <c r="M59" s="10">
        <v>263.80799999999999</v>
      </c>
      <c r="N59" s="40">
        <f t="shared" si="116"/>
        <v>29311.999999999996</v>
      </c>
      <c r="O59" s="45">
        <v>0</v>
      </c>
      <c r="P59" s="10">
        <v>0</v>
      </c>
      <c r="Q59" s="40">
        <f t="shared" si="117"/>
        <v>0</v>
      </c>
      <c r="R59" s="45">
        <v>0</v>
      </c>
      <c r="S59" s="10">
        <v>0</v>
      </c>
      <c r="T59" s="40">
        <f t="shared" si="118"/>
        <v>0</v>
      </c>
      <c r="U59" s="45">
        <v>0</v>
      </c>
      <c r="V59" s="10">
        <v>0</v>
      </c>
      <c r="W59" s="40">
        <f t="shared" si="119"/>
        <v>0</v>
      </c>
      <c r="X59" s="53">
        <v>0</v>
      </c>
      <c r="Y59" s="10">
        <v>0</v>
      </c>
      <c r="Z59" s="40">
        <f t="shared" si="120"/>
        <v>0</v>
      </c>
      <c r="AA59" s="53">
        <v>388.15</v>
      </c>
      <c r="AB59" s="10">
        <v>6835.0479999999998</v>
      </c>
      <c r="AC59" s="40">
        <f t="shared" si="121"/>
        <v>17609.295375499161</v>
      </c>
      <c r="AD59" s="45">
        <v>0</v>
      </c>
      <c r="AE59" s="10">
        <v>0</v>
      </c>
      <c r="AF59" s="40">
        <f t="shared" si="122"/>
        <v>0</v>
      </c>
      <c r="AG59" s="45">
        <v>0</v>
      </c>
      <c r="AH59" s="10">
        <v>0</v>
      </c>
      <c r="AI59" s="40">
        <f t="shared" si="123"/>
        <v>0</v>
      </c>
      <c r="AJ59" s="45">
        <v>0</v>
      </c>
      <c r="AK59" s="10">
        <v>0</v>
      </c>
      <c r="AL59" s="40">
        <f t="shared" si="124"/>
        <v>0</v>
      </c>
      <c r="AM59" s="45">
        <v>0</v>
      </c>
      <c r="AN59" s="10">
        <v>0</v>
      </c>
      <c r="AO59" s="40">
        <f t="shared" si="125"/>
        <v>0</v>
      </c>
      <c r="AP59" s="45">
        <v>0</v>
      </c>
      <c r="AQ59" s="10">
        <v>0</v>
      </c>
      <c r="AR59" s="40">
        <f t="shared" si="126"/>
        <v>0</v>
      </c>
      <c r="AS59" s="5">
        <f t="shared" si="127"/>
        <v>397.15</v>
      </c>
      <c r="AT59" s="13">
        <f t="shared" si="128"/>
        <v>7098.8559999999998</v>
      </c>
    </row>
    <row r="60" spans="1:46" x14ac:dyDescent="0.3">
      <c r="A60" s="38">
        <v>2021</v>
      </c>
      <c r="B60" s="39" t="s">
        <v>7</v>
      </c>
      <c r="C60" s="45">
        <v>0</v>
      </c>
      <c r="D60" s="10">
        <v>0</v>
      </c>
      <c r="E60" s="40">
        <f t="shared" si="129"/>
        <v>0</v>
      </c>
      <c r="F60" s="45">
        <v>0</v>
      </c>
      <c r="G60" s="10">
        <v>0</v>
      </c>
      <c r="H60" s="40">
        <f t="shared" si="130"/>
        <v>0</v>
      </c>
      <c r="I60" s="45">
        <v>0</v>
      </c>
      <c r="J60" s="10">
        <v>0</v>
      </c>
      <c r="K60" s="40">
        <f t="shared" si="115"/>
        <v>0</v>
      </c>
      <c r="L60" s="45">
        <v>0</v>
      </c>
      <c r="M60" s="10">
        <v>0</v>
      </c>
      <c r="N60" s="40">
        <f t="shared" si="116"/>
        <v>0</v>
      </c>
      <c r="O60" s="45">
        <v>0</v>
      </c>
      <c r="P60" s="10">
        <v>0</v>
      </c>
      <c r="Q60" s="40">
        <f t="shared" si="117"/>
        <v>0</v>
      </c>
      <c r="R60" s="45">
        <v>0</v>
      </c>
      <c r="S60" s="10">
        <v>0</v>
      </c>
      <c r="T60" s="40">
        <f t="shared" si="118"/>
        <v>0</v>
      </c>
      <c r="U60" s="45">
        <v>0</v>
      </c>
      <c r="V60" s="10">
        <v>0</v>
      </c>
      <c r="W60" s="40">
        <f t="shared" si="119"/>
        <v>0</v>
      </c>
      <c r="X60" s="45">
        <v>0</v>
      </c>
      <c r="Y60" s="10">
        <v>0</v>
      </c>
      <c r="Z60" s="40">
        <f t="shared" si="120"/>
        <v>0</v>
      </c>
      <c r="AA60" s="45">
        <v>0</v>
      </c>
      <c r="AB60" s="10">
        <v>0</v>
      </c>
      <c r="AC60" s="40">
        <f t="shared" si="121"/>
        <v>0</v>
      </c>
      <c r="AD60" s="45">
        <v>0</v>
      </c>
      <c r="AE60" s="10">
        <v>0</v>
      </c>
      <c r="AF60" s="40">
        <f t="shared" si="122"/>
        <v>0</v>
      </c>
      <c r="AG60" s="45">
        <v>0</v>
      </c>
      <c r="AH60" s="10">
        <v>0</v>
      </c>
      <c r="AI60" s="40">
        <f t="shared" si="123"/>
        <v>0</v>
      </c>
      <c r="AJ60" s="45">
        <v>0</v>
      </c>
      <c r="AK60" s="10">
        <v>0</v>
      </c>
      <c r="AL60" s="40">
        <f t="shared" si="124"/>
        <v>0</v>
      </c>
      <c r="AM60" s="45">
        <v>0</v>
      </c>
      <c r="AN60" s="10">
        <v>0</v>
      </c>
      <c r="AO60" s="40">
        <f t="shared" si="125"/>
        <v>0</v>
      </c>
      <c r="AP60" s="45">
        <v>0</v>
      </c>
      <c r="AQ60" s="10">
        <v>0</v>
      </c>
      <c r="AR60" s="40">
        <f t="shared" si="126"/>
        <v>0</v>
      </c>
      <c r="AS60" s="5">
        <f t="shared" si="127"/>
        <v>0</v>
      </c>
      <c r="AT60" s="13">
        <f t="shared" si="128"/>
        <v>0</v>
      </c>
    </row>
    <row r="61" spans="1:46" x14ac:dyDescent="0.3">
      <c r="A61" s="38">
        <v>2021</v>
      </c>
      <c r="B61" s="39" t="s">
        <v>8</v>
      </c>
      <c r="C61" s="53">
        <v>0.63564999999999994</v>
      </c>
      <c r="D61" s="10">
        <v>4.38</v>
      </c>
      <c r="E61" s="40">
        <f>IF(C61=0,0,D61/C61*1000)</f>
        <v>6890.5844411232601</v>
      </c>
      <c r="F61" s="45">
        <v>0</v>
      </c>
      <c r="G61" s="10">
        <v>0</v>
      </c>
      <c r="H61" s="40">
        <f>IF(F61=0,0,G61/F61*1000)</f>
        <v>0</v>
      </c>
      <c r="I61" s="45">
        <v>0</v>
      </c>
      <c r="J61" s="10">
        <v>0</v>
      </c>
      <c r="K61" s="40">
        <f t="shared" si="115"/>
        <v>0</v>
      </c>
      <c r="L61" s="53">
        <v>16.2</v>
      </c>
      <c r="M61" s="10">
        <v>470.99400000000003</v>
      </c>
      <c r="N61" s="40">
        <f t="shared" si="116"/>
        <v>29073.703703703708</v>
      </c>
      <c r="O61" s="45">
        <v>0</v>
      </c>
      <c r="P61" s="10">
        <v>0</v>
      </c>
      <c r="Q61" s="40">
        <f t="shared" si="117"/>
        <v>0</v>
      </c>
      <c r="R61" s="45">
        <v>0</v>
      </c>
      <c r="S61" s="10">
        <v>0</v>
      </c>
      <c r="T61" s="40">
        <f t="shared" si="118"/>
        <v>0</v>
      </c>
      <c r="U61" s="45">
        <v>0</v>
      </c>
      <c r="V61" s="10">
        <v>0</v>
      </c>
      <c r="W61" s="40">
        <f t="shared" si="119"/>
        <v>0</v>
      </c>
      <c r="X61" s="53">
        <v>0</v>
      </c>
      <c r="Y61" s="10">
        <v>0</v>
      </c>
      <c r="Z61" s="40">
        <f t="shared" si="120"/>
        <v>0</v>
      </c>
      <c r="AA61" s="53">
        <v>649.16</v>
      </c>
      <c r="AB61" s="10">
        <v>11518.647999999999</v>
      </c>
      <c r="AC61" s="40">
        <f t="shared" si="121"/>
        <v>17743.927537124899</v>
      </c>
      <c r="AD61" s="45">
        <v>0</v>
      </c>
      <c r="AE61" s="10">
        <v>0</v>
      </c>
      <c r="AF61" s="40">
        <f t="shared" si="122"/>
        <v>0</v>
      </c>
      <c r="AG61" s="45">
        <v>0</v>
      </c>
      <c r="AH61" s="10">
        <v>0</v>
      </c>
      <c r="AI61" s="40">
        <f t="shared" si="123"/>
        <v>0</v>
      </c>
      <c r="AJ61" s="45">
        <v>0</v>
      </c>
      <c r="AK61" s="10">
        <v>0</v>
      </c>
      <c r="AL61" s="40">
        <f t="shared" si="124"/>
        <v>0</v>
      </c>
      <c r="AM61" s="45">
        <v>0</v>
      </c>
      <c r="AN61" s="10">
        <v>0</v>
      </c>
      <c r="AO61" s="40">
        <f t="shared" si="125"/>
        <v>0</v>
      </c>
      <c r="AP61" s="45">
        <v>0</v>
      </c>
      <c r="AQ61" s="10">
        <v>0</v>
      </c>
      <c r="AR61" s="40">
        <f t="shared" si="126"/>
        <v>0</v>
      </c>
      <c r="AS61" s="5">
        <f t="shared" si="127"/>
        <v>665.99565000000007</v>
      </c>
      <c r="AT61" s="13">
        <f t="shared" si="128"/>
        <v>11994.021999999999</v>
      </c>
    </row>
    <row r="62" spans="1:46" x14ac:dyDescent="0.3">
      <c r="A62" s="38">
        <v>2021</v>
      </c>
      <c r="B62" s="40" t="s">
        <v>9</v>
      </c>
      <c r="C62" s="45">
        <v>0</v>
      </c>
      <c r="D62" s="10">
        <v>0</v>
      </c>
      <c r="E62" s="40">
        <f t="shared" ref="E62:E69" si="131">IF(C62=0,0,D62/C62*1000)</f>
        <v>0</v>
      </c>
      <c r="F62" s="45">
        <v>0</v>
      </c>
      <c r="G62" s="10">
        <v>0</v>
      </c>
      <c r="H62" s="40">
        <f t="shared" ref="H62:H69" si="132">IF(F62=0,0,G62/F62*1000)</f>
        <v>0</v>
      </c>
      <c r="I62" s="45">
        <v>0</v>
      </c>
      <c r="J62" s="10">
        <v>0</v>
      </c>
      <c r="K62" s="40">
        <f t="shared" si="115"/>
        <v>0</v>
      </c>
      <c r="L62" s="45">
        <v>0</v>
      </c>
      <c r="M62" s="10">
        <v>0</v>
      </c>
      <c r="N62" s="40">
        <f t="shared" si="116"/>
        <v>0</v>
      </c>
      <c r="O62" s="45">
        <v>0</v>
      </c>
      <c r="P62" s="10">
        <v>0</v>
      </c>
      <c r="Q62" s="40">
        <f t="shared" si="117"/>
        <v>0</v>
      </c>
      <c r="R62" s="45">
        <v>0</v>
      </c>
      <c r="S62" s="10">
        <v>0</v>
      </c>
      <c r="T62" s="40">
        <f t="shared" si="118"/>
        <v>0</v>
      </c>
      <c r="U62" s="45">
        <v>0</v>
      </c>
      <c r="V62" s="10">
        <v>0</v>
      </c>
      <c r="W62" s="40">
        <f t="shared" si="119"/>
        <v>0</v>
      </c>
      <c r="X62" s="45">
        <v>0</v>
      </c>
      <c r="Y62" s="10">
        <v>0</v>
      </c>
      <c r="Z62" s="40">
        <f t="shared" si="120"/>
        <v>0</v>
      </c>
      <c r="AA62" s="45">
        <v>0</v>
      </c>
      <c r="AB62" s="10">
        <v>0</v>
      </c>
      <c r="AC62" s="40">
        <f t="shared" si="121"/>
        <v>0</v>
      </c>
      <c r="AD62" s="45">
        <v>0</v>
      </c>
      <c r="AE62" s="10">
        <v>0</v>
      </c>
      <c r="AF62" s="40">
        <f t="shared" si="122"/>
        <v>0</v>
      </c>
      <c r="AG62" s="45">
        <v>0</v>
      </c>
      <c r="AH62" s="10">
        <v>0</v>
      </c>
      <c r="AI62" s="40">
        <f t="shared" si="123"/>
        <v>0</v>
      </c>
      <c r="AJ62" s="45">
        <v>0</v>
      </c>
      <c r="AK62" s="10">
        <v>0</v>
      </c>
      <c r="AL62" s="40">
        <f t="shared" si="124"/>
        <v>0</v>
      </c>
      <c r="AM62" s="45">
        <v>0</v>
      </c>
      <c r="AN62" s="10">
        <v>0</v>
      </c>
      <c r="AO62" s="40">
        <f t="shared" si="125"/>
        <v>0</v>
      </c>
      <c r="AP62" s="45">
        <v>0</v>
      </c>
      <c r="AQ62" s="10">
        <v>0</v>
      </c>
      <c r="AR62" s="40">
        <f t="shared" si="126"/>
        <v>0</v>
      </c>
      <c r="AS62" s="5">
        <f t="shared" si="127"/>
        <v>0</v>
      </c>
      <c r="AT62" s="13">
        <f t="shared" si="128"/>
        <v>0</v>
      </c>
    </row>
    <row r="63" spans="1:46" x14ac:dyDescent="0.3">
      <c r="A63" s="38">
        <v>2021</v>
      </c>
      <c r="B63" s="39" t="s">
        <v>10</v>
      </c>
      <c r="C63" s="45">
        <v>0</v>
      </c>
      <c r="D63" s="10">
        <v>0</v>
      </c>
      <c r="E63" s="40">
        <f t="shared" si="131"/>
        <v>0</v>
      </c>
      <c r="F63" s="45">
        <v>0</v>
      </c>
      <c r="G63" s="10">
        <v>0</v>
      </c>
      <c r="H63" s="40">
        <f t="shared" si="132"/>
        <v>0</v>
      </c>
      <c r="I63" s="45">
        <v>0</v>
      </c>
      <c r="J63" s="10">
        <v>0</v>
      </c>
      <c r="K63" s="40">
        <f t="shared" si="115"/>
        <v>0</v>
      </c>
      <c r="L63" s="45">
        <v>0</v>
      </c>
      <c r="M63" s="10">
        <v>0</v>
      </c>
      <c r="N63" s="40">
        <f t="shared" si="116"/>
        <v>0</v>
      </c>
      <c r="O63" s="45">
        <v>0</v>
      </c>
      <c r="P63" s="10">
        <v>0</v>
      </c>
      <c r="Q63" s="40">
        <f t="shared" si="117"/>
        <v>0</v>
      </c>
      <c r="R63" s="45">
        <v>0</v>
      </c>
      <c r="S63" s="10">
        <v>0</v>
      </c>
      <c r="T63" s="40">
        <f t="shared" si="118"/>
        <v>0</v>
      </c>
      <c r="U63" s="45">
        <v>0</v>
      </c>
      <c r="V63" s="10">
        <v>0</v>
      </c>
      <c r="W63" s="40">
        <f t="shared" si="119"/>
        <v>0</v>
      </c>
      <c r="X63" s="45">
        <v>0</v>
      </c>
      <c r="Y63" s="10">
        <v>0</v>
      </c>
      <c r="Z63" s="40">
        <f t="shared" si="120"/>
        <v>0</v>
      </c>
      <c r="AA63" s="45">
        <v>0</v>
      </c>
      <c r="AB63" s="10">
        <v>0</v>
      </c>
      <c r="AC63" s="40">
        <f t="shared" si="121"/>
        <v>0</v>
      </c>
      <c r="AD63" s="45">
        <v>0</v>
      </c>
      <c r="AE63" s="10">
        <v>0</v>
      </c>
      <c r="AF63" s="40">
        <f t="shared" si="122"/>
        <v>0</v>
      </c>
      <c r="AG63" s="45">
        <v>0</v>
      </c>
      <c r="AH63" s="10">
        <v>0</v>
      </c>
      <c r="AI63" s="40">
        <f t="shared" si="123"/>
        <v>0</v>
      </c>
      <c r="AJ63" s="45">
        <v>0</v>
      </c>
      <c r="AK63" s="10">
        <v>0</v>
      </c>
      <c r="AL63" s="40">
        <f t="shared" si="124"/>
        <v>0</v>
      </c>
      <c r="AM63" s="53">
        <v>0.03</v>
      </c>
      <c r="AN63" s="10">
        <v>1.19</v>
      </c>
      <c r="AO63" s="40">
        <f t="shared" si="125"/>
        <v>39666.666666666664</v>
      </c>
      <c r="AP63" s="45">
        <v>0</v>
      </c>
      <c r="AQ63" s="10">
        <v>0</v>
      </c>
      <c r="AR63" s="40">
        <f t="shared" si="126"/>
        <v>0</v>
      </c>
      <c r="AS63" s="5">
        <f>L63+O63+R63+AA63+AJ63+AD63+AP63+F63+U63+I63+C63+AM63</f>
        <v>0.03</v>
      </c>
      <c r="AT63" s="13">
        <f>M63+P63+S63+AB63+AK63+AE63+AQ63+G63+V63+J63+D63+AN63</f>
        <v>1.19</v>
      </c>
    </row>
    <row r="64" spans="1:46" x14ac:dyDescent="0.3">
      <c r="A64" s="38">
        <v>2021</v>
      </c>
      <c r="B64" s="39" t="s">
        <v>11</v>
      </c>
      <c r="C64" s="45">
        <v>0</v>
      </c>
      <c r="D64" s="10">
        <v>0</v>
      </c>
      <c r="E64" s="40">
        <f t="shared" si="131"/>
        <v>0</v>
      </c>
      <c r="F64" s="45">
        <v>0</v>
      </c>
      <c r="G64" s="10">
        <v>0</v>
      </c>
      <c r="H64" s="40">
        <f t="shared" si="132"/>
        <v>0</v>
      </c>
      <c r="I64" s="45">
        <v>0</v>
      </c>
      <c r="J64" s="10">
        <v>0</v>
      </c>
      <c r="K64" s="40">
        <f t="shared" si="115"/>
        <v>0</v>
      </c>
      <c r="L64" s="53">
        <v>16.2</v>
      </c>
      <c r="M64" s="10">
        <v>457.36099999999999</v>
      </c>
      <c r="N64" s="40">
        <f t="shared" si="116"/>
        <v>28232.160493827163</v>
      </c>
      <c r="O64" s="45">
        <v>0</v>
      </c>
      <c r="P64" s="10">
        <v>0</v>
      </c>
      <c r="Q64" s="40">
        <f t="shared" si="117"/>
        <v>0</v>
      </c>
      <c r="R64" s="45">
        <v>0</v>
      </c>
      <c r="S64" s="10">
        <v>0</v>
      </c>
      <c r="T64" s="40">
        <f t="shared" si="118"/>
        <v>0</v>
      </c>
      <c r="U64" s="45">
        <v>0</v>
      </c>
      <c r="V64" s="10">
        <v>0</v>
      </c>
      <c r="W64" s="40">
        <f t="shared" si="119"/>
        <v>0</v>
      </c>
      <c r="X64" s="53">
        <v>0</v>
      </c>
      <c r="Y64" s="10">
        <v>0</v>
      </c>
      <c r="Z64" s="40">
        <f t="shared" si="120"/>
        <v>0</v>
      </c>
      <c r="AA64" s="53">
        <v>426.46</v>
      </c>
      <c r="AB64" s="10">
        <v>7106.1139999999996</v>
      </c>
      <c r="AC64" s="40">
        <f t="shared" si="121"/>
        <v>16663.02584064156</v>
      </c>
      <c r="AD64" s="45">
        <v>0</v>
      </c>
      <c r="AE64" s="10">
        <v>0</v>
      </c>
      <c r="AF64" s="40">
        <f t="shared" si="122"/>
        <v>0</v>
      </c>
      <c r="AG64" s="45">
        <v>0</v>
      </c>
      <c r="AH64" s="10">
        <v>0</v>
      </c>
      <c r="AI64" s="40">
        <f t="shared" si="123"/>
        <v>0</v>
      </c>
      <c r="AJ64" s="45">
        <v>0</v>
      </c>
      <c r="AK64" s="10">
        <v>0</v>
      </c>
      <c r="AL64" s="40">
        <f t="shared" si="124"/>
        <v>0</v>
      </c>
      <c r="AM64" s="45">
        <v>0</v>
      </c>
      <c r="AN64" s="10">
        <v>0</v>
      </c>
      <c r="AO64" s="40">
        <f t="shared" si="125"/>
        <v>0</v>
      </c>
      <c r="AP64" s="45">
        <v>0</v>
      </c>
      <c r="AQ64" s="10">
        <v>0</v>
      </c>
      <c r="AR64" s="40">
        <f t="shared" si="126"/>
        <v>0</v>
      </c>
      <c r="AS64" s="5">
        <f t="shared" ref="AS64:AS70" si="133">L64+O64+R64+AA64+AJ64+AD64+AP64+F64+U64+I64+C64+AM64</f>
        <v>442.65999999999997</v>
      </c>
      <c r="AT64" s="13">
        <f t="shared" ref="AT64:AT70" si="134">M64+P64+S64+AB64+AK64+AE64+AQ64+G64+V64+J64+D64+AN64</f>
        <v>7563.4749999999995</v>
      </c>
    </row>
    <row r="65" spans="1:46" x14ac:dyDescent="0.3">
      <c r="A65" s="38">
        <v>2021</v>
      </c>
      <c r="B65" s="39" t="s">
        <v>12</v>
      </c>
      <c r="C65" s="45">
        <v>0</v>
      </c>
      <c r="D65" s="10">
        <v>0</v>
      </c>
      <c r="E65" s="40">
        <f t="shared" si="131"/>
        <v>0</v>
      </c>
      <c r="F65" s="45">
        <v>0</v>
      </c>
      <c r="G65" s="10">
        <v>0</v>
      </c>
      <c r="H65" s="40">
        <f t="shared" si="132"/>
        <v>0</v>
      </c>
      <c r="I65" s="45">
        <v>0</v>
      </c>
      <c r="J65" s="10">
        <v>0</v>
      </c>
      <c r="K65" s="40">
        <f t="shared" si="115"/>
        <v>0</v>
      </c>
      <c r="L65" s="45">
        <v>0</v>
      </c>
      <c r="M65" s="10">
        <v>0</v>
      </c>
      <c r="N65" s="40">
        <f t="shared" si="116"/>
        <v>0</v>
      </c>
      <c r="O65" s="45">
        <v>0</v>
      </c>
      <c r="P65" s="10">
        <v>0</v>
      </c>
      <c r="Q65" s="40">
        <f t="shared" si="117"/>
        <v>0</v>
      </c>
      <c r="R65" s="45">
        <v>0</v>
      </c>
      <c r="S65" s="10">
        <v>0</v>
      </c>
      <c r="T65" s="40">
        <f t="shared" si="118"/>
        <v>0</v>
      </c>
      <c r="U65" s="45">
        <v>0</v>
      </c>
      <c r="V65" s="10">
        <v>0</v>
      </c>
      <c r="W65" s="40">
        <f t="shared" si="119"/>
        <v>0</v>
      </c>
      <c r="X65" s="53">
        <v>0</v>
      </c>
      <c r="Y65" s="10">
        <v>0</v>
      </c>
      <c r="Z65" s="40">
        <f t="shared" si="120"/>
        <v>0</v>
      </c>
      <c r="AA65" s="53">
        <v>68.06</v>
      </c>
      <c r="AB65" s="10">
        <v>1161.248</v>
      </c>
      <c r="AC65" s="40">
        <f t="shared" si="121"/>
        <v>17062.121657361153</v>
      </c>
      <c r="AD65" s="45">
        <v>0</v>
      </c>
      <c r="AE65" s="10">
        <v>0</v>
      </c>
      <c r="AF65" s="40">
        <f t="shared" si="122"/>
        <v>0</v>
      </c>
      <c r="AG65" s="45">
        <v>0</v>
      </c>
      <c r="AH65" s="10">
        <v>0</v>
      </c>
      <c r="AI65" s="40">
        <f t="shared" si="123"/>
        <v>0</v>
      </c>
      <c r="AJ65" s="45">
        <v>0</v>
      </c>
      <c r="AK65" s="10">
        <v>0</v>
      </c>
      <c r="AL65" s="40">
        <f t="shared" si="124"/>
        <v>0</v>
      </c>
      <c r="AM65" s="45">
        <v>0</v>
      </c>
      <c r="AN65" s="10">
        <v>0</v>
      </c>
      <c r="AO65" s="40">
        <f t="shared" si="125"/>
        <v>0</v>
      </c>
      <c r="AP65" s="45">
        <v>0</v>
      </c>
      <c r="AQ65" s="10">
        <v>0</v>
      </c>
      <c r="AR65" s="40">
        <f t="shared" si="126"/>
        <v>0</v>
      </c>
      <c r="AS65" s="5">
        <f t="shared" si="133"/>
        <v>68.06</v>
      </c>
      <c r="AT65" s="13">
        <f t="shared" si="134"/>
        <v>1161.248</v>
      </c>
    </row>
    <row r="66" spans="1:46" x14ac:dyDescent="0.3">
      <c r="A66" s="38">
        <v>2021</v>
      </c>
      <c r="B66" s="39" t="s">
        <v>13</v>
      </c>
      <c r="C66" s="45">
        <v>0</v>
      </c>
      <c r="D66" s="10">
        <v>0</v>
      </c>
      <c r="E66" s="40">
        <f t="shared" si="131"/>
        <v>0</v>
      </c>
      <c r="F66" s="45">
        <v>0</v>
      </c>
      <c r="G66" s="10">
        <v>0</v>
      </c>
      <c r="H66" s="40">
        <f t="shared" si="132"/>
        <v>0</v>
      </c>
      <c r="I66" s="45">
        <v>0</v>
      </c>
      <c r="J66" s="10">
        <v>0</v>
      </c>
      <c r="K66" s="40">
        <f t="shared" si="115"/>
        <v>0</v>
      </c>
      <c r="L66" s="45">
        <v>0</v>
      </c>
      <c r="M66" s="10">
        <v>0</v>
      </c>
      <c r="N66" s="40">
        <f t="shared" si="116"/>
        <v>0</v>
      </c>
      <c r="O66" s="45">
        <v>0</v>
      </c>
      <c r="P66" s="10">
        <v>0</v>
      </c>
      <c r="Q66" s="40">
        <f t="shared" si="117"/>
        <v>0</v>
      </c>
      <c r="R66" s="45">
        <v>0</v>
      </c>
      <c r="S66" s="10">
        <v>0</v>
      </c>
      <c r="T66" s="40">
        <f t="shared" si="118"/>
        <v>0</v>
      </c>
      <c r="U66" s="45">
        <v>0</v>
      </c>
      <c r="V66" s="10">
        <v>0</v>
      </c>
      <c r="W66" s="40">
        <f t="shared" si="119"/>
        <v>0</v>
      </c>
      <c r="X66" s="53">
        <v>0</v>
      </c>
      <c r="Y66" s="10">
        <v>0</v>
      </c>
      <c r="Z66" s="40">
        <f t="shared" si="120"/>
        <v>0</v>
      </c>
      <c r="AA66" s="53">
        <v>90.38</v>
      </c>
      <c r="AB66" s="10">
        <v>1469.9590000000001</v>
      </c>
      <c r="AC66" s="40">
        <f t="shared" si="121"/>
        <v>16264.206682894446</v>
      </c>
      <c r="AD66" s="45">
        <v>0</v>
      </c>
      <c r="AE66" s="10">
        <v>0</v>
      </c>
      <c r="AF66" s="40">
        <f t="shared" si="122"/>
        <v>0</v>
      </c>
      <c r="AG66" s="45">
        <v>0</v>
      </c>
      <c r="AH66" s="10">
        <v>0</v>
      </c>
      <c r="AI66" s="40">
        <f t="shared" si="123"/>
        <v>0</v>
      </c>
      <c r="AJ66" s="45">
        <v>0</v>
      </c>
      <c r="AK66" s="10">
        <v>0</v>
      </c>
      <c r="AL66" s="40">
        <f t="shared" si="124"/>
        <v>0</v>
      </c>
      <c r="AM66" s="45">
        <v>0</v>
      </c>
      <c r="AN66" s="10">
        <v>0</v>
      </c>
      <c r="AO66" s="40">
        <f t="shared" si="125"/>
        <v>0</v>
      </c>
      <c r="AP66" s="45">
        <v>0</v>
      </c>
      <c r="AQ66" s="10">
        <v>0</v>
      </c>
      <c r="AR66" s="40">
        <f t="shared" si="126"/>
        <v>0</v>
      </c>
      <c r="AS66" s="5">
        <f t="shared" si="133"/>
        <v>90.38</v>
      </c>
      <c r="AT66" s="13">
        <f t="shared" si="134"/>
        <v>1469.9590000000001</v>
      </c>
    </row>
    <row r="67" spans="1:46" x14ac:dyDescent="0.3">
      <c r="A67" s="38">
        <v>2021</v>
      </c>
      <c r="B67" s="39" t="s">
        <v>14</v>
      </c>
      <c r="C67" s="45">
        <v>0</v>
      </c>
      <c r="D67" s="10">
        <v>0</v>
      </c>
      <c r="E67" s="40">
        <f t="shared" si="131"/>
        <v>0</v>
      </c>
      <c r="F67" s="45">
        <v>0</v>
      </c>
      <c r="G67" s="10">
        <v>0</v>
      </c>
      <c r="H67" s="40">
        <f t="shared" si="132"/>
        <v>0</v>
      </c>
      <c r="I67" s="45">
        <v>0</v>
      </c>
      <c r="J67" s="10">
        <v>0</v>
      </c>
      <c r="K67" s="40">
        <f t="shared" si="115"/>
        <v>0</v>
      </c>
      <c r="L67" s="45">
        <v>0</v>
      </c>
      <c r="M67" s="10">
        <v>0</v>
      </c>
      <c r="N67" s="40">
        <f t="shared" si="116"/>
        <v>0</v>
      </c>
      <c r="O67" s="45">
        <v>0</v>
      </c>
      <c r="P67" s="10">
        <v>0</v>
      </c>
      <c r="Q67" s="40">
        <f t="shared" si="117"/>
        <v>0</v>
      </c>
      <c r="R67" s="45">
        <v>0</v>
      </c>
      <c r="S67" s="10">
        <v>0</v>
      </c>
      <c r="T67" s="40">
        <f t="shared" si="118"/>
        <v>0</v>
      </c>
      <c r="U67" s="45">
        <v>0</v>
      </c>
      <c r="V67" s="10">
        <v>0</v>
      </c>
      <c r="W67" s="40">
        <f t="shared" si="119"/>
        <v>0</v>
      </c>
      <c r="X67" s="53">
        <v>0</v>
      </c>
      <c r="Y67" s="10">
        <v>0</v>
      </c>
      <c r="Z67" s="40">
        <f t="shared" si="120"/>
        <v>0</v>
      </c>
      <c r="AA67" s="53">
        <v>153.08000000000001</v>
      </c>
      <c r="AB67" s="10">
        <v>2688.3440000000001</v>
      </c>
      <c r="AC67" s="40">
        <f t="shared" si="121"/>
        <v>17561.693232296835</v>
      </c>
      <c r="AD67" s="45">
        <v>0</v>
      </c>
      <c r="AE67" s="10">
        <v>0</v>
      </c>
      <c r="AF67" s="40">
        <f t="shared" si="122"/>
        <v>0</v>
      </c>
      <c r="AG67" s="45">
        <v>0</v>
      </c>
      <c r="AH67" s="10">
        <v>0</v>
      </c>
      <c r="AI67" s="40">
        <f t="shared" si="123"/>
        <v>0</v>
      </c>
      <c r="AJ67" s="45">
        <v>0</v>
      </c>
      <c r="AK67" s="10">
        <v>0</v>
      </c>
      <c r="AL67" s="40">
        <f t="shared" si="124"/>
        <v>0</v>
      </c>
      <c r="AM67" s="45">
        <v>0</v>
      </c>
      <c r="AN67" s="10">
        <v>0</v>
      </c>
      <c r="AO67" s="40">
        <f t="shared" si="125"/>
        <v>0</v>
      </c>
      <c r="AP67" s="45">
        <v>0</v>
      </c>
      <c r="AQ67" s="10">
        <v>0</v>
      </c>
      <c r="AR67" s="40">
        <f t="shared" si="126"/>
        <v>0</v>
      </c>
      <c r="AS67" s="5">
        <f t="shared" si="133"/>
        <v>153.08000000000001</v>
      </c>
      <c r="AT67" s="13">
        <f t="shared" si="134"/>
        <v>2688.3440000000001</v>
      </c>
    </row>
    <row r="68" spans="1:46" x14ac:dyDescent="0.3">
      <c r="A68" s="38">
        <v>2021</v>
      </c>
      <c r="B68" s="40" t="s">
        <v>15</v>
      </c>
      <c r="C68" s="45">
        <v>0</v>
      </c>
      <c r="D68" s="10">
        <v>0</v>
      </c>
      <c r="E68" s="40">
        <f t="shared" si="131"/>
        <v>0</v>
      </c>
      <c r="F68" s="45">
        <v>0</v>
      </c>
      <c r="G68" s="10">
        <v>0</v>
      </c>
      <c r="H68" s="40">
        <f t="shared" si="132"/>
        <v>0</v>
      </c>
      <c r="I68" s="45">
        <v>0</v>
      </c>
      <c r="J68" s="10">
        <v>0</v>
      </c>
      <c r="K68" s="40">
        <f t="shared" si="115"/>
        <v>0</v>
      </c>
      <c r="L68" s="53">
        <v>16.2</v>
      </c>
      <c r="M68" s="10">
        <v>519.34299999999996</v>
      </c>
      <c r="N68" s="40">
        <f t="shared" si="116"/>
        <v>32058.209876543209</v>
      </c>
      <c r="O68" s="45">
        <v>0</v>
      </c>
      <c r="P68" s="10">
        <v>0</v>
      </c>
      <c r="Q68" s="40">
        <f t="shared" si="117"/>
        <v>0</v>
      </c>
      <c r="R68" s="45">
        <v>0</v>
      </c>
      <c r="S68" s="10">
        <v>0</v>
      </c>
      <c r="T68" s="40">
        <f t="shared" si="118"/>
        <v>0</v>
      </c>
      <c r="U68" s="45">
        <v>0</v>
      </c>
      <c r="V68" s="10">
        <v>0</v>
      </c>
      <c r="W68" s="40">
        <f t="shared" si="119"/>
        <v>0</v>
      </c>
      <c r="X68" s="53">
        <v>0</v>
      </c>
      <c r="Y68" s="10">
        <v>0</v>
      </c>
      <c r="Z68" s="40">
        <f t="shared" si="120"/>
        <v>0</v>
      </c>
      <c r="AA68" s="53">
        <v>154</v>
      </c>
      <c r="AB68" s="10">
        <v>2506.982</v>
      </c>
      <c r="AC68" s="40">
        <f t="shared" si="121"/>
        <v>16279.103896103894</v>
      </c>
      <c r="AD68" s="45">
        <v>0</v>
      </c>
      <c r="AE68" s="10">
        <v>0</v>
      </c>
      <c r="AF68" s="40">
        <f t="shared" si="122"/>
        <v>0</v>
      </c>
      <c r="AG68" s="45">
        <v>0</v>
      </c>
      <c r="AH68" s="10">
        <v>0</v>
      </c>
      <c r="AI68" s="40">
        <f t="shared" si="123"/>
        <v>0</v>
      </c>
      <c r="AJ68" s="45">
        <v>0</v>
      </c>
      <c r="AK68" s="10">
        <v>0</v>
      </c>
      <c r="AL68" s="40">
        <f t="shared" si="124"/>
        <v>0</v>
      </c>
      <c r="AM68" s="45">
        <v>0</v>
      </c>
      <c r="AN68" s="10">
        <v>0</v>
      </c>
      <c r="AO68" s="40">
        <f t="shared" si="125"/>
        <v>0</v>
      </c>
      <c r="AP68" s="45">
        <v>0</v>
      </c>
      <c r="AQ68" s="10">
        <v>0</v>
      </c>
      <c r="AR68" s="40">
        <f t="shared" si="126"/>
        <v>0</v>
      </c>
      <c r="AS68" s="5">
        <f t="shared" si="133"/>
        <v>170.2</v>
      </c>
      <c r="AT68" s="13">
        <f t="shared" si="134"/>
        <v>3026.3249999999998</v>
      </c>
    </row>
    <row r="69" spans="1:46" x14ac:dyDescent="0.3">
      <c r="A69" s="38">
        <v>2021</v>
      </c>
      <c r="B69" s="39" t="s">
        <v>16</v>
      </c>
      <c r="C69" s="45">
        <v>0</v>
      </c>
      <c r="D69" s="10">
        <v>0</v>
      </c>
      <c r="E69" s="40">
        <f t="shared" si="131"/>
        <v>0</v>
      </c>
      <c r="F69" s="45">
        <v>0</v>
      </c>
      <c r="G69" s="10">
        <v>0</v>
      </c>
      <c r="H69" s="40">
        <f t="shared" si="132"/>
        <v>0</v>
      </c>
      <c r="I69" s="45">
        <v>0</v>
      </c>
      <c r="J69" s="10">
        <v>0</v>
      </c>
      <c r="K69" s="40">
        <f t="shared" si="115"/>
        <v>0</v>
      </c>
      <c r="L69" s="45">
        <v>0</v>
      </c>
      <c r="M69" s="10">
        <v>0</v>
      </c>
      <c r="N69" s="40">
        <f t="shared" si="116"/>
        <v>0</v>
      </c>
      <c r="O69" s="45">
        <v>0</v>
      </c>
      <c r="P69" s="10">
        <v>0</v>
      </c>
      <c r="Q69" s="40">
        <f t="shared" si="117"/>
        <v>0</v>
      </c>
      <c r="R69" s="45">
        <v>0</v>
      </c>
      <c r="S69" s="10">
        <v>0</v>
      </c>
      <c r="T69" s="40">
        <f t="shared" si="118"/>
        <v>0</v>
      </c>
      <c r="U69" s="45">
        <v>0</v>
      </c>
      <c r="V69" s="10">
        <v>0</v>
      </c>
      <c r="W69" s="40">
        <f t="shared" si="119"/>
        <v>0</v>
      </c>
      <c r="X69" s="53">
        <v>0</v>
      </c>
      <c r="Y69" s="10">
        <v>0</v>
      </c>
      <c r="Z69" s="40">
        <f t="shared" si="120"/>
        <v>0</v>
      </c>
      <c r="AA69" s="53">
        <v>88.5</v>
      </c>
      <c r="AB69" s="10">
        <v>1574.8610000000001</v>
      </c>
      <c r="AC69" s="40">
        <f t="shared" si="121"/>
        <v>17795.0395480226</v>
      </c>
      <c r="AD69" s="45">
        <v>0</v>
      </c>
      <c r="AE69" s="10">
        <v>0</v>
      </c>
      <c r="AF69" s="40">
        <f t="shared" si="122"/>
        <v>0</v>
      </c>
      <c r="AG69" s="45">
        <v>0</v>
      </c>
      <c r="AH69" s="10">
        <v>0</v>
      </c>
      <c r="AI69" s="40">
        <f t="shared" si="123"/>
        <v>0</v>
      </c>
      <c r="AJ69" s="45">
        <v>0</v>
      </c>
      <c r="AK69" s="10">
        <v>0</v>
      </c>
      <c r="AL69" s="40">
        <f t="shared" si="124"/>
        <v>0</v>
      </c>
      <c r="AM69" s="45">
        <v>0</v>
      </c>
      <c r="AN69" s="10">
        <v>0</v>
      </c>
      <c r="AO69" s="40">
        <f t="shared" si="125"/>
        <v>0</v>
      </c>
      <c r="AP69" s="45">
        <v>0</v>
      </c>
      <c r="AQ69" s="10">
        <v>0</v>
      </c>
      <c r="AR69" s="40">
        <f t="shared" si="126"/>
        <v>0</v>
      </c>
      <c r="AS69" s="5">
        <f t="shared" si="133"/>
        <v>88.5</v>
      </c>
      <c r="AT69" s="13">
        <f t="shared" si="134"/>
        <v>1574.8610000000001</v>
      </c>
    </row>
    <row r="70" spans="1:46" ht="15" thickBot="1" x14ac:dyDescent="0.35">
      <c r="A70" s="41"/>
      <c r="B70" s="42" t="s">
        <v>17</v>
      </c>
      <c r="C70" s="46">
        <f t="shared" ref="C70:D70" si="135">SUM(C58:C69)</f>
        <v>0.63564999999999994</v>
      </c>
      <c r="D70" s="31">
        <f t="shared" si="135"/>
        <v>4.38</v>
      </c>
      <c r="E70" s="47"/>
      <c r="F70" s="46">
        <f t="shared" ref="F70:G70" si="136">SUM(F58:F69)</f>
        <v>0</v>
      </c>
      <c r="G70" s="31">
        <f t="shared" si="136"/>
        <v>0</v>
      </c>
      <c r="H70" s="47"/>
      <c r="I70" s="46">
        <f t="shared" ref="I70:J70" si="137">SUM(I58:I69)</f>
        <v>0</v>
      </c>
      <c r="J70" s="31">
        <f t="shared" si="137"/>
        <v>0</v>
      </c>
      <c r="K70" s="47"/>
      <c r="L70" s="46">
        <f t="shared" ref="L70:M70" si="138">SUM(L58:L69)</f>
        <v>66.600000000000009</v>
      </c>
      <c r="M70" s="31">
        <f t="shared" si="138"/>
        <v>1963.9270000000001</v>
      </c>
      <c r="N70" s="47"/>
      <c r="O70" s="46">
        <f t="shared" ref="O70:P70" si="139">SUM(O58:O69)</f>
        <v>0</v>
      </c>
      <c r="P70" s="31">
        <f t="shared" si="139"/>
        <v>0</v>
      </c>
      <c r="Q70" s="47"/>
      <c r="R70" s="46">
        <f t="shared" ref="R70:S70" si="140">SUM(R58:R69)</f>
        <v>0</v>
      </c>
      <c r="S70" s="31">
        <f t="shared" si="140"/>
        <v>0</v>
      </c>
      <c r="T70" s="47"/>
      <c r="U70" s="46">
        <f t="shared" ref="U70:V70" si="141">SUM(U58:U69)</f>
        <v>0</v>
      </c>
      <c r="V70" s="31">
        <f t="shared" si="141"/>
        <v>0</v>
      </c>
      <c r="W70" s="47"/>
      <c r="X70" s="46">
        <f t="shared" ref="X70:Y70" si="142">SUM(X58:X69)</f>
        <v>0</v>
      </c>
      <c r="Y70" s="31">
        <f t="shared" si="142"/>
        <v>0</v>
      </c>
      <c r="Z70" s="47"/>
      <c r="AA70" s="46">
        <f t="shared" ref="AA70:AB70" si="143">SUM(AA58:AA69)</f>
        <v>2017.79</v>
      </c>
      <c r="AB70" s="31">
        <f t="shared" si="143"/>
        <v>34861.203999999991</v>
      </c>
      <c r="AC70" s="47"/>
      <c r="AD70" s="46">
        <f t="shared" ref="AD70:AE70" si="144">SUM(AD58:AD69)</f>
        <v>0</v>
      </c>
      <c r="AE70" s="31">
        <f t="shared" si="144"/>
        <v>0</v>
      </c>
      <c r="AF70" s="47"/>
      <c r="AG70" s="46">
        <f t="shared" ref="AG70:AH70" si="145">SUM(AG58:AG69)</f>
        <v>0</v>
      </c>
      <c r="AH70" s="31">
        <f t="shared" si="145"/>
        <v>0</v>
      </c>
      <c r="AI70" s="47"/>
      <c r="AJ70" s="46">
        <f t="shared" ref="AJ70:AK70" si="146">SUM(AJ58:AJ69)</f>
        <v>0</v>
      </c>
      <c r="AK70" s="31">
        <f t="shared" si="146"/>
        <v>0</v>
      </c>
      <c r="AL70" s="47"/>
      <c r="AM70" s="46">
        <f t="shared" ref="AM70:AN70" si="147">SUM(AM58:AM69)</f>
        <v>0.03</v>
      </c>
      <c r="AN70" s="31">
        <f t="shared" si="147"/>
        <v>1.19</v>
      </c>
      <c r="AO70" s="47"/>
      <c r="AP70" s="46">
        <f t="shared" ref="AP70:AQ70" si="148">SUM(AP58:AP69)</f>
        <v>0</v>
      </c>
      <c r="AQ70" s="31">
        <f t="shared" si="148"/>
        <v>0</v>
      </c>
      <c r="AR70" s="47"/>
      <c r="AS70" s="32">
        <f t="shared" si="133"/>
        <v>2085.0556500000002</v>
      </c>
      <c r="AT70" s="33">
        <f t="shared" si="134"/>
        <v>36830.700999999994</v>
      </c>
    </row>
    <row r="71" spans="1:46" ht="16.8" customHeight="1" x14ac:dyDescent="0.3">
      <c r="A71" s="38">
        <v>2022</v>
      </c>
      <c r="B71" s="39" t="s">
        <v>5</v>
      </c>
      <c r="C71" s="45">
        <v>0</v>
      </c>
      <c r="D71" s="10">
        <v>0</v>
      </c>
      <c r="E71" s="40">
        <f>IF(C71=0,0,D71/C71*1000)</f>
        <v>0</v>
      </c>
      <c r="F71" s="45">
        <v>0</v>
      </c>
      <c r="G71" s="10">
        <v>0</v>
      </c>
      <c r="H71" s="40">
        <f t="shared" ref="H71:H82" si="149">IF(F71=0,0,G71/F71*1000)</f>
        <v>0</v>
      </c>
      <c r="I71" s="45">
        <v>0</v>
      </c>
      <c r="J71" s="10">
        <v>0</v>
      </c>
      <c r="K71" s="40">
        <f t="shared" ref="K71:K82" si="150">IF(I71=0,0,J71/I71*1000)</f>
        <v>0</v>
      </c>
      <c r="L71" s="45">
        <v>0</v>
      </c>
      <c r="M71" s="10">
        <v>0</v>
      </c>
      <c r="N71" s="40">
        <f t="shared" ref="N71:N82" si="151">IF(L71=0,0,M71/L71*1000)</f>
        <v>0</v>
      </c>
      <c r="O71" s="45">
        <v>0</v>
      </c>
      <c r="P71" s="10">
        <v>0</v>
      </c>
      <c r="Q71" s="40">
        <f t="shared" ref="Q71:Q82" si="152">IF(O71=0,0,P71/O71*1000)</f>
        <v>0</v>
      </c>
      <c r="R71" s="45">
        <v>0</v>
      </c>
      <c r="S71" s="10">
        <v>0</v>
      </c>
      <c r="T71" s="40">
        <f t="shared" ref="T71:T82" si="153">IF(R71=0,0,S71/R71*1000)</f>
        <v>0</v>
      </c>
      <c r="U71" s="45">
        <v>0</v>
      </c>
      <c r="V71" s="10">
        <v>0</v>
      </c>
      <c r="W71" s="40">
        <f t="shared" ref="W71:W82" si="154">IF(U71=0,0,V71/U71*1000)</f>
        <v>0</v>
      </c>
      <c r="X71" s="45">
        <v>0</v>
      </c>
      <c r="Y71" s="10">
        <v>0</v>
      </c>
      <c r="Z71" s="40">
        <f t="shared" ref="Z71:Z82" si="155">IF(X71=0,0,Y71/X71*1000)</f>
        <v>0</v>
      </c>
      <c r="AA71" s="45">
        <v>0</v>
      </c>
      <c r="AB71" s="10">
        <v>0</v>
      </c>
      <c r="AC71" s="40">
        <f t="shared" ref="AC71:AC82" si="156">IF(AA71=0,0,AB71/AA71*1000)</f>
        <v>0</v>
      </c>
      <c r="AD71" s="45">
        <v>0</v>
      </c>
      <c r="AE71" s="10">
        <v>0</v>
      </c>
      <c r="AF71" s="40">
        <f t="shared" ref="AF71:AF82" si="157">IF(AD71=0,0,AE71/AD71*1000)</f>
        <v>0</v>
      </c>
      <c r="AG71" s="45">
        <v>0</v>
      </c>
      <c r="AH71" s="10">
        <v>0</v>
      </c>
      <c r="AI71" s="40">
        <f t="shared" ref="AI71:AI82" si="158">IF(AG71=0,0,AH71/AG71*1000)</f>
        <v>0</v>
      </c>
      <c r="AJ71" s="45">
        <v>0</v>
      </c>
      <c r="AK71" s="10">
        <v>0</v>
      </c>
      <c r="AL71" s="40">
        <f t="shared" ref="AL71:AL82" si="159">IF(AJ71=0,0,AK71/AJ71*1000)</f>
        <v>0</v>
      </c>
      <c r="AM71" s="45">
        <v>0</v>
      </c>
      <c r="AN71" s="10">
        <v>0</v>
      </c>
      <c r="AO71" s="40">
        <f t="shared" ref="AO71:AO82" si="160">IF(AM71=0,0,AN71/AM71*1000)</f>
        <v>0</v>
      </c>
      <c r="AP71" s="45">
        <v>0</v>
      </c>
      <c r="AQ71" s="10">
        <v>0</v>
      </c>
      <c r="AR71" s="40">
        <f t="shared" ref="AR71:AR82" si="161">IF(AP71=0,0,AQ71/AP71*1000)</f>
        <v>0</v>
      </c>
      <c r="AS71" s="5">
        <f>SUMIF($C$5:$AR$5,"Ton",C71:AR71)</f>
        <v>0</v>
      </c>
      <c r="AT71" s="13">
        <f>SUMIF($C$5:$AR$5,"F*",C71:AR71)</f>
        <v>0</v>
      </c>
    </row>
    <row r="72" spans="1:46" x14ac:dyDescent="0.3">
      <c r="A72" s="38">
        <v>2022</v>
      </c>
      <c r="B72" s="39" t="s">
        <v>6</v>
      </c>
      <c r="C72" s="45">
        <v>0</v>
      </c>
      <c r="D72" s="10">
        <v>0</v>
      </c>
      <c r="E72" s="40">
        <f t="shared" ref="E72:E73" si="162">IF(C72=0,0,D72/C72*1000)</f>
        <v>0</v>
      </c>
      <c r="F72" s="45">
        <v>0</v>
      </c>
      <c r="G72" s="10">
        <v>0</v>
      </c>
      <c r="H72" s="40">
        <f t="shared" si="149"/>
        <v>0</v>
      </c>
      <c r="I72" s="45">
        <v>0</v>
      </c>
      <c r="J72" s="10">
        <v>0</v>
      </c>
      <c r="K72" s="40">
        <f t="shared" si="150"/>
        <v>0</v>
      </c>
      <c r="L72" s="45">
        <v>0</v>
      </c>
      <c r="M72" s="10">
        <v>0</v>
      </c>
      <c r="N72" s="40">
        <f t="shared" si="151"/>
        <v>0</v>
      </c>
      <c r="O72" s="45">
        <v>0</v>
      </c>
      <c r="P72" s="10">
        <v>0</v>
      </c>
      <c r="Q72" s="40">
        <f t="shared" si="152"/>
        <v>0</v>
      </c>
      <c r="R72" s="45">
        <v>0</v>
      </c>
      <c r="S72" s="10">
        <v>0</v>
      </c>
      <c r="T72" s="40">
        <f t="shared" si="153"/>
        <v>0</v>
      </c>
      <c r="U72" s="45">
        <v>0</v>
      </c>
      <c r="V72" s="10">
        <v>0</v>
      </c>
      <c r="W72" s="40">
        <f t="shared" si="154"/>
        <v>0</v>
      </c>
      <c r="X72" s="45">
        <v>0</v>
      </c>
      <c r="Y72" s="10">
        <v>0</v>
      </c>
      <c r="Z72" s="40">
        <f t="shared" si="155"/>
        <v>0</v>
      </c>
      <c r="AA72" s="45">
        <v>0</v>
      </c>
      <c r="AB72" s="10">
        <v>0</v>
      </c>
      <c r="AC72" s="40">
        <f t="shared" si="156"/>
        <v>0</v>
      </c>
      <c r="AD72" s="45">
        <v>0</v>
      </c>
      <c r="AE72" s="10">
        <v>0</v>
      </c>
      <c r="AF72" s="40">
        <f t="shared" si="157"/>
        <v>0</v>
      </c>
      <c r="AG72" s="45">
        <v>0</v>
      </c>
      <c r="AH72" s="10">
        <v>0</v>
      </c>
      <c r="AI72" s="40">
        <f t="shared" si="158"/>
        <v>0</v>
      </c>
      <c r="AJ72" s="45">
        <v>0</v>
      </c>
      <c r="AK72" s="10">
        <v>0</v>
      </c>
      <c r="AL72" s="40">
        <f t="shared" si="159"/>
        <v>0</v>
      </c>
      <c r="AM72" s="45">
        <v>0</v>
      </c>
      <c r="AN72" s="10">
        <v>0</v>
      </c>
      <c r="AO72" s="40">
        <f t="shared" si="160"/>
        <v>0</v>
      </c>
      <c r="AP72" s="45">
        <v>0</v>
      </c>
      <c r="AQ72" s="10">
        <v>0</v>
      </c>
      <c r="AR72" s="40">
        <f t="shared" si="161"/>
        <v>0</v>
      </c>
      <c r="AS72" s="5">
        <f t="shared" ref="AS72:AS83" si="163">SUMIF($C$5:$AR$5,"Ton",C72:AR72)</f>
        <v>0</v>
      </c>
      <c r="AT72" s="13">
        <f t="shared" ref="AT72:AT83" si="164">SUMIF($C$5:$AR$5,"F*",C72:AR72)</f>
        <v>0</v>
      </c>
    </row>
    <row r="73" spans="1:46" x14ac:dyDescent="0.3">
      <c r="A73" s="38">
        <v>2022</v>
      </c>
      <c r="B73" s="39" t="s">
        <v>7</v>
      </c>
      <c r="C73" s="45">
        <v>0</v>
      </c>
      <c r="D73" s="10">
        <v>0</v>
      </c>
      <c r="E73" s="40">
        <f t="shared" si="162"/>
        <v>0</v>
      </c>
      <c r="F73" s="45">
        <v>0</v>
      </c>
      <c r="G73" s="10">
        <v>0</v>
      </c>
      <c r="H73" s="40">
        <f t="shared" si="149"/>
        <v>0</v>
      </c>
      <c r="I73" s="45">
        <v>0</v>
      </c>
      <c r="J73" s="10">
        <v>0</v>
      </c>
      <c r="K73" s="40">
        <f t="shared" si="150"/>
        <v>0</v>
      </c>
      <c r="L73" s="45">
        <v>16.2</v>
      </c>
      <c r="M73" s="10">
        <v>610.47699999999998</v>
      </c>
      <c r="N73" s="40">
        <f t="shared" si="151"/>
        <v>37683.765432098764</v>
      </c>
      <c r="O73" s="45">
        <v>0</v>
      </c>
      <c r="P73" s="10">
        <v>0</v>
      </c>
      <c r="Q73" s="40">
        <f t="shared" si="152"/>
        <v>0</v>
      </c>
      <c r="R73" s="45">
        <v>0</v>
      </c>
      <c r="S73" s="10">
        <v>0</v>
      </c>
      <c r="T73" s="40">
        <f t="shared" si="153"/>
        <v>0</v>
      </c>
      <c r="U73" s="45">
        <v>0</v>
      </c>
      <c r="V73" s="10">
        <v>0</v>
      </c>
      <c r="W73" s="40">
        <f t="shared" si="154"/>
        <v>0</v>
      </c>
      <c r="X73" s="45">
        <v>0</v>
      </c>
      <c r="Y73" s="10">
        <v>0</v>
      </c>
      <c r="Z73" s="40">
        <f t="shared" si="155"/>
        <v>0</v>
      </c>
      <c r="AA73" s="45">
        <v>0</v>
      </c>
      <c r="AB73" s="10">
        <v>0</v>
      </c>
      <c r="AC73" s="40">
        <f t="shared" si="156"/>
        <v>0</v>
      </c>
      <c r="AD73" s="45">
        <v>0</v>
      </c>
      <c r="AE73" s="10">
        <v>0</v>
      </c>
      <c r="AF73" s="40">
        <f t="shared" si="157"/>
        <v>0</v>
      </c>
      <c r="AG73" s="45">
        <v>0</v>
      </c>
      <c r="AH73" s="10">
        <v>0</v>
      </c>
      <c r="AI73" s="40">
        <f t="shared" si="158"/>
        <v>0</v>
      </c>
      <c r="AJ73" s="45">
        <v>0</v>
      </c>
      <c r="AK73" s="10">
        <v>0</v>
      </c>
      <c r="AL73" s="40">
        <f t="shared" si="159"/>
        <v>0</v>
      </c>
      <c r="AM73" s="45">
        <v>0</v>
      </c>
      <c r="AN73" s="10">
        <v>0</v>
      </c>
      <c r="AO73" s="40">
        <f t="shared" si="160"/>
        <v>0</v>
      </c>
      <c r="AP73" s="45">
        <v>0</v>
      </c>
      <c r="AQ73" s="10">
        <v>0</v>
      </c>
      <c r="AR73" s="40">
        <f t="shared" si="161"/>
        <v>0</v>
      </c>
      <c r="AS73" s="5">
        <f t="shared" si="163"/>
        <v>16.2</v>
      </c>
      <c r="AT73" s="13">
        <f t="shared" si="164"/>
        <v>610.47699999999998</v>
      </c>
    </row>
    <row r="74" spans="1:46" x14ac:dyDescent="0.3">
      <c r="A74" s="38">
        <v>2022</v>
      </c>
      <c r="B74" s="39" t="s">
        <v>8</v>
      </c>
      <c r="C74" s="45">
        <v>0</v>
      </c>
      <c r="D74" s="10">
        <v>0</v>
      </c>
      <c r="E74" s="40">
        <f>IF(C74=0,0,D74/C74*1000)</f>
        <v>0</v>
      </c>
      <c r="F74" s="45">
        <v>0</v>
      </c>
      <c r="G74" s="10">
        <v>0</v>
      </c>
      <c r="H74" s="40">
        <f t="shared" si="149"/>
        <v>0</v>
      </c>
      <c r="I74" s="45">
        <v>0</v>
      </c>
      <c r="J74" s="10">
        <v>0</v>
      </c>
      <c r="K74" s="40">
        <f t="shared" si="150"/>
        <v>0</v>
      </c>
      <c r="L74" s="45">
        <v>0</v>
      </c>
      <c r="M74" s="10">
        <v>0</v>
      </c>
      <c r="N74" s="40">
        <f t="shared" si="151"/>
        <v>0</v>
      </c>
      <c r="O74" s="45">
        <v>0</v>
      </c>
      <c r="P74" s="10">
        <v>0</v>
      </c>
      <c r="Q74" s="40">
        <f t="shared" si="152"/>
        <v>0</v>
      </c>
      <c r="R74" s="45">
        <v>0</v>
      </c>
      <c r="S74" s="10">
        <v>0</v>
      </c>
      <c r="T74" s="40">
        <f t="shared" si="153"/>
        <v>0</v>
      </c>
      <c r="U74" s="45">
        <v>0</v>
      </c>
      <c r="V74" s="10">
        <v>0</v>
      </c>
      <c r="W74" s="40">
        <f t="shared" si="154"/>
        <v>0</v>
      </c>
      <c r="X74" s="45">
        <v>0</v>
      </c>
      <c r="Y74" s="10">
        <v>0</v>
      </c>
      <c r="Z74" s="40">
        <f t="shared" si="155"/>
        <v>0</v>
      </c>
      <c r="AA74" s="45">
        <v>0</v>
      </c>
      <c r="AB74" s="10">
        <v>0</v>
      </c>
      <c r="AC74" s="40">
        <f t="shared" si="156"/>
        <v>0</v>
      </c>
      <c r="AD74" s="45">
        <v>0</v>
      </c>
      <c r="AE74" s="10">
        <v>0</v>
      </c>
      <c r="AF74" s="40">
        <f t="shared" si="157"/>
        <v>0</v>
      </c>
      <c r="AG74" s="45">
        <v>0</v>
      </c>
      <c r="AH74" s="10">
        <v>0</v>
      </c>
      <c r="AI74" s="40">
        <f t="shared" si="158"/>
        <v>0</v>
      </c>
      <c r="AJ74" s="45">
        <v>0</v>
      </c>
      <c r="AK74" s="10">
        <v>0</v>
      </c>
      <c r="AL74" s="40">
        <f t="shared" si="159"/>
        <v>0</v>
      </c>
      <c r="AM74" s="45">
        <v>0</v>
      </c>
      <c r="AN74" s="10">
        <v>0</v>
      </c>
      <c r="AO74" s="40">
        <f t="shared" si="160"/>
        <v>0</v>
      </c>
      <c r="AP74" s="45">
        <v>0</v>
      </c>
      <c r="AQ74" s="10">
        <v>0</v>
      </c>
      <c r="AR74" s="40">
        <f t="shared" si="161"/>
        <v>0</v>
      </c>
      <c r="AS74" s="5">
        <f t="shared" si="163"/>
        <v>0</v>
      </c>
      <c r="AT74" s="13">
        <f t="shared" si="164"/>
        <v>0</v>
      </c>
    </row>
    <row r="75" spans="1:46" x14ac:dyDescent="0.3">
      <c r="A75" s="38">
        <v>2022</v>
      </c>
      <c r="B75" s="40" t="s">
        <v>9</v>
      </c>
      <c r="C75" s="45">
        <v>0</v>
      </c>
      <c r="D75" s="10">
        <v>0</v>
      </c>
      <c r="E75" s="40">
        <f t="shared" ref="E75:E82" si="165">IF(C75=0,0,D75/C75*1000)</f>
        <v>0</v>
      </c>
      <c r="F75" s="45">
        <v>0</v>
      </c>
      <c r="G75" s="10">
        <v>0</v>
      </c>
      <c r="H75" s="40">
        <f t="shared" si="149"/>
        <v>0</v>
      </c>
      <c r="I75" s="45">
        <v>0</v>
      </c>
      <c r="J75" s="10">
        <v>0</v>
      </c>
      <c r="K75" s="40">
        <f t="shared" si="150"/>
        <v>0</v>
      </c>
      <c r="L75" s="45">
        <v>0</v>
      </c>
      <c r="M75" s="10">
        <v>0</v>
      </c>
      <c r="N75" s="40">
        <f t="shared" si="151"/>
        <v>0</v>
      </c>
      <c r="O75" s="45">
        <v>0</v>
      </c>
      <c r="P75" s="10">
        <v>0</v>
      </c>
      <c r="Q75" s="40">
        <f t="shared" si="152"/>
        <v>0</v>
      </c>
      <c r="R75" s="45">
        <v>0</v>
      </c>
      <c r="S75" s="10">
        <v>0</v>
      </c>
      <c r="T75" s="40">
        <f t="shared" si="153"/>
        <v>0</v>
      </c>
      <c r="U75" s="45">
        <v>0</v>
      </c>
      <c r="V75" s="10">
        <v>0</v>
      </c>
      <c r="W75" s="40">
        <f t="shared" si="154"/>
        <v>0</v>
      </c>
      <c r="X75" s="45">
        <v>0</v>
      </c>
      <c r="Y75" s="10">
        <v>0</v>
      </c>
      <c r="Z75" s="40">
        <f t="shared" si="155"/>
        <v>0</v>
      </c>
      <c r="AA75" s="45">
        <v>0</v>
      </c>
      <c r="AB75" s="10">
        <v>0</v>
      </c>
      <c r="AC75" s="40">
        <f t="shared" si="156"/>
        <v>0</v>
      </c>
      <c r="AD75" s="45">
        <v>0</v>
      </c>
      <c r="AE75" s="10">
        <v>0</v>
      </c>
      <c r="AF75" s="40">
        <f t="shared" si="157"/>
        <v>0</v>
      </c>
      <c r="AG75" s="45">
        <v>0</v>
      </c>
      <c r="AH75" s="10">
        <v>0</v>
      </c>
      <c r="AI75" s="40">
        <f t="shared" si="158"/>
        <v>0</v>
      </c>
      <c r="AJ75" s="45">
        <v>0</v>
      </c>
      <c r="AK75" s="10">
        <v>0</v>
      </c>
      <c r="AL75" s="40">
        <f t="shared" si="159"/>
        <v>0</v>
      </c>
      <c r="AM75" s="45">
        <v>0</v>
      </c>
      <c r="AN75" s="10">
        <v>0</v>
      </c>
      <c r="AO75" s="40">
        <f t="shared" si="160"/>
        <v>0</v>
      </c>
      <c r="AP75" s="45">
        <v>0</v>
      </c>
      <c r="AQ75" s="10">
        <v>0</v>
      </c>
      <c r="AR75" s="40">
        <f t="shared" si="161"/>
        <v>0</v>
      </c>
      <c r="AS75" s="5">
        <f t="shared" si="163"/>
        <v>0</v>
      </c>
      <c r="AT75" s="13">
        <f t="shared" si="164"/>
        <v>0</v>
      </c>
    </row>
    <row r="76" spans="1:46" x14ac:dyDescent="0.3">
      <c r="A76" s="38">
        <v>2022</v>
      </c>
      <c r="B76" s="39" t="s">
        <v>10</v>
      </c>
      <c r="C76" s="45">
        <v>0</v>
      </c>
      <c r="D76" s="10">
        <v>0</v>
      </c>
      <c r="E76" s="40">
        <f t="shared" si="165"/>
        <v>0</v>
      </c>
      <c r="F76" s="45">
        <v>0</v>
      </c>
      <c r="G76" s="10">
        <v>0</v>
      </c>
      <c r="H76" s="40">
        <f t="shared" si="149"/>
        <v>0</v>
      </c>
      <c r="I76" s="45">
        <v>0</v>
      </c>
      <c r="J76" s="10">
        <v>0</v>
      </c>
      <c r="K76" s="40">
        <f t="shared" si="150"/>
        <v>0</v>
      </c>
      <c r="L76" s="53">
        <v>16.2</v>
      </c>
      <c r="M76" s="10">
        <v>630.673</v>
      </c>
      <c r="N76" s="40">
        <f t="shared" si="151"/>
        <v>38930.432098765436</v>
      </c>
      <c r="O76" s="45">
        <v>0</v>
      </c>
      <c r="P76" s="10">
        <v>0</v>
      </c>
      <c r="Q76" s="40">
        <f t="shared" si="152"/>
        <v>0</v>
      </c>
      <c r="R76" s="45">
        <v>0</v>
      </c>
      <c r="S76" s="10">
        <v>0</v>
      </c>
      <c r="T76" s="40">
        <f t="shared" si="153"/>
        <v>0</v>
      </c>
      <c r="U76" s="45">
        <v>0</v>
      </c>
      <c r="V76" s="10">
        <v>0</v>
      </c>
      <c r="W76" s="40">
        <f t="shared" si="154"/>
        <v>0</v>
      </c>
      <c r="X76" s="45">
        <v>0</v>
      </c>
      <c r="Y76" s="10">
        <v>0</v>
      </c>
      <c r="Z76" s="40">
        <f t="shared" si="155"/>
        <v>0</v>
      </c>
      <c r="AA76" s="45">
        <v>0</v>
      </c>
      <c r="AB76" s="10">
        <v>0</v>
      </c>
      <c r="AC76" s="40">
        <f t="shared" si="156"/>
        <v>0</v>
      </c>
      <c r="AD76" s="45">
        <v>0</v>
      </c>
      <c r="AE76" s="10">
        <v>0</v>
      </c>
      <c r="AF76" s="40">
        <f t="shared" si="157"/>
        <v>0</v>
      </c>
      <c r="AG76" s="45">
        <v>0</v>
      </c>
      <c r="AH76" s="10">
        <v>0</v>
      </c>
      <c r="AI76" s="40">
        <f t="shared" si="158"/>
        <v>0</v>
      </c>
      <c r="AJ76" s="45">
        <v>0</v>
      </c>
      <c r="AK76" s="10">
        <v>0</v>
      </c>
      <c r="AL76" s="40">
        <f t="shared" si="159"/>
        <v>0</v>
      </c>
      <c r="AM76" s="45">
        <v>0</v>
      </c>
      <c r="AN76" s="10">
        <v>0</v>
      </c>
      <c r="AO76" s="40">
        <f t="shared" si="160"/>
        <v>0</v>
      </c>
      <c r="AP76" s="45">
        <v>0</v>
      </c>
      <c r="AQ76" s="10">
        <v>0</v>
      </c>
      <c r="AR76" s="40">
        <f t="shared" si="161"/>
        <v>0</v>
      </c>
      <c r="AS76" s="5">
        <f t="shared" si="163"/>
        <v>16.2</v>
      </c>
      <c r="AT76" s="13">
        <f t="shared" si="164"/>
        <v>630.673</v>
      </c>
    </row>
    <row r="77" spans="1:46" x14ac:dyDescent="0.3">
      <c r="A77" s="38">
        <v>2022</v>
      </c>
      <c r="B77" s="39" t="s">
        <v>11</v>
      </c>
      <c r="C77" s="45">
        <v>0</v>
      </c>
      <c r="D77" s="10">
        <v>0</v>
      </c>
      <c r="E77" s="40">
        <f t="shared" si="165"/>
        <v>0</v>
      </c>
      <c r="F77" s="45">
        <v>0</v>
      </c>
      <c r="G77" s="10">
        <v>0</v>
      </c>
      <c r="H77" s="40">
        <f t="shared" si="149"/>
        <v>0</v>
      </c>
      <c r="I77" s="45">
        <v>0</v>
      </c>
      <c r="J77" s="10">
        <v>0</v>
      </c>
      <c r="K77" s="40">
        <f t="shared" si="150"/>
        <v>0</v>
      </c>
      <c r="L77" s="45">
        <v>0</v>
      </c>
      <c r="M77" s="10">
        <v>0</v>
      </c>
      <c r="N77" s="40">
        <f t="shared" si="151"/>
        <v>0</v>
      </c>
      <c r="O77" s="45">
        <v>0</v>
      </c>
      <c r="P77" s="10">
        <v>0</v>
      </c>
      <c r="Q77" s="40">
        <f t="shared" si="152"/>
        <v>0</v>
      </c>
      <c r="R77" s="45">
        <v>0</v>
      </c>
      <c r="S77" s="10">
        <v>0</v>
      </c>
      <c r="T77" s="40">
        <f t="shared" si="153"/>
        <v>0</v>
      </c>
      <c r="U77" s="45">
        <v>0</v>
      </c>
      <c r="V77" s="10">
        <v>0</v>
      </c>
      <c r="W77" s="40">
        <f t="shared" si="154"/>
        <v>0</v>
      </c>
      <c r="X77" s="45">
        <v>0</v>
      </c>
      <c r="Y77" s="10">
        <v>0</v>
      </c>
      <c r="Z77" s="40">
        <f t="shared" si="155"/>
        <v>0</v>
      </c>
      <c r="AA77" s="45">
        <v>0</v>
      </c>
      <c r="AB77" s="10">
        <v>0</v>
      </c>
      <c r="AC77" s="40">
        <f t="shared" si="156"/>
        <v>0</v>
      </c>
      <c r="AD77" s="45">
        <v>0</v>
      </c>
      <c r="AE77" s="10">
        <v>0</v>
      </c>
      <c r="AF77" s="40">
        <f t="shared" si="157"/>
        <v>0</v>
      </c>
      <c r="AG77" s="45">
        <v>0</v>
      </c>
      <c r="AH77" s="10">
        <v>0</v>
      </c>
      <c r="AI77" s="40">
        <f t="shared" si="158"/>
        <v>0</v>
      </c>
      <c r="AJ77" s="45">
        <v>0</v>
      </c>
      <c r="AK77" s="10">
        <v>0</v>
      </c>
      <c r="AL77" s="40">
        <f t="shared" si="159"/>
        <v>0</v>
      </c>
      <c r="AM77" s="53">
        <v>8.5000000000000006E-3</v>
      </c>
      <c r="AN77" s="10">
        <v>0.51400000000000001</v>
      </c>
      <c r="AO77" s="40">
        <f t="shared" si="160"/>
        <v>60470.588235294119</v>
      </c>
      <c r="AP77" s="45">
        <v>0</v>
      </c>
      <c r="AQ77" s="10">
        <v>0</v>
      </c>
      <c r="AR77" s="40">
        <f t="shared" si="161"/>
        <v>0</v>
      </c>
      <c r="AS77" s="5">
        <f t="shared" si="163"/>
        <v>8.5000000000000006E-3</v>
      </c>
      <c r="AT77" s="13">
        <f t="shared" si="164"/>
        <v>0.51400000000000001</v>
      </c>
    </row>
    <row r="78" spans="1:46" x14ac:dyDescent="0.3">
      <c r="A78" s="38">
        <v>2022</v>
      </c>
      <c r="B78" s="39" t="s">
        <v>12</v>
      </c>
      <c r="C78" s="45">
        <v>0</v>
      </c>
      <c r="D78" s="10">
        <v>0</v>
      </c>
      <c r="E78" s="40">
        <f t="shared" si="165"/>
        <v>0</v>
      </c>
      <c r="F78" s="45">
        <v>0</v>
      </c>
      <c r="G78" s="10">
        <v>0</v>
      </c>
      <c r="H78" s="40">
        <f t="shared" si="149"/>
        <v>0</v>
      </c>
      <c r="I78" s="45">
        <v>0</v>
      </c>
      <c r="J78" s="10">
        <v>0</v>
      </c>
      <c r="K78" s="40">
        <f t="shared" si="150"/>
        <v>0</v>
      </c>
      <c r="L78" s="45">
        <v>0</v>
      </c>
      <c r="M78" s="10">
        <v>0</v>
      </c>
      <c r="N78" s="40">
        <f t="shared" si="151"/>
        <v>0</v>
      </c>
      <c r="O78" s="45">
        <v>0</v>
      </c>
      <c r="P78" s="10">
        <v>0</v>
      </c>
      <c r="Q78" s="40">
        <f t="shared" si="152"/>
        <v>0</v>
      </c>
      <c r="R78" s="45">
        <v>0</v>
      </c>
      <c r="S78" s="10">
        <v>0</v>
      </c>
      <c r="T78" s="40">
        <f t="shared" si="153"/>
        <v>0</v>
      </c>
      <c r="U78" s="45">
        <v>0</v>
      </c>
      <c r="V78" s="10">
        <v>0</v>
      </c>
      <c r="W78" s="40">
        <f t="shared" si="154"/>
        <v>0</v>
      </c>
      <c r="X78" s="45">
        <v>0</v>
      </c>
      <c r="Y78" s="10">
        <v>0</v>
      </c>
      <c r="Z78" s="40">
        <f t="shared" si="155"/>
        <v>0</v>
      </c>
      <c r="AA78" s="45">
        <v>0</v>
      </c>
      <c r="AB78" s="10">
        <v>0</v>
      </c>
      <c r="AC78" s="40">
        <f t="shared" si="156"/>
        <v>0</v>
      </c>
      <c r="AD78" s="45">
        <v>0</v>
      </c>
      <c r="AE78" s="10">
        <v>0</v>
      </c>
      <c r="AF78" s="40">
        <f t="shared" si="157"/>
        <v>0</v>
      </c>
      <c r="AG78" s="53">
        <v>809.16204000000005</v>
      </c>
      <c r="AH78" s="10">
        <v>23758.228999999999</v>
      </c>
      <c r="AI78" s="40">
        <f t="shared" si="158"/>
        <v>29361.521951771239</v>
      </c>
      <c r="AJ78" s="45">
        <v>0</v>
      </c>
      <c r="AK78" s="10">
        <v>0</v>
      </c>
      <c r="AL78" s="40">
        <f t="shared" si="159"/>
        <v>0</v>
      </c>
      <c r="AM78" s="45">
        <v>0</v>
      </c>
      <c r="AN78" s="10">
        <v>0</v>
      </c>
      <c r="AO78" s="40">
        <f t="shared" si="160"/>
        <v>0</v>
      </c>
      <c r="AP78" s="45">
        <v>0</v>
      </c>
      <c r="AQ78" s="10">
        <v>0</v>
      </c>
      <c r="AR78" s="40">
        <f t="shared" si="161"/>
        <v>0</v>
      </c>
      <c r="AS78" s="5">
        <f t="shared" si="163"/>
        <v>809.16204000000005</v>
      </c>
      <c r="AT78" s="13">
        <f t="shared" si="164"/>
        <v>23758.228999999999</v>
      </c>
    </row>
    <row r="79" spans="1:46" x14ac:dyDescent="0.3">
      <c r="A79" s="38">
        <v>2022</v>
      </c>
      <c r="B79" s="39" t="s">
        <v>13</v>
      </c>
      <c r="C79" s="45">
        <v>0</v>
      </c>
      <c r="D79" s="10">
        <v>0</v>
      </c>
      <c r="E79" s="40">
        <f t="shared" si="165"/>
        <v>0</v>
      </c>
      <c r="F79" s="45">
        <v>0</v>
      </c>
      <c r="G79" s="10">
        <v>0</v>
      </c>
      <c r="H79" s="40">
        <f t="shared" si="149"/>
        <v>0</v>
      </c>
      <c r="I79" s="45">
        <v>0</v>
      </c>
      <c r="J79" s="10">
        <v>0</v>
      </c>
      <c r="K79" s="40">
        <f t="shared" si="150"/>
        <v>0</v>
      </c>
      <c r="L79" s="45">
        <v>0</v>
      </c>
      <c r="M79" s="10">
        <v>0</v>
      </c>
      <c r="N79" s="40">
        <f t="shared" si="151"/>
        <v>0</v>
      </c>
      <c r="O79" s="45">
        <v>0</v>
      </c>
      <c r="P79" s="10">
        <v>0</v>
      </c>
      <c r="Q79" s="40">
        <f t="shared" si="152"/>
        <v>0</v>
      </c>
      <c r="R79" s="45">
        <v>0</v>
      </c>
      <c r="S79" s="10">
        <v>0</v>
      </c>
      <c r="T79" s="40">
        <f t="shared" si="153"/>
        <v>0</v>
      </c>
      <c r="U79" s="45">
        <v>0</v>
      </c>
      <c r="V79" s="10">
        <v>0</v>
      </c>
      <c r="W79" s="40">
        <f t="shared" si="154"/>
        <v>0</v>
      </c>
      <c r="X79" s="45">
        <v>0</v>
      </c>
      <c r="Y79" s="10">
        <v>0</v>
      </c>
      <c r="Z79" s="40">
        <f t="shared" si="155"/>
        <v>0</v>
      </c>
      <c r="AA79" s="45">
        <v>0</v>
      </c>
      <c r="AB79" s="10">
        <v>0</v>
      </c>
      <c r="AC79" s="40">
        <f t="shared" si="156"/>
        <v>0</v>
      </c>
      <c r="AD79" s="45">
        <v>0</v>
      </c>
      <c r="AE79" s="10">
        <v>0</v>
      </c>
      <c r="AF79" s="40">
        <f t="shared" si="157"/>
        <v>0</v>
      </c>
      <c r="AG79" s="53">
        <v>174.86</v>
      </c>
      <c r="AH79" s="10">
        <v>5105.3940000000002</v>
      </c>
      <c r="AI79" s="40">
        <f t="shared" si="158"/>
        <v>29197.037630104081</v>
      </c>
      <c r="AJ79" s="45">
        <v>0</v>
      </c>
      <c r="AK79" s="10">
        <v>0</v>
      </c>
      <c r="AL79" s="40">
        <f t="shared" si="159"/>
        <v>0</v>
      </c>
      <c r="AM79" s="45">
        <v>0</v>
      </c>
      <c r="AN79" s="10">
        <v>0</v>
      </c>
      <c r="AO79" s="40">
        <f t="shared" si="160"/>
        <v>0</v>
      </c>
      <c r="AP79" s="45">
        <v>0</v>
      </c>
      <c r="AQ79" s="10">
        <v>0</v>
      </c>
      <c r="AR79" s="40">
        <f t="shared" si="161"/>
        <v>0</v>
      </c>
      <c r="AS79" s="5">
        <f>SUMIF($C$5:$AR$5,"Ton",C79:AR79)</f>
        <v>174.86</v>
      </c>
      <c r="AT79" s="13">
        <f t="shared" si="164"/>
        <v>5105.3940000000002</v>
      </c>
    </row>
    <row r="80" spans="1:46" x14ac:dyDescent="0.3">
      <c r="A80" s="38">
        <v>2022</v>
      </c>
      <c r="B80" s="39" t="s">
        <v>14</v>
      </c>
      <c r="C80" s="53">
        <v>2.2000000000000002</v>
      </c>
      <c r="D80" s="10">
        <v>46.302</v>
      </c>
      <c r="E80" s="40">
        <f t="shared" si="165"/>
        <v>21046.363636363632</v>
      </c>
      <c r="F80" s="45">
        <v>0</v>
      </c>
      <c r="G80" s="10">
        <v>0</v>
      </c>
      <c r="H80" s="40">
        <f t="shared" si="149"/>
        <v>0</v>
      </c>
      <c r="I80" s="45">
        <v>0</v>
      </c>
      <c r="J80" s="10">
        <v>0</v>
      </c>
      <c r="K80" s="40">
        <f t="shared" si="150"/>
        <v>0</v>
      </c>
      <c r="L80" s="45">
        <v>0</v>
      </c>
      <c r="M80" s="10">
        <v>0</v>
      </c>
      <c r="N80" s="40">
        <f t="shared" si="151"/>
        <v>0</v>
      </c>
      <c r="O80" s="45">
        <v>0</v>
      </c>
      <c r="P80" s="10">
        <v>0</v>
      </c>
      <c r="Q80" s="40">
        <f t="shared" si="152"/>
        <v>0</v>
      </c>
      <c r="R80" s="45">
        <v>0</v>
      </c>
      <c r="S80" s="10">
        <v>0</v>
      </c>
      <c r="T80" s="40">
        <f t="shared" si="153"/>
        <v>0</v>
      </c>
      <c r="U80" s="45">
        <v>0</v>
      </c>
      <c r="V80" s="10">
        <v>0</v>
      </c>
      <c r="W80" s="40">
        <f t="shared" si="154"/>
        <v>0</v>
      </c>
      <c r="X80" s="45">
        <v>0</v>
      </c>
      <c r="Y80" s="10">
        <v>0</v>
      </c>
      <c r="Z80" s="40">
        <f t="shared" si="155"/>
        <v>0</v>
      </c>
      <c r="AA80" s="45">
        <v>0</v>
      </c>
      <c r="AB80" s="10">
        <v>0</v>
      </c>
      <c r="AC80" s="40">
        <f t="shared" si="156"/>
        <v>0</v>
      </c>
      <c r="AD80" s="45">
        <v>0</v>
      </c>
      <c r="AE80" s="10">
        <v>0</v>
      </c>
      <c r="AF80" s="40">
        <f t="shared" si="157"/>
        <v>0</v>
      </c>
      <c r="AG80" s="45">
        <v>0</v>
      </c>
      <c r="AH80" s="10">
        <v>0</v>
      </c>
      <c r="AI80" s="40">
        <f t="shared" si="158"/>
        <v>0</v>
      </c>
      <c r="AJ80" s="45">
        <v>0</v>
      </c>
      <c r="AK80" s="10">
        <v>0</v>
      </c>
      <c r="AL80" s="40">
        <f t="shared" si="159"/>
        <v>0</v>
      </c>
      <c r="AM80" s="45">
        <v>0</v>
      </c>
      <c r="AN80" s="10">
        <v>0</v>
      </c>
      <c r="AO80" s="40">
        <f t="shared" si="160"/>
        <v>0</v>
      </c>
      <c r="AP80" s="45">
        <v>0</v>
      </c>
      <c r="AQ80" s="10">
        <v>0</v>
      </c>
      <c r="AR80" s="40">
        <f t="shared" si="161"/>
        <v>0</v>
      </c>
      <c r="AS80" s="5">
        <f t="shared" si="163"/>
        <v>0</v>
      </c>
      <c r="AT80" s="13">
        <f t="shared" si="164"/>
        <v>0</v>
      </c>
    </row>
    <row r="81" spans="1:46" x14ac:dyDescent="0.3">
      <c r="A81" s="38">
        <v>2022</v>
      </c>
      <c r="B81" s="40" t="s">
        <v>15</v>
      </c>
      <c r="C81" s="45">
        <v>0</v>
      </c>
      <c r="D81" s="10">
        <v>0</v>
      </c>
      <c r="E81" s="40">
        <f t="shared" si="165"/>
        <v>0</v>
      </c>
      <c r="F81" s="45">
        <v>0</v>
      </c>
      <c r="G81" s="10">
        <v>0</v>
      </c>
      <c r="H81" s="40">
        <f t="shared" si="149"/>
        <v>0</v>
      </c>
      <c r="I81" s="45">
        <v>0</v>
      </c>
      <c r="J81" s="10">
        <v>0</v>
      </c>
      <c r="K81" s="40">
        <f t="shared" si="150"/>
        <v>0</v>
      </c>
      <c r="L81" s="45">
        <v>0</v>
      </c>
      <c r="M81" s="10">
        <v>0</v>
      </c>
      <c r="N81" s="40">
        <f t="shared" si="151"/>
        <v>0</v>
      </c>
      <c r="O81" s="45">
        <v>0</v>
      </c>
      <c r="P81" s="10">
        <v>0</v>
      </c>
      <c r="Q81" s="40">
        <f t="shared" si="152"/>
        <v>0</v>
      </c>
      <c r="R81" s="45">
        <v>0</v>
      </c>
      <c r="S81" s="10">
        <v>0</v>
      </c>
      <c r="T81" s="40">
        <f t="shared" si="153"/>
        <v>0</v>
      </c>
      <c r="U81" s="45">
        <v>0</v>
      </c>
      <c r="V81" s="10">
        <v>0</v>
      </c>
      <c r="W81" s="40">
        <f t="shared" si="154"/>
        <v>0</v>
      </c>
      <c r="X81" s="45">
        <v>0</v>
      </c>
      <c r="Y81" s="10">
        <v>0</v>
      </c>
      <c r="Z81" s="40">
        <f t="shared" si="155"/>
        <v>0</v>
      </c>
      <c r="AA81" s="45">
        <v>0</v>
      </c>
      <c r="AB81" s="10">
        <v>0</v>
      </c>
      <c r="AC81" s="40">
        <f t="shared" si="156"/>
        <v>0</v>
      </c>
      <c r="AD81" s="45">
        <v>0</v>
      </c>
      <c r="AE81" s="10">
        <v>0</v>
      </c>
      <c r="AF81" s="40">
        <f t="shared" si="157"/>
        <v>0</v>
      </c>
      <c r="AG81" s="45">
        <v>0</v>
      </c>
      <c r="AH81" s="10">
        <v>0</v>
      </c>
      <c r="AI81" s="40">
        <f t="shared" si="158"/>
        <v>0</v>
      </c>
      <c r="AJ81" s="45">
        <v>0</v>
      </c>
      <c r="AK81" s="10">
        <v>0</v>
      </c>
      <c r="AL81" s="40">
        <f t="shared" si="159"/>
        <v>0</v>
      </c>
      <c r="AM81" s="45">
        <v>0</v>
      </c>
      <c r="AN81" s="10">
        <v>0</v>
      </c>
      <c r="AO81" s="40">
        <f t="shared" si="160"/>
        <v>0</v>
      </c>
      <c r="AP81" s="45">
        <v>0</v>
      </c>
      <c r="AQ81" s="10">
        <v>0</v>
      </c>
      <c r="AR81" s="40">
        <f t="shared" si="161"/>
        <v>0</v>
      </c>
      <c r="AS81" s="5">
        <f t="shared" si="163"/>
        <v>0</v>
      </c>
      <c r="AT81" s="13">
        <f t="shared" si="164"/>
        <v>0</v>
      </c>
    </row>
    <row r="82" spans="1:46" x14ac:dyDescent="0.3">
      <c r="A82" s="38">
        <v>2022</v>
      </c>
      <c r="B82" s="39" t="s">
        <v>16</v>
      </c>
      <c r="C82" s="53">
        <v>0.6</v>
      </c>
      <c r="D82" s="10">
        <v>13.137</v>
      </c>
      <c r="E82" s="40">
        <f t="shared" si="165"/>
        <v>21895.000000000004</v>
      </c>
      <c r="F82" s="45">
        <v>0</v>
      </c>
      <c r="G82" s="10">
        <v>0</v>
      </c>
      <c r="H82" s="40">
        <f t="shared" si="149"/>
        <v>0</v>
      </c>
      <c r="I82" s="45">
        <v>0</v>
      </c>
      <c r="J82" s="10">
        <v>0</v>
      </c>
      <c r="K82" s="40">
        <f t="shared" si="150"/>
        <v>0</v>
      </c>
      <c r="L82" s="45">
        <v>0</v>
      </c>
      <c r="M82" s="10">
        <v>0</v>
      </c>
      <c r="N82" s="40">
        <f t="shared" si="151"/>
        <v>0</v>
      </c>
      <c r="O82" s="45">
        <v>0</v>
      </c>
      <c r="P82" s="10">
        <v>0</v>
      </c>
      <c r="Q82" s="40">
        <f t="shared" si="152"/>
        <v>0</v>
      </c>
      <c r="R82" s="45">
        <v>0</v>
      </c>
      <c r="S82" s="10">
        <v>0</v>
      </c>
      <c r="T82" s="40">
        <f t="shared" si="153"/>
        <v>0</v>
      </c>
      <c r="U82" s="45">
        <v>0</v>
      </c>
      <c r="V82" s="10">
        <v>0</v>
      </c>
      <c r="W82" s="40">
        <f t="shared" si="154"/>
        <v>0</v>
      </c>
      <c r="X82" s="45">
        <v>0</v>
      </c>
      <c r="Y82" s="10">
        <v>0</v>
      </c>
      <c r="Z82" s="40">
        <f t="shared" si="155"/>
        <v>0</v>
      </c>
      <c r="AA82" s="45">
        <v>0</v>
      </c>
      <c r="AB82" s="10">
        <v>0</v>
      </c>
      <c r="AC82" s="40">
        <f t="shared" si="156"/>
        <v>0</v>
      </c>
      <c r="AD82" s="45">
        <v>0</v>
      </c>
      <c r="AE82" s="10">
        <v>0</v>
      </c>
      <c r="AF82" s="40">
        <f t="shared" si="157"/>
        <v>0</v>
      </c>
      <c r="AG82" s="45">
        <v>0</v>
      </c>
      <c r="AH82" s="10">
        <v>0</v>
      </c>
      <c r="AI82" s="40">
        <f t="shared" si="158"/>
        <v>0</v>
      </c>
      <c r="AJ82" s="45">
        <v>0</v>
      </c>
      <c r="AK82" s="10">
        <v>0</v>
      </c>
      <c r="AL82" s="40">
        <f t="shared" si="159"/>
        <v>0</v>
      </c>
      <c r="AM82" s="45">
        <v>0</v>
      </c>
      <c r="AN82" s="10">
        <v>0</v>
      </c>
      <c r="AO82" s="40">
        <f t="shared" si="160"/>
        <v>0</v>
      </c>
      <c r="AP82" s="45">
        <v>0</v>
      </c>
      <c r="AQ82" s="10">
        <v>0</v>
      </c>
      <c r="AR82" s="40">
        <f t="shared" si="161"/>
        <v>0</v>
      </c>
      <c r="AS82" s="5">
        <f t="shared" si="163"/>
        <v>0</v>
      </c>
      <c r="AT82" s="13">
        <f t="shared" si="164"/>
        <v>0</v>
      </c>
    </row>
    <row r="83" spans="1:46" ht="15" thickBot="1" x14ac:dyDescent="0.35">
      <c r="A83" s="41"/>
      <c r="B83" s="42" t="s">
        <v>17</v>
      </c>
      <c r="C83" s="46">
        <f t="shared" ref="C83:D83" si="166">SUM(C71:C82)</f>
        <v>2.8000000000000003</v>
      </c>
      <c r="D83" s="31">
        <f t="shared" si="166"/>
        <v>59.439</v>
      </c>
      <c r="E83" s="47"/>
      <c r="F83" s="46">
        <f t="shared" ref="F83:G83" si="167">SUM(F71:F82)</f>
        <v>0</v>
      </c>
      <c r="G83" s="31">
        <f t="shared" si="167"/>
        <v>0</v>
      </c>
      <c r="H83" s="47"/>
      <c r="I83" s="46">
        <f t="shared" ref="I83:J83" si="168">SUM(I71:I82)</f>
        <v>0</v>
      </c>
      <c r="J83" s="31">
        <f t="shared" si="168"/>
        <v>0</v>
      </c>
      <c r="K83" s="47"/>
      <c r="L83" s="46">
        <f t="shared" ref="L83:M83" si="169">SUM(L71:L82)</f>
        <v>32.4</v>
      </c>
      <c r="M83" s="31">
        <f t="shared" si="169"/>
        <v>1241.1500000000001</v>
      </c>
      <c r="N83" s="47"/>
      <c r="O83" s="46">
        <f t="shared" ref="O83:P83" si="170">SUM(O71:O82)</f>
        <v>0</v>
      </c>
      <c r="P83" s="31">
        <f t="shared" si="170"/>
        <v>0</v>
      </c>
      <c r="Q83" s="47"/>
      <c r="R83" s="46">
        <f t="shared" ref="R83:S83" si="171">SUM(R71:R82)</f>
        <v>0</v>
      </c>
      <c r="S83" s="31">
        <f t="shared" si="171"/>
        <v>0</v>
      </c>
      <c r="T83" s="47"/>
      <c r="U83" s="46">
        <f t="shared" ref="U83:V83" si="172">SUM(U71:U82)</f>
        <v>0</v>
      </c>
      <c r="V83" s="31">
        <f t="shared" si="172"/>
        <v>0</v>
      </c>
      <c r="W83" s="47"/>
      <c r="X83" s="46">
        <f t="shared" ref="X83:Y83" si="173">SUM(X71:X82)</f>
        <v>0</v>
      </c>
      <c r="Y83" s="31">
        <f t="shared" si="173"/>
        <v>0</v>
      </c>
      <c r="Z83" s="47"/>
      <c r="AA83" s="46">
        <f t="shared" ref="AA83:AB83" si="174">SUM(AA71:AA82)</f>
        <v>0</v>
      </c>
      <c r="AB83" s="31">
        <f t="shared" si="174"/>
        <v>0</v>
      </c>
      <c r="AC83" s="47"/>
      <c r="AD83" s="46">
        <f t="shared" ref="AD83:AE83" si="175">SUM(AD71:AD82)</f>
        <v>0</v>
      </c>
      <c r="AE83" s="31">
        <f t="shared" si="175"/>
        <v>0</v>
      </c>
      <c r="AF83" s="47"/>
      <c r="AG83" s="46">
        <f t="shared" ref="AG83:AH83" si="176">SUM(AG71:AG82)</f>
        <v>984.02204000000006</v>
      </c>
      <c r="AH83" s="31">
        <f t="shared" si="176"/>
        <v>28863.623</v>
      </c>
      <c r="AI83" s="47"/>
      <c r="AJ83" s="46">
        <f t="shared" ref="AJ83:AK83" si="177">SUM(AJ71:AJ82)</f>
        <v>0</v>
      </c>
      <c r="AK83" s="31">
        <f t="shared" si="177"/>
        <v>0</v>
      </c>
      <c r="AL83" s="47"/>
      <c r="AM83" s="46">
        <f t="shared" ref="AM83:AN83" si="178">SUM(AM71:AM82)</f>
        <v>8.5000000000000006E-3</v>
      </c>
      <c r="AN83" s="31">
        <f t="shared" si="178"/>
        <v>0.51400000000000001</v>
      </c>
      <c r="AO83" s="47"/>
      <c r="AP83" s="46">
        <f t="shared" ref="AP83:AQ83" si="179">SUM(AP71:AP82)</f>
        <v>0</v>
      </c>
      <c r="AQ83" s="31">
        <f t="shared" si="179"/>
        <v>0</v>
      </c>
      <c r="AR83" s="47"/>
      <c r="AS83" s="32">
        <f t="shared" si="163"/>
        <v>1016.4305400000001</v>
      </c>
      <c r="AT83" s="33">
        <f t="shared" si="164"/>
        <v>30105.287</v>
      </c>
    </row>
    <row r="84" spans="1:46" x14ac:dyDescent="0.3">
      <c r="A84" s="38">
        <v>2023</v>
      </c>
      <c r="B84" s="39" t="s">
        <v>5</v>
      </c>
      <c r="C84" s="45">
        <v>0</v>
      </c>
      <c r="D84" s="10">
        <v>0</v>
      </c>
      <c r="E84" s="40">
        <f>IF(C84=0,0,D84/C84*1000)</f>
        <v>0</v>
      </c>
      <c r="F84" s="45">
        <v>0</v>
      </c>
      <c r="G84" s="10">
        <v>0</v>
      </c>
      <c r="H84" s="40">
        <f t="shared" ref="H84:H95" si="180">IF(F84=0,0,G84/F84*1000)</f>
        <v>0</v>
      </c>
      <c r="I84" s="45">
        <v>0</v>
      </c>
      <c r="J84" s="10">
        <v>0</v>
      </c>
      <c r="K84" s="40">
        <f t="shared" ref="K84:K95" si="181">IF(I84=0,0,J84/I84*1000)</f>
        <v>0</v>
      </c>
      <c r="L84" s="45">
        <v>0</v>
      </c>
      <c r="M84" s="10">
        <v>0</v>
      </c>
      <c r="N84" s="40">
        <f t="shared" ref="N84:N95" si="182">IF(L84=0,0,M84/L84*1000)</f>
        <v>0</v>
      </c>
      <c r="O84" s="45">
        <v>0</v>
      </c>
      <c r="P84" s="10">
        <v>0</v>
      </c>
      <c r="Q84" s="40">
        <f t="shared" ref="Q84:Q95" si="183">IF(O84=0,0,P84/O84*1000)</f>
        <v>0</v>
      </c>
      <c r="R84" s="45">
        <v>0</v>
      </c>
      <c r="S84" s="10">
        <v>0</v>
      </c>
      <c r="T84" s="40">
        <f t="shared" ref="T84:T95" si="184">IF(R84=0,0,S84/R84*1000)</f>
        <v>0</v>
      </c>
      <c r="U84" s="45">
        <v>0</v>
      </c>
      <c r="V84" s="10">
        <v>0</v>
      </c>
      <c r="W84" s="40">
        <f t="shared" ref="W84:W95" si="185">IF(U84=0,0,V84/U84*1000)</f>
        <v>0</v>
      </c>
      <c r="X84" s="45">
        <v>0</v>
      </c>
      <c r="Y84" s="10">
        <v>0</v>
      </c>
      <c r="Z84" s="40">
        <f t="shared" ref="Z84:Z95" si="186">IF(X84=0,0,Y84/X84*1000)</f>
        <v>0</v>
      </c>
      <c r="AA84" s="45">
        <v>0</v>
      </c>
      <c r="AB84" s="10">
        <v>0</v>
      </c>
      <c r="AC84" s="40">
        <f t="shared" ref="AC84:AC95" si="187">IF(AA84=0,0,AB84/AA84*1000)</f>
        <v>0</v>
      </c>
      <c r="AD84" s="45">
        <v>0</v>
      </c>
      <c r="AE84" s="10">
        <v>0</v>
      </c>
      <c r="AF84" s="40">
        <f t="shared" ref="AF84:AF95" si="188">IF(AD84=0,0,AE84/AD84*1000)</f>
        <v>0</v>
      </c>
      <c r="AG84" s="45">
        <v>0</v>
      </c>
      <c r="AH84" s="10">
        <v>0</v>
      </c>
      <c r="AI84" s="40">
        <f t="shared" ref="AI84:AI95" si="189">IF(AG84=0,0,AH84/AG84*1000)</f>
        <v>0</v>
      </c>
      <c r="AJ84" s="45">
        <v>0</v>
      </c>
      <c r="AK84" s="10">
        <v>0</v>
      </c>
      <c r="AL84" s="40">
        <f t="shared" ref="AL84:AL95" si="190">IF(AJ84=0,0,AK84/AJ84*1000)</f>
        <v>0</v>
      </c>
      <c r="AM84" s="45">
        <v>0</v>
      </c>
      <c r="AN84" s="10">
        <v>0</v>
      </c>
      <c r="AO84" s="40">
        <f t="shared" ref="AO84:AO95" si="191">IF(AM84=0,0,AN84/AM84*1000)</f>
        <v>0</v>
      </c>
      <c r="AP84" s="45">
        <v>0</v>
      </c>
      <c r="AQ84" s="10">
        <v>0</v>
      </c>
      <c r="AR84" s="40">
        <f t="shared" ref="AR84:AR95" si="192">IF(AP84=0,0,AQ84/AP84*1000)</f>
        <v>0</v>
      </c>
      <c r="AS84" s="5">
        <f>SUMIF($C$5:$AR$5,"Ton",C84:AR84)</f>
        <v>0</v>
      </c>
      <c r="AT84" s="13">
        <f>SUMIF($C$5:$AR$5,"F*",C84:AR84)</f>
        <v>0</v>
      </c>
    </row>
    <row r="85" spans="1:46" x14ac:dyDescent="0.3">
      <c r="A85" s="38">
        <v>2023</v>
      </c>
      <c r="B85" s="39" t="s">
        <v>6</v>
      </c>
      <c r="C85" s="45">
        <v>0</v>
      </c>
      <c r="D85" s="10">
        <v>0</v>
      </c>
      <c r="E85" s="40">
        <f t="shared" ref="E85:E86" si="193">IF(C85=0,0,D85/C85*1000)</f>
        <v>0</v>
      </c>
      <c r="F85" s="45">
        <v>0</v>
      </c>
      <c r="G85" s="10">
        <v>0</v>
      </c>
      <c r="H85" s="40">
        <f t="shared" si="180"/>
        <v>0</v>
      </c>
      <c r="I85" s="45">
        <v>0</v>
      </c>
      <c r="J85" s="10">
        <v>0</v>
      </c>
      <c r="K85" s="40">
        <f t="shared" si="181"/>
        <v>0</v>
      </c>
      <c r="L85" s="53">
        <v>16.2</v>
      </c>
      <c r="M85" s="10">
        <v>714.83799999999997</v>
      </c>
      <c r="N85" s="40">
        <f t="shared" si="182"/>
        <v>44125.8024691358</v>
      </c>
      <c r="O85" s="45">
        <v>0</v>
      </c>
      <c r="P85" s="10">
        <v>0</v>
      </c>
      <c r="Q85" s="40">
        <f t="shared" si="183"/>
        <v>0</v>
      </c>
      <c r="R85" s="45">
        <v>0</v>
      </c>
      <c r="S85" s="10">
        <v>0</v>
      </c>
      <c r="T85" s="40">
        <f t="shared" si="184"/>
        <v>0</v>
      </c>
      <c r="U85" s="45">
        <v>0</v>
      </c>
      <c r="V85" s="10">
        <v>0</v>
      </c>
      <c r="W85" s="40">
        <f t="shared" si="185"/>
        <v>0</v>
      </c>
      <c r="X85" s="45">
        <v>0</v>
      </c>
      <c r="Y85" s="10">
        <v>0</v>
      </c>
      <c r="Z85" s="40">
        <f t="shared" si="186"/>
        <v>0</v>
      </c>
      <c r="AA85" s="45">
        <v>0</v>
      </c>
      <c r="AB85" s="10">
        <v>0</v>
      </c>
      <c r="AC85" s="40">
        <f t="shared" si="187"/>
        <v>0</v>
      </c>
      <c r="AD85" s="45">
        <v>0</v>
      </c>
      <c r="AE85" s="10">
        <v>0</v>
      </c>
      <c r="AF85" s="40">
        <f t="shared" si="188"/>
        <v>0</v>
      </c>
      <c r="AG85" s="45">
        <v>0</v>
      </c>
      <c r="AH85" s="10">
        <v>0</v>
      </c>
      <c r="AI85" s="40">
        <f t="shared" si="189"/>
        <v>0</v>
      </c>
      <c r="AJ85" s="45">
        <v>0</v>
      </c>
      <c r="AK85" s="10">
        <v>0</v>
      </c>
      <c r="AL85" s="40">
        <f t="shared" si="190"/>
        <v>0</v>
      </c>
      <c r="AM85" s="45">
        <v>0</v>
      </c>
      <c r="AN85" s="10">
        <v>0</v>
      </c>
      <c r="AO85" s="40">
        <f t="shared" si="191"/>
        <v>0</v>
      </c>
      <c r="AP85" s="45">
        <v>0</v>
      </c>
      <c r="AQ85" s="10">
        <v>0</v>
      </c>
      <c r="AR85" s="40">
        <f t="shared" si="192"/>
        <v>0</v>
      </c>
      <c r="AS85" s="5">
        <f t="shared" ref="AS85:AS91" si="194">SUMIF($C$5:$AR$5,"Ton",C85:AR85)</f>
        <v>16.2</v>
      </c>
      <c r="AT85" s="13">
        <f t="shared" ref="AT85:AT96" si="195">SUMIF($C$5:$AR$5,"F*",C85:AR85)</f>
        <v>714.83799999999997</v>
      </c>
    </row>
    <row r="86" spans="1:46" x14ac:dyDescent="0.3">
      <c r="A86" s="38">
        <v>2023</v>
      </c>
      <c r="B86" s="39" t="s">
        <v>7</v>
      </c>
      <c r="C86" s="45">
        <v>0</v>
      </c>
      <c r="D86" s="10">
        <v>0</v>
      </c>
      <c r="E86" s="40">
        <f t="shared" si="193"/>
        <v>0</v>
      </c>
      <c r="F86" s="45">
        <v>0</v>
      </c>
      <c r="G86" s="10">
        <v>0</v>
      </c>
      <c r="H86" s="40">
        <f t="shared" si="180"/>
        <v>0</v>
      </c>
      <c r="I86" s="45">
        <v>0</v>
      </c>
      <c r="J86" s="10">
        <v>0</v>
      </c>
      <c r="K86" s="40">
        <f t="shared" si="181"/>
        <v>0</v>
      </c>
      <c r="L86" s="45">
        <v>0</v>
      </c>
      <c r="M86" s="10">
        <v>0</v>
      </c>
      <c r="N86" s="40">
        <f t="shared" si="182"/>
        <v>0</v>
      </c>
      <c r="O86" s="45">
        <v>0</v>
      </c>
      <c r="P86" s="10">
        <v>0</v>
      </c>
      <c r="Q86" s="40">
        <f t="shared" si="183"/>
        <v>0</v>
      </c>
      <c r="R86" s="45">
        <v>0</v>
      </c>
      <c r="S86" s="10">
        <v>0</v>
      </c>
      <c r="T86" s="40">
        <f t="shared" si="184"/>
        <v>0</v>
      </c>
      <c r="U86" s="45">
        <v>0</v>
      </c>
      <c r="V86" s="10">
        <v>0</v>
      </c>
      <c r="W86" s="40">
        <f t="shared" si="185"/>
        <v>0</v>
      </c>
      <c r="X86" s="45">
        <v>0</v>
      </c>
      <c r="Y86" s="10">
        <v>0</v>
      </c>
      <c r="Z86" s="40">
        <f t="shared" si="186"/>
        <v>0</v>
      </c>
      <c r="AA86" s="45">
        <v>0</v>
      </c>
      <c r="AB86" s="10">
        <v>0</v>
      </c>
      <c r="AC86" s="40">
        <f t="shared" si="187"/>
        <v>0</v>
      </c>
      <c r="AD86" s="45">
        <v>0</v>
      </c>
      <c r="AE86" s="10">
        <v>0</v>
      </c>
      <c r="AF86" s="40">
        <f t="shared" si="188"/>
        <v>0</v>
      </c>
      <c r="AG86" s="45">
        <v>0</v>
      </c>
      <c r="AH86" s="10">
        <v>0</v>
      </c>
      <c r="AI86" s="40">
        <f t="shared" si="189"/>
        <v>0</v>
      </c>
      <c r="AJ86" s="45">
        <v>0</v>
      </c>
      <c r="AK86" s="10">
        <v>0</v>
      </c>
      <c r="AL86" s="40">
        <f t="shared" si="190"/>
        <v>0</v>
      </c>
      <c r="AM86" s="45">
        <v>0</v>
      </c>
      <c r="AN86" s="10">
        <v>0</v>
      </c>
      <c r="AO86" s="40">
        <f t="shared" si="191"/>
        <v>0</v>
      </c>
      <c r="AP86" s="45">
        <v>0</v>
      </c>
      <c r="AQ86" s="10">
        <v>0</v>
      </c>
      <c r="AR86" s="40">
        <f t="shared" si="192"/>
        <v>0</v>
      </c>
      <c r="AS86" s="5">
        <f t="shared" si="194"/>
        <v>0</v>
      </c>
      <c r="AT86" s="13">
        <f t="shared" si="195"/>
        <v>0</v>
      </c>
    </row>
    <row r="87" spans="1:46" x14ac:dyDescent="0.3">
      <c r="A87" s="38">
        <v>2023</v>
      </c>
      <c r="B87" s="39" t="s">
        <v>8</v>
      </c>
      <c r="C87" s="45">
        <v>0</v>
      </c>
      <c r="D87" s="10">
        <v>0</v>
      </c>
      <c r="E87" s="40">
        <f>IF(C87=0,0,D87/C87*1000)</f>
        <v>0</v>
      </c>
      <c r="F87" s="45">
        <v>0</v>
      </c>
      <c r="G87" s="10">
        <v>0</v>
      </c>
      <c r="H87" s="40">
        <f t="shared" si="180"/>
        <v>0</v>
      </c>
      <c r="I87" s="45">
        <v>0</v>
      </c>
      <c r="J87" s="10">
        <v>0</v>
      </c>
      <c r="K87" s="40">
        <f t="shared" si="181"/>
        <v>0</v>
      </c>
      <c r="L87" s="45">
        <v>0</v>
      </c>
      <c r="M87" s="10">
        <v>0</v>
      </c>
      <c r="N87" s="40">
        <f t="shared" si="182"/>
        <v>0</v>
      </c>
      <c r="O87" s="45">
        <v>0</v>
      </c>
      <c r="P87" s="10">
        <v>0</v>
      </c>
      <c r="Q87" s="40">
        <f t="shared" si="183"/>
        <v>0</v>
      </c>
      <c r="R87" s="45">
        <v>0</v>
      </c>
      <c r="S87" s="10">
        <v>0</v>
      </c>
      <c r="T87" s="40">
        <f t="shared" si="184"/>
        <v>0</v>
      </c>
      <c r="U87" s="45">
        <v>0</v>
      </c>
      <c r="V87" s="10">
        <v>0</v>
      </c>
      <c r="W87" s="40">
        <f t="shared" si="185"/>
        <v>0</v>
      </c>
      <c r="X87" s="45">
        <v>0</v>
      </c>
      <c r="Y87" s="10">
        <v>0</v>
      </c>
      <c r="Z87" s="40">
        <f t="shared" si="186"/>
        <v>0</v>
      </c>
      <c r="AA87" s="45">
        <v>0</v>
      </c>
      <c r="AB87" s="10">
        <v>0</v>
      </c>
      <c r="AC87" s="40">
        <f t="shared" si="187"/>
        <v>0</v>
      </c>
      <c r="AD87" s="45">
        <v>0</v>
      </c>
      <c r="AE87" s="10">
        <v>0</v>
      </c>
      <c r="AF87" s="40">
        <f t="shared" si="188"/>
        <v>0</v>
      </c>
      <c r="AG87" s="45">
        <v>0</v>
      </c>
      <c r="AH87" s="10">
        <v>0</v>
      </c>
      <c r="AI87" s="40">
        <f t="shared" si="189"/>
        <v>0</v>
      </c>
      <c r="AJ87" s="45">
        <v>0</v>
      </c>
      <c r="AK87" s="10">
        <v>0</v>
      </c>
      <c r="AL87" s="40">
        <f t="shared" si="190"/>
        <v>0</v>
      </c>
      <c r="AM87" s="45">
        <v>0</v>
      </c>
      <c r="AN87" s="10">
        <v>0</v>
      </c>
      <c r="AO87" s="40">
        <f t="shared" si="191"/>
        <v>0</v>
      </c>
      <c r="AP87" s="45">
        <v>0</v>
      </c>
      <c r="AQ87" s="10">
        <v>0</v>
      </c>
      <c r="AR87" s="40">
        <f t="shared" si="192"/>
        <v>0</v>
      </c>
      <c r="AS87" s="5">
        <f t="shared" si="194"/>
        <v>0</v>
      </c>
      <c r="AT87" s="13">
        <f t="shared" si="195"/>
        <v>0</v>
      </c>
    </row>
    <row r="88" spans="1:46" x14ac:dyDescent="0.3">
      <c r="A88" s="38">
        <v>2023</v>
      </c>
      <c r="B88" s="40" t="s">
        <v>9</v>
      </c>
      <c r="C88" s="45">
        <v>0</v>
      </c>
      <c r="D88" s="10">
        <v>0</v>
      </c>
      <c r="E88" s="40">
        <f t="shared" ref="E88:E95" si="196">IF(C88=0,0,D88/C88*1000)</f>
        <v>0</v>
      </c>
      <c r="F88" s="45">
        <v>0</v>
      </c>
      <c r="G88" s="10">
        <v>0</v>
      </c>
      <c r="H88" s="40">
        <f t="shared" si="180"/>
        <v>0</v>
      </c>
      <c r="I88" s="45">
        <v>0</v>
      </c>
      <c r="J88" s="10">
        <v>0</v>
      </c>
      <c r="K88" s="40">
        <f t="shared" si="181"/>
        <v>0</v>
      </c>
      <c r="L88" s="45">
        <v>0</v>
      </c>
      <c r="M88" s="10">
        <v>0</v>
      </c>
      <c r="N88" s="40">
        <f t="shared" si="182"/>
        <v>0</v>
      </c>
      <c r="O88" s="45">
        <v>0</v>
      </c>
      <c r="P88" s="10">
        <v>0</v>
      </c>
      <c r="Q88" s="40">
        <f t="shared" si="183"/>
        <v>0</v>
      </c>
      <c r="R88" s="45">
        <v>0</v>
      </c>
      <c r="S88" s="10">
        <v>0</v>
      </c>
      <c r="T88" s="40">
        <f t="shared" si="184"/>
        <v>0</v>
      </c>
      <c r="U88" s="45">
        <v>0</v>
      </c>
      <c r="V88" s="10">
        <v>0</v>
      </c>
      <c r="W88" s="40">
        <f t="shared" si="185"/>
        <v>0</v>
      </c>
      <c r="X88" s="53">
        <v>6.7000000000000002E-4</v>
      </c>
      <c r="Y88" s="10">
        <v>4.8000000000000001E-2</v>
      </c>
      <c r="Z88" s="40">
        <f t="shared" si="186"/>
        <v>71641.79104477611</v>
      </c>
      <c r="AA88" s="45">
        <v>0</v>
      </c>
      <c r="AB88" s="10">
        <v>0</v>
      </c>
      <c r="AC88" s="40">
        <f t="shared" si="187"/>
        <v>0</v>
      </c>
      <c r="AD88" s="45">
        <v>0</v>
      </c>
      <c r="AE88" s="10">
        <v>0</v>
      </c>
      <c r="AF88" s="40">
        <f t="shared" si="188"/>
        <v>0</v>
      </c>
      <c r="AG88" s="45">
        <v>0</v>
      </c>
      <c r="AH88" s="10">
        <v>0</v>
      </c>
      <c r="AI88" s="40">
        <f t="shared" si="189"/>
        <v>0</v>
      </c>
      <c r="AJ88" s="45">
        <v>0</v>
      </c>
      <c r="AK88" s="10">
        <v>0</v>
      </c>
      <c r="AL88" s="40">
        <f t="shared" si="190"/>
        <v>0</v>
      </c>
      <c r="AM88" s="45">
        <v>0</v>
      </c>
      <c r="AN88" s="10">
        <v>0</v>
      </c>
      <c r="AO88" s="40">
        <f t="shared" si="191"/>
        <v>0</v>
      </c>
      <c r="AP88" s="45">
        <v>0</v>
      </c>
      <c r="AQ88" s="10">
        <v>0</v>
      </c>
      <c r="AR88" s="40">
        <f t="shared" si="192"/>
        <v>0</v>
      </c>
      <c r="AS88" s="5">
        <f t="shared" si="194"/>
        <v>6.7000000000000002E-4</v>
      </c>
      <c r="AT88" s="13">
        <f t="shared" si="195"/>
        <v>4.8000000000000001E-2</v>
      </c>
    </row>
    <row r="89" spans="1:46" x14ac:dyDescent="0.3">
      <c r="A89" s="38">
        <v>2023</v>
      </c>
      <c r="B89" s="39" t="s">
        <v>10</v>
      </c>
      <c r="C89" s="45">
        <v>0</v>
      </c>
      <c r="D89" s="10">
        <v>0</v>
      </c>
      <c r="E89" s="40">
        <f t="shared" si="196"/>
        <v>0</v>
      </c>
      <c r="F89" s="45">
        <v>0</v>
      </c>
      <c r="G89" s="10">
        <v>0</v>
      </c>
      <c r="H89" s="40">
        <f t="shared" si="180"/>
        <v>0</v>
      </c>
      <c r="I89" s="45">
        <v>0</v>
      </c>
      <c r="J89" s="10">
        <v>0</v>
      </c>
      <c r="K89" s="40">
        <f t="shared" si="181"/>
        <v>0</v>
      </c>
      <c r="L89" s="45">
        <v>0</v>
      </c>
      <c r="M89" s="10">
        <v>0</v>
      </c>
      <c r="N89" s="40">
        <f t="shared" si="182"/>
        <v>0</v>
      </c>
      <c r="O89" s="45">
        <v>0</v>
      </c>
      <c r="P89" s="10">
        <v>0</v>
      </c>
      <c r="Q89" s="40">
        <f t="shared" si="183"/>
        <v>0</v>
      </c>
      <c r="R89" s="45">
        <v>0</v>
      </c>
      <c r="S89" s="10">
        <v>0</v>
      </c>
      <c r="T89" s="40">
        <f t="shared" si="184"/>
        <v>0</v>
      </c>
      <c r="U89" s="45">
        <v>0</v>
      </c>
      <c r="V89" s="10">
        <v>0</v>
      </c>
      <c r="W89" s="40">
        <f t="shared" si="185"/>
        <v>0</v>
      </c>
      <c r="X89" s="53">
        <v>1.98E-3</v>
      </c>
      <c r="Y89" s="10">
        <v>0.27900000000000003</v>
      </c>
      <c r="Z89" s="40">
        <f t="shared" si="186"/>
        <v>140909.09090909094</v>
      </c>
      <c r="AA89" s="45">
        <v>0</v>
      </c>
      <c r="AB89" s="10">
        <v>0</v>
      </c>
      <c r="AC89" s="40">
        <f t="shared" si="187"/>
        <v>0</v>
      </c>
      <c r="AD89" s="45">
        <v>0</v>
      </c>
      <c r="AE89" s="10">
        <v>0</v>
      </c>
      <c r="AF89" s="40">
        <f t="shared" si="188"/>
        <v>0</v>
      </c>
      <c r="AG89" s="45">
        <v>0</v>
      </c>
      <c r="AH89" s="10">
        <v>0</v>
      </c>
      <c r="AI89" s="40">
        <f t="shared" si="189"/>
        <v>0</v>
      </c>
      <c r="AJ89" s="45">
        <v>0</v>
      </c>
      <c r="AK89" s="10">
        <v>0</v>
      </c>
      <c r="AL89" s="40">
        <f t="shared" si="190"/>
        <v>0</v>
      </c>
      <c r="AM89" s="45">
        <v>0</v>
      </c>
      <c r="AN89" s="10">
        <v>0</v>
      </c>
      <c r="AO89" s="40">
        <f t="shared" si="191"/>
        <v>0</v>
      </c>
      <c r="AP89" s="45">
        <v>0</v>
      </c>
      <c r="AQ89" s="10">
        <v>0</v>
      </c>
      <c r="AR89" s="40">
        <f t="shared" si="192"/>
        <v>0</v>
      </c>
      <c r="AS89" s="5">
        <f t="shared" si="194"/>
        <v>1.98E-3</v>
      </c>
      <c r="AT89" s="13">
        <f t="shared" si="195"/>
        <v>0.27900000000000003</v>
      </c>
    </row>
    <row r="90" spans="1:46" x14ac:dyDescent="0.3">
      <c r="A90" s="38">
        <v>2023</v>
      </c>
      <c r="B90" s="39" t="s">
        <v>11</v>
      </c>
      <c r="C90" s="45">
        <v>0</v>
      </c>
      <c r="D90" s="10">
        <v>0</v>
      </c>
      <c r="E90" s="40">
        <f t="shared" si="196"/>
        <v>0</v>
      </c>
      <c r="F90" s="45">
        <v>0</v>
      </c>
      <c r="G90" s="10">
        <v>0</v>
      </c>
      <c r="H90" s="40">
        <f t="shared" si="180"/>
        <v>0</v>
      </c>
      <c r="I90" s="45">
        <v>0</v>
      </c>
      <c r="J90" s="10">
        <v>0</v>
      </c>
      <c r="K90" s="40">
        <f t="shared" si="181"/>
        <v>0</v>
      </c>
      <c r="L90" s="45">
        <v>0</v>
      </c>
      <c r="M90" s="10">
        <v>0</v>
      </c>
      <c r="N90" s="40">
        <f t="shared" si="182"/>
        <v>0</v>
      </c>
      <c r="O90" s="45">
        <v>0</v>
      </c>
      <c r="P90" s="10">
        <v>0</v>
      </c>
      <c r="Q90" s="40">
        <f t="shared" si="183"/>
        <v>0</v>
      </c>
      <c r="R90" s="45">
        <v>0</v>
      </c>
      <c r="S90" s="10">
        <v>0</v>
      </c>
      <c r="T90" s="40">
        <f t="shared" si="184"/>
        <v>0</v>
      </c>
      <c r="U90" s="45">
        <v>0</v>
      </c>
      <c r="V90" s="10">
        <v>0</v>
      </c>
      <c r="W90" s="40">
        <f t="shared" si="185"/>
        <v>0</v>
      </c>
      <c r="X90" s="53">
        <v>6.0999999999999997E-4</v>
      </c>
      <c r="Y90" s="10">
        <v>6.9000000000000006E-2</v>
      </c>
      <c r="Z90" s="40">
        <f t="shared" si="186"/>
        <v>113114.75409836066</v>
      </c>
      <c r="AA90" s="45">
        <v>0</v>
      </c>
      <c r="AB90" s="10">
        <v>0</v>
      </c>
      <c r="AC90" s="40">
        <f t="shared" si="187"/>
        <v>0</v>
      </c>
      <c r="AD90" s="45">
        <v>0</v>
      </c>
      <c r="AE90" s="10">
        <v>0</v>
      </c>
      <c r="AF90" s="40">
        <f t="shared" si="188"/>
        <v>0</v>
      </c>
      <c r="AG90" s="45">
        <v>0</v>
      </c>
      <c r="AH90" s="10">
        <v>0</v>
      </c>
      <c r="AI90" s="40">
        <f t="shared" si="189"/>
        <v>0</v>
      </c>
      <c r="AJ90" s="45">
        <v>0</v>
      </c>
      <c r="AK90" s="10">
        <v>0</v>
      </c>
      <c r="AL90" s="40">
        <f t="shared" si="190"/>
        <v>0</v>
      </c>
      <c r="AM90" s="45">
        <v>0</v>
      </c>
      <c r="AN90" s="10">
        <v>0</v>
      </c>
      <c r="AO90" s="40">
        <f t="shared" si="191"/>
        <v>0</v>
      </c>
      <c r="AP90" s="45">
        <v>0</v>
      </c>
      <c r="AQ90" s="10">
        <v>0</v>
      </c>
      <c r="AR90" s="40">
        <f t="shared" si="192"/>
        <v>0</v>
      </c>
      <c r="AS90" s="5">
        <f t="shared" si="194"/>
        <v>6.0999999999999997E-4</v>
      </c>
      <c r="AT90" s="13">
        <f t="shared" si="195"/>
        <v>6.9000000000000006E-2</v>
      </c>
    </row>
    <row r="91" spans="1:46" x14ac:dyDescent="0.3">
      <c r="A91" s="38">
        <v>2023</v>
      </c>
      <c r="B91" s="39" t="s">
        <v>12</v>
      </c>
      <c r="C91" s="45">
        <v>0</v>
      </c>
      <c r="D91" s="10">
        <v>0</v>
      </c>
      <c r="E91" s="40">
        <f t="shared" si="196"/>
        <v>0</v>
      </c>
      <c r="F91" s="45">
        <v>0</v>
      </c>
      <c r="G91" s="10">
        <v>0</v>
      </c>
      <c r="H91" s="40">
        <f t="shared" si="180"/>
        <v>0</v>
      </c>
      <c r="I91" s="45">
        <v>0</v>
      </c>
      <c r="J91" s="10">
        <v>0</v>
      </c>
      <c r="K91" s="40">
        <f t="shared" si="181"/>
        <v>0</v>
      </c>
      <c r="L91" s="45">
        <v>0</v>
      </c>
      <c r="M91" s="10">
        <v>0</v>
      </c>
      <c r="N91" s="40">
        <f t="shared" si="182"/>
        <v>0</v>
      </c>
      <c r="O91" s="45">
        <v>0</v>
      </c>
      <c r="P91" s="10">
        <v>0</v>
      </c>
      <c r="Q91" s="40">
        <f t="shared" si="183"/>
        <v>0</v>
      </c>
      <c r="R91" s="45">
        <v>0</v>
      </c>
      <c r="S91" s="10">
        <v>0</v>
      </c>
      <c r="T91" s="40">
        <f t="shared" si="184"/>
        <v>0</v>
      </c>
      <c r="U91" s="45">
        <v>0</v>
      </c>
      <c r="V91" s="10">
        <v>0</v>
      </c>
      <c r="W91" s="40">
        <f t="shared" si="185"/>
        <v>0</v>
      </c>
      <c r="X91" s="45">
        <v>0</v>
      </c>
      <c r="Y91" s="10">
        <v>0</v>
      </c>
      <c r="Z91" s="40">
        <f t="shared" si="186"/>
        <v>0</v>
      </c>
      <c r="AA91" s="45">
        <v>0</v>
      </c>
      <c r="AB91" s="10">
        <v>0</v>
      </c>
      <c r="AC91" s="40">
        <f t="shared" si="187"/>
        <v>0</v>
      </c>
      <c r="AD91" s="45">
        <v>0</v>
      </c>
      <c r="AE91" s="10">
        <v>0</v>
      </c>
      <c r="AF91" s="40">
        <f t="shared" si="188"/>
        <v>0</v>
      </c>
      <c r="AG91" s="45">
        <v>0</v>
      </c>
      <c r="AH91" s="10">
        <v>0</v>
      </c>
      <c r="AI91" s="40">
        <f t="shared" si="189"/>
        <v>0</v>
      </c>
      <c r="AJ91" s="45">
        <v>0</v>
      </c>
      <c r="AK91" s="10">
        <v>0</v>
      </c>
      <c r="AL91" s="40">
        <f t="shared" si="190"/>
        <v>0</v>
      </c>
      <c r="AM91" s="45">
        <v>0</v>
      </c>
      <c r="AN91" s="10">
        <v>0</v>
      </c>
      <c r="AO91" s="40">
        <f t="shared" si="191"/>
        <v>0</v>
      </c>
      <c r="AP91" s="45">
        <v>0</v>
      </c>
      <c r="AQ91" s="10">
        <v>0</v>
      </c>
      <c r="AR91" s="40">
        <f t="shared" si="192"/>
        <v>0</v>
      </c>
      <c r="AS91" s="5">
        <f t="shared" si="194"/>
        <v>0</v>
      </c>
      <c r="AT91" s="13">
        <f t="shared" si="195"/>
        <v>0</v>
      </c>
    </row>
    <row r="92" spans="1:46" x14ac:dyDescent="0.3">
      <c r="A92" s="38">
        <v>2023</v>
      </c>
      <c r="B92" s="39" t="s">
        <v>13</v>
      </c>
      <c r="C92" s="45">
        <v>0</v>
      </c>
      <c r="D92" s="10">
        <v>0</v>
      </c>
      <c r="E92" s="40">
        <f t="shared" si="196"/>
        <v>0</v>
      </c>
      <c r="F92" s="45">
        <v>0</v>
      </c>
      <c r="G92" s="10">
        <v>0</v>
      </c>
      <c r="H92" s="40">
        <f t="shared" si="180"/>
        <v>0</v>
      </c>
      <c r="I92" s="45">
        <v>0</v>
      </c>
      <c r="J92" s="10">
        <v>0</v>
      </c>
      <c r="K92" s="40">
        <f t="shared" si="181"/>
        <v>0</v>
      </c>
      <c r="L92" s="45">
        <v>0</v>
      </c>
      <c r="M92" s="10">
        <v>0</v>
      </c>
      <c r="N92" s="40">
        <f t="shared" si="182"/>
        <v>0</v>
      </c>
      <c r="O92" s="45">
        <v>0</v>
      </c>
      <c r="P92" s="10">
        <v>0</v>
      </c>
      <c r="Q92" s="40">
        <f t="shared" si="183"/>
        <v>0</v>
      </c>
      <c r="R92" s="45">
        <v>0</v>
      </c>
      <c r="S92" s="10">
        <v>0</v>
      </c>
      <c r="T92" s="40">
        <f t="shared" si="184"/>
        <v>0</v>
      </c>
      <c r="U92" s="45">
        <v>0</v>
      </c>
      <c r="V92" s="10">
        <v>0</v>
      </c>
      <c r="W92" s="40">
        <f t="shared" si="185"/>
        <v>0</v>
      </c>
      <c r="X92" s="53">
        <v>3.3500000000000001E-3</v>
      </c>
      <c r="Y92" s="10">
        <v>0.40699999999999997</v>
      </c>
      <c r="Z92" s="40">
        <f t="shared" si="186"/>
        <v>121492.53731343283</v>
      </c>
      <c r="AA92" s="45">
        <v>0</v>
      </c>
      <c r="AB92" s="10">
        <v>0</v>
      </c>
      <c r="AC92" s="40">
        <f t="shared" si="187"/>
        <v>0</v>
      </c>
      <c r="AD92" s="45">
        <v>0</v>
      </c>
      <c r="AE92" s="10">
        <v>0</v>
      </c>
      <c r="AF92" s="40">
        <f t="shared" si="188"/>
        <v>0</v>
      </c>
      <c r="AG92" s="45">
        <v>0</v>
      </c>
      <c r="AH92" s="10">
        <v>0</v>
      </c>
      <c r="AI92" s="40">
        <f t="shared" si="189"/>
        <v>0</v>
      </c>
      <c r="AJ92" s="45">
        <v>0</v>
      </c>
      <c r="AK92" s="10">
        <v>0</v>
      </c>
      <c r="AL92" s="40">
        <f t="shared" si="190"/>
        <v>0</v>
      </c>
      <c r="AM92" s="53">
        <v>1.225E-2</v>
      </c>
      <c r="AN92" s="10">
        <v>0.71199999999999997</v>
      </c>
      <c r="AO92" s="40">
        <f t="shared" si="191"/>
        <v>58122.448979591827</v>
      </c>
      <c r="AP92" s="45">
        <v>0</v>
      </c>
      <c r="AQ92" s="10">
        <v>0</v>
      </c>
      <c r="AR92" s="40">
        <f t="shared" si="192"/>
        <v>0</v>
      </c>
      <c r="AS92" s="5">
        <f>SUMIF($C$5:$AR$5,"Ton",C92:AR92)</f>
        <v>1.5600000000000001E-2</v>
      </c>
      <c r="AT92" s="13">
        <f t="shared" si="195"/>
        <v>1.119</v>
      </c>
    </row>
    <row r="93" spans="1:46" x14ac:dyDescent="0.3">
      <c r="A93" s="38">
        <v>2023</v>
      </c>
      <c r="B93" s="39" t="s">
        <v>14</v>
      </c>
      <c r="C93" s="45">
        <v>0</v>
      </c>
      <c r="D93" s="10">
        <v>0</v>
      </c>
      <c r="E93" s="40">
        <f t="shared" si="196"/>
        <v>0</v>
      </c>
      <c r="F93" s="45">
        <v>0</v>
      </c>
      <c r="G93" s="10">
        <v>0</v>
      </c>
      <c r="H93" s="40">
        <f t="shared" si="180"/>
        <v>0</v>
      </c>
      <c r="I93" s="45">
        <v>0</v>
      </c>
      <c r="J93" s="10">
        <v>0</v>
      </c>
      <c r="K93" s="40">
        <f t="shared" si="181"/>
        <v>0</v>
      </c>
      <c r="L93" s="45">
        <v>0</v>
      </c>
      <c r="M93" s="10">
        <v>0</v>
      </c>
      <c r="N93" s="40">
        <f t="shared" si="182"/>
        <v>0</v>
      </c>
      <c r="O93" s="45">
        <v>0</v>
      </c>
      <c r="P93" s="10">
        <v>0</v>
      </c>
      <c r="Q93" s="40">
        <f t="shared" si="183"/>
        <v>0</v>
      </c>
      <c r="R93" s="45">
        <v>0</v>
      </c>
      <c r="S93" s="10">
        <v>0</v>
      </c>
      <c r="T93" s="40">
        <f t="shared" si="184"/>
        <v>0</v>
      </c>
      <c r="U93" s="45">
        <v>0</v>
      </c>
      <c r="V93" s="10">
        <v>0</v>
      </c>
      <c r="W93" s="40">
        <f t="shared" si="185"/>
        <v>0</v>
      </c>
      <c r="X93" s="53">
        <v>1.5300000000000001E-3</v>
      </c>
      <c r="Y93" s="10">
        <v>0.20499999999999999</v>
      </c>
      <c r="Z93" s="40">
        <f t="shared" si="186"/>
        <v>133986.92810457517</v>
      </c>
      <c r="AA93" s="45">
        <v>0</v>
      </c>
      <c r="AB93" s="10">
        <v>0</v>
      </c>
      <c r="AC93" s="40">
        <f t="shared" si="187"/>
        <v>0</v>
      </c>
      <c r="AD93" s="45">
        <v>0</v>
      </c>
      <c r="AE93" s="10">
        <v>0</v>
      </c>
      <c r="AF93" s="40">
        <f t="shared" si="188"/>
        <v>0</v>
      </c>
      <c r="AG93" s="45">
        <v>0</v>
      </c>
      <c r="AH93" s="10">
        <v>0</v>
      </c>
      <c r="AI93" s="40">
        <f t="shared" si="189"/>
        <v>0</v>
      </c>
      <c r="AJ93" s="45">
        <v>0</v>
      </c>
      <c r="AK93" s="10">
        <v>0</v>
      </c>
      <c r="AL93" s="40">
        <f t="shared" si="190"/>
        <v>0</v>
      </c>
      <c r="AM93" s="45">
        <v>0</v>
      </c>
      <c r="AN93" s="10">
        <v>0</v>
      </c>
      <c r="AO93" s="40">
        <f t="shared" si="191"/>
        <v>0</v>
      </c>
      <c r="AP93" s="45">
        <v>0</v>
      </c>
      <c r="AQ93" s="10">
        <v>0</v>
      </c>
      <c r="AR93" s="40">
        <f t="shared" si="192"/>
        <v>0</v>
      </c>
      <c r="AS93" s="5">
        <f t="shared" ref="AS93:AS96" si="197">SUMIF($C$5:$AR$5,"Ton",C93:AR93)</f>
        <v>1.5300000000000001E-3</v>
      </c>
      <c r="AT93" s="13">
        <f t="shared" si="195"/>
        <v>0.20499999999999999</v>
      </c>
    </row>
    <row r="94" spans="1:46" x14ac:dyDescent="0.3">
      <c r="A94" s="38">
        <v>2023</v>
      </c>
      <c r="B94" s="40" t="s">
        <v>15</v>
      </c>
      <c r="C94" s="45">
        <v>0</v>
      </c>
      <c r="D94" s="10">
        <v>0</v>
      </c>
      <c r="E94" s="40">
        <f t="shared" si="196"/>
        <v>0</v>
      </c>
      <c r="F94" s="45">
        <v>0</v>
      </c>
      <c r="G94" s="10">
        <v>0</v>
      </c>
      <c r="H94" s="40">
        <f t="shared" si="180"/>
        <v>0</v>
      </c>
      <c r="I94" s="45">
        <v>0</v>
      </c>
      <c r="J94" s="10">
        <v>0</v>
      </c>
      <c r="K94" s="40">
        <f t="shared" si="181"/>
        <v>0</v>
      </c>
      <c r="L94" s="45">
        <v>0</v>
      </c>
      <c r="M94" s="10">
        <v>0</v>
      </c>
      <c r="N94" s="40">
        <f t="shared" si="182"/>
        <v>0</v>
      </c>
      <c r="O94" s="45">
        <v>0</v>
      </c>
      <c r="P94" s="10">
        <v>0</v>
      </c>
      <c r="Q94" s="40">
        <f t="shared" si="183"/>
        <v>0</v>
      </c>
      <c r="R94" s="45">
        <v>0</v>
      </c>
      <c r="S94" s="10">
        <v>0</v>
      </c>
      <c r="T94" s="40">
        <f t="shared" si="184"/>
        <v>0</v>
      </c>
      <c r="U94" s="45">
        <v>0</v>
      </c>
      <c r="V94" s="10">
        <v>0</v>
      </c>
      <c r="W94" s="40">
        <f t="shared" si="185"/>
        <v>0</v>
      </c>
      <c r="X94" s="53">
        <v>3.9100000000000003E-3</v>
      </c>
      <c r="Y94" s="10">
        <v>0.52100000000000002</v>
      </c>
      <c r="Z94" s="40">
        <f t="shared" si="186"/>
        <v>133248.08184143223</v>
      </c>
      <c r="AA94" s="45">
        <v>0</v>
      </c>
      <c r="AB94" s="10">
        <v>0</v>
      </c>
      <c r="AC94" s="40">
        <f t="shared" si="187"/>
        <v>0</v>
      </c>
      <c r="AD94" s="45">
        <v>0</v>
      </c>
      <c r="AE94" s="10">
        <v>0</v>
      </c>
      <c r="AF94" s="40">
        <f t="shared" si="188"/>
        <v>0</v>
      </c>
      <c r="AG94" s="45">
        <v>0</v>
      </c>
      <c r="AH94" s="10">
        <v>0</v>
      </c>
      <c r="AI94" s="40">
        <f t="shared" si="189"/>
        <v>0</v>
      </c>
      <c r="AJ94" s="45">
        <v>0</v>
      </c>
      <c r="AK94" s="10">
        <v>0</v>
      </c>
      <c r="AL94" s="40">
        <f t="shared" si="190"/>
        <v>0</v>
      </c>
      <c r="AM94" s="45">
        <v>0</v>
      </c>
      <c r="AN94" s="10">
        <v>0</v>
      </c>
      <c r="AO94" s="40">
        <f t="shared" si="191"/>
        <v>0</v>
      </c>
      <c r="AP94" s="45">
        <v>0</v>
      </c>
      <c r="AQ94" s="10">
        <v>0</v>
      </c>
      <c r="AR94" s="40">
        <f t="shared" si="192"/>
        <v>0</v>
      </c>
      <c r="AS94" s="5">
        <f t="shared" si="197"/>
        <v>3.9100000000000003E-3</v>
      </c>
      <c r="AT94" s="13">
        <f t="shared" si="195"/>
        <v>0.52100000000000002</v>
      </c>
    </row>
    <row r="95" spans="1:46" x14ac:dyDescent="0.3">
      <c r="A95" s="38">
        <v>2023</v>
      </c>
      <c r="B95" s="39" t="s">
        <v>16</v>
      </c>
      <c r="C95" s="45">
        <v>0</v>
      </c>
      <c r="D95" s="10">
        <v>0</v>
      </c>
      <c r="E95" s="40">
        <f t="shared" si="196"/>
        <v>0</v>
      </c>
      <c r="F95" s="45">
        <v>0</v>
      </c>
      <c r="G95" s="10">
        <v>0</v>
      </c>
      <c r="H95" s="40">
        <f t="shared" si="180"/>
        <v>0</v>
      </c>
      <c r="I95" s="45">
        <v>0</v>
      </c>
      <c r="J95" s="10">
        <v>0</v>
      </c>
      <c r="K95" s="40">
        <f t="shared" si="181"/>
        <v>0</v>
      </c>
      <c r="L95" s="45">
        <v>0</v>
      </c>
      <c r="M95" s="10">
        <v>0</v>
      </c>
      <c r="N95" s="40">
        <f t="shared" si="182"/>
        <v>0</v>
      </c>
      <c r="O95" s="45">
        <v>0</v>
      </c>
      <c r="P95" s="10">
        <v>0</v>
      </c>
      <c r="Q95" s="40">
        <f t="shared" si="183"/>
        <v>0</v>
      </c>
      <c r="R95" s="45">
        <v>0</v>
      </c>
      <c r="S95" s="10">
        <v>0</v>
      </c>
      <c r="T95" s="40">
        <f t="shared" si="184"/>
        <v>0</v>
      </c>
      <c r="U95" s="45">
        <v>0</v>
      </c>
      <c r="V95" s="10">
        <v>0</v>
      </c>
      <c r="W95" s="40">
        <f t="shared" si="185"/>
        <v>0</v>
      </c>
      <c r="X95" s="53">
        <v>1.0200000000000001E-3</v>
      </c>
      <c r="Y95" s="10">
        <v>0.13600000000000001</v>
      </c>
      <c r="Z95" s="40">
        <f t="shared" si="186"/>
        <v>133333.33333333334</v>
      </c>
      <c r="AA95" s="45">
        <v>0</v>
      </c>
      <c r="AB95" s="10">
        <v>0</v>
      </c>
      <c r="AC95" s="40">
        <f t="shared" si="187"/>
        <v>0</v>
      </c>
      <c r="AD95" s="45">
        <v>0</v>
      </c>
      <c r="AE95" s="10">
        <v>0</v>
      </c>
      <c r="AF95" s="40">
        <f t="shared" si="188"/>
        <v>0</v>
      </c>
      <c r="AG95" s="45">
        <v>0</v>
      </c>
      <c r="AH95" s="10">
        <v>0</v>
      </c>
      <c r="AI95" s="40">
        <f t="shared" si="189"/>
        <v>0</v>
      </c>
      <c r="AJ95" s="45">
        <v>0</v>
      </c>
      <c r="AK95" s="10">
        <v>0</v>
      </c>
      <c r="AL95" s="40">
        <f t="shared" si="190"/>
        <v>0</v>
      </c>
      <c r="AM95" s="45">
        <v>0</v>
      </c>
      <c r="AN95" s="10">
        <v>0</v>
      </c>
      <c r="AO95" s="40">
        <f t="shared" si="191"/>
        <v>0</v>
      </c>
      <c r="AP95" s="45">
        <v>0</v>
      </c>
      <c r="AQ95" s="10">
        <v>0</v>
      </c>
      <c r="AR95" s="40">
        <f t="shared" si="192"/>
        <v>0</v>
      </c>
      <c r="AS95" s="5">
        <f t="shared" si="197"/>
        <v>1.0200000000000001E-3</v>
      </c>
      <c r="AT95" s="13">
        <f t="shared" si="195"/>
        <v>0.13600000000000001</v>
      </c>
    </row>
    <row r="96" spans="1:46" ht="15" thickBot="1" x14ac:dyDescent="0.35">
      <c r="A96" s="41"/>
      <c r="B96" s="42" t="s">
        <v>17</v>
      </c>
      <c r="C96" s="46">
        <f t="shared" ref="C96:D96" si="198">SUM(C84:C95)</f>
        <v>0</v>
      </c>
      <c r="D96" s="31">
        <f t="shared" si="198"/>
        <v>0</v>
      </c>
      <c r="E96" s="47"/>
      <c r="F96" s="46">
        <f t="shared" ref="F96:G96" si="199">SUM(F84:F95)</f>
        <v>0</v>
      </c>
      <c r="G96" s="31">
        <f t="shared" si="199"/>
        <v>0</v>
      </c>
      <c r="H96" s="47"/>
      <c r="I96" s="46">
        <f t="shared" ref="I96:J96" si="200">SUM(I84:I95)</f>
        <v>0</v>
      </c>
      <c r="J96" s="31">
        <f t="shared" si="200"/>
        <v>0</v>
      </c>
      <c r="K96" s="47"/>
      <c r="L96" s="46">
        <f t="shared" ref="L96:M96" si="201">SUM(L84:L95)</f>
        <v>16.2</v>
      </c>
      <c r="M96" s="31">
        <f t="shared" si="201"/>
        <v>714.83799999999997</v>
      </c>
      <c r="N96" s="47"/>
      <c r="O96" s="46">
        <f t="shared" ref="O96:P96" si="202">SUM(O84:O95)</f>
        <v>0</v>
      </c>
      <c r="P96" s="31">
        <f t="shared" si="202"/>
        <v>0</v>
      </c>
      <c r="Q96" s="47"/>
      <c r="R96" s="46">
        <f t="shared" ref="R96:S96" si="203">SUM(R84:R95)</f>
        <v>0</v>
      </c>
      <c r="S96" s="31">
        <f t="shared" si="203"/>
        <v>0</v>
      </c>
      <c r="T96" s="47"/>
      <c r="U96" s="46">
        <f t="shared" ref="U96:V96" si="204">SUM(U84:U95)</f>
        <v>0</v>
      </c>
      <c r="V96" s="31">
        <f t="shared" si="204"/>
        <v>0</v>
      </c>
      <c r="W96" s="47"/>
      <c r="X96" s="46">
        <f t="shared" ref="X96:Y96" si="205">SUM(X84:X95)</f>
        <v>1.307E-2</v>
      </c>
      <c r="Y96" s="31">
        <f t="shared" si="205"/>
        <v>1.665</v>
      </c>
      <c r="Z96" s="47"/>
      <c r="AA96" s="46">
        <f t="shared" ref="AA96:AB96" si="206">SUM(AA84:AA95)</f>
        <v>0</v>
      </c>
      <c r="AB96" s="31">
        <f t="shared" si="206"/>
        <v>0</v>
      </c>
      <c r="AC96" s="47"/>
      <c r="AD96" s="46">
        <f t="shared" ref="AD96:AE96" si="207">SUM(AD84:AD95)</f>
        <v>0</v>
      </c>
      <c r="AE96" s="31">
        <f t="shared" si="207"/>
        <v>0</v>
      </c>
      <c r="AF96" s="47"/>
      <c r="AG96" s="46">
        <f t="shared" ref="AG96:AH96" si="208">SUM(AG84:AG95)</f>
        <v>0</v>
      </c>
      <c r="AH96" s="31">
        <f t="shared" si="208"/>
        <v>0</v>
      </c>
      <c r="AI96" s="47"/>
      <c r="AJ96" s="46">
        <f t="shared" ref="AJ96:AK96" si="209">SUM(AJ84:AJ95)</f>
        <v>0</v>
      </c>
      <c r="AK96" s="31">
        <f t="shared" si="209"/>
        <v>0</v>
      </c>
      <c r="AL96" s="47"/>
      <c r="AM96" s="46">
        <f t="shared" ref="AM96:AN96" si="210">SUM(AM84:AM95)</f>
        <v>1.225E-2</v>
      </c>
      <c r="AN96" s="31">
        <f t="shared" si="210"/>
        <v>0.71199999999999997</v>
      </c>
      <c r="AO96" s="47"/>
      <c r="AP96" s="46">
        <f t="shared" ref="AP96:AQ96" si="211">SUM(AP84:AP95)</f>
        <v>0</v>
      </c>
      <c r="AQ96" s="31">
        <f t="shared" si="211"/>
        <v>0</v>
      </c>
      <c r="AR96" s="47"/>
      <c r="AS96" s="32">
        <f t="shared" si="197"/>
        <v>16.22532</v>
      </c>
      <c r="AT96" s="33">
        <f t="shared" si="195"/>
        <v>717.21499999999992</v>
      </c>
    </row>
    <row r="97" spans="1:46" x14ac:dyDescent="0.3">
      <c r="A97" s="38">
        <v>2024</v>
      </c>
      <c r="B97" s="39" t="s">
        <v>5</v>
      </c>
      <c r="C97" s="45">
        <v>0</v>
      </c>
      <c r="D97" s="10">
        <v>0</v>
      </c>
      <c r="E97" s="40">
        <f>IF(C97=0,0,D97/C97*1000)</f>
        <v>0</v>
      </c>
      <c r="F97" s="45">
        <v>0</v>
      </c>
      <c r="G97" s="10">
        <v>0</v>
      </c>
      <c r="H97" s="40">
        <f t="shared" ref="H97:H108" si="212">IF(F97=0,0,G97/F97*1000)</f>
        <v>0</v>
      </c>
      <c r="I97" s="45">
        <v>0</v>
      </c>
      <c r="J97" s="10">
        <v>0</v>
      </c>
      <c r="K97" s="40">
        <f t="shared" ref="K97:K108" si="213">IF(I97=0,0,J97/I97*1000)</f>
        <v>0</v>
      </c>
      <c r="L97" s="45">
        <v>0</v>
      </c>
      <c r="M97" s="10">
        <v>0</v>
      </c>
      <c r="N97" s="40">
        <f t="shared" ref="N97:N108" si="214">IF(L97=0,0,M97/L97*1000)</f>
        <v>0</v>
      </c>
      <c r="O97" s="45">
        <v>0</v>
      </c>
      <c r="P97" s="10">
        <v>0</v>
      </c>
      <c r="Q97" s="40">
        <f t="shared" ref="Q97:Q108" si="215">IF(O97=0,0,P97/O97*1000)</f>
        <v>0</v>
      </c>
      <c r="R97" s="45">
        <v>0</v>
      </c>
      <c r="S97" s="10">
        <v>0</v>
      </c>
      <c r="T97" s="40">
        <f t="shared" ref="T97:T108" si="216">IF(R97=0,0,S97/R97*1000)</f>
        <v>0</v>
      </c>
      <c r="U97" s="45">
        <v>0</v>
      </c>
      <c r="V97" s="10">
        <v>0</v>
      </c>
      <c r="W97" s="40">
        <f t="shared" ref="W97:W108" si="217">IF(U97=0,0,V97/U97*1000)</f>
        <v>0</v>
      </c>
      <c r="X97" s="55">
        <v>7.3999999999999999E-4</v>
      </c>
      <c r="Y97" s="56">
        <v>8.5000000000000006E-2</v>
      </c>
      <c r="Z97" s="40">
        <f t="shared" ref="Z97:Z108" si="218">IF(X97=0,0,Y97/X97*1000)</f>
        <v>114864.86486486487</v>
      </c>
      <c r="AA97" s="45">
        <v>0</v>
      </c>
      <c r="AB97" s="10">
        <v>0</v>
      </c>
      <c r="AC97" s="40">
        <f t="shared" ref="AC97:AC108" si="219">IF(AA97=0,0,AB97/AA97*1000)</f>
        <v>0</v>
      </c>
      <c r="AD97" s="45">
        <v>0</v>
      </c>
      <c r="AE97" s="10">
        <v>0</v>
      </c>
      <c r="AF97" s="40">
        <f t="shared" ref="AF97:AF108" si="220">IF(AD97=0,0,AE97/AD97*1000)</f>
        <v>0</v>
      </c>
      <c r="AG97" s="45">
        <v>0</v>
      </c>
      <c r="AH97" s="10">
        <v>0</v>
      </c>
      <c r="AI97" s="40">
        <f t="shared" ref="AI97:AI108" si="221">IF(AG97=0,0,AH97/AG97*1000)</f>
        <v>0</v>
      </c>
      <c r="AJ97" s="45">
        <v>0</v>
      </c>
      <c r="AK97" s="10">
        <v>0</v>
      </c>
      <c r="AL97" s="40">
        <f t="shared" ref="AL97:AL108" si="222">IF(AJ97=0,0,AK97/AJ97*1000)</f>
        <v>0</v>
      </c>
      <c r="AM97" s="45">
        <v>0</v>
      </c>
      <c r="AN97" s="10">
        <v>0</v>
      </c>
      <c r="AO97" s="40">
        <f t="shared" ref="AO97:AO108" si="223">IF(AM97=0,0,AN97/AM97*1000)</f>
        <v>0</v>
      </c>
      <c r="AP97" s="45">
        <v>0</v>
      </c>
      <c r="AQ97" s="10">
        <v>0</v>
      </c>
      <c r="AR97" s="40">
        <f t="shared" ref="AR97:AR108" si="224">IF(AP97=0,0,AQ97/AP97*1000)</f>
        <v>0</v>
      </c>
      <c r="AS97" s="5">
        <f>SUMIF($C$5:$AR$5,"Ton",C97:AR97)</f>
        <v>7.3999999999999999E-4</v>
      </c>
      <c r="AT97" s="13">
        <f>SUMIF($C$5:$AR$5,"F*",C97:AR97)</f>
        <v>8.5000000000000006E-2</v>
      </c>
    </row>
    <row r="98" spans="1:46" x14ac:dyDescent="0.3">
      <c r="A98" s="38">
        <v>2024</v>
      </c>
      <c r="B98" s="39" t="s">
        <v>6</v>
      </c>
      <c r="C98" s="45">
        <v>0</v>
      </c>
      <c r="D98" s="10">
        <v>0</v>
      </c>
      <c r="E98" s="40">
        <f t="shared" ref="E98:E99" si="225">IF(C98=0,0,D98/C98*1000)</f>
        <v>0</v>
      </c>
      <c r="F98" s="45">
        <v>0</v>
      </c>
      <c r="G98" s="10">
        <v>0</v>
      </c>
      <c r="H98" s="40">
        <f t="shared" si="212"/>
        <v>0</v>
      </c>
      <c r="I98" s="45">
        <v>0</v>
      </c>
      <c r="J98" s="10">
        <v>0</v>
      </c>
      <c r="K98" s="40">
        <f t="shared" si="213"/>
        <v>0</v>
      </c>
      <c r="L98" s="45">
        <v>0</v>
      </c>
      <c r="M98" s="10">
        <v>0</v>
      </c>
      <c r="N98" s="40">
        <f t="shared" si="214"/>
        <v>0</v>
      </c>
      <c r="O98" s="45">
        <v>0</v>
      </c>
      <c r="P98" s="10">
        <v>0</v>
      </c>
      <c r="Q98" s="40">
        <f t="shared" si="215"/>
        <v>0</v>
      </c>
      <c r="R98" s="45">
        <v>0</v>
      </c>
      <c r="S98" s="10">
        <v>0</v>
      </c>
      <c r="T98" s="40">
        <f t="shared" si="216"/>
        <v>0</v>
      </c>
      <c r="U98" s="45">
        <v>0</v>
      </c>
      <c r="V98" s="10">
        <v>0</v>
      </c>
      <c r="W98" s="40">
        <f t="shared" si="217"/>
        <v>0</v>
      </c>
      <c r="X98" s="53">
        <v>6.8000000000000005E-4</v>
      </c>
      <c r="Y98" s="10">
        <v>8.4000000000000005E-2</v>
      </c>
      <c r="Z98" s="40">
        <f t="shared" si="218"/>
        <v>123529.41176470589</v>
      </c>
      <c r="AA98" s="45">
        <v>0</v>
      </c>
      <c r="AB98" s="10">
        <v>0</v>
      </c>
      <c r="AC98" s="40">
        <f t="shared" si="219"/>
        <v>0</v>
      </c>
      <c r="AD98" s="45">
        <v>0</v>
      </c>
      <c r="AE98" s="10">
        <v>0</v>
      </c>
      <c r="AF98" s="40">
        <f t="shared" si="220"/>
        <v>0</v>
      </c>
      <c r="AG98" s="45">
        <v>0</v>
      </c>
      <c r="AH98" s="10">
        <v>0</v>
      </c>
      <c r="AI98" s="40">
        <f t="shared" si="221"/>
        <v>0</v>
      </c>
      <c r="AJ98" s="45">
        <v>0</v>
      </c>
      <c r="AK98" s="10">
        <v>0</v>
      </c>
      <c r="AL98" s="40">
        <f t="shared" si="222"/>
        <v>0</v>
      </c>
      <c r="AM98" s="45">
        <v>0</v>
      </c>
      <c r="AN98" s="10">
        <v>0</v>
      </c>
      <c r="AO98" s="40">
        <f t="shared" si="223"/>
        <v>0</v>
      </c>
      <c r="AP98" s="45">
        <v>0</v>
      </c>
      <c r="AQ98" s="10">
        <v>0</v>
      </c>
      <c r="AR98" s="40">
        <f t="shared" si="224"/>
        <v>0</v>
      </c>
      <c r="AS98" s="5">
        <f t="shared" ref="AS98:AS104" si="226">SUMIF($C$5:$AR$5,"Ton",C98:AR98)</f>
        <v>6.8000000000000005E-4</v>
      </c>
      <c r="AT98" s="13">
        <f t="shared" ref="AT98:AT109" si="227">SUMIF($C$5:$AR$5,"F*",C98:AR98)</f>
        <v>8.4000000000000005E-2</v>
      </c>
    </row>
    <row r="99" spans="1:46" x14ac:dyDescent="0.3">
      <c r="A99" s="38">
        <v>2024</v>
      </c>
      <c r="B99" s="39" t="s">
        <v>7</v>
      </c>
      <c r="C99" s="45">
        <v>0</v>
      </c>
      <c r="D99" s="10">
        <v>0</v>
      </c>
      <c r="E99" s="40">
        <f t="shared" si="225"/>
        <v>0</v>
      </c>
      <c r="F99" s="45">
        <v>0</v>
      </c>
      <c r="G99" s="10">
        <v>0</v>
      </c>
      <c r="H99" s="40">
        <f t="shared" si="212"/>
        <v>0</v>
      </c>
      <c r="I99" s="45">
        <v>0</v>
      </c>
      <c r="J99" s="10">
        <v>0</v>
      </c>
      <c r="K99" s="40">
        <f t="shared" si="213"/>
        <v>0</v>
      </c>
      <c r="L99" s="45">
        <v>0</v>
      </c>
      <c r="M99" s="10">
        <v>0</v>
      </c>
      <c r="N99" s="40">
        <f t="shared" si="214"/>
        <v>0</v>
      </c>
      <c r="O99" s="45">
        <v>0</v>
      </c>
      <c r="P99" s="10">
        <v>0</v>
      </c>
      <c r="Q99" s="40">
        <f t="shared" si="215"/>
        <v>0</v>
      </c>
      <c r="R99" s="45">
        <v>0</v>
      </c>
      <c r="S99" s="10">
        <v>0</v>
      </c>
      <c r="T99" s="40">
        <f t="shared" si="216"/>
        <v>0</v>
      </c>
      <c r="U99" s="45">
        <v>0</v>
      </c>
      <c r="V99" s="10">
        <v>0</v>
      </c>
      <c r="W99" s="40">
        <f t="shared" si="217"/>
        <v>0</v>
      </c>
      <c r="X99" s="53">
        <v>2.5499999999999997E-3</v>
      </c>
      <c r="Y99" s="10">
        <v>0.25</v>
      </c>
      <c r="Z99" s="40">
        <f t="shared" si="218"/>
        <v>98039.215686274518</v>
      </c>
      <c r="AA99" s="45">
        <v>0</v>
      </c>
      <c r="AB99" s="10">
        <v>0</v>
      </c>
      <c r="AC99" s="40">
        <f t="shared" si="219"/>
        <v>0</v>
      </c>
      <c r="AD99" s="45">
        <v>0</v>
      </c>
      <c r="AE99" s="10">
        <v>0</v>
      </c>
      <c r="AF99" s="40">
        <f t="shared" si="220"/>
        <v>0</v>
      </c>
      <c r="AG99" s="45">
        <v>0</v>
      </c>
      <c r="AH99" s="10">
        <v>0</v>
      </c>
      <c r="AI99" s="40">
        <f t="shared" si="221"/>
        <v>0</v>
      </c>
      <c r="AJ99" s="45">
        <v>0</v>
      </c>
      <c r="AK99" s="10">
        <v>0</v>
      </c>
      <c r="AL99" s="40">
        <f t="shared" si="222"/>
        <v>0</v>
      </c>
      <c r="AM99" s="45">
        <v>0</v>
      </c>
      <c r="AN99" s="10">
        <v>0</v>
      </c>
      <c r="AO99" s="40">
        <f t="shared" si="223"/>
        <v>0</v>
      </c>
      <c r="AP99" s="45">
        <v>0</v>
      </c>
      <c r="AQ99" s="10">
        <v>0</v>
      </c>
      <c r="AR99" s="40">
        <f t="shared" si="224"/>
        <v>0</v>
      </c>
      <c r="AS99" s="5">
        <f t="shared" si="226"/>
        <v>2.5499999999999997E-3</v>
      </c>
      <c r="AT99" s="13">
        <f t="shared" si="227"/>
        <v>0.25</v>
      </c>
    </row>
    <row r="100" spans="1:46" x14ac:dyDescent="0.3">
      <c r="A100" s="38">
        <v>2024</v>
      </c>
      <c r="B100" s="39" t="s">
        <v>8</v>
      </c>
      <c r="C100" s="45">
        <v>0</v>
      </c>
      <c r="D100" s="10">
        <v>0</v>
      </c>
      <c r="E100" s="40">
        <f>IF(C100=0,0,D100/C100*1000)</f>
        <v>0</v>
      </c>
      <c r="F100" s="45">
        <v>0</v>
      </c>
      <c r="G100" s="10">
        <v>0</v>
      </c>
      <c r="H100" s="40">
        <f t="shared" si="212"/>
        <v>0</v>
      </c>
      <c r="I100" s="45">
        <v>0</v>
      </c>
      <c r="J100" s="10">
        <v>0</v>
      </c>
      <c r="K100" s="40">
        <f t="shared" si="213"/>
        <v>0</v>
      </c>
      <c r="L100" s="45">
        <v>0</v>
      </c>
      <c r="M100" s="10">
        <v>0</v>
      </c>
      <c r="N100" s="40">
        <f t="shared" si="214"/>
        <v>0</v>
      </c>
      <c r="O100" s="45">
        <v>0</v>
      </c>
      <c r="P100" s="10">
        <v>0</v>
      </c>
      <c r="Q100" s="40">
        <f t="shared" si="215"/>
        <v>0</v>
      </c>
      <c r="R100" s="45">
        <v>0</v>
      </c>
      <c r="S100" s="10">
        <v>0</v>
      </c>
      <c r="T100" s="40">
        <f t="shared" si="216"/>
        <v>0</v>
      </c>
      <c r="U100" s="45">
        <v>0</v>
      </c>
      <c r="V100" s="10">
        <v>0</v>
      </c>
      <c r="W100" s="40">
        <f t="shared" si="217"/>
        <v>0</v>
      </c>
      <c r="X100" s="53">
        <v>4.9800000000000001E-3</v>
      </c>
      <c r="Y100" s="10">
        <v>0.51400000000000001</v>
      </c>
      <c r="Z100" s="40">
        <f t="shared" si="218"/>
        <v>103212.85140562248</v>
      </c>
      <c r="AA100" s="45">
        <v>0</v>
      </c>
      <c r="AB100" s="10">
        <v>0</v>
      </c>
      <c r="AC100" s="40">
        <f t="shared" si="219"/>
        <v>0</v>
      </c>
      <c r="AD100" s="45">
        <v>0</v>
      </c>
      <c r="AE100" s="10">
        <v>0</v>
      </c>
      <c r="AF100" s="40">
        <f t="shared" si="220"/>
        <v>0</v>
      </c>
      <c r="AG100" s="45">
        <v>0</v>
      </c>
      <c r="AH100" s="10">
        <v>0</v>
      </c>
      <c r="AI100" s="40">
        <f t="shared" si="221"/>
        <v>0</v>
      </c>
      <c r="AJ100" s="45">
        <v>0</v>
      </c>
      <c r="AK100" s="10">
        <v>0</v>
      </c>
      <c r="AL100" s="40">
        <f t="shared" si="222"/>
        <v>0</v>
      </c>
      <c r="AM100" s="45">
        <v>0</v>
      </c>
      <c r="AN100" s="10">
        <v>0</v>
      </c>
      <c r="AO100" s="40">
        <f t="shared" si="223"/>
        <v>0</v>
      </c>
      <c r="AP100" s="45">
        <v>0</v>
      </c>
      <c r="AQ100" s="10">
        <v>0</v>
      </c>
      <c r="AR100" s="40">
        <f t="shared" si="224"/>
        <v>0</v>
      </c>
      <c r="AS100" s="5">
        <f t="shared" si="226"/>
        <v>4.9800000000000001E-3</v>
      </c>
      <c r="AT100" s="13">
        <f t="shared" si="227"/>
        <v>0.51400000000000001</v>
      </c>
    </row>
    <row r="101" spans="1:46" x14ac:dyDescent="0.3">
      <c r="A101" s="38">
        <v>2024</v>
      </c>
      <c r="B101" s="40" t="s">
        <v>9</v>
      </c>
      <c r="C101" s="45">
        <v>0</v>
      </c>
      <c r="D101" s="10">
        <v>0</v>
      </c>
      <c r="E101" s="40">
        <f t="shared" ref="E101:E108" si="228">IF(C101=0,0,D101/C101*1000)</f>
        <v>0</v>
      </c>
      <c r="F101" s="45">
        <v>0</v>
      </c>
      <c r="G101" s="10">
        <v>0</v>
      </c>
      <c r="H101" s="40">
        <f t="shared" si="212"/>
        <v>0</v>
      </c>
      <c r="I101" s="45">
        <v>0</v>
      </c>
      <c r="J101" s="10">
        <v>0</v>
      </c>
      <c r="K101" s="40">
        <f t="shared" si="213"/>
        <v>0</v>
      </c>
      <c r="L101" s="45">
        <v>0</v>
      </c>
      <c r="M101" s="10">
        <v>0</v>
      </c>
      <c r="N101" s="40">
        <f t="shared" si="214"/>
        <v>0</v>
      </c>
      <c r="O101" s="45">
        <v>0</v>
      </c>
      <c r="P101" s="10">
        <v>0</v>
      </c>
      <c r="Q101" s="40">
        <f t="shared" si="215"/>
        <v>0</v>
      </c>
      <c r="R101" s="45">
        <v>0</v>
      </c>
      <c r="S101" s="10">
        <v>0</v>
      </c>
      <c r="T101" s="40">
        <f t="shared" si="216"/>
        <v>0</v>
      </c>
      <c r="U101" s="45">
        <v>0</v>
      </c>
      <c r="V101" s="10">
        <v>0</v>
      </c>
      <c r="W101" s="40">
        <f t="shared" si="217"/>
        <v>0</v>
      </c>
      <c r="X101" s="53">
        <v>2.1099999999999999E-3</v>
      </c>
      <c r="Y101" s="10">
        <v>0.23599999999999999</v>
      </c>
      <c r="Z101" s="40">
        <f t="shared" si="218"/>
        <v>111848.34123222748</v>
      </c>
      <c r="AA101" s="45">
        <v>0</v>
      </c>
      <c r="AB101" s="10">
        <v>0</v>
      </c>
      <c r="AC101" s="40">
        <f t="shared" si="219"/>
        <v>0</v>
      </c>
      <c r="AD101" s="45">
        <v>0</v>
      </c>
      <c r="AE101" s="10">
        <v>0</v>
      </c>
      <c r="AF101" s="40">
        <f t="shared" si="220"/>
        <v>0</v>
      </c>
      <c r="AG101" s="45">
        <v>0</v>
      </c>
      <c r="AH101" s="10">
        <v>0</v>
      </c>
      <c r="AI101" s="40">
        <f t="shared" si="221"/>
        <v>0</v>
      </c>
      <c r="AJ101" s="45">
        <v>0</v>
      </c>
      <c r="AK101" s="10">
        <v>0</v>
      </c>
      <c r="AL101" s="40">
        <f t="shared" si="222"/>
        <v>0</v>
      </c>
      <c r="AM101" s="45">
        <v>0</v>
      </c>
      <c r="AN101" s="10">
        <v>0</v>
      </c>
      <c r="AO101" s="40">
        <f t="shared" si="223"/>
        <v>0</v>
      </c>
      <c r="AP101" s="45">
        <v>0</v>
      </c>
      <c r="AQ101" s="10">
        <v>0</v>
      </c>
      <c r="AR101" s="40">
        <f t="shared" si="224"/>
        <v>0</v>
      </c>
      <c r="AS101" s="5">
        <f t="shared" si="226"/>
        <v>2.1099999999999999E-3</v>
      </c>
      <c r="AT101" s="13">
        <f t="shared" si="227"/>
        <v>0.23599999999999999</v>
      </c>
    </row>
    <row r="102" spans="1:46" x14ac:dyDescent="0.3">
      <c r="A102" s="38">
        <v>2024</v>
      </c>
      <c r="B102" s="39" t="s">
        <v>10</v>
      </c>
      <c r="C102" s="45">
        <v>0</v>
      </c>
      <c r="D102" s="10">
        <v>0</v>
      </c>
      <c r="E102" s="40">
        <f t="shared" si="228"/>
        <v>0</v>
      </c>
      <c r="F102" s="45">
        <v>0</v>
      </c>
      <c r="G102" s="10">
        <v>0</v>
      </c>
      <c r="H102" s="40">
        <f t="shared" si="212"/>
        <v>0</v>
      </c>
      <c r="I102" s="45">
        <v>0</v>
      </c>
      <c r="J102" s="10">
        <v>0</v>
      </c>
      <c r="K102" s="40">
        <f t="shared" si="213"/>
        <v>0</v>
      </c>
      <c r="L102" s="45">
        <v>0</v>
      </c>
      <c r="M102" s="10">
        <v>0</v>
      </c>
      <c r="N102" s="40">
        <f t="shared" si="214"/>
        <v>0</v>
      </c>
      <c r="O102" s="45">
        <v>0</v>
      </c>
      <c r="P102" s="10">
        <v>0</v>
      </c>
      <c r="Q102" s="40">
        <f t="shared" si="215"/>
        <v>0</v>
      </c>
      <c r="R102" s="45">
        <v>0</v>
      </c>
      <c r="S102" s="10">
        <v>0</v>
      </c>
      <c r="T102" s="40">
        <f t="shared" si="216"/>
        <v>0</v>
      </c>
      <c r="U102" s="45">
        <v>0</v>
      </c>
      <c r="V102" s="10">
        <v>0</v>
      </c>
      <c r="W102" s="40">
        <f t="shared" si="217"/>
        <v>0</v>
      </c>
      <c r="X102" s="45">
        <v>0</v>
      </c>
      <c r="Y102" s="10">
        <v>0</v>
      </c>
      <c r="Z102" s="40">
        <f t="shared" si="218"/>
        <v>0</v>
      </c>
      <c r="AA102" s="45">
        <v>0</v>
      </c>
      <c r="AB102" s="10">
        <v>0</v>
      </c>
      <c r="AC102" s="40">
        <f t="shared" si="219"/>
        <v>0</v>
      </c>
      <c r="AD102" s="45">
        <v>0</v>
      </c>
      <c r="AE102" s="10">
        <v>0</v>
      </c>
      <c r="AF102" s="40">
        <f t="shared" si="220"/>
        <v>0</v>
      </c>
      <c r="AG102" s="45">
        <v>0</v>
      </c>
      <c r="AH102" s="10">
        <v>0</v>
      </c>
      <c r="AI102" s="40">
        <f t="shared" si="221"/>
        <v>0</v>
      </c>
      <c r="AJ102" s="45">
        <v>0</v>
      </c>
      <c r="AK102" s="10">
        <v>0</v>
      </c>
      <c r="AL102" s="40">
        <f t="shared" si="222"/>
        <v>0</v>
      </c>
      <c r="AM102" s="45">
        <v>0</v>
      </c>
      <c r="AN102" s="10">
        <v>0</v>
      </c>
      <c r="AO102" s="40">
        <f t="shared" si="223"/>
        <v>0</v>
      </c>
      <c r="AP102" s="45">
        <v>0</v>
      </c>
      <c r="AQ102" s="10">
        <v>0</v>
      </c>
      <c r="AR102" s="40">
        <f t="shared" si="224"/>
        <v>0</v>
      </c>
      <c r="AS102" s="5">
        <f t="shared" si="226"/>
        <v>0</v>
      </c>
      <c r="AT102" s="13">
        <f t="shared" si="227"/>
        <v>0</v>
      </c>
    </row>
    <row r="103" spans="1:46" x14ac:dyDescent="0.3">
      <c r="A103" s="38">
        <v>2024</v>
      </c>
      <c r="B103" s="39" t="s">
        <v>11</v>
      </c>
      <c r="C103" s="45">
        <v>0</v>
      </c>
      <c r="D103" s="10">
        <v>0</v>
      </c>
      <c r="E103" s="40">
        <f t="shared" si="228"/>
        <v>0</v>
      </c>
      <c r="F103" s="45">
        <v>0</v>
      </c>
      <c r="G103" s="10">
        <v>0</v>
      </c>
      <c r="H103" s="40">
        <f t="shared" si="212"/>
        <v>0</v>
      </c>
      <c r="I103" s="45">
        <v>0</v>
      </c>
      <c r="J103" s="10">
        <v>0</v>
      </c>
      <c r="K103" s="40">
        <f t="shared" si="213"/>
        <v>0</v>
      </c>
      <c r="L103" s="45">
        <v>0</v>
      </c>
      <c r="M103" s="10">
        <v>0</v>
      </c>
      <c r="N103" s="40">
        <f t="shared" si="214"/>
        <v>0</v>
      </c>
      <c r="O103" s="45">
        <v>0</v>
      </c>
      <c r="P103" s="10">
        <v>0</v>
      </c>
      <c r="Q103" s="40">
        <f t="shared" si="215"/>
        <v>0</v>
      </c>
      <c r="R103" s="45">
        <v>0</v>
      </c>
      <c r="S103" s="10">
        <v>0</v>
      </c>
      <c r="T103" s="40">
        <f t="shared" si="216"/>
        <v>0</v>
      </c>
      <c r="U103" s="45">
        <v>0</v>
      </c>
      <c r="V103" s="10">
        <v>0</v>
      </c>
      <c r="W103" s="40">
        <f t="shared" si="217"/>
        <v>0</v>
      </c>
      <c r="X103" s="45">
        <v>0</v>
      </c>
      <c r="Y103" s="10">
        <v>0</v>
      </c>
      <c r="Z103" s="40">
        <f t="shared" si="218"/>
        <v>0</v>
      </c>
      <c r="AA103" s="45">
        <v>0</v>
      </c>
      <c r="AB103" s="10">
        <v>0</v>
      </c>
      <c r="AC103" s="40">
        <f t="shared" si="219"/>
        <v>0</v>
      </c>
      <c r="AD103" s="45">
        <v>0</v>
      </c>
      <c r="AE103" s="10">
        <v>0</v>
      </c>
      <c r="AF103" s="40">
        <f t="shared" si="220"/>
        <v>0</v>
      </c>
      <c r="AG103" s="45">
        <v>0</v>
      </c>
      <c r="AH103" s="10">
        <v>0</v>
      </c>
      <c r="AI103" s="40">
        <f t="shared" si="221"/>
        <v>0</v>
      </c>
      <c r="AJ103" s="45">
        <v>0</v>
      </c>
      <c r="AK103" s="10">
        <v>0</v>
      </c>
      <c r="AL103" s="40">
        <f t="shared" si="222"/>
        <v>0</v>
      </c>
      <c r="AM103" s="45">
        <v>0</v>
      </c>
      <c r="AN103" s="10">
        <v>0</v>
      </c>
      <c r="AO103" s="40">
        <f t="shared" si="223"/>
        <v>0</v>
      </c>
      <c r="AP103" s="45">
        <v>0</v>
      </c>
      <c r="AQ103" s="10">
        <v>0</v>
      </c>
      <c r="AR103" s="40">
        <f t="shared" si="224"/>
        <v>0</v>
      </c>
      <c r="AS103" s="5">
        <f t="shared" si="226"/>
        <v>0</v>
      </c>
      <c r="AT103" s="13">
        <f t="shared" si="227"/>
        <v>0</v>
      </c>
    </row>
    <row r="104" spans="1:46" x14ac:dyDescent="0.3">
      <c r="A104" s="38">
        <v>2024</v>
      </c>
      <c r="B104" s="39" t="s">
        <v>12</v>
      </c>
      <c r="C104" s="45">
        <v>0</v>
      </c>
      <c r="D104" s="10">
        <v>0</v>
      </c>
      <c r="E104" s="40">
        <f t="shared" si="228"/>
        <v>0</v>
      </c>
      <c r="F104" s="45">
        <v>0</v>
      </c>
      <c r="G104" s="10">
        <v>0</v>
      </c>
      <c r="H104" s="40">
        <f t="shared" si="212"/>
        <v>0</v>
      </c>
      <c r="I104" s="45">
        <v>0</v>
      </c>
      <c r="J104" s="10">
        <v>0</v>
      </c>
      <c r="K104" s="40">
        <f t="shared" si="213"/>
        <v>0</v>
      </c>
      <c r="L104" s="45">
        <v>0</v>
      </c>
      <c r="M104" s="10">
        <v>0</v>
      </c>
      <c r="N104" s="40">
        <f t="shared" si="214"/>
        <v>0</v>
      </c>
      <c r="O104" s="45">
        <v>0</v>
      </c>
      <c r="P104" s="10">
        <v>0</v>
      </c>
      <c r="Q104" s="40">
        <f t="shared" si="215"/>
        <v>0</v>
      </c>
      <c r="R104" s="45">
        <v>0</v>
      </c>
      <c r="S104" s="10">
        <v>0</v>
      </c>
      <c r="T104" s="40">
        <f t="shared" si="216"/>
        <v>0</v>
      </c>
      <c r="U104" s="45">
        <v>0</v>
      </c>
      <c r="V104" s="10">
        <v>0</v>
      </c>
      <c r="W104" s="40">
        <f t="shared" si="217"/>
        <v>0</v>
      </c>
      <c r="X104" s="45">
        <v>0</v>
      </c>
      <c r="Y104" s="10">
        <v>0</v>
      </c>
      <c r="Z104" s="40">
        <f t="shared" si="218"/>
        <v>0</v>
      </c>
      <c r="AA104" s="45">
        <v>0</v>
      </c>
      <c r="AB104" s="10">
        <v>0</v>
      </c>
      <c r="AC104" s="40">
        <f t="shared" si="219"/>
        <v>0</v>
      </c>
      <c r="AD104" s="45">
        <v>0</v>
      </c>
      <c r="AE104" s="10">
        <v>0</v>
      </c>
      <c r="AF104" s="40">
        <f t="shared" si="220"/>
        <v>0</v>
      </c>
      <c r="AG104" s="45">
        <v>0</v>
      </c>
      <c r="AH104" s="10">
        <v>0</v>
      </c>
      <c r="AI104" s="40">
        <f t="shared" si="221"/>
        <v>0</v>
      </c>
      <c r="AJ104" s="45">
        <v>0</v>
      </c>
      <c r="AK104" s="10">
        <v>0</v>
      </c>
      <c r="AL104" s="40">
        <f t="shared" si="222"/>
        <v>0</v>
      </c>
      <c r="AM104" s="45">
        <v>0</v>
      </c>
      <c r="AN104" s="10">
        <v>0</v>
      </c>
      <c r="AO104" s="40">
        <f t="shared" si="223"/>
        <v>0</v>
      </c>
      <c r="AP104" s="45">
        <v>0</v>
      </c>
      <c r="AQ104" s="10">
        <v>0</v>
      </c>
      <c r="AR104" s="40">
        <f t="shared" si="224"/>
        <v>0</v>
      </c>
      <c r="AS104" s="5">
        <f t="shared" si="226"/>
        <v>0</v>
      </c>
      <c r="AT104" s="13">
        <f t="shared" si="227"/>
        <v>0</v>
      </c>
    </row>
    <row r="105" spans="1:46" x14ac:dyDescent="0.3">
      <c r="A105" s="38">
        <v>2024</v>
      </c>
      <c r="B105" s="39" t="s">
        <v>13</v>
      </c>
      <c r="C105" s="45">
        <v>0</v>
      </c>
      <c r="D105" s="10">
        <v>0</v>
      </c>
      <c r="E105" s="40">
        <f t="shared" si="228"/>
        <v>0</v>
      </c>
      <c r="F105" s="45">
        <v>0</v>
      </c>
      <c r="G105" s="10">
        <v>0</v>
      </c>
      <c r="H105" s="40">
        <f t="shared" si="212"/>
        <v>0</v>
      </c>
      <c r="I105" s="45">
        <v>0</v>
      </c>
      <c r="J105" s="10">
        <v>0</v>
      </c>
      <c r="K105" s="40">
        <f t="shared" si="213"/>
        <v>0</v>
      </c>
      <c r="L105" s="45">
        <v>0</v>
      </c>
      <c r="M105" s="10">
        <v>0</v>
      </c>
      <c r="N105" s="40">
        <f t="shared" si="214"/>
        <v>0</v>
      </c>
      <c r="O105" s="45">
        <v>0</v>
      </c>
      <c r="P105" s="10">
        <v>0</v>
      </c>
      <c r="Q105" s="40">
        <f t="shared" si="215"/>
        <v>0</v>
      </c>
      <c r="R105" s="45">
        <v>0</v>
      </c>
      <c r="S105" s="10">
        <v>0</v>
      </c>
      <c r="T105" s="40">
        <f t="shared" si="216"/>
        <v>0</v>
      </c>
      <c r="U105" s="45">
        <v>0</v>
      </c>
      <c r="V105" s="10">
        <v>0</v>
      </c>
      <c r="W105" s="40">
        <f t="shared" si="217"/>
        <v>0</v>
      </c>
      <c r="X105" s="45">
        <v>0</v>
      </c>
      <c r="Y105" s="10">
        <v>0</v>
      </c>
      <c r="Z105" s="40">
        <f t="shared" si="218"/>
        <v>0</v>
      </c>
      <c r="AA105" s="45">
        <v>0</v>
      </c>
      <c r="AB105" s="10">
        <v>0</v>
      </c>
      <c r="AC105" s="40">
        <f t="shared" si="219"/>
        <v>0</v>
      </c>
      <c r="AD105" s="45">
        <v>0</v>
      </c>
      <c r="AE105" s="10">
        <v>0</v>
      </c>
      <c r="AF105" s="40">
        <f t="shared" si="220"/>
        <v>0</v>
      </c>
      <c r="AG105" s="45">
        <v>0</v>
      </c>
      <c r="AH105" s="10">
        <v>0</v>
      </c>
      <c r="AI105" s="40">
        <f t="shared" si="221"/>
        <v>0</v>
      </c>
      <c r="AJ105" s="45">
        <v>0</v>
      </c>
      <c r="AK105" s="10">
        <v>0</v>
      </c>
      <c r="AL105" s="40">
        <f t="shared" si="222"/>
        <v>0</v>
      </c>
      <c r="AM105" s="45">
        <v>0</v>
      </c>
      <c r="AN105" s="10">
        <v>0</v>
      </c>
      <c r="AO105" s="40">
        <f t="shared" si="223"/>
        <v>0</v>
      </c>
      <c r="AP105" s="45">
        <v>0</v>
      </c>
      <c r="AQ105" s="10">
        <v>0</v>
      </c>
      <c r="AR105" s="40">
        <f t="shared" si="224"/>
        <v>0</v>
      </c>
      <c r="AS105" s="5">
        <f>SUMIF($C$5:$AR$5,"Ton",C105:AR105)</f>
        <v>0</v>
      </c>
      <c r="AT105" s="13">
        <f t="shared" si="227"/>
        <v>0</v>
      </c>
    </row>
    <row r="106" spans="1:46" x14ac:dyDescent="0.3">
      <c r="A106" s="38">
        <v>2024</v>
      </c>
      <c r="B106" s="39" t="s">
        <v>14</v>
      </c>
      <c r="C106" s="45">
        <v>0</v>
      </c>
      <c r="D106" s="10">
        <v>0</v>
      </c>
      <c r="E106" s="40">
        <f t="shared" si="228"/>
        <v>0</v>
      </c>
      <c r="F106" s="45">
        <v>0</v>
      </c>
      <c r="G106" s="10">
        <v>0</v>
      </c>
      <c r="H106" s="40">
        <f t="shared" si="212"/>
        <v>0</v>
      </c>
      <c r="I106" s="45">
        <v>0</v>
      </c>
      <c r="J106" s="10">
        <v>0</v>
      </c>
      <c r="K106" s="40">
        <f t="shared" si="213"/>
        <v>0</v>
      </c>
      <c r="L106" s="45">
        <v>0</v>
      </c>
      <c r="M106" s="10">
        <v>0</v>
      </c>
      <c r="N106" s="40">
        <f t="shared" si="214"/>
        <v>0</v>
      </c>
      <c r="O106" s="45">
        <v>0</v>
      </c>
      <c r="P106" s="10">
        <v>0</v>
      </c>
      <c r="Q106" s="40">
        <f t="shared" si="215"/>
        <v>0</v>
      </c>
      <c r="R106" s="45">
        <v>0</v>
      </c>
      <c r="S106" s="10">
        <v>0</v>
      </c>
      <c r="T106" s="40">
        <f t="shared" si="216"/>
        <v>0</v>
      </c>
      <c r="U106" s="45">
        <v>0</v>
      </c>
      <c r="V106" s="10">
        <v>0</v>
      </c>
      <c r="W106" s="40">
        <f t="shared" si="217"/>
        <v>0</v>
      </c>
      <c r="X106" s="45">
        <v>0</v>
      </c>
      <c r="Y106" s="10">
        <v>0</v>
      </c>
      <c r="Z106" s="40">
        <f t="shared" si="218"/>
        <v>0</v>
      </c>
      <c r="AA106" s="45">
        <v>0</v>
      </c>
      <c r="AB106" s="10">
        <v>0</v>
      </c>
      <c r="AC106" s="40">
        <f t="shared" si="219"/>
        <v>0</v>
      </c>
      <c r="AD106" s="45">
        <v>0</v>
      </c>
      <c r="AE106" s="10">
        <v>0</v>
      </c>
      <c r="AF106" s="40">
        <f t="shared" si="220"/>
        <v>0</v>
      </c>
      <c r="AG106" s="45">
        <v>0</v>
      </c>
      <c r="AH106" s="10">
        <v>0</v>
      </c>
      <c r="AI106" s="40">
        <f t="shared" si="221"/>
        <v>0</v>
      </c>
      <c r="AJ106" s="45">
        <v>0</v>
      </c>
      <c r="AK106" s="10">
        <v>0</v>
      </c>
      <c r="AL106" s="40">
        <f t="shared" si="222"/>
        <v>0</v>
      </c>
      <c r="AM106" s="45">
        <v>0</v>
      </c>
      <c r="AN106" s="10">
        <v>0</v>
      </c>
      <c r="AO106" s="40">
        <f t="shared" si="223"/>
        <v>0</v>
      </c>
      <c r="AP106" s="45">
        <v>0</v>
      </c>
      <c r="AQ106" s="10">
        <v>0</v>
      </c>
      <c r="AR106" s="40">
        <f t="shared" si="224"/>
        <v>0</v>
      </c>
      <c r="AS106" s="5">
        <f t="shared" ref="AS106:AS109" si="229">SUMIF($C$5:$AR$5,"Ton",C106:AR106)</f>
        <v>0</v>
      </c>
      <c r="AT106" s="13">
        <f t="shared" si="227"/>
        <v>0</v>
      </c>
    </row>
    <row r="107" spans="1:46" x14ac:dyDescent="0.3">
      <c r="A107" s="38">
        <v>2024</v>
      </c>
      <c r="B107" s="40" t="s">
        <v>15</v>
      </c>
      <c r="C107" s="45">
        <v>0</v>
      </c>
      <c r="D107" s="10">
        <v>0</v>
      </c>
      <c r="E107" s="40">
        <f t="shared" si="228"/>
        <v>0</v>
      </c>
      <c r="F107" s="45">
        <v>0</v>
      </c>
      <c r="G107" s="10">
        <v>0</v>
      </c>
      <c r="H107" s="40">
        <f t="shared" si="212"/>
        <v>0</v>
      </c>
      <c r="I107" s="45">
        <v>0</v>
      </c>
      <c r="J107" s="10">
        <v>0</v>
      </c>
      <c r="K107" s="40">
        <f t="shared" si="213"/>
        <v>0</v>
      </c>
      <c r="L107" s="45">
        <v>0</v>
      </c>
      <c r="M107" s="10">
        <v>0</v>
      </c>
      <c r="N107" s="40">
        <f t="shared" si="214"/>
        <v>0</v>
      </c>
      <c r="O107" s="45">
        <v>0</v>
      </c>
      <c r="P107" s="10">
        <v>0</v>
      </c>
      <c r="Q107" s="40">
        <f t="shared" si="215"/>
        <v>0</v>
      </c>
      <c r="R107" s="45">
        <v>0</v>
      </c>
      <c r="S107" s="10">
        <v>0</v>
      </c>
      <c r="T107" s="40">
        <f t="shared" si="216"/>
        <v>0</v>
      </c>
      <c r="U107" s="45">
        <v>0</v>
      </c>
      <c r="V107" s="10">
        <v>0</v>
      </c>
      <c r="W107" s="40">
        <f t="shared" si="217"/>
        <v>0</v>
      </c>
      <c r="X107" s="45">
        <v>0</v>
      </c>
      <c r="Y107" s="10">
        <v>0</v>
      </c>
      <c r="Z107" s="40">
        <f t="shared" si="218"/>
        <v>0</v>
      </c>
      <c r="AA107" s="45">
        <v>0</v>
      </c>
      <c r="AB107" s="10">
        <v>0</v>
      </c>
      <c r="AC107" s="40">
        <f t="shared" si="219"/>
        <v>0</v>
      </c>
      <c r="AD107" s="45">
        <v>0</v>
      </c>
      <c r="AE107" s="10">
        <v>0</v>
      </c>
      <c r="AF107" s="40">
        <f t="shared" si="220"/>
        <v>0</v>
      </c>
      <c r="AG107" s="45">
        <v>0</v>
      </c>
      <c r="AH107" s="10">
        <v>0</v>
      </c>
      <c r="AI107" s="40">
        <f t="shared" si="221"/>
        <v>0</v>
      </c>
      <c r="AJ107" s="45">
        <v>0</v>
      </c>
      <c r="AK107" s="10">
        <v>0</v>
      </c>
      <c r="AL107" s="40">
        <f t="shared" si="222"/>
        <v>0</v>
      </c>
      <c r="AM107" s="45">
        <v>0</v>
      </c>
      <c r="AN107" s="10">
        <v>0</v>
      </c>
      <c r="AO107" s="40">
        <f t="shared" si="223"/>
        <v>0</v>
      </c>
      <c r="AP107" s="45">
        <v>0</v>
      </c>
      <c r="AQ107" s="10">
        <v>0</v>
      </c>
      <c r="AR107" s="40">
        <f t="shared" si="224"/>
        <v>0</v>
      </c>
      <c r="AS107" s="5">
        <f t="shared" si="229"/>
        <v>0</v>
      </c>
      <c r="AT107" s="13">
        <f t="shared" si="227"/>
        <v>0</v>
      </c>
    </row>
    <row r="108" spans="1:46" x14ac:dyDescent="0.3">
      <c r="A108" s="38">
        <v>2024</v>
      </c>
      <c r="B108" s="39" t="s">
        <v>16</v>
      </c>
      <c r="C108" s="45">
        <v>0</v>
      </c>
      <c r="D108" s="10">
        <v>0</v>
      </c>
      <c r="E108" s="40">
        <f t="shared" si="228"/>
        <v>0</v>
      </c>
      <c r="F108" s="45">
        <v>0</v>
      </c>
      <c r="G108" s="10">
        <v>0</v>
      </c>
      <c r="H108" s="40">
        <f t="shared" si="212"/>
        <v>0</v>
      </c>
      <c r="I108" s="45">
        <v>0</v>
      </c>
      <c r="J108" s="10">
        <v>0</v>
      </c>
      <c r="K108" s="40">
        <f t="shared" si="213"/>
        <v>0</v>
      </c>
      <c r="L108" s="45">
        <v>0</v>
      </c>
      <c r="M108" s="10">
        <v>0</v>
      </c>
      <c r="N108" s="40">
        <f t="shared" si="214"/>
        <v>0</v>
      </c>
      <c r="O108" s="45">
        <v>0</v>
      </c>
      <c r="P108" s="10">
        <v>0</v>
      </c>
      <c r="Q108" s="40">
        <f t="shared" si="215"/>
        <v>0</v>
      </c>
      <c r="R108" s="45">
        <v>0</v>
      </c>
      <c r="S108" s="10">
        <v>0</v>
      </c>
      <c r="T108" s="40">
        <f t="shared" si="216"/>
        <v>0</v>
      </c>
      <c r="U108" s="45">
        <v>0</v>
      </c>
      <c r="V108" s="10">
        <v>0</v>
      </c>
      <c r="W108" s="40">
        <f t="shared" si="217"/>
        <v>0</v>
      </c>
      <c r="X108" s="45">
        <v>0</v>
      </c>
      <c r="Y108" s="10">
        <v>0</v>
      </c>
      <c r="Z108" s="40">
        <f t="shared" si="218"/>
        <v>0</v>
      </c>
      <c r="AA108" s="45">
        <v>0</v>
      </c>
      <c r="AB108" s="10">
        <v>0</v>
      </c>
      <c r="AC108" s="40">
        <f t="shared" si="219"/>
        <v>0</v>
      </c>
      <c r="AD108" s="45">
        <v>0</v>
      </c>
      <c r="AE108" s="10">
        <v>0</v>
      </c>
      <c r="AF108" s="40">
        <f t="shared" si="220"/>
        <v>0</v>
      </c>
      <c r="AG108" s="45">
        <v>0</v>
      </c>
      <c r="AH108" s="10">
        <v>0</v>
      </c>
      <c r="AI108" s="40">
        <f t="shared" si="221"/>
        <v>0</v>
      </c>
      <c r="AJ108" s="45">
        <v>0</v>
      </c>
      <c r="AK108" s="10">
        <v>0</v>
      </c>
      <c r="AL108" s="40">
        <f t="shared" si="222"/>
        <v>0</v>
      </c>
      <c r="AM108" s="45">
        <v>0</v>
      </c>
      <c r="AN108" s="10">
        <v>0</v>
      </c>
      <c r="AO108" s="40">
        <f t="shared" si="223"/>
        <v>0</v>
      </c>
      <c r="AP108" s="45">
        <v>0</v>
      </c>
      <c r="AQ108" s="10">
        <v>0</v>
      </c>
      <c r="AR108" s="40">
        <f t="shared" si="224"/>
        <v>0</v>
      </c>
      <c r="AS108" s="5">
        <f t="shared" si="229"/>
        <v>0</v>
      </c>
      <c r="AT108" s="13">
        <f t="shared" si="227"/>
        <v>0</v>
      </c>
    </row>
    <row r="109" spans="1:46" ht="15" thickBot="1" x14ac:dyDescent="0.35">
      <c r="A109" s="41"/>
      <c r="B109" s="42" t="s">
        <v>17</v>
      </c>
      <c r="C109" s="46">
        <f t="shared" ref="C109:D109" si="230">SUM(C97:C108)</f>
        <v>0</v>
      </c>
      <c r="D109" s="31">
        <f t="shared" si="230"/>
        <v>0</v>
      </c>
      <c r="E109" s="47"/>
      <c r="F109" s="46">
        <f t="shared" ref="F109:G109" si="231">SUM(F97:F108)</f>
        <v>0</v>
      </c>
      <c r="G109" s="31">
        <f t="shared" si="231"/>
        <v>0</v>
      </c>
      <c r="H109" s="47"/>
      <c r="I109" s="46">
        <f t="shared" ref="I109:J109" si="232">SUM(I97:I108)</f>
        <v>0</v>
      </c>
      <c r="J109" s="31">
        <f t="shared" si="232"/>
        <v>0</v>
      </c>
      <c r="K109" s="47"/>
      <c r="L109" s="46">
        <f t="shared" ref="L109:M109" si="233">SUM(L97:L108)</f>
        <v>0</v>
      </c>
      <c r="M109" s="31">
        <f t="shared" si="233"/>
        <v>0</v>
      </c>
      <c r="N109" s="47"/>
      <c r="O109" s="46">
        <f t="shared" ref="O109:P109" si="234">SUM(O97:O108)</f>
        <v>0</v>
      </c>
      <c r="P109" s="31">
        <f t="shared" si="234"/>
        <v>0</v>
      </c>
      <c r="Q109" s="47"/>
      <c r="R109" s="46">
        <f t="shared" ref="R109:S109" si="235">SUM(R97:R108)</f>
        <v>0</v>
      </c>
      <c r="S109" s="31">
        <f t="shared" si="235"/>
        <v>0</v>
      </c>
      <c r="T109" s="47"/>
      <c r="U109" s="46">
        <f t="shared" ref="U109:V109" si="236">SUM(U97:U108)</f>
        <v>0</v>
      </c>
      <c r="V109" s="31">
        <f t="shared" si="236"/>
        <v>0</v>
      </c>
      <c r="W109" s="47"/>
      <c r="X109" s="46">
        <f t="shared" ref="X109:Y109" si="237">SUM(X97:X108)</f>
        <v>1.106E-2</v>
      </c>
      <c r="Y109" s="31">
        <f t="shared" si="237"/>
        <v>1.169</v>
      </c>
      <c r="Z109" s="47"/>
      <c r="AA109" s="46">
        <f t="shared" ref="AA109:AB109" si="238">SUM(AA97:AA108)</f>
        <v>0</v>
      </c>
      <c r="AB109" s="31">
        <f t="shared" si="238"/>
        <v>0</v>
      </c>
      <c r="AC109" s="47"/>
      <c r="AD109" s="46">
        <f t="shared" ref="AD109:AE109" si="239">SUM(AD97:AD108)</f>
        <v>0</v>
      </c>
      <c r="AE109" s="31">
        <f t="shared" si="239"/>
        <v>0</v>
      </c>
      <c r="AF109" s="47"/>
      <c r="AG109" s="46">
        <f t="shared" ref="AG109:AH109" si="240">SUM(AG97:AG108)</f>
        <v>0</v>
      </c>
      <c r="AH109" s="31">
        <f t="shared" si="240"/>
        <v>0</v>
      </c>
      <c r="AI109" s="47"/>
      <c r="AJ109" s="46">
        <f t="shared" ref="AJ109:AK109" si="241">SUM(AJ97:AJ108)</f>
        <v>0</v>
      </c>
      <c r="AK109" s="31">
        <f t="shared" si="241"/>
        <v>0</v>
      </c>
      <c r="AL109" s="47"/>
      <c r="AM109" s="46">
        <f t="shared" ref="AM109:AN109" si="242">SUM(AM97:AM108)</f>
        <v>0</v>
      </c>
      <c r="AN109" s="31">
        <f t="shared" si="242"/>
        <v>0</v>
      </c>
      <c r="AO109" s="47"/>
      <c r="AP109" s="46">
        <f t="shared" ref="AP109:AQ109" si="243">SUM(AP97:AP108)</f>
        <v>0</v>
      </c>
      <c r="AQ109" s="31">
        <f t="shared" si="243"/>
        <v>0</v>
      </c>
      <c r="AR109" s="47"/>
      <c r="AS109" s="32">
        <f t="shared" si="229"/>
        <v>1.106E-2</v>
      </c>
      <c r="AT109" s="33">
        <f t="shared" si="227"/>
        <v>1.169</v>
      </c>
    </row>
  </sheetData>
  <mergeCells count="17">
    <mergeCell ref="C3:N3"/>
    <mergeCell ref="C2:N2"/>
    <mergeCell ref="AP4:AR4"/>
    <mergeCell ref="AM4:AO4"/>
    <mergeCell ref="A4:B4"/>
    <mergeCell ref="AJ4:AL4"/>
    <mergeCell ref="AA4:AC4"/>
    <mergeCell ref="L4:N4"/>
    <mergeCell ref="F4:H4"/>
    <mergeCell ref="R4:T4"/>
    <mergeCell ref="O4:Q4"/>
    <mergeCell ref="AD4:AF4"/>
    <mergeCell ref="U4:W4"/>
    <mergeCell ref="I4:K4"/>
    <mergeCell ref="C4:E4"/>
    <mergeCell ref="AG4:AI4"/>
    <mergeCell ref="X4:Z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1514.11.90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2024-09-04T05:28:56Z</dcterms:modified>
</cp:coreProperties>
</file>