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AEE52ABF-614B-4BEA-9341-92C3B7EE4447}" xr6:coauthVersionLast="47" xr6:coauthVersionMax="47" xr10:uidLastSave="{00000000-0000-0000-0000-000000000000}"/>
  <bookViews>
    <workbookView xWindow="6396" yWindow="288" windowWidth="8544" windowHeight="11808" xr2:uid="{00000000-000D-0000-FFFF-FFFF00000000}"/>
  </bookViews>
  <sheets>
    <sheet name="1513.29.10 Imports" sheetId="1" r:id="rId1"/>
    <sheet name="1513.2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65" i="2" l="1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CA264" i="2"/>
  <c r="BZ264" i="2"/>
  <c r="E264" i="2"/>
  <c r="CA263" i="2"/>
  <c r="BZ263" i="2"/>
  <c r="E263" i="2"/>
  <c r="CA262" i="2"/>
  <c r="BZ262" i="2"/>
  <c r="E262" i="2"/>
  <c r="CA261" i="2"/>
  <c r="BZ261" i="2"/>
  <c r="E261" i="2"/>
  <c r="CA260" i="2"/>
  <c r="BZ260" i="2"/>
  <c r="E260" i="2"/>
  <c r="CA259" i="2"/>
  <c r="BZ259" i="2"/>
  <c r="E259" i="2"/>
  <c r="CA258" i="2"/>
  <c r="BZ258" i="2"/>
  <c r="E258" i="2"/>
  <c r="CA257" i="2"/>
  <c r="BZ257" i="2"/>
  <c r="E257" i="2"/>
  <c r="CA256" i="2"/>
  <c r="BZ256" i="2"/>
  <c r="E256" i="2"/>
  <c r="CA255" i="2"/>
  <c r="BZ255" i="2"/>
  <c r="E255" i="2"/>
  <c r="CA254" i="2"/>
  <c r="BZ254" i="2"/>
  <c r="E254" i="2"/>
  <c r="CA253" i="2"/>
  <c r="BZ253" i="2"/>
  <c r="E253" i="2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BU265" i="1" s="1"/>
  <c r="I265" i="1"/>
  <c r="G265" i="1"/>
  <c r="F265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BU264" i="1"/>
  <c r="BT264" i="1"/>
  <c r="E264" i="1"/>
  <c r="BU263" i="1"/>
  <c r="BT263" i="1"/>
  <c r="E263" i="1"/>
  <c r="BU262" i="1"/>
  <c r="BT262" i="1"/>
  <c r="E262" i="1"/>
  <c r="BU261" i="1"/>
  <c r="BT261" i="1"/>
  <c r="E261" i="1"/>
  <c r="BU260" i="1"/>
  <c r="BT260" i="1"/>
  <c r="E260" i="1"/>
  <c r="BU259" i="1"/>
  <c r="BT259" i="1"/>
  <c r="E259" i="1"/>
  <c r="BU258" i="1"/>
  <c r="BT258" i="1"/>
  <c r="E258" i="1"/>
  <c r="BU257" i="1"/>
  <c r="BT257" i="1"/>
  <c r="E257" i="1"/>
  <c r="BU256" i="1"/>
  <c r="BT256" i="1"/>
  <c r="E256" i="1"/>
  <c r="BU255" i="1"/>
  <c r="BT255" i="1"/>
  <c r="E255" i="1"/>
  <c r="BU254" i="1"/>
  <c r="BT254" i="1"/>
  <c r="E254" i="1"/>
  <c r="BU253" i="1"/>
  <c r="BT253" i="1"/>
  <c r="E253" i="1"/>
  <c r="CA251" i="2"/>
  <c r="BZ251" i="2"/>
  <c r="CA250" i="2"/>
  <c r="BZ250" i="2"/>
  <c r="CA249" i="2"/>
  <c r="BZ249" i="2"/>
  <c r="CA248" i="2"/>
  <c r="BZ248" i="2"/>
  <c r="CA247" i="2"/>
  <c r="BZ247" i="2"/>
  <c r="CA246" i="2"/>
  <c r="BZ246" i="2"/>
  <c r="CA245" i="2"/>
  <c r="BZ245" i="2"/>
  <c r="CA244" i="2"/>
  <c r="BZ244" i="2"/>
  <c r="CA243" i="2"/>
  <c r="BZ243" i="2"/>
  <c r="CA242" i="2"/>
  <c r="BZ242" i="2"/>
  <c r="CA241" i="2"/>
  <c r="BZ241" i="2"/>
  <c r="CA240" i="2"/>
  <c r="BZ240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BU252" i="1" s="1"/>
  <c r="C252" i="1"/>
  <c r="BT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A238" i="2"/>
  <c r="BZ238" i="2"/>
  <c r="CA237" i="2"/>
  <c r="BZ237" i="2"/>
  <c r="CA236" i="2"/>
  <c r="BZ236" i="2"/>
  <c r="CA235" i="2"/>
  <c r="BZ235" i="2"/>
  <c r="CA234" i="2"/>
  <c r="BZ234" i="2"/>
  <c r="CA233" i="2"/>
  <c r="BZ233" i="2"/>
  <c r="CA232" i="2"/>
  <c r="BZ232" i="2"/>
  <c r="CA231" i="2"/>
  <c r="BZ231" i="2"/>
  <c r="CA230" i="2"/>
  <c r="BZ230" i="2"/>
  <c r="CA229" i="2"/>
  <c r="BZ229" i="2"/>
  <c r="CA228" i="2"/>
  <c r="BZ228" i="2"/>
  <c r="CA227" i="2"/>
  <c r="BZ227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A225" i="2"/>
  <c r="BZ225" i="2"/>
  <c r="CA224" i="2"/>
  <c r="BZ224" i="2"/>
  <c r="CA223" i="2"/>
  <c r="BZ223" i="2"/>
  <c r="CA222" i="2"/>
  <c r="BZ222" i="2"/>
  <c r="CA221" i="2"/>
  <c r="BZ221" i="2"/>
  <c r="CA220" i="2"/>
  <c r="BZ220" i="2"/>
  <c r="CA219" i="2"/>
  <c r="BZ219" i="2"/>
  <c r="CA218" i="2"/>
  <c r="BZ218" i="2"/>
  <c r="CA217" i="2"/>
  <c r="BZ217" i="2"/>
  <c r="CA216" i="2"/>
  <c r="BZ216" i="2"/>
  <c r="CA215" i="2"/>
  <c r="BZ215" i="2"/>
  <c r="CA214" i="2"/>
  <c r="BZ214" i="2"/>
  <c r="BU225" i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CA226" i="2" s="1"/>
  <c r="F226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BZ226" i="2" s="1"/>
  <c r="E225" i="2"/>
  <c r="E224" i="2"/>
  <c r="E223" i="2"/>
  <c r="E222" i="2"/>
  <c r="E221" i="2"/>
  <c r="E220" i="2"/>
  <c r="E219" i="2"/>
  <c r="E218" i="2"/>
  <c r="E217" i="2"/>
  <c r="E216" i="2"/>
  <c r="E215" i="2"/>
  <c r="E214" i="2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BU226" i="1" s="1"/>
  <c r="C226" i="1"/>
  <c r="BT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Z265" i="2" l="1"/>
  <c r="CA265" i="2"/>
  <c r="BT265" i="1"/>
  <c r="BU239" i="1"/>
  <c r="CA252" i="2"/>
  <c r="BZ252" i="2"/>
  <c r="BZ239" i="2"/>
  <c r="CA239" i="2"/>
  <c r="BT239" i="1"/>
  <c r="CA212" i="2"/>
  <c r="BZ212" i="2"/>
  <c r="CA211" i="2"/>
  <c r="BZ211" i="2"/>
  <c r="CA210" i="2"/>
  <c r="BZ210" i="2"/>
  <c r="CA209" i="2"/>
  <c r="BZ209" i="2"/>
  <c r="CA208" i="2"/>
  <c r="BZ208" i="2"/>
  <c r="CA207" i="2"/>
  <c r="BZ207" i="2"/>
  <c r="CA206" i="2"/>
  <c r="BZ206" i="2"/>
  <c r="CA205" i="2"/>
  <c r="BZ205" i="2"/>
  <c r="CA204" i="2"/>
  <c r="BZ204" i="2"/>
  <c r="CA203" i="2"/>
  <c r="BZ203" i="2"/>
  <c r="CA202" i="2"/>
  <c r="BZ202" i="2"/>
  <c r="CA201" i="2"/>
  <c r="BZ201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12" i="1"/>
  <c r="BT212" i="1"/>
  <c r="BU211" i="1"/>
  <c r="BT211" i="1"/>
  <c r="BU210" i="1"/>
  <c r="BT210" i="1"/>
  <c r="BU209" i="1"/>
  <c r="BT209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T213" i="1" l="1"/>
  <c r="BU213" i="1"/>
  <c r="BZ213" i="2"/>
  <c r="CA213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199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E198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197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E196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195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194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E193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E192" i="2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E199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E198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E197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E196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E195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E194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E193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E192" i="1"/>
  <c r="CA199" i="2" l="1"/>
  <c r="BZ199" i="2"/>
  <c r="CA198" i="2"/>
  <c r="BZ198" i="2"/>
  <c r="CA197" i="2"/>
  <c r="BZ197" i="2"/>
  <c r="CA196" i="2"/>
  <c r="BZ196" i="2"/>
  <c r="CA195" i="2"/>
  <c r="BZ195" i="2"/>
  <c r="CA194" i="2"/>
  <c r="BZ194" i="2"/>
  <c r="CA193" i="2"/>
  <c r="BZ193" i="2"/>
  <c r="CA192" i="2"/>
  <c r="BZ192" i="2"/>
  <c r="CA191" i="2"/>
  <c r="BZ191" i="2"/>
  <c r="CA190" i="2"/>
  <c r="BZ190" i="2"/>
  <c r="CA189" i="2"/>
  <c r="BZ189" i="2"/>
  <c r="CA188" i="2"/>
  <c r="BZ188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U189" i="2"/>
  <c r="D200" i="2"/>
  <c r="C200" i="2"/>
  <c r="BU199" i="1"/>
  <c r="BT199" i="1"/>
  <c r="BU198" i="1"/>
  <c r="BT198" i="1"/>
  <c r="BU197" i="1"/>
  <c r="BT197" i="1"/>
  <c r="BU196" i="1"/>
  <c r="BT196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N191" i="1"/>
  <c r="D200" i="1"/>
  <c r="C200" i="1"/>
  <c r="CA200" i="2" l="1"/>
  <c r="BU200" i="1"/>
  <c r="BZ200" i="2"/>
  <c r="BT200" i="1"/>
  <c r="BU186" i="1"/>
  <c r="BT186" i="1"/>
  <c r="BU184" i="1"/>
  <c r="BT184" i="1"/>
  <c r="BU183" i="1"/>
  <c r="BT183" i="1"/>
  <c r="BU182" i="1"/>
  <c r="BT182" i="1"/>
  <c r="BU181" i="1"/>
  <c r="BT181" i="1"/>
  <c r="BU180" i="1"/>
  <c r="BT180" i="1"/>
  <c r="BU179" i="1"/>
  <c r="BT179" i="1"/>
  <c r="BU178" i="1"/>
  <c r="BT178" i="1"/>
  <c r="BU177" i="1"/>
  <c r="BT177" i="1"/>
  <c r="BU176" i="1"/>
  <c r="BT176" i="1"/>
  <c r="BU175" i="1"/>
  <c r="BT175" i="1"/>
  <c r="BU185" i="1"/>
  <c r="BT185" i="1"/>
  <c r="AW187" i="1"/>
  <c r="AV187" i="1"/>
  <c r="AX185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W179" i="2" l="1"/>
  <c r="BX187" i="2" l="1"/>
  <c r="BW187" i="2"/>
  <c r="BU187" i="2"/>
  <c r="BT187" i="2"/>
  <c r="BR187" i="2"/>
  <c r="BQ187" i="2"/>
  <c r="BO187" i="2"/>
  <c r="BN187" i="2"/>
  <c r="BL187" i="2"/>
  <c r="BK187" i="2"/>
  <c r="V187" i="2"/>
  <c r="U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CA186" i="2"/>
  <c r="BZ186" i="2"/>
  <c r="AU186" i="2"/>
  <c r="CA185" i="2"/>
  <c r="BZ185" i="2"/>
  <c r="CA184" i="2"/>
  <c r="BZ184" i="2"/>
  <c r="W184" i="2"/>
  <c r="AU184" i="2"/>
  <c r="CA183" i="2"/>
  <c r="BZ183" i="2"/>
  <c r="W183" i="2"/>
  <c r="K183" i="2"/>
  <c r="CA182" i="2"/>
  <c r="BZ182" i="2"/>
  <c r="W182" i="2"/>
  <c r="CA181" i="2"/>
  <c r="BZ181" i="2"/>
  <c r="BY181" i="2"/>
  <c r="W181" i="2"/>
  <c r="AI181" i="2"/>
  <c r="K181" i="2"/>
  <c r="CA180" i="2"/>
  <c r="BZ180" i="2"/>
  <c r="BY180" i="2"/>
  <c r="K180" i="2"/>
  <c r="CA179" i="2"/>
  <c r="BZ179" i="2"/>
  <c r="AI179" i="2"/>
  <c r="K179" i="2"/>
  <c r="CA178" i="2"/>
  <c r="BZ178" i="2"/>
  <c r="W178" i="2"/>
  <c r="CA177" i="2"/>
  <c r="BZ177" i="2"/>
  <c r="W177" i="2"/>
  <c r="K177" i="2"/>
  <c r="CA176" i="2"/>
  <c r="BZ176" i="2"/>
  <c r="BV176" i="2"/>
  <c r="W176" i="2"/>
  <c r="AX176" i="2"/>
  <c r="K176" i="2"/>
  <c r="CA175" i="2"/>
  <c r="BZ175" i="2"/>
  <c r="W175" i="2"/>
  <c r="AX175" i="2"/>
  <c r="K175" i="2"/>
  <c r="BZ187" i="2" l="1"/>
  <c r="CA187" i="2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G177" i="1"/>
  <c r="BT187" i="1" l="1"/>
  <c r="BU187" i="1"/>
  <c r="BY171" i="2"/>
  <c r="AX166" i="2" l="1"/>
  <c r="T166" i="1" l="1"/>
  <c r="BZ163" i="2" l="1"/>
  <c r="BG172" i="1" l="1"/>
  <c r="BG168" i="1"/>
  <c r="BG167" i="1"/>
  <c r="BG166" i="1"/>
  <c r="BG165" i="1"/>
  <c r="BG164" i="1"/>
  <c r="BG163" i="1"/>
  <c r="BG162" i="1"/>
  <c r="AL168" i="1"/>
  <c r="BY169" i="2"/>
  <c r="BY168" i="2"/>
  <c r="BM169" i="2"/>
  <c r="W172" i="2"/>
  <c r="W171" i="2"/>
  <c r="W170" i="2"/>
  <c r="W169" i="2"/>
  <c r="W166" i="2"/>
  <c r="W165" i="2"/>
  <c r="W164" i="2"/>
  <c r="W163" i="2"/>
  <c r="W162" i="2"/>
  <c r="AX162" i="2"/>
  <c r="AU170" i="2"/>
  <c r="AO169" i="2"/>
  <c r="AF162" i="2"/>
  <c r="E168" i="2"/>
  <c r="BR174" i="1" l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T167" i="1"/>
  <c r="BU166" i="1"/>
  <c r="BT166" i="1"/>
  <c r="BU165" i="1"/>
  <c r="BT165" i="1"/>
  <c r="BU164" i="1"/>
  <c r="BT164" i="1"/>
  <c r="BU163" i="1"/>
  <c r="BT163" i="1"/>
  <c r="BU162" i="1"/>
  <c r="BT162" i="1"/>
  <c r="BX174" i="2"/>
  <c r="BW174" i="2"/>
  <c r="BU174" i="2"/>
  <c r="BT174" i="2"/>
  <c r="BR174" i="2"/>
  <c r="BQ174" i="2"/>
  <c r="BO174" i="2"/>
  <c r="BN174" i="2"/>
  <c r="BL174" i="2"/>
  <c r="BK174" i="2"/>
  <c r="V174" i="2"/>
  <c r="U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CA173" i="2"/>
  <c r="BZ173" i="2"/>
  <c r="K173" i="2"/>
  <c r="CA172" i="2"/>
  <c r="BZ172" i="2"/>
  <c r="K172" i="2"/>
  <c r="CA171" i="2"/>
  <c r="BZ171" i="2"/>
  <c r="K171" i="2"/>
  <c r="CA170" i="2"/>
  <c r="BZ170" i="2"/>
  <c r="K170" i="2"/>
  <c r="CA169" i="2"/>
  <c r="BZ169" i="2"/>
  <c r="K169" i="2"/>
  <c r="CA168" i="2"/>
  <c r="BZ168" i="2"/>
  <c r="K168" i="2"/>
  <c r="CA167" i="2"/>
  <c r="BZ167" i="2"/>
  <c r="K167" i="2"/>
  <c r="CA166" i="2"/>
  <c r="BZ166" i="2"/>
  <c r="K166" i="2"/>
  <c r="CA165" i="2"/>
  <c r="BZ165" i="2"/>
  <c r="K165" i="2"/>
  <c r="CA164" i="2"/>
  <c r="BZ164" i="2"/>
  <c r="K164" i="2"/>
  <c r="CA163" i="2"/>
  <c r="K163" i="2"/>
  <c r="CA162" i="2"/>
  <c r="BZ162" i="2"/>
  <c r="K162" i="2"/>
  <c r="BU174" i="1" l="1"/>
  <c r="BT174" i="1"/>
  <c r="CA174" i="2"/>
  <c r="BZ174" i="2"/>
  <c r="BV157" i="2"/>
  <c r="BG156" i="1" l="1"/>
  <c r="W156" i="2" l="1"/>
  <c r="AF156" i="2"/>
  <c r="K156" i="2"/>
  <c r="BV154" i="2" l="1"/>
  <c r="BV153" i="2"/>
  <c r="W155" i="2"/>
  <c r="W154" i="2"/>
  <c r="W153" i="2"/>
  <c r="AR150" i="2"/>
  <c r="AO155" i="2"/>
  <c r="AF154" i="2"/>
  <c r="AF153" i="2"/>
  <c r="AF152" i="2"/>
  <c r="AF150" i="2"/>
  <c r="K155" i="2"/>
  <c r="K154" i="2"/>
  <c r="K153" i="2"/>
  <c r="K152" i="2"/>
  <c r="K151" i="2"/>
  <c r="K150" i="2"/>
  <c r="K149" i="2"/>
  <c r="BG151" i="1" l="1"/>
  <c r="AR150" i="1"/>
  <c r="BY159" i="2" l="1"/>
  <c r="W160" i="2"/>
  <c r="W159" i="2"/>
  <c r="W158" i="2"/>
  <c r="W157" i="2"/>
  <c r="AX159" i="2"/>
  <c r="AX158" i="2"/>
  <c r="AU160" i="2"/>
  <c r="AF160" i="2"/>
  <c r="AF159" i="2"/>
  <c r="AF158" i="2"/>
  <c r="K160" i="2"/>
  <c r="K159" i="2"/>
  <c r="K158" i="2"/>
  <c r="K157" i="2"/>
  <c r="BX161" i="2"/>
  <c r="BW161" i="2"/>
  <c r="BU161" i="2"/>
  <c r="BT161" i="2"/>
  <c r="BR161" i="2"/>
  <c r="BQ161" i="2"/>
  <c r="BO161" i="2"/>
  <c r="BN161" i="2"/>
  <c r="BL161" i="2"/>
  <c r="BK161" i="2"/>
  <c r="V161" i="2"/>
  <c r="U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CA160" i="2"/>
  <c r="BZ160" i="2"/>
  <c r="CA159" i="2"/>
  <c r="BZ159" i="2"/>
  <c r="CA158" i="2"/>
  <c r="BZ158" i="2"/>
  <c r="CA157" i="2"/>
  <c r="BZ157" i="2"/>
  <c r="CA156" i="2"/>
  <c r="BZ156" i="2"/>
  <c r="CA155" i="2"/>
  <c r="BZ155" i="2"/>
  <c r="CA154" i="2"/>
  <c r="BZ154" i="2"/>
  <c r="CA153" i="2"/>
  <c r="BZ153" i="2"/>
  <c r="CA152" i="2"/>
  <c r="BZ152" i="2"/>
  <c r="CA151" i="2"/>
  <c r="BZ151" i="2"/>
  <c r="CA150" i="2"/>
  <c r="BZ150" i="2"/>
  <c r="CA149" i="2"/>
  <c r="BZ149" i="2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6" i="1"/>
  <c r="BT156" i="1"/>
  <c r="BU155" i="1"/>
  <c r="BT155" i="1"/>
  <c r="BU154" i="1"/>
  <c r="BT154" i="1"/>
  <c r="BU153" i="1"/>
  <c r="BT153" i="1"/>
  <c r="BU152" i="1"/>
  <c r="BT152" i="1"/>
  <c r="BU151" i="1"/>
  <c r="BT151" i="1"/>
  <c r="BU150" i="1"/>
  <c r="BT150" i="1"/>
  <c r="BU149" i="1"/>
  <c r="BT149" i="1"/>
  <c r="CA161" i="2" l="1"/>
  <c r="BZ161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F148" i="1"/>
  <c r="BE148" i="1"/>
  <c r="BG146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Z146" i="1"/>
  <c r="AU145" i="2" l="1"/>
  <c r="BZ137" i="2" l="1"/>
  <c r="CA137" i="2"/>
  <c r="BZ138" i="2"/>
  <c r="CA138" i="2"/>
  <c r="BZ139" i="2"/>
  <c r="CA139" i="2"/>
  <c r="BZ140" i="2"/>
  <c r="CA140" i="2"/>
  <c r="BZ141" i="2"/>
  <c r="CA141" i="2"/>
  <c r="BZ142" i="2"/>
  <c r="CA142" i="2"/>
  <c r="BZ143" i="2"/>
  <c r="CA143" i="2"/>
  <c r="BZ144" i="2"/>
  <c r="CA144" i="2"/>
  <c r="BZ145" i="2"/>
  <c r="CA145" i="2"/>
  <c r="BZ146" i="2"/>
  <c r="CA146" i="2"/>
  <c r="BZ147" i="2"/>
  <c r="CA147" i="2"/>
  <c r="CA136" i="2"/>
  <c r="BZ136" i="2"/>
  <c r="AE148" i="2"/>
  <c r="AD148" i="2"/>
  <c r="AF146" i="2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148" i="2" l="1"/>
  <c r="L148" i="2"/>
  <c r="N143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BS142" i="1" l="1"/>
  <c r="AQ148" i="2" l="1"/>
  <c r="AP148" i="2"/>
  <c r="AR144" i="2"/>
  <c r="AR141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U141" i="2"/>
  <c r="AZ148" i="2" l="1"/>
  <c r="AY148" i="2"/>
  <c r="BA136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S146" i="1" l="1"/>
  <c r="BS138" i="1"/>
  <c r="BP137" i="1"/>
  <c r="AR146" i="1"/>
  <c r="AR141" i="1"/>
  <c r="AO144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T146" i="1"/>
  <c r="T145" i="1"/>
  <c r="T144" i="1"/>
  <c r="T143" i="1"/>
  <c r="T142" i="1"/>
  <c r="T141" i="1"/>
  <c r="T140" i="1"/>
  <c r="T139" i="1"/>
  <c r="T138" i="1"/>
  <c r="T137" i="1"/>
  <c r="T136" i="1"/>
  <c r="BR148" i="1"/>
  <c r="BQ148" i="1"/>
  <c r="BO148" i="1"/>
  <c r="BN148" i="1"/>
  <c r="BL148" i="1"/>
  <c r="BK148" i="1"/>
  <c r="BI148" i="1"/>
  <c r="BH148" i="1"/>
  <c r="BC148" i="1"/>
  <c r="BB148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BY146" i="2"/>
  <c r="BY144" i="2"/>
  <c r="BY143" i="2"/>
  <c r="BY136" i="2"/>
  <c r="BV147" i="2"/>
  <c r="BV146" i="2"/>
  <c r="BV145" i="2"/>
  <c r="BV144" i="2"/>
  <c r="BV143" i="2"/>
  <c r="BV142" i="2"/>
  <c r="BV139" i="2"/>
  <c r="BV138" i="2"/>
  <c r="BV137" i="2"/>
  <c r="BM145" i="2"/>
  <c r="BM144" i="2"/>
  <c r="BM138" i="2"/>
  <c r="BM137" i="2"/>
  <c r="BM136" i="2"/>
  <c r="W146" i="2"/>
  <c r="W145" i="2"/>
  <c r="W144" i="2"/>
  <c r="W138" i="2"/>
  <c r="W137" i="2"/>
  <c r="BJ146" i="2"/>
  <c r="BG139" i="2"/>
  <c r="BG138" i="2"/>
  <c r="AX147" i="2"/>
  <c r="AX146" i="2"/>
  <c r="AX145" i="2"/>
  <c r="AX141" i="2"/>
  <c r="AO147" i="2"/>
  <c r="AI137" i="2"/>
  <c r="T146" i="2"/>
  <c r="T145" i="2"/>
  <c r="K146" i="2"/>
  <c r="K145" i="2"/>
  <c r="K144" i="2"/>
  <c r="K143" i="2"/>
  <c r="K142" i="2"/>
  <c r="K141" i="2"/>
  <c r="K140" i="2"/>
  <c r="K139" i="2"/>
  <c r="K138" i="2"/>
  <c r="K137" i="2"/>
  <c r="K136" i="2"/>
  <c r="E140" i="2"/>
  <c r="BX148" i="2"/>
  <c r="BW148" i="2"/>
  <c r="BU148" i="2"/>
  <c r="BT148" i="2"/>
  <c r="BR148" i="2"/>
  <c r="BQ148" i="2"/>
  <c r="BO148" i="2"/>
  <c r="BN148" i="2"/>
  <c r="BL148" i="2"/>
  <c r="BK148" i="2"/>
  <c r="V148" i="2"/>
  <c r="U148" i="2"/>
  <c r="BI148" i="2"/>
  <c r="BH148" i="2"/>
  <c r="BF148" i="2"/>
  <c r="BE148" i="2"/>
  <c r="BC148" i="2"/>
  <c r="BB148" i="2"/>
  <c r="AW148" i="2"/>
  <c r="AV148" i="2"/>
  <c r="AT148" i="2"/>
  <c r="AS148" i="2"/>
  <c r="AN148" i="2"/>
  <c r="AM148" i="2"/>
  <c r="AK148" i="2"/>
  <c r="AJ148" i="2"/>
  <c r="AH148" i="2"/>
  <c r="AG148" i="2"/>
  <c r="AB148" i="2"/>
  <c r="AA148" i="2"/>
  <c r="Y148" i="2"/>
  <c r="X148" i="2"/>
  <c r="S148" i="2"/>
  <c r="R148" i="2"/>
  <c r="P148" i="2"/>
  <c r="O148" i="2"/>
  <c r="J148" i="2"/>
  <c r="I148" i="2"/>
  <c r="G148" i="2"/>
  <c r="F148" i="2"/>
  <c r="D148" i="2"/>
  <c r="C148" i="2"/>
  <c r="BU148" i="1" l="1"/>
  <c r="BT148" i="1"/>
  <c r="BZ148" i="2"/>
  <c r="CA148" i="2"/>
  <c r="CA134" i="2"/>
  <c r="BZ134" i="2"/>
  <c r="BV134" i="2" l="1"/>
  <c r="AC133" i="1" l="1"/>
  <c r="T133" i="1"/>
  <c r="BV132" i="2" l="1"/>
  <c r="BV130" i="2" l="1"/>
  <c r="BP130" i="2"/>
  <c r="AU128" i="2" l="1"/>
  <c r="BS134" i="1" l="1"/>
  <c r="BS130" i="1"/>
  <c r="BS126" i="1"/>
  <c r="BP129" i="1"/>
  <c r="BD129" i="1"/>
  <c r="BP125" i="1"/>
  <c r="AR132" i="1"/>
  <c r="AR130" i="1"/>
  <c r="AL130" i="1"/>
  <c r="AC134" i="1"/>
  <c r="T134" i="1"/>
  <c r="AC132" i="1"/>
  <c r="T132" i="1"/>
  <c r="AC131" i="1"/>
  <c r="T131" i="1"/>
  <c r="AC130" i="1"/>
  <c r="T130" i="1"/>
  <c r="AC129" i="1"/>
  <c r="T129" i="1"/>
  <c r="AC128" i="1"/>
  <c r="T128" i="1"/>
  <c r="AC127" i="1"/>
  <c r="T127" i="1"/>
  <c r="AC126" i="1"/>
  <c r="T126" i="1"/>
  <c r="AC125" i="1"/>
  <c r="T125" i="1"/>
  <c r="AC124" i="1"/>
  <c r="T124" i="1"/>
  <c r="AC123" i="1"/>
  <c r="T123" i="1"/>
  <c r="BY134" i="2"/>
  <c r="BY133" i="2"/>
  <c r="BY129" i="2"/>
  <c r="BY126" i="2"/>
  <c r="BY125" i="2"/>
  <c r="BY124" i="2"/>
  <c r="BY123" i="2"/>
  <c r="W134" i="2"/>
  <c r="BV133" i="2"/>
  <c r="W133" i="2"/>
  <c r="W132" i="2"/>
  <c r="W131" i="2"/>
  <c r="W130" i="2"/>
  <c r="W129" i="2"/>
  <c r="W128" i="2"/>
  <c r="BV127" i="2"/>
  <c r="W127" i="2"/>
  <c r="BV126" i="2"/>
  <c r="BV124" i="2"/>
  <c r="BV123" i="2"/>
  <c r="AX133" i="2"/>
  <c r="AX132" i="2"/>
  <c r="AX129" i="2"/>
  <c r="AX128" i="2"/>
  <c r="AX127" i="2"/>
  <c r="AX125" i="2"/>
  <c r="AX124" i="2"/>
  <c r="BG123" i="2"/>
  <c r="AO127" i="2"/>
  <c r="AO126" i="2"/>
  <c r="AO125" i="2"/>
  <c r="T130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H129" i="2"/>
  <c r="BX135" i="2"/>
  <c r="BW135" i="2"/>
  <c r="BU135" i="2"/>
  <c r="BT135" i="2"/>
  <c r="BR135" i="2"/>
  <c r="BQ135" i="2"/>
  <c r="BO135" i="2"/>
  <c r="BN135" i="2"/>
  <c r="BL135" i="2"/>
  <c r="BK135" i="2"/>
  <c r="V135" i="2"/>
  <c r="U135" i="2"/>
  <c r="BI135" i="2"/>
  <c r="BH135" i="2"/>
  <c r="BF135" i="2"/>
  <c r="BE135" i="2"/>
  <c r="BC135" i="2"/>
  <c r="BB135" i="2"/>
  <c r="AW135" i="2"/>
  <c r="AV135" i="2"/>
  <c r="AT135" i="2"/>
  <c r="AS135" i="2"/>
  <c r="AN135" i="2"/>
  <c r="AM135" i="2"/>
  <c r="AK135" i="2"/>
  <c r="AJ135" i="2"/>
  <c r="AH135" i="2"/>
  <c r="AG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CA133" i="2"/>
  <c r="BZ133" i="2"/>
  <c r="CA132" i="2"/>
  <c r="BZ132" i="2"/>
  <c r="CA131" i="2"/>
  <c r="BZ131" i="2"/>
  <c r="CA130" i="2"/>
  <c r="BZ130" i="2"/>
  <c r="CA129" i="2"/>
  <c r="BZ129" i="2"/>
  <c r="CA128" i="2"/>
  <c r="BZ128" i="2"/>
  <c r="CA127" i="2"/>
  <c r="BZ127" i="2"/>
  <c r="CA126" i="2"/>
  <c r="BZ126" i="2"/>
  <c r="CA125" i="2"/>
  <c r="BZ125" i="2"/>
  <c r="CA124" i="2"/>
  <c r="BZ124" i="2"/>
  <c r="CA123" i="2"/>
  <c r="BZ123" i="2"/>
  <c r="BR135" i="1"/>
  <c r="BQ135" i="1"/>
  <c r="BO135" i="1"/>
  <c r="BN135" i="1"/>
  <c r="BL135" i="1"/>
  <c r="BK135" i="1"/>
  <c r="BI135" i="1"/>
  <c r="BH135" i="1"/>
  <c r="BC135" i="1"/>
  <c r="BB135" i="1"/>
  <c r="AZ135" i="1"/>
  <c r="AY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BU134" i="1"/>
  <c r="BT134" i="1"/>
  <c r="BU133" i="1"/>
  <c r="BT133" i="1"/>
  <c r="BU132" i="1"/>
  <c r="BT132" i="1"/>
  <c r="BU131" i="1"/>
  <c r="BT131" i="1"/>
  <c r="BU130" i="1"/>
  <c r="BT130" i="1"/>
  <c r="BU129" i="1"/>
  <c r="BT129" i="1"/>
  <c r="BU128" i="1"/>
  <c r="BT128" i="1"/>
  <c r="BU127" i="1"/>
  <c r="BT127" i="1"/>
  <c r="BU126" i="1"/>
  <c r="BT126" i="1"/>
  <c r="BU125" i="1"/>
  <c r="BT125" i="1"/>
  <c r="BU124" i="1"/>
  <c r="BT124" i="1"/>
  <c r="BU123" i="1"/>
  <c r="BT123" i="1"/>
  <c r="CA135" i="2" l="1"/>
  <c r="BZ135" i="2"/>
  <c r="BU135" i="1"/>
  <c r="BT135" i="1"/>
  <c r="AC120" i="2"/>
  <c r="T120" i="2"/>
  <c r="CA121" i="2" l="1"/>
  <c r="BZ121" i="2"/>
  <c r="CA120" i="2"/>
  <c r="BZ120" i="2"/>
  <c r="CA118" i="2"/>
  <c r="BZ118" i="2"/>
  <c r="CA117" i="2"/>
  <c r="BZ117" i="2"/>
  <c r="CA116" i="2"/>
  <c r="BZ116" i="2"/>
  <c r="CA115" i="2"/>
  <c r="BZ115" i="2"/>
  <c r="CA114" i="2"/>
  <c r="BZ114" i="2"/>
  <c r="CA113" i="2"/>
  <c r="BZ113" i="2"/>
  <c r="CA112" i="2"/>
  <c r="BZ112" i="2"/>
  <c r="CA111" i="2"/>
  <c r="BZ111" i="2"/>
  <c r="CA110" i="2"/>
  <c r="BZ110" i="2"/>
  <c r="CA119" i="2"/>
  <c r="BZ119" i="2"/>
  <c r="Y122" i="2"/>
  <c r="X122" i="2"/>
  <c r="Z119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19" i="2"/>
  <c r="AK122" i="2" l="1"/>
  <c r="AJ122" i="2"/>
  <c r="AL117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W109" i="2" l="1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115" i="2"/>
  <c r="AW122" i="2"/>
  <c r="AV122" i="2"/>
  <c r="AX117" i="2"/>
  <c r="AH122" i="2"/>
  <c r="AG122" i="2"/>
  <c r="AI115" i="2"/>
  <c r="AO114" i="2" l="1"/>
  <c r="BV114" i="2"/>
  <c r="AI114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T111" i="1" l="1"/>
  <c r="BU111" i="1"/>
  <c r="BT112" i="1"/>
  <c r="BU112" i="1"/>
  <c r="BT113" i="1"/>
  <c r="BU113" i="1"/>
  <c r="BT114" i="1"/>
  <c r="BU114" i="1"/>
  <c r="BT115" i="1"/>
  <c r="BU115" i="1"/>
  <c r="BT116" i="1"/>
  <c r="BU116" i="1"/>
  <c r="BT117" i="1"/>
  <c r="BU117" i="1"/>
  <c r="BT118" i="1"/>
  <c r="BU118" i="1"/>
  <c r="BT119" i="1"/>
  <c r="BU119" i="1"/>
  <c r="BT120" i="1"/>
  <c r="BU120" i="1"/>
  <c r="BT121" i="1"/>
  <c r="BU121" i="1"/>
  <c r="BU110" i="1"/>
  <c r="BT110" i="1"/>
  <c r="Z113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T112" i="2" l="1"/>
  <c r="K112" i="2"/>
  <c r="BY111" i="2" l="1"/>
  <c r="K111" i="2"/>
  <c r="BY110" i="2" l="1"/>
  <c r="BV110" i="2"/>
  <c r="AO110" i="2"/>
  <c r="K110" i="2"/>
  <c r="BX122" i="2" l="1"/>
  <c r="BW122" i="2"/>
  <c r="BY119" i="2"/>
  <c r="BY118" i="2"/>
  <c r="BY117" i="2"/>
  <c r="BY116" i="2"/>
  <c r="BY115" i="2"/>
  <c r="BY114" i="2"/>
  <c r="BU122" i="2"/>
  <c r="BT122" i="2"/>
  <c r="BV120" i="2"/>
  <c r="BV118" i="2"/>
  <c r="BV117" i="2"/>
  <c r="BV113" i="2"/>
  <c r="BR122" i="2"/>
  <c r="BQ122" i="2"/>
  <c r="BO122" i="2"/>
  <c r="BN122" i="2"/>
  <c r="BL122" i="2"/>
  <c r="BK122" i="2"/>
  <c r="V122" i="2"/>
  <c r="U122" i="2"/>
  <c r="W120" i="2"/>
  <c r="W118" i="2"/>
  <c r="W117" i="2"/>
  <c r="W115" i="2"/>
  <c r="W113" i="2"/>
  <c r="BI122" i="2"/>
  <c r="BH122" i="2"/>
  <c r="BF122" i="2"/>
  <c r="BE122" i="2"/>
  <c r="BC122" i="2"/>
  <c r="BB122" i="2"/>
  <c r="AT122" i="2"/>
  <c r="AS122" i="2"/>
  <c r="AU120" i="2"/>
  <c r="AU119" i="2"/>
  <c r="AN122" i="2"/>
  <c r="AM122" i="2"/>
  <c r="AO118" i="2"/>
  <c r="AO116" i="2"/>
  <c r="AB122" i="2"/>
  <c r="AA122" i="2"/>
  <c r="S122" i="2"/>
  <c r="R122" i="2"/>
  <c r="T115" i="2"/>
  <c r="T113" i="2"/>
  <c r="P122" i="2"/>
  <c r="O122" i="2"/>
  <c r="J122" i="2"/>
  <c r="I122" i="2"/>
  <c r="K121" i="2"/>
  <c r="K120" i="2"/>
  <c r="K119" i="2"/>
  <c r="K118" i="2"/>
  <c r="K117" i="2"/>
  <c r="K116" i="2"/>
  <c r="K115" i="2"/>
  <c r="K114" i="2"/>
  <c r="K113" i="2"/>
  <c r="G122" i="2"/>
  <c r="F122" i="2"/>
  <c r="D122" i="2"/>
  <c r="C122" i="2"/>
  <c r="BR122" i="1"/>
  <c r="BQ122" i="1"/>
  <c r="BS116" i="1"/>
  <c r="BO122" i="1"/>
  <c r="BN122" i="1"/>
  <c r="BP117" i="1"/>
  <c r="BL122" i="1"/>
  <c r="BK122" i="1"/>
  <c r="BI122" i="1"/>
  <c r="BH122" i="1"/>
  <c r="BC122" i="1"/>
  <c r="BB122" i="1"/>
  <c r="AZ122" i="1"/>
  <c r="AY122" i="1"/>
  <c r="BA115" i="1"/>
  <c r="AT122" i="1"/>
  <c r="AS122" i="1"/>
  <c r="AQ122" i="1"/>
  <c r="AP122" i="1"/>
  <c r="AR121" i="1"/>
  <c r="AR119" i="1"/>
  <c r="AR110" i="1"/>
  <c r="AN122" i="1"/>
  <c r="AM122" i="1"/>
  <c r="AK122" i="1"/>
  <c r="AJ122" i="1"/>
  <c r="AH122" i="1"/>
  <c r="AG122" i="1"/>
  <c r="AE122" i="1"/>
  <c r="AD122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V122" i="1"/>
  <c r="U122" i="1"/>
  <c r="W116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P122" i="1"/>
  <c r="O122" i="1"/>
  <c r="M122" i="1"/>
  <c r="L122" i="1"/>
  <c r="J122" i="1"/>
  <c r="I122" i="1"/>
  <c r="G122" i="1"/>
  <c r="F122" i="1"/>
  <c r="D122" i="1"/>
  <c r="C122" i="1"/>
  <c r="CA122" i="2" l="1"/>
  <c r="BZ122" i="2"/>
  <c r="BT122" i="1"/>
  <c r="BU122" i="1"/>
  <c r="BY108" i="2"/>
  <c r="BV108" i="2"/>
  <c r="AO108" i="2"/>
  <c r="CA108" i="2"/>
  <c r="BZ108" i="2"/>
  <c r="K108" i="2"/>
  <c r="CA107" i="2" l="1"/>
  <c r="BZ107" i="2"/>
  <c r="AU107" i="2"/>
  <c r="K107" i="2"/>
  <c r="CA105" i="2" l="1"/>
  <c r="BZ105" i="2"/>
  <c r="CA104" i="2"/>
  <c r="BZ104" i="2"/>
  <c r="CA103" i="2"/>
  <c r="BZ103" i="2"/>
  <c r="CA102" i="2"/>
  <c r="BZ102" i="2"/>
  <c r="CA101" i="2"/>
  <c r="BZ101" i="2"/>
  <c r="CA100" i="2"/>
  <c r="BZ100" i="2"/>
  <c r="CA99" i="2"/>
  <c r="BZ99" i="2"/>
  <c r="CA98" i="2"/>
  <c r="BZ98" i="2"/>
  <c r="CA97" i="2"/>
  <c r="BZ97" i="2"/>
  <c r="CA106" i="2"/>
  <c r="BZ106" i="2"/>
  <c r="W106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U106" i="2"/>
  <c r="K106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Y106" i="2"/>
  <c r="BV106" i="2"/>
  <c r="BY105" i="2" l="1"/>
  <c r="BV105" i="2"/>
  <c r="BD105" i="2"/>
  <c r="AC104" i="1" l="1"/>
  <c r="AC103" i="1"/>
  <c r="T103" i="1" l="1"/>
  <c r="T104" i="1"/>
  <c r="BP104" i="1"/>
  <c r="T105" i="1"/>
  <c r="AC105" i="1"/>
  <c r="AR105" i="1"/>
  <c r="T106" i="1"/>
  <c r="AC106" i="1"/>
  <c r="T107" i="1"/>
  <c r="AC107" i="1"/>
  <c r="Q108" i="1"/>
  <c r="T108" i="1"/>
  <c r="AC108" i="1"/>
  <c r="AR108" i="1"/>
  <c r="F109" i="1"/>
  <c r="G109" i="1"/>
  <c r="I109" i="1"/>
  <c r="J109" i="1"/>
  <c r="L109" i="1"/>
  <c r="M109" i="1"/>
  <c r="O109" i="1"/>
  <c r="P109" i="1"/>
  <c r="R109" i="1"/>
  <c r="S109" i="1"/>
  <c r="U109" i="1"/>
  <c r="V109" i="1"/>
  <c r="AA109" i="1"/>
  <c r="AB109" i="1"/>
  <c r="AD109" i="1"/>
  <c r="AE109" i="1"/>
  <c r="AG109" i="1"/>
  <c r="AH109" i="1"/>
  <c r="AJ109" i="1"/>
  <c r="AK109" i="1"/>
  <c r="AM109" i="1"/>
  <c r="AN109" i="1"/>
  <c r="AP109" i="1"/>
  <c r="AQ109" i="1"/>
  <c r="AS109" i="1"/>
  <c r="AT109" i="1"/>
  <c r="AY109" i="1"/>
  <c r="AZ109" i="1"/>
  <c r="BB109" i="1"/>
  <c r="BC109" i="1"/>
  <c r="BH109" i="1"/>
  <c r="BI109" i="1"/>
  <c r="BK109" i="1"/>
  <c r="BL109" i="1"/>
  <c r="BN109" i="1"/>
  <c r="BO109" i="1"/>
  <c r="BQ109" i="1"/>
  <c r="BR109" i="1"/>
  <c r="D109" i="1"/>
  <c r="C109" i="1"/>
  <c r="BD103" i="2"/>
  <c r="BM103" i="2"/>
  <c r="BD104" i="2"/>
  <c r="BV104" i="2"/>
  <c r="F109" i="2"/>
  <c r="G109" i="2"/>
  <c r="O109" i="2"/>
  <c r="P109" i="2"/>
  <c r="R109" i="2"/>
  <c r="S109" i="2"/>
  <c r="AA109" i="2"/>
  <c r="AB109" i="2"/>
  <c r="AM109" i="2"/>
  <c r="AN109" i="2"/>
  <c r="AS109" i="2"/>
  <c r="AT109" i="2"/>
  <c r="BB109" i="2"/>
  <c r="BC109" i="2"/>
  <c r="BE109" i="2"/>
  <c r="BF109" i="2"/>
  <c r="BH109" i="2"/>
  <c r="BI109" i="2"/>
  <c r="BK109" i="2"/>
  <c r="BL109" i="2"/>
  <c r="BN109" i="2"/>
  <c r="BO109" i="2"/>
  <c r="BQ109" i="2"/>
  <c r="BR109" i="2"/>
  <c r="BT109" i="2"/>
  <c r="BU109" i="2"/>
  <c r="BW109" i="2"/>
  <c r="BX109" i="2"/>
  <c r="D109" i="2"/>
  <c r="C109" i="2"/>
  <c r="BY61" i="2" l="1"/>
  <c r="BY98" i="2" l="1"/>
  <c r="BV101" i="2"/>
  <c r="AO102" i="2"/>
  <c r="AO97" i="2"/>
  <c r="E9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Z85" i="2"/>
  <c r="CA85" i="2"/>
  <c r="BZ86" i="2"/>
  <c r="CA86" i="2"/>
  <c r="BZ87" i="2"/>
  <c r="CA87" i="2"/>
  <c r="BZ88" i="2"/>
  <c r="CA88" i="2"/>
  <c r="BZ89" i="2"/>
  <c r="CA89" i="2"/>
  <c r="BZ90" i="2"/>
  <c r="CA90" i="2"/>
  <c r="BZ91" i="2"/>
  <c r="CA91" i="2"/>
  <c r="BZ92" i="2"/>
  <c r="CA92" i="2"/>
  <c r="BZ93" i="2"/>
  <c r="CA93" i="2"/>
  <c r="BZ94" i="2"/>
  <c r="CA94" i="2"/>
  <c r="BZ95" i="2"/>
  <c r="CA95" i="2"/>
  <c r="CA84" i="2"/>
  <c r="BZ84" i="2"/>
  <c r="BV92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J92" i="2"/>
  <c r="AO94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X96" i="2"/>
  <c r="BW96" i="2"/>
  <c r="BU96" i="2"/>
  <c r="BT96" i="2"/>
  <c r="BR96" i="2"/>
  <c r="BQ96" i="2"/>
  <c r="BO96" i="2"/>
  <c r="BN96" i="2"/>
  <c r="BF96" i="2"/>
  <c r="BE96" i="2"/>
  <c r="BC96" i="2"/>
  <c r="BB96" i="2"/>
  <c r="AT96" i="2"/>
  <c r="AS96" i="2"/>
  <c r="AN96" i="2"/>
  <c r="AM96" i="2"/>
  <c r="AB96" i="2"/>
  <c r="AA96" i="2"/>
  <c r="S96" i="2"/>
  <c r="R96" i="2"/>
  <c r="G96" i="2"/>
  <c r="F96" i="2"/>
  <c r="BX83" i="2"/>
  <c r="BW83" i="2"/>
  <c r="BU83" i="2"/>
  <c r="BT83" i="2"/>
  <c r="BR83" i="2"/>
  <c r="BQ83" i="2"/>
  <c r="BO83" i="2"/>
  <c r="BN83" i="2"/>
  <c r="BF83" i="2"/>
  <c r="BE83" i="2"/>
  <c r="BC83" i="2"/>
  <c r="BB83" i="2"/>
  <c r="AT83" i="2"/>
  <c r="AS83" i="2"/>
  <c r="AN83" i="2"/>
  <c r="AM83" i="2"/>
  <c r="AB83" i="2"/>
  <c r="AA83" i="2"/>
  <c r="S83" i="2"/>
  <c r="R83" i="2"/>
  <c r="G83" i="2"/>
  <c r="F83" i="2"/>
  <c r="CA82" i="2"/>
  <c r="BZ82" i="2"/>
  <c r="CA81" i="2"/>
  <c r="BZ81" i="2"/>
  <c r="CA80" i="2"/>
  <c r="BZ80" i="2"/>
  <c r="CA79" i="2"/>
  <c r="BZ79" i="2"/>
  <c r="CA78" i="2"/>
  <c r="BZ78" i="2"/>
  <c r="CA77" i="2"/>
  <c r="BZ77" i="2"/>
  <c r="CA76" i="2"/>
  <c r="BZ76" i="2"/>
  <c r="CA75" i="2"/>
  <c r="BZ75" i="2"/>
  <c r="CA74" i="2"/>
  <c r="BZ74" i="2"/>
  <c r="CA73" i="2"/>
  <c r="BZ73" i="2"/>
  <c r="CA72" i="2"/>
  <c r="BZ72" i="2"/>
  <c r="CA71" i="2"/>
  <c r="BZ71" i="2"/>
  <c r="BZ58" i="2"/>
  <c r="CA69" i="2"/>
  <c r="BZ69" i="2"/>
  <c r="CA68" i="2"/>
  <c r="BZ68" i="2"/>
  <c r="CA67" i="2"/>
  <c r="BZ67" i="2"/>
  <c r="CA66" i="2"/>
  <c r="BZ66" i="2"/>
  <c r="CA65" i="2"/>
  <c r="BZ65" i="2"/>
  <c r="CA64" i="2"/>
  <c r="BZ64" i="2"/>
  <c r="CA63" i="2"/>
  <c r="BZ63" i="2"/>
  <c r="CA62" i="2"/>
  <c r="BZ62" i="2"/>
  <c r="CA61" i="2"/>
  <c r="BZ61" i="2"/>
  <c r="CA60" i="2"/>
  <c r="BZ60" i="2"/>
  <c r="CA59" i="2"/>
  <c r="BZ59" i="2"/>
  <c r="CA58" i="2"/>
  <c r="BX70" i="2"/>
  <c r="BW70" i="2"/>
  <c r="BU70" i="2"/>
  <c r="BT70" i="2"/>
  <c r="BR70" i="2"/>
  <c r="BQ70" i="2"/>
  <c r="BO70" i="2"/>
  <c r="BN70" i="2"/>
  <c r="BF70" i="2"/>
  <c r="BE70" i="2"/>
  <c r="BC70" i="2"/>
  <c r="BB70" i="2"/>
  <c r="AT70" i="2"/>
  <c r="AS70" i="2"/>
  <c r="AN70" i="2"/>
  <c r="AM70" i="2"/>
  <c r="AB70" i="2"/>
  <c r="AA70" i="2"/>
  <c r="S70" i="2"/>
  <c r="R70" i="2"/>
  <c r="G70" i="2"/>
  <c r="F70" i="2"/>
  <c r="BZ46" i="2"/>
  <c r="CA46" i="2"/>
  <c r="BZ47" i="2"/>
  <c r="CA47" i="2"/>
  <c r="BZ48" i="2"/>
  <c r="CA48" i="2"/>
  <c r="BZ49" i="2"/>
  <c r="CA49" i="2"/>
  <c r="BZ50" i="2"/>
  <c r="CA50" i="2"/>
  <c r="BZ51" i="2"/>
  <c r="CA51" i="2"/>
  <c r="BZ52" i="2"/>
  <c r="CA52" i="2"/>
  <c r="BZ53" i="2"/>
  <c r="CA53" i="2"/>
  <c r="BZ54" i="2"/>
  <c r="CA54" i="2"/>
  <c r="BZ55" i="2"/>
  <c r="CA55" i="2"/>
  <c r="BZ56" i="2"/>
  <c r="CA56" i="2"/>
  <c r="CA45" i="2"/>
  <c r="BZ45" i="2"/>
  <c r="BF57" i="2"/>
  <c r="BE57" i="2"/>
  <c r="BF44" i="2"/>
  <c r="BE44" i="2"/>
  <c r="BF31" i="2"/>
  <c r="BE31" i="2"/>
  <c r="BF18" i="2"/>
  <c r="BE18" i="2"/>
  <c r="BX57" i="2"/>
  <c r="BW57" i="2"/>
  <c r="BU57" i="2"/>
  <c r="BT57" i="2"/>
  <c r="BR57" i="2"/>
  <c r="BQ57" i="2"/>
  <c r="BO57" i="2"/>
  <c r="BN57" i="2"/>
  <c r="BC57" i="2"/>
  <c r="BB57" i="2"/>
  <c r="AT57" i="2"/>
  <c r="AS57" i="2"/>
  <c r="AN57" i="2"/>
  <c r="AM57" i="2"/>
  <c r="AB57" i="2"/>
  <c r="AA57" i="2"/>
  <c r="S57" i="2"/>
  <c r="R57" i="2"/>
  <c r="G57" i="2"/>
  <c r="F57" i="2"/>
  <c r="BZ33" i="2"/>
  <c r="CA33" i="2"/>
  <c r="BZ34" i="2"/>
  <c r="CA34" i="2"/>
  <c r="BZ35" i="2"/>
  <c r="CA35" i="2"/>
  <c r="BZ36" i="2"/>
  <c r="CA36" i="2"/>
  <c r="BZ37" i="2"/>
  <c r="CA37" i="2"/>
  <c r="BZ38" i="2"/>
  <c r="CA38" i="2"/>
  <c r="BZ39" i="2"/>
  <c r="CA39" i="2"/>
  <c r="BZ40" i="2"/>
  <c r="CA40" i="2"/>
  <c r="BZ41" i="2"/>
  <c r="CA41" i="2"/>
  <c r="BZ42" i="2"/>
  <c r="CA42" i="2"/>
  <c r="BZ43" i="2"/>
  <c r="CA43" i="2"/>
  <c r="CA32" i="2"/>
  <c r="BZ32" i="2"/>
  <c r="BR44" i="2"/>
  <c r="BQ44" i="2"/>
  <c r="BR31" i="2"/>
  <c r="BQ31" i="2"/>
  <c r="BR18" i="2"/>
  <c r="BQ18" i="2"/>
  <c r="BX44" i="2"/>
  <c r="BW44" i="2"/>
  <c r="BU44" i="2"/>
  <c r="BT44" i="2"/>
  <c r="BO44" i="2"/>
  <c r="BN44" i="2"/>
  <c r="BC44" i="2"/>
  <c r="BB44" i="2"/>
  <c r="AT44" i="2"/>
  <c r="AS44" i="2"/>
  <c r="AN44" i="2"/>
  <c r="AM44" i="2"/>
  <c r="AB44" i="2"/>
  <c r="AA44" i="2"/>
  <c r="S44" i="2"/>
  <c r="R44" i="2"/>
  <c r="G44" i="2"/>
  <c r="F44" i="2"/>
  <c r="G31" i="2"/>
  <c r="F31" i="2"/>
  <c r="G18" i="2"/>
  <c r="F18" i="2"/>
  <c r="BX31" i="2"/>
  <c r="BW31" i="2"/>
  <c r="BU31" i="2"/>
  <c r="BT31" i="2"/>
  <c r="BO31" i="2"/>
  <c r="BN31" i="2"/>
  <c r="BC31" i="2"/>
  <c r="BB31" i="2"/>
  <c r="AT31" i="2"/>
  <c r="AS31" i="2"/>
  <c r="AN31" i="2"/>
  <c r="AM31" i="2"/>
  <c r="AB31" i="2"/>
  <c r="AA31" i="2"/>
  <c r="S31" i="2"/>
  <c r="R31" i="2"/>
  <c r="BX18" i="2"/>
  <c r="BW18" i="2"/>
  <c r="BU18" i="2"/>
  <c r="BT18" i="2"/>
  <c r="BO18" i="2"/>
  <c r="BN18" i="2"/>
  <c r="BC18" i="2"/>
  <c r="BB18" i="2"/>
  <c r="AT18" i="2"/>
  <c r="AS18" i="2"/>
  <c r="AN18" i="2"/>
  <c r="AM18" i="2"/>
  <c r="AB18" i="2"/>
  <c r="AA18" i="2"/>
  <c r="S18" i="2"/>
  <c r="R18" i="2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T97" i="1"/>
  <c r="BM99" i="1"/>
  <c r="BA102" i="1"/>
  <c r="BA98" i="1"/>
  <c r="Q101" i="1"/>
  <c r="Q97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85" i="1"/>
  <c r="BU85" i="1"/>
  <c r="BT86" i="1"/>
  <c r="BU86" i="1"/>
  <c r="BT87" i="1"/>
  <c r="BU87" i="1"/>
  <c r="BT88" i="1"/>
  <c r="BU88" i="1"/>
  <c r="BT89" i="1"/>
  <c r="BU89" i="1"/>
  <c r="BT90" i="1"/>
  <c r="BU90" i="1"/>
  <c r="BT91" i="1"/>
  <c r="BU91" i="1"/>
  <c r="BT92" i="1"/>
  <c r="BU92" i="1"/>
  <c r="BT93" i="1"/>
  <c r="BU93" i="1"/>
  <c r="BT94" i="1"/>
  <c r="BU94" i="1"/>
  <c r="BT95" i="1"/>
  <c r="BU95" i="1"/>
  <c r="BU84" i="1"/>
  <c r="BT84" i="1"/>
  <c r="BS95" i="1"/>
  <c r="BJ91" i="1"/>
  <c r="AR94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90" i="1"/>
  <c r="AC90" i="1"/>
  <c r="T91" i="1"/>
  <c r="AC91" i="1"/>
  <c r="N92" i="1"/>
  <c r="T92" i="1"/>
  <c r="AC92" i="1"/>
  <c r="T93" i="1"/>
  <c r="AC93" i="1"/>
  <c r="T94" i="1"/>
  <c r="AC94" i="1"/>
  <c r="T95" i="1"/>
  <c r="AC95" i="1"/>
  <c r="AC102" i="1"/>
  <c r="T102" i="1"/>
  <c r="AC101" i="1"/>
  <c r="T101" i="1"/>
  <c r="AC100" i="1"/>
  <c r="T100" i="1"/>
  <c r="AC99" i="1"/>
  <c r="T99" i="1"/>
  <c r="AC98" i="1"/>
  <c r="T98" i="1"/>
  <c r="AC97" i="1"/>
  <c r="T97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M96" i="1"/>
  <c r="L96" i="1"/>
  <c r="D96" i="1"/>
  <c r="C96" i="1"/>
  <c r="L83" i="1"/>
  <c r="M83" i="1"/>
  <c r="O83" i="1"/>
  <c r="P83" i="1"/>
  <c r="R83" i="1"/>
  <c r="S83" i="1"/>
  <c r="U83" i="1"/>
  <c r="V83" i="1"/>
  <c r="AA83" i="1"/>
  <c r="AB83" i="1"/>
  <c r="AD83" i="1"/>
  <c r="AE83" i="1"/>
  <c r="AG83" i="1"/>
  <c r="AH83" i="1"/>
  <c r="AJ83" i="1"/>
  <c r="AK83" i="1"/>
  <c r="AM83" i="1"/>
  <c r="AN83" i="1"/>
  <c r="AP83" i="1"/>
  <c r="AQ83" i="1"/>
  <c r="AS83" i="1"/>
  <c r="AT83" i="1"/>
  <c r="AY83" i="1"/>
  <c r="AZ83" i="1"/>
  <c r="BB83" i="1"/>
  <c r="BC83" i="1"/>
  <c r="BH83" i="1"/>
  <c r="BI83" i="1"/>
  <c r="BK83" i="1"/>
  <c r="BL83" i="1"/>
  <c r="BN83" i="1"/>
  <c r="BO83" i="1"/>
  <c r="BQ83" i="1"/>
  <c r="BR83" i="1"/>
  <c r="D83" i="1"/>
  <c r="C83" i="1"/>
  <c r="BT71" i="1"/>
  <c r="BT72" i="1"/>
  <c r="BU72" i="1"/>
  <c r="BT73" i="1"/>
  <c r="BU73" i="1"/>
  <c r="BT74" i="1"/>
  <c r="BU74" i="1"/>
  <c r="BT75" i="1"/>
  <c r="BU75" i="1"/>
  <c r="BT76" i="1"/>
  <c r="BU76" i="1"/>
  <c r="BT77" i="1"/>
  <c r="BU77" i="1"/>
  <c r="BT78" i="1"/>
  <c r="BU78" i="1"/>
  <c r="BT79" i="1"/>
  <c r="BU79" i="1"/>
  <c r="BT80" i="1"/>
  <c r="BU80" i="1"/>
  <c r="BT81" i="1"/>
  <c r="BU81" i="1"/>
  <c r="BT82" i="1"/>
  <c r="BU82" i="1"/>
  <c r="BU71" i="1"/>
  <c r="AN70" i="1"/>
  <c r="AM70" i="1"/>
  <c r="AN57" i="1"/>
  <c r="AM57" i="1"/>
  <c r="AN44" i="1"/>
  <c r="AM44" i="1"/>
  <c r="AN31" i="1"/>
  <c r="AM31" i="1"/>
  <c r="AN18" i="1"/>
  <c r="AM18" i="1"/>
  <c r="AE70" i="1"/>
  <c r="AD70" i="1"/>
  <c r="AE57" i="1"/>
  <c r="AD57" i="1"/>
  <c r="AE44" i="1"/>
  <c r="AD44" i="1"/>
  <c r="AE31" i="1"/>
  <c r="AD31" i="1"/>
  <c r="AE18" i="1"/>
  <c r="AD18" i="1"/>
  <c r="BT59" i="1"/>
  <c r="BU59" i="1"/>
  <c r="BT60" i="1"/>
  <c r="BU60" i="1"/>
  <c r="BT61" i="1"/>
  <c r="BU61" i="1"/>
  <c r="BT62" i="1"/>
  <c r="BU62" i="1"/>
  <c r="BT63" i="1"/>
  <c r="BU63" i="1"/>
  <c r="BT64" i="1"/>
  <c r="BU64" i="1"/>
  <c r="BT65" i="1"/>
  <c r="BU65" i="1"/>
  <c r="BT66" i="1"/>
  <c r="BU66" i="1"/>
  <c r="BT67" i="1"/>
  <c r="BU67" i="1"/>
  <c r="BT68" i="1"/>
  <c r="BU68" i="1"/>
  <c r="BT69" i="1"/>
  <c r="BU69" i="1"/>
  <c r="BU58" i="1"/>
  <c r="BT58" i="1"/>
  <c r="BT33" i="1"/>
  <c r="BU33" i="1"/>
  <c r="BT34" i="1"/>
  <c r="BU34" i="1"/>
  <c r="BT35" i="1"/>
  <c r="BU35" i="1"/>
  <c r="BT36" i="1"/>
  <c r="BU36" i="1"/>
  <c r="BT37" i="1"/>
  <c r="BU37" i="1"/>
  <c r="BT38" i="1"/>
  <c r="BU38" i="1"/>
  <c r="BT39" i="1"/>
  <c r="BU39" i="1"/>
  <c r="BT40" i="1"/>
  <c r="BU40" i="1"/>
  <c r="BT41" i="1"/>
  <c r="BU41" i="1"/>
  <c r="BT42" i="1"/>
  <c r="BU42" i="1"/>
  <c r="BT43" i="1"/>
  <c r="BU43" i="1"/>
  <c r="BU32" i="1"/>
  <c r="BT32" i="1"/>
  <c r="BT20" i="1"/>
  <c r="BU20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27" i="1"/>
  <c r="BU27" i="1"/>
  <c r="BT28" i="1"/>
  <c r="BU28" i="1"/>
  <c r="BT29" i="1"/>
  <c r="BU29" i="1"/>
  <c r="BT30" i="1"/>
  <c r="BU30" i="1"/>
  <c r="BU19" i="1"/>
  <c r="BT19" i="1"/>
  <c r="BC70" i="1"/>
  <c r="BB70" i="1"/>
  <c r="BC57" i="1"/>
  <c r="BB57" i="1"/>
  <c r="BC44" i="1"/>
  <c r="BB44" i="1"/>
  <c r="BC31" i="1"/>
  <c r="BB31" i="1"/>
  <c r="BC18" i="1"/>
  <c r="BB18" i="1"/>
  <c r="V70" i="1"/>
  <c r="U70" i="1"/>
  <c r="V57" i="1"/>
  <c r="U57" i="1"/>
  <c r="V44" i="1"/>
  <c r="U44" i="1"/>
  <c r="V31" i="1"/>
  <c r="U31" i="1"/>
  <c r="V18" i="1"/>
  <c r="U18" i="1"/>
  <c r="BT7" i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BO70" i="1"/>
  <c r="BN70" i="1"/>
  <c r="BO57" i="1"/>
  <c r="BN57" i="1"/>
  <c r="BO44" i="1"/>
  <c r="BN44" i="1"/>
  <c r="BO31" i="1"/>
  <c r="BN31" i="1"/>
  <c r="BO18" i="1"/>
  <c r="BN18" i="1"/>
  <c r="P70" i="1"/>
  <c r="O70" i="1"/>
  <c r="P57" i="1"/>
  <c r="O57" i="1"/>
  <c r="P44" i="1"/>
  <c r="O44" i="1"/>
  <c r="P31" i="1"/>
  <c r="O31" i="1"/>
  <c r="P18" i="1"/>
  <c r="O18" i="1"/>
  <c r="CA44" i="2" l="1"/>
  <c r="CA70" i="2"/>
  <c r="BZ83" i="2"/>
  <c r="BZ96" i="2"/>
  <c r="BZ57" i="2"/>
  <c r="CA96" i="2"/>
  <c r="BZ44" i="2"/>
  <c r="CA57" i="2"/>
  <c r="CA109" i="2"/>
  <c r="BZ70" i="2"/>
  <c r="BZ109" i="2"/>
  <c r="BU96" i="1"/>
  <c r="BT96" i="1"/>
  <c r="CA18" i="2"/>
  <c r="BU83" i="1"/>
  <c r="BZ18" i="2"/>
  <c r="BZ31" i="2"/>
  <c r="BT83" i="1"/>
  <c r="CA83" i="2"/>
  <c r="CA31" i="2"/>
  <c r="BU109" i="1"/>
  <c r="BT109" i="1"/>
  <c r="BY6" i="2" l="1"/>
  <c r="BZ6" i="2"/>
  <c r="CA6" i="2"/>
  <c r="BZ7" i="2"/>
  <c r="CA7" i="2"/>
  <c r="BD8" i="2"/>
  <c r="BZ8" i="2"/>
  <c r="CA8" i="2"/>
  <c r="BZ9" i="2"/>
  <c r="CA9" i="2"/>
  <c r="BZ10" i="2"/>
  <c r="CA10" i="2"/>
  <c r="BV11" i="2"/>
  <c r="BZ11" i="2"/>
  <c r="CA11" i="2"/>
  <c r="BZ12" i="2"/>
  <c r="CA12" i="2"/>
  <c r="BZ13" i="2"/>
  <c r="CA13" i="2"/>
  <c r="BZ14" i="2"/>
  <c r="CA14" i="2"/>
  <c r="BZ15" i="2"/>
  <c r="CA15" i="2"/>
  <c r="BZ16" i="2"/>
  <c r="CA16" i="2"/>
  <c r="BZ17" i="2"/>
  <c r="CA17" i="2"/>
  <c r="BZ19" i="2"/>
  <c r="CA19" i="2"/>
  <c r="BZ20" i="2"/>
  <c r="CA20" i="2"/>
  <c r="BZ21" i="2"/>
  <c r="CA21" i="2"/>
  <c r="BZ22" i="2"/>
  <c r="CA22" i="2"/>
  <c r="BZ23" i="2"/>
  <c r="CA23" i="2"/>
  <c r="BZ24" i="2"/>
  <c r="CA24" i="2"/>
  <c r="BY25" i="2"/>
  <c r="BZ25" i="2"/>
  <c r="CA25" i="2"/>
  <c r="BZ26" i="2"/>
  <c r="CA26" i="2"/>
  <c r="BV27" i="2"/>
  <c r="BZ27" i="2"/>
  <c r="CA27" i="2"/>
  <c r="BY28" i="2"/>
  <c r="BZ28" i="2"/>
  <c r="CA28" i="2"/>
  <c r="BZ29" i="2"/>
  <c r="CA29" i="2"/>
  <c r="BZ30" i="2"/>
  <c r="CA30" i="2"/>
  <c r="AO32" i="2"/>
  <c r="BP33" i="2"/>
  <c r="BV35" i="2"/>
  <c r="AO36" i="2"/>
  <c r="BY41" i="2"/>
  <c r="BD50" i="2"/>
  <c r="BY50" i="2"/>
  <c r="BD51" i="2"/>
  <c r="BD55" i="2"/>
  <c r="BY55" i="2"/>
  <c r="BY58" i="2"/>
  <c r="BY60" i="2"/>
  <c r="BD62" i="2"/>
  <c r="BY64" i="2"/>
  <c r="BY65" i="2"/>
  <c r="BV66" i="2"/>
  <c r="BY66" i="2"/>
  <c r="BY67" i="2"/>
  <c r="AU68" i="2"/>
  <c r="BY68" i="2"/>
  <c r="AO69" i="2"/>
  <c r="BY69" i="2"/>
  <c r="BY71" i="2"/>
  <c r="AO72" i="2"/>
  <c r="BY72" i="2"/>
  <c r="BY73" i="2"/>
  <c r="AO74" i="2"/>
  <c r="BY74" i="2"/>
  <c r="T76" i="2"/>
  <c r="AO76" i="2"/>
  <c r="BY77" i="2"/>
  <c r="BV78" i="2"/>
  <c r="BV79" i="2"/>
  <c r="AO80" i="2"/>
  <c r="BY80" i="2"/>
  <c r="AO81" i="2"/>
  <c r="BY81" i="2"/>
  <c r="AO82" i="2"/>
  <c r="BY84" i="2"/>
  <c r="BY85" i="2"/>
  <c r="BY86" i="2"/>
  <c r="AC87" i="2"/>
  <c r="T6" i="1"/>
  <c r="T7" i="1"/>
  <c r="AC7" i="1"/>
  <c r="T8" i="1"/>
  <c r="AC8" i="1"/>
  <c r="BM8" i="1"/>
  <c r="T9" i="1"/>
  <c r="AC9" i="1"/>
  <c r="T10" i="1"/>
  <c r="AC10" i="1"/>
  <c r="BA10" i="1"/>
  <c r="T11" i="1"/>
  <c r="AC11" i="1"/>
  <c r="N12" i="1"/>
  <c r="T12" i="1"/>
  <c r="AC12" i="1"/>
  <c r="T13" i="1"/>
  <c r="AC13" i="1"/>
  <c r="T14" i="1"/>
  <c r="AC14" i="1"/>
  <c r="AC15" i="1"/>
  <c r="BA15" i="1"/>
  <c r="T16" i="1"/>
  <c r="AC16" i="1"/>
  <c r="AC17" i="1"/>
  <c r="C18" i="1"/>
  <c r="D18" i="1"/>
  <c r="L18" i="1"/>
  <c r="M18" i="1"/>
  <c r="R18" i="1"/>
  <c r="S18" i="1"/>
  <c r="AA18" i="1"/>
  <c r="AB18" i="1"/>
  <c r="AG18" i="1"/>
  <c r="AH18" i="1"/>
  <c r="AJ18" i="1"/>
  <c r="AK18" i="1"/>
  <c r="AP18" i="1"/>
  <c r="AQ18" i="1"/>
  <c r="AS18" i="1"/>
  <c r="AT18" i="1"/>
  <c r="AY18" i="1"/>
  <c r="AZ18" i="1"/>
  <c r="BH18" i="1"/>
  <c r="BI18" i="1"/>
  <c r="BK18" i="1"/>
  <c r="BL18" i="1"/>
  <c r="BQ18" i="1"/>
  <c r="BR18" i="1"/>
  <c r="T19" i="1"/>
  <c r="AC19" i="1"/>
  <c r="T20" i="1"/>
  <c r="AC20" i="1"/>
  <c r="T21" i="1"/>
  <c r="AC21" i="1"/>
  <c r="T22" i="1"/>
  <c r="AC22" i="1"/>
  <c r="T23" i="1"/>
  <c r="AC23" i="1"/>
  <c r="T24" i="1"/>
  <c r="AC24" i="1"/>
  <c r="T25" i="1"/>
  <c r="AC25" i="1"/>
  <c r="AC26" i="1"/>
  <c r="T27" i="1"/>
  <c r="AC27" i="1"/>
  <c r="T28" i="1"/>
  <c r="AC28" i="1"/>
  <c r="T29" i="1"/>
  <c r="AC29" i="1"/>
  <c r="T30" i="1"/>
  <c r="AC30" i="1"/>
  <c r="C31" i="1"/>
  <c r="D31" i="1"/>
  <c r="L31" i="1"/>
  <c r="M31" i="1"/>
  <c r="R31" i="1"/>
  <c r="S31" i="1"/>
  <c r="AA31" i="1"/>
  <c r="AB31" i="1"/>
  <c r="AG31" i="1"/>
  <c r="AH31" i="1"/>
  <c r="AJ31" i="1"/>
  <c r="AK31" i="1"/>
  <c r="AP31" i="1"/>
  <c r="AQ31" i="1"/>
  <c r="AS31" i="1"/>
  <c r="AT31" i="1"/>
  <c r="AY31" i="1"/>
  <c r="AZ31" i="1"/>
  <c r="BH31" i="1"/>
  <c r="BI31" i="1"/>
  <c r="BK31" i="1"/>
  <c r="BL31" i="1"/>
  <c r="BQ31" i="1"/>
  <c r="BR31" i="1"/>
  <c r="T32" i="1"/>
  <c r="AC32" i="1"/>
  <c r="AC33" i="1"/>
  <c r="T34" i="1"/>
  <c r="AC34" i="1"/>
  <c r="T35" i="1"/>
  <c r="AC35" i="1"/>
  <c r="BJ35" i="1"/>
  <c r="T36" i="1"/>
  <c r="AC36" i="1"/>
  <c r="T37" i="1"/>
  <c r="AC37" i="1"/>
  <c r="AR37" i="1"/>
  <c r="T38" i="1"/>
  <c r="AC38" i="1"/>
  <c r="T39" i="1"/>
  <c r="AC39" i="1"/>
  <c r="T40" i="1"/>
  <c r="AC40" i="1"/>
  <c r="T41" i="1"/>
  <c r="AC41" i="1"/>
  <c r="T42" i="1"/>
  <c r="AC42" i="1"/>
  <c r="T43" i="1"/>
  <c r="AC43" i="1"/>
  <c r="AU43" i="1"/>
  <c r="C44" i="1"/>
  <c r="D44" i="1"/>
  <c r="L44" i="1"/>
  <c r="M44" i="1"/>
  <c r="R44" i="1"/>
  <c r="S44" i="1"/>
  <c r="AA44" i="1"/>
  <c r="AB44" i="1"/>
  <c r="AG44" i="1"/>
  <c r="AH44" i="1"/>
  <c r="AJ44" i="1"/>
  <c r="AK44" i="1"/>
  <c r="AP44" i="1"/>
  <c r="AQ44" i="1"/>
  <c r="AS44" i="1"/>
  <c r="AT44" i="1"/>
  <c r="AY44" i="1"/>
  <c r="AZ44" i="1"/>
  <c r="BH44" i="1"/>
  <c r="BI44" i="1"/>
  <c r="BK44" i="1"/>
  <c r="BL44" i="1"/>
  <c r="BQ44" i="1"/>
  <c r="BR44" i="1"/>
  <c r="N45" i="1"/>
  <c r="T45" i="1"/>
  <c r="AC45" i="1"/>
  <c r="T46" i="1"/>
  <c r="AC46" i="1"/>
  <c r="T47" i="1"/>
  <c r="AC47" i="1"/>
  <c r="T48" i="1"/>
  <c r="AC48" i="1"/>
  <c r="T49" i="1"/>
  <c r="AC49" i="1"/>
  <c r="AR49" i="1"/>
  <c r="T50" i="1"/>
  <c r="AC50" i="1"/>
  <c r="T51" i="1"/>
  <c r="AC51" i="1"/>
  <c r="AU51" i="1"/>
  <c r="T52" i="1"/>
  <c r="AC52" i="1"/>
  <c r="T53" i="1"/>
  <c r="AC53" i="1"/>
  <c r="T54" i="1"/>
  <c r="AC54" i="1"/>
  <c r="T55" i="1"/>
  <c r="AC55" i="1"/>
  <c r="T56" i="1"/>
  <c r="AC56" i="1"/>
  <c r="AU56" i="1"/>
  <c r="C57" i="1"/>
  <c r="D57" i="1"/>
  <c r="L57" i="1"/>
  <c r="M57" i="1"/>
  <c r="R57" i="1"/>
  <c r="S57" i="1"/>
  <c r="AA57" i="1"/>
  <c r="AB57" i="1"/>
  <c r="AG57" i="1"/>
  <c r="AH57" i="1"/>
  <c r="AJ57" i="1"/>
  <c r="AK57" i="1"/>
  <c r="AP57" i="1"/>
  <c r="AQ57" i="1"/>
  <c r="AS57" i="1"/>
  <c r="AT57" i="1"/>
  <c r="AY57" i="1"/>
  <c r="AZ57" i="1"/>
  <c r="BH57" i="1"/>
  <c r="BI57" i="1"/>
  <c r="BK57" i="1"/>
  <c r="BL57" i="1"/>
  <c r="BQ57" i="1"/>
  <c r="BR57" i="1"/>
  <c r="T58" i="1"/>
  <c r="AC58" i="1"/>
  <c r="T59" i="1"/>
  <c r="AC59" i="1"/>
  <c r="BJ59" i="1"/>
  <c r="BS59" i="1"/>
  <c r="T60" i="1"/>
  <c r="AC60" i="1"/>
  <c r="T61" i="1"/>
  <c r="AC61" i="1"/>
  <c r="AR61" i="1"/>
  <c r="BM61" i="1"/>
  <c r="T62" i="1"/>
  <c r="AC62" i="1"/>
  <c r="AR62" i="1"/>
  <c r="BS62" i="1"/>
  <c r="E63" i="1"/>
  <c r="T63" i="1"/>
  <c r="AC63" i="1"/>
  <c r="AR63" i="1"/>
  <c r="BS63" i="1"/>
  <c r="T64" i="1"/>
  <c r="AC64" i="1"/>
  <c r="AC65" i="1"/>
  <c r="BS65" i="1"/>
  <c r="T66" i="1"/>
  <c r="AC66" i="1"/>
  <c r="BS66" i="1"/>
  <c r="T67" i="1"/>
  <c r="AC67" i="1"/>
  <c r="BS67" i="1"/>
  <c r="T68" i="1"/>
  <c r="AC68" i="1"/>
  <c r="AU68" i="1"/>
  <c r="T69" i="1"/>
  <c r="AC69" i="1"/>
  <c r="C70" i="1"/>
  <c r="D70" i="1"/>
  <c r="L70" i="1"/>
  <c r="M70" i="1"/>
  <c r="R70" i="1"/>
  <c r="S70" i="1"/>
  <c r="AA70" i="1"/>
  <c r="AB70" i="1"/>
  <c r="AG70" i="1"/>
  <c r="AH70" i="1"/>
  <c r="AJ70" i="1"/>
  <c r="AK70" i="1"/>
  <c r="AP70" i="1"/>
  <c r="AQ70" i="1"/>
  <c r="AS70" i="1"/>
  <c r="AT70" i="1"/>
  <c r="AY70" i="1"/>
  <c r="AZ70" i="1"/>
  <c r="BH70" i="1"/>
  <c r="BI70" i="1"/>
  <c r="BK70" i="1"/>
  <c r="BL70" i="1"/>
  <c r="BQ70" i="1"/>
  <c r="BR70" i="1"/>
  <c r="T71" i="1"/>
  <c r="AC71" i="1"/>
  <c r="AR71" i="1"/>
  <c r="BS71" i="1"/>
  <c r="T72" i="1"/>
  <c r="AC72" i="1"/>
  <c r="BS72" i="1"/>
  <c r="T73" i="1"/>
  <c r="AC73" i="1"/>
  <c r="AI73" i="1"/>
  <c r="AR73" i="1"/>
  <c r="BA73" i="1"/>
  <c r="T74" i="1"/>
  <c r="AC74" i="1"/>
  <c r="AR74" i="1"/>
  <c r="BS74" i="1"/>
  <c r="T75" i="1"/>
  <c r="AC75" i="1"/>
  <c r="BS75" i="1"/>
  <c r="T76" i="1"/>
  <c r="AC76" i="1"/>
  <c r="BS76" i="1"/>
  <c r="T77" i="1"/>
  <c r="AC77" i="1"/>
  <c r="BS77" i="1"/>
  <c r="T78" i="1"/>
  <c r="AC78" i="1"/>
  <c r="BS78" i="1"/>
  <c r="T79" i="1"/>
  <c r="AC79" i="1"/>
  <c r="BS79" i="1"/>
  <c r="N80" i="1"/>
  <c r="T80" i="1"/>
  <c r="AC80" i="1"/>
  <c r="T81" i="1"/>
  <c r="AC81" i="1"/>
  <c r="BS81" i="1"/>
  <c r="T82" i="1"/>
  <c r="AC82" i="1"/>
  <c r="AI82" i="1"/>
  <c r="BA82" i="1"/>
  <c r="BS82" i="1"/>
  <c r="T84" i="1"/>
  <c r="AC84" i="1"/>
  <c r="AI84" i="1"/>
  <c r="T85" i="1"/>
  <c r="AC85" i="1"/>
  <c r="AR85" i="1"/>
  <c r="T86" i="1"/>
  <c r="AC86" i="1"/>
  <c r="AR86" i="1"/>
  <c r="T87" i="1"/>
  <c r="AC87" i="1"/>
  <c r="BS87" i="1"/>
  <c r="T88" i="1"/>
  <c r="AC88" i="1"/>
  <c r="AL88" i="1"/>
  <c r="BS88" i="1"/>
  <c r="T89" i="1"/>
  <c r="AC89" i="1"/>
  <c r="AI89" i="1"/>
  <c r="AR89" i="1"/>
  <c r="BU31" i="1" l="1"/>
  <c r="BT18" i="1"/>
  <c r="BT70" i="1"/>
  <c r="BT57" i="1"/>
  <c r="BT44" i="1"/>
  <c r="BU18" i="1"/>
  <c r="BT31" i="1"/>
  <c r="BU70" i="1"/>
  <c r="BU57" i="1"/>
  <c r="BU44" i="1"/>
</calcChain>
</file>

<file path=xl/sharedStrings.xml><?xml version="1.0" encoding="utf-8"?>
<sst xmlns="http://schemas.openxmlformats.org/spreadsheetml/2006/main" count="732" uniqueCount="66">
  <si>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</si>
  <si>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</si>
  <si>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</si>
  <si>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</si>
  <si>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</si>
  <si>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</si>
  <si>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</si>
  <si>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</si>
  <si>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</si>
  <si>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</si>
  <si>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</si>
  <si>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</si>
  <si>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</si>
  <si>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</si>
  <si>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</si>
  <si>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</si>
  <si>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</si>
  <si>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</si>
  <si>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</si>
  <si>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</si>
  <si>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</si>
  <si>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Ghana</t>
  </si>
  <si>
    <t>Indonesia</t>
  </si>
  <si>
    <t>Malaysia</t>
  </si>
  <si>
    <t>Mauritius</t>
  </si>
  <si>
    <t>Mozambique</t>
  </si>
  <si>
    <t>Nigeria</t>
  </si>
  <si>
    <t>Portugal</t>
  </si>
  <si>
    <t>Singapore</t>
  </si>
  <si>
    <t>Switzerland</t>
  </si>
  <si>
    <t>Thailand</t>
  </si>
  <si>
    <t>United States</t>
  </si>
  <si>
    <t>All countries</t>
  </si>
  <si>
    <t>Total quantity in tons</t>
  </si>
  <si>
    <t>Total FOB value (R'000)</t>
  </si>
  <si>
    <t>Congo, Dem Rep of</t>
  </si>
  <si>
    <t>Malawi</t>
  </si>
  <si>
    <t>Unknown</t>
  </si>
  <si>
    <t>Zambia</t>
  </si>
  <si>
    <t>Zimbabwe</t>
  </si>
  <si>
    <t>India</t>
  </si>
  <si>
    <t>United Kingdom</t>
  </si>
  <si>
    <t>Israel</t>
  </si>
  <si>
    <t>Sri Lanka</t>
  </si>
  <si>
    <t>Netherlands</t>
  </si>
  <si>
    <t>Camaroon</t>
  </si>
  <si>
    <t>France</t>
  </si>
  <si>
    <t>Australia</t>
  </si>
  <si>
    <t>Congo</t>
  </si>
  <si>
    <t>Seychelles</t>
  </si>
  <si>
    <t>Tanzania</t>
  </si>
  <si>
    <t>Angola</t>
  </si>
  <si>
    <t>Botswana</t>
  </si>
  <si>
    <t>Swaziland</t>
  </si>
  <si>
    <t>Japan</t>
  </si>
  <si>
    <t>Lesotho</t>
  </si>
  <si>
    <t>Namibia</t>
  </si>
  <si>
    <t>Lithuania</t>
  </si>
  <si>
    <t>Saint Helena</t>
  </si>
  <si>
    <t>Cameroon</t>
  </si>
  <si>
    <t>Kenya</t>
  </si>
  <si>
    <t>Old: Tariff Line 1513.29 Palm kernel oil - Other</t>
  </si>
  <si>
    <t>Tariff Line 1513.29.10 Palm kernel oil - Other - For Cooking Food</t>
  </si>
  <si>
    <t>Month</t>
  </si>
  <si>
    <t>Saudi Arabia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</si>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</sst>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4" fontId="5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1" fillId="3" borderId="11" xfId="0" applyNumberFormat="1" applyFont="1" applyFill="1" applyBorder="1"/>
    <xf numFmtId="164" fontId="11" fillId="3" borderId="4" xfId="0" applyNumberFormat="1" applyFont="1" applyFill="1" applyBorder="1" applyAlignment="1">
      <alignment wrapText="1"/>
    </xf>
    <xf numFmtId="4" fontId="11" fillId="3" borderId="5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2" xfId="0" applyNumberFormat="1" applyBorder="1"/>
    <xf numFmtId="164" fontId="11" fillId="3" borderId="4" xfId="0" applyNumberFormat="1" applyFont="1" applyFill="1" applyBorder="1"/>
    <xf numFmtId="4" fontId="11" fillId="3" borderId="16" xfId="0" applyNumberFormat="1" applyFont="1" applyFill="1" applyBorder="1"/>
    <xf numFmtId="164" fontId="0" fillId="0" borderId="6" xfId="0" applyNumberFormat="1" applyBorder="1"/>
    <xf numFmtId="4" fontId="0" fillId="0" borderId="17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11" fillId="3" borderId="22" xfId="0" applyFont="1" applyFill="1" applyBorder="1"/>
    <xf numFmtId="0" fontId="10" fillId="3" borderId="16" xfId="0" applyFont="1" applyFill="1" applyBorder="1"/>
    <xf numFmtId="0" fontId="0" fillId="0" borderId="17" xfId="0" applyBorder="1"/>
    <xf numFmtId="0" fontId="0" fillId="0" borderId="2" xfId="0" applyBorder="1"/>
    <xf numFmtId="16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/>
    <xf numFmtId="4" fontId="8" fillId="3" borderId="16" xfId="0" applyNumberFormat="1" applyFont="1" applyFill="1" applyBorder="1"/>
    <xf numFmtId="0" fontId="9" fillId="3" borderId="22" xfId="0" applyFont="1" applyFill="1" applyBorder="1"/>
    <xf numFmtId="0" fontId="7" fillId="3" borderId="16" xfId="0" applyFont="1" applyFill="1" applyBorder="1"/>
    <xf numFmtId="164" fontId="5" fillId="0" borderId="6" xfId="0" applyNumberFormat="1" applyFont="1" applyBorder="1" applyAlignment="1">
      <alignment horizontal="right" wrapText="1"/>
    </xf>
    <xf numFmtId="0" fontId="9" fillId="3" borderId="16" xfId="0" applyFont="1" applyFill="1" applyBorder="1"/>
    <xf numFmtId="164" fontId="9" fillId="3" borderId="4" xfId="0" applyNumberFormat="1" applyFont="1" applyFill="1" applyBorder="1"/>
    <xf numFmtId="4" fontId="9" fillId="3" borderId="11" xfId="0" applyNumberFormat="1" applyFont="1" applyFill="1" applyBorder="1"/>
    <xf numFmtId="4" fontId="9" fillId="3" borderId="16" xfId="0" applyNumberFormat="1" applyFont="1" applyFill="1" applyBorder="1"/>
    <xf numFmtId="0" fontId="12" fillId="3" borderId="22" xfId="0" applyFont="1" applyFill="1" applyBorder="1"/>
    <xf numFmtId="0" fontId="12" fillId="3" borderId="16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16" xfId="0" applyNumberFormat="1" applyFont="1" applyFill="1" applyBorder="1"/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3" borderId="12" xfId="0" applyNumberFormat="1" applyFont="1" applyFill="1" applyBorder="1" applyAlignment="1">
      <alignment horizontal="center" vertical="center" wrapText="1"/>
    </xf>
    <xf numFmtId="4" fontId="14" fillId="3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9" fillId="3" borderId="4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" fontId="14" fillId="3" borderId="12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center" vertical="center" wrapText="1"/>
    </xf>
    <xf numFmtId="4" fontId="14" fillId="3" borderId="15" xfId="0" applyNumberFormat="1" applyFont="1" applyFill="1" applyBorder="1" applyAlignment="1">
      <alignment horizontal="center" vertical="center" wrapText="1"/>
    </xf>
    <xf numFmtId="4" fontId="14" fillId="3" borderId="18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RowHeight="14.4" x14ac:dyDescent="0.3"/>
  <cols>
    <col min="1" max="1" width="8" customWidth="1"/>
    <col min="2" max="2" width="10.5546875" customWidth="1"/>
    <col min="3" max="3" width="10.44140625" style="10" customWidth="1"/>
    <col min="4" max="4" width="10.33203125" style="8" bestFit="1" customWidth="1"/>
    <col min="5" max="5" width="9.44140625" style="8" bestFit="1" customWidth="1"/>
    <col min="6" max="6" width="9.109375" style="10" customWidth="1"/>
    <col min="7" max="7" width="10.33203125" style="8" bestFit="1" customWidth="1"/>
    <col min="8" max="8" width="9.44140625" style="8" bestFit="1" customWidth="1"/>
    <col min="9" max="9" width="9.109375" style="10" customWidth="1"/>
    <col min="10" max="10" width="10.33203125" style="8" bestFit="1" customWidth="1"/>
    <col min="11" max="11" width="9.44140625" style="8" bestFit="1" customWidth="1"/>
    <col min="12" max="12" width="9.109375" style="10" customWidth="1"/>
    <col min="13" max="13" width="10.33203125" style="8" bestFit="1" customWidth="1"/>
    <col min="14" max="14" width="9.44140625" style="8" bestFit="1" customWidth="1"/>
    <col min="15" max="15" width="9.109375" style="10" customWidth="1"/>
    <col min="16" max="16" width="10.33203125" style="8" bestFit="1" customWidth="1"/>
    <col min="17" max="17" width="9.88671875" style="8" bestFit="1" customWidth="1"/>
    <col min="18" max="18" width="12" style="10" customWidth="1"/>
    <col min="19" max="20" width="12" style="8" customWidth="1"/>
    <col min="21" max="21" width="9.109375" style="10" customWidth="1"/>
    <col min="22" max="22" width="10.33203125" style="8" bestFit="1" customWidth="1"/>
    <col min="23" max="23" width="9.4414062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10.88671875" style="10" bestFit="1" customWidth="1"/>
    <col min="28" max="28" width="12" style="8" bestFit="1" customWidth="1"/>
    <col min="29" max="29" width="11.109375" style="8" customWidth="1"/>
    <col min="30" max="30" width="9.109375" style="10" customWidth="1"/>
    <col min="31" max="31" width="10.33203125" style="8" bestFit="1" customWidth="1"/>
    <col min="32" max="32" width="9.44140625" style="8" bestFit="1" customWidth="1"/>
    <col min="33" max="33" width="9.109375" style="10" customWidth="1"/>
    <col min="34" max="34" width="10.33203125" style="8" bestFit="1" customWidth="1"/>
    <col min="35" max="35" width="10.88671875" style="8" bestFit="1" customWidth="1"/>
    <col min="36" max="36" width="9.109375" style="10" customWidth="1"/>
    <col min="37" max="37" width="10.33203125" style="8" bestFit="1" customWidth="1"/>
    <col min="38" max="38" width="10.88671875" style="8" bestFit="1" customWidth="1"/>
    <col min="39" max="39" width="9.109375" style="10" customWidth="1"/>
    <col min="40" max="40" width="10.33203125" style="8" bestFit="1" customWidth="1"/>
    <col min="41" max="41" width="10.5546875" style="8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9.88671875" style="8" bestFit="1" customWidth="1"/>
    <col min="48" max="48" width="9.88671875" style="10" bestFit="1" customWidth="1"/>
    <col min="49" max="49" width="10.88671875" style="8" bestFit="1" customWidth="1"/>
    <col min="50" max="50" width="9.88671875" style="8" bestFit="1" customWidth="1"/>
    <col min="51" max="51" width="9.88671875" style="10" bestFit="1" customWidth="1"/>
    <col min="52" max="52" width="10.8867187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11.33203125" style="8" customWidth="1"/>
    <col min="57" max="57" width="9.109375" style="10" customWidth="1"/>
    <col min="58" max="58" width="10.33203125" style="8" bestFit="1" customWidth="1"/>
    <col min="59" max="59" width="9.88671875" style="8" bestFit="1" customWidth="1"/>
    <col min="60" max="60" width="9.109375" style="10" customWidth="1"/>
    <col min="61" max="61" width="10.33203125" style="8" bestFit="1" customWidth="1"/>
    <col min="62" max="62" width="9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13.33203125" style="10" customWidth="1"/>
    <col min="73" max="73" width="13.33203125" style="8" customWidth="1"/>
    <col min="74" max="74" width="9.109375" style="8"/>
    <col min="75" max="75" width="1.6640625" customWidth="1"/>
    <col min="79" max="79" width="1.6640625" customWidth="1"/>
    <col min="80" max="80" width="12.109375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</row>
    <row r="2" spans="1:177" s="24" customFormat="1" ht="21" customHeight="1" x14ac:dyDescent="0.4">
      <c r="B2" s="21" t="s">
        <v>19</v>
      </c>
      <c r="C2" s="92" t="s">
        <v>62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</row>
    <row r="3" spans="1:177" s="24" customFormat="1" ht="21" customHeight="1" thickBot="1" x14ac:dyDescent="0.45">
      <c r="C3" s="93" t="s">
        <v>61</v>
      </c>
      <c r="D3" s="93"/>
      <c r="E3" s="93"/>
      <c r="F3" s="93"/>
      <c r="G3" s="93"/>
      <c r="H3" s="93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</row>
    <row r="4" spans="1:177" s="12" customFormat="1" ht="45" customHeight="1" x14ac:dyDescent="0.3">
      <c r="A4" s="97" t="s">
        <v>0</v>
      </c>
      <c r="B4" s="98"/>
      <c r="C4" s="94" t="s">
        <v>20</v>
      </c>
      <c r="D4" s="95"/>
      <c r="E4" s="96"/>
      <c r="F4" s="94" t="s">
        <v>45</v>
      </c>
      <c r="G4" s="95"/>
      <c r="H4" s="96"/>
      <c r="I4" s="94" t="s">
        <v>46</v>
      </c>
      <c r="J4" s="95"/>
      <c r="K4" s="96"/>
      <c r="L4" s="94" t="s">
        <v>21</v>
      </c>
      <c r="M4" s="95"/>
      <c r="N4" s="96"/>
      <c r="O4" s="94" t="s">
        <v>40</v>
      </c>
      <c r="P4" s="95"/>
      <c r="Q4" s="96"/>
      <c r="R4" s="94" t="s">
        <v>22</v>
      </c>
      <c r="S4" s="95"/>
      <c r="T4" s="96"/>
      <c r="U4" s="94" t="s">
        <v>42</v>
      </c>
      <c r="V4" s="95"/>
      <c r="W4" s="96"/>
      <c r="X4" s="94" t="s">
        <v>54</v>
      </c>
      <c r="Y4" s="95"/>
      <c r="Z4" s="96"/>
      <c r="AA4" s="94" t="s">
        <v>23</v>
      </c>
      <c r="AB4" s="95"/>
      <c r="AC4" s="96"/>
      <c r="AD4" s="94" t="s">
        <v>36</v>
      </c>
      <c r="AE4" s="95"/>
      <c r="AF4" s="96"/>
      <c r="AG4" s="94" t="s">
        <v>24</v>
      </c>
      <c r="AH4" s="95"/>
      <c r="AI4" s="96"/>
      <c r="AJ4" s="94" t="s">
        <v>25</v>
      </c>
      <c r="AK4" s="95"/>
      <c r="AL4" s="96"/>
      <c r="AM4" s="94" t="s">
        <v>44</v>
      </c>
      <c r="AN4" s="95"/>
      <c r="AO4" s="96"/>
      <c r="AP4" s="94" t="s">
        <v>26</v>
      </c>
      <c r="AQ4" s="95"/>
      <c r="AR4" s="96"/>
      <c r="AS4" s="94" t="s">
        <v>27</v>
      </c>
      <c r="AT4" s="95"/>
      <c r="AU4" s="96"/>
      <c r="AV4" s="94" t="s">
        <v>64</v>
      </c>
      <c r="AW4" s="95"/>
      <c r="AX4" s="96"/>
      <c r="AY4" s="94" t="s">
        <v>28</v>
      </c>
      <c r="AZ4" s="95"/>
      <c r="BA4" s="96"/>
      <c r="BB4" s="94" t="s">
        <v>43</v>
      </c>
      <c r="BC4" s="95"/>
      <c r="BD4" s="96"/>
      <c r="BE4" s="94" t="s">
        <v>53</v>
      </c>
      <c r="BF4" s="95"/>
      <c r="BG4" s="96"/>
      <c r="BH4" s="94" t="s">
        <v>29</v>
      </c>
      <c r="BI4" s="95"/>
      <c r="BJ4" s="96"/>
      <c r="BK4" s="94" t="s">
        <v>30</v>
      </c>
      <c r="BL4" s="95"/>
      <c r="BM4" s="96"/>
      <c r="BN4" s="94" t="s">
        <v>41</v>
      </c>
      <c r="BO4" s="95"/>
      <c r="BP4" s="96"/>
      <c r="BQ4" s="94" t="s">
        <v>31</v>
      </c>
      <c r="BR4" s="95"/>
      <c r="BS4" s="96"/>
      <c r="BT4" s="61" t="s">
        <v>32</v>
      </c>
      <c r="BU4" s="62" t="s">
        <v>32</v>
      </c>
      <c r="BV4" s="11"/>
      <c r="BX4" s="13"/>
      <c r="BY4" s="13"/>
      <c r="BZ4" s="13"/>
      <c r="CB4" s="13"/>
      <c r="CC4" s="13"/>
      <c r="CD4" s="13"/>
      <c r="CF4" s="13"/>
      <c r="CG4" s="13"/>
      <c r="CH4" s="13"/>
      <c r="CJ4" s="13"/>
      <c r="CK4" s="13"/>
      <c r="CL4" s="13"/>
      <c r="CN4" s="13"/>
      <c r="CO4" s="13"/>
      <c r="CP4" s="13"/>
      <c r="CR4" s="13"/>
      <c r="CS4" s="13"/>
      <c r="CT4" s="13"/>
    </row>
    <row r="5" spans="1:177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33</v>
      </c>
      <c r="BU5" s="34" t="s">
        <v>34</v>
      </c>
      <c r="BV5" s="6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55">
        <v>2006</v>
      </c>
      <c r="B6" s="59" t="s">
        <v>5</v>
      </c>
      <c r="C6" s="50">
        <v>0</v>
      </c>
      <c r="D6" s="25">
        <v>0</v>
      </c>
      <c r="E6" s="51">
        <v>0</v>
      </c>
      <c r="F6" s="50">
        <v>0</v>
      </c>
      <c r="G6" s="25">
        <v>0</v>
      </c>
      <c r="H6" s="51">
        <v>0</v>
      </c>
      <c r="I6" s="50">
        <v>0</v>
      </c>
      <c r="J6" s="25">
        <v>0</v>
      </c>
      <c r="K6" s="51">
        <v>0</v>
      </c>
      <c r="L6" s="50">
        <v>0</v>
      </c>
      <c r="M6" s="25">
        <v>0</v>
      </c>
      <c r="N6" s="51">
        <v>0</v>
      </c>
      <c r="O6" s="50">
        <v>0</v>
      </c>
      <c r="P6" s="25">
        <v>0</v>
      </c>
      <c r="Q6" s="51">
        <v>0</v>
      </c>
      <c r="R6" s="67">
        <v>1096</v>
      </c>
      <c r="S6" s="26">
        <v>3831</v>
      </c>
      <c r="T6" s="51">
        <f t="shared" ref="T6:T16" si="0">S6/R6*1000</f>
        <v>3495.4379562043796</v>
      </c>
      <c r="U6" s="50">
        <v>0</v>
      </c>
      <c r="V6" s="25">
        <v>0</v>
      </c>
      <c r="W6" s="51">
        <v>0</v>
      </c>
      <c r="X6" s="50">
        <v>0</v>
      </c>
      <c r="Y6" s="25">
        <v>0</v>
      </c>
      <c r="Z6" s="51">
        <v>0</v>
      </c>
      <c r="AA6" s="50">
        <v>0</v>
      </c>
      <c r="AB6" s="25">
        <v>0</v>
      </c>
      <c r="AC6" s="51">
        <v>0</v>
      </c>
      <c r="AD6" s="50">
        <v>0</v>
      </c>
      <c r="AE6" s="25">
        <v>0</v>
      </c>
      <c r="AF6" s="51">
        <v>0</v>
      </c>
      <c r="AG6" s="50">
        <v>0</v>
      </c>
      <c r="AH6" s="25">
        <v>0</v>
      </c>
      <c r="AI6" s="51">
        <v>0</v>
      </c>
      <c r="AJ6" s="50">
        <v>0</v>
      </c>
      <c r="AK6" s="25">
        <v>0</v>
      </c>
      <c r="AL6" s="51">
        <v>0</v>
      </c>
      <c r="AM6" s="50">
        <v>0</v>
      </c>
      <c r="AN6" s="25">
        <v>0</v>
      </c>
      <c r="AO6" s="51">
        <v>0</v>
      </c>
      <c r="AP6" s="50">
        <v>0</v>
      </c>
      <c r="AQ6" s="25">
        <v>0</v>
      </c>
      <c r="AR6" s="51">
        <v>0</v>
      </c>
      <c r="AS6" s="50">
        <v>0</v>
      </c>
      <c r="AT6" s="25">
        <v>0</v>
      </c>
      <c r="AU6" s="51">
        <v>0</v>
      </c>
      <c r="AV6" s="50">
        <v>0</v>
      </c>
      <c r="AW6" s="25">
        <v>0</v>
      </c>
      <c r="AX6" s="51">
        <v>0</v>
      </c>
      <c r="AY6" s="50">
        <v>0</v>
      </c>
      <c r="AZ6" s="25">
        <v>0</v>
      </c>
      <c r="BA6" s="51">
        <v>0</v>
      </c>
      <c r="BB6" s="50">
        <v>0</v>
      </c>
      <c r="BC6" s="25">
        <v>0</v>
      </c>
      <c r="BD6" s="51">
        <v>0</v>
      </c>
      <c r="BE6" s="50">
        <v>0</v>
      </c>
      <c r="BF6" s="25">
        <v>0</v>
      </c>
      <c r="BG6" s="51">
        <v>0</v>
      </c>
      <c r="BH6" s="50">
        <v>0</v>
      </c>
      <c r="BI6" s="25">
        <v>0</v>
      </c>
      <c r="BJ6" s="51">
        <v>0</v>
      </c>
      <c r="BK6" s="50">
        <v>0</v>
      </c>
      <c r="BL6" s="25">
        <v>0</v>
      </c>
      <c r="BM6" s="51">
        <v>0</v>
      </c>
      <c r="BN6" s="50">
        <v>0</v>
      </c>
      <c r="BO6" s="25">
        <v>0</v>
      </c>
      <c r="BP6" s="51">
        <v>0</v>
      </c>
      <c r="BQ6" s="50">
        <v>0</v>
      </c>
      <c r="BR6" s="25">
        <v>0</v>
      </c>
      <c r="BS6" s="51">
        <v>0</v>
      </c>
      <c r="BT6" s="27">
        <f t="shared" ref="BT6:BT18" si="1">SUM(BQ6,BK6,BH6,AY6,AS6,AP6,AJ6,AG6,AA6,R6,L6,C6,BN6,O6)</f>
        <v>1096</v>
      </c>
      <c r="BU6" s="28">
        <f t="shared" ref="BU6:BU18" si="2">SUM(BR6,BL6,BI6,AZ6,AT6,AQ6,AK6,AH6,AB6,S6,M6,D6,BO6,P6)</f>
        <v>3831</v>
      </c>
      <c r="BV6" s="6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60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5">
        <v>1300</v>
      </c>
      <c r="S7" s="14">
        <v>4612</v>
      </c>
      <c r="T7" s="46">
        <f t="shared" si="0"/>
        <v>3547.6923076923076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5">
        <v>950</v>
      </c>
      <c r="AB7" s="14">
        <v>3071</v>
      </c>
      <c r="AC7" s="46">
        <f t="shared" ref="AC7:AC17" si="3">AB7/AA7*1000</f>
        <v>3232.6315789473683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9">
        <f t="shared" si="1"/>
        <v>2250</v>
      </c>
      <c r="BU7" s="15">
        <f t="shared" si="2"/>
        <v>7683</v>
      </c>
      <c r="BV7" s="6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60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1</v>
      </c>
      <c r="N8" s="46">
        <v>0</v>
      </c>
      <c r="O8" s="47">
        <v>0</v>
      </c>
      <c r="P8" s="7">
        <v>0</v>
      </c>
      <c r="Q8" s="46">
        <v>0</v>
      </c>
      <c r="R8" s="45">
        <v>1291</v>
      </c>
      <c r="S8" s="14">
        <v>4479</v>
      </c>
      <c r="T8" s="46">
        <f t="shared" si="0"/>
        <v>3469.4035631293573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5">
        <v>1778</v>
      </c>
      <c r="AB8" s="14">
        <v>6668</v>
      </c>
      <c r="AC8" s="46">
        <f t="shared" si="3"/>
        <v>3750.2812148481439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0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7">
        <v>0</v>
      </c>
      <c r="BC8" s="7">
        <v>0</v>
      </c>
      <c r="BD8" s="46">
        <v>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5">
        <v>6</v>
      </c>
      <c r="BL8" s="14">
        <v>44</v>
      </c>
      <c r="BM8" s="46">
        <f>BL8/BK8*1000</f>
        <v>7333.333333333333</v>
      </c>
      <c r="BN8" s="47">
        <v>0</v>
      </c>
      <c r="BO8" s="7">
        <v>2</v>
      </c>
      <c r="BP8" s="46">
        <v>0</v>
      </c>
      <c r="BQ8" s="47">
        <v>0</v>
      </c>
      <c r="BR8" s="7">
        <v>0</v>
      </c>
      <c r="BS8" s="46">
        <v>0</v>
      </c>
      <c r="BT8" s="9">
        <f t="shared" si="1"/>
        <v>3075</v>
      </c>
      <c r="BU8" s="15">
        <f t="shared" si="2"/>
        <v>11194</v>
      </c>
      <c r="BV8" s="6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60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5">
        <v>611</v>
      </c>
      <c r="S9" s="14">
        <v>2103</v>
      </c>
      <c r="T9" s="46">
        <f t="shared" si="0"/>
        <v>3441.8985270049102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5">
        <v>1619</v>
      </c>
      <c r="AB9" s="14">
        <v>6301</v>
      </c>
      <c r="AC9" s="46">
        <f t="shared" si="3"/>
        <v>3891.9085855466337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9">
        <f t="shared" si="1"/>
        <v>2230</v>
      </c>
      <c r="BU9" s="15">
        <f t="shared" si="2"/>
        <v>8404</v>
      </c>
      <c r="BV9" s="6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60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5">
        <v>903</v>
      </c>
      <c r="S10" s="14">
        <v>3187</v>
      </c>
      <c r="T10" s="46">
        <f t="shared" si="0"/>
        <v>3529.3466223698783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5">
        <v>2291</v>
      </c>
      <c r="AB10" s="14">
        <v>7691</v>
      </c>
      <c r="AC10" s="46">
        <f t="shared" si="3"/>
        <v>3357.0493234395462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5">
        <v>20</v>
      </c>
      <c r="AZ10" s="14">
        <v>89</v>
      </c>
      <c r="BA10" s="46">
        <f>AZ10/AY10*1000</f>
        <v>4450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9">
        <f t="shared" si="1"/>
        <v>3214</v>
      </c>
      <c r="BU10" s="15">
        <f t="shared" si="2"/>
        <v>10967</v>
      </c>
      <c r="BV10" s="6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60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5">
        <v>1072</v>
      </c>
      <c r="S11" s="14">
        <v>3906</v>
      </c>
      <c r="T11" s="46">
        <f t="shared" si="0"/>
        <v>3643.6567164179105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5">
        <v>2711</v>
      </c>
      <c r="AB11" s="14">
        <v>10757</v>
      </c>
      <c r="AC11" s="46">
        <f t="shared" si="3"/>
        <v>3967.9085208410179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9">
        <f t="shared" si="1"/>
        <v>3783</v>
      </c>
      <c r="BU11" s="15">
        <f t="shared" si="2"/>
        <v>14663</v>
      </c>
      <c r="BV11" s="6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60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5">
        <v>1</v>
      </c>
      <c r="M12" s="14">
        <v>1</v>
      </c>
      <c r="N12" s="46">
        <f>M12/L12*1000</f>
        <v>1000</v>
      </c>
      <c r="O12" s="47">
        <v>0</v>
      </c>
      <c r="P12" s="7">
        <v>0</v>
      </c>
      <c r="Q12" s="46">
        <v>0</v>
      </c>
      <c r="R12" s="45">
        <v>550</v>
      </c>
      <c r="S12" s="14">
        <v>2102</v>
      </c>
      <c r="T12" s="46">
        <f t="shared" si="0"/>
        <v>3821.818181818182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5">
        <v>2571</v>
      </c>
      <c r="AB12" s="14">
        <v>10067</v>
      </c>
      <c r="AC12" s="46">
        <f t="shared" si="3"/>
        <v>3915.5970439517696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9">
        <f t="shared" si="1"/>
        <v>3122</v>
      </c>
      <c r="BU12" s="15">
        <f t="shared" si="2"/>
        <v>12170</v>
      </c>
      <c r="BV12" s="6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60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1</v>
      </c>
      <c r="Q13" s="46">
        <v>0</v>
      </c>
      <c r="R13" s="45">
        <v>801</v>
      </c>
      <c r="S13" s="14">
        <v>2910</v>
      </c>
      <c r="T13" s="46">
        <f t="shared" si="0"/>
        <v>3632.9588014981273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5">
        <v>1630</v>
      </c>
      <c r="AB13" s="14">
        <v>5960</v>
      </c>
      <c r="AC13" s="46">
        <f t="shared" si="3"/>
        <v>3656.4417177914111</v>
      </c>
      <c r="AD13" s="47">
        <v>0</v>
      </c>
      <c r="AE13" s="7">
        <v>1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1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9">
        <f t="shared" si="1"/>
        <v>2431</v>
      </c>
      <c r="BU13" s="15">
        <f t="shared" si="2"/>
        <v>8871</v>
      </c>
      <c r="BV13" s="6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60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5">
        <v>500</v>
      </c>
      <c r="S14" s="14">
        <v>2026</v>
      </c>
      <c r="T14" s="46">
        <f t="shared" si="0"/>
        <v>4051.9999999999995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5">
        <v>1629</v>
      </c>
      <c r="AB14" s="14">
        <v>6309</v>
      </c>
      <c r="AC14" s="46">
        <f t="shared" si="3"/>
        <v>3872.9281767955804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9">
        <f t="shared" si="1"/>
        <v>2129</v>
      </c>
      <c r="BU14" s="15">
        <f t="shared" si="2"/>
        <v>8335</v>
      </c>
      <c r="BV14" s="6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60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5">
        <v>3523</v>
      </c>
      <c r="AB15" s="14">
        <v>14939</v>
      </c>
      <c r="AC15" s="46">
        <f t="shared" si="3"/>
        <v>4240.4200965086575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5">
        <v>3</v>
      </c>
      <c r="AZ15" s="14">
        <v>135</v>
      </c>
      <c r="BA15" s="46">
        <f>AZ15/AY15*1000</f>
        <v>45000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9">
        <f t="shared" si="1"/>
        <v>3526</v>
      </c>
      <c r="BU15" s="15">
        <f t="shared" si="2"/>
        <v>15074</v>
      </c>
      <c r="BV15" s="6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60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5">
        <v>2151</v>
      </c>
      <c r="S16" s="14">
        <v>8407</v>
      </c>
      <c r="T16" s="46">
        <f t="shared" si="0"/>
        <v>3908.4146908414691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5">
        <v>3747</v>
      </c>
      <c r="AB16" s="14">
        <v>11554</v>
      </c>
      <c r="AC16" s="46">
        <f t="shared" si="3"/>
        <v>3083.5334934614357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9">
        <f t="shared" si="1"/>
        <v>5898</v>
      </c>
      <c r="BU16" s="15">
        <f t="shared" si="2"/>
        <v>19961</v>
      </c>
      <c r="BV16" s="6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60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5">
        <v>2801</v>
      </c>
      <c r="AB17" s="14">
        <v>11420</v>
      </c>
      <c r="AC17" s="46">
        <f t="shared" si="3"/>
        <v>4077.1153159585865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9">
        <f t="shared" si="1"/>
        <v>2801</v>
      </c>
      <c r="BU17" s="15">
        <f t="shared" si="2"/>
        <v>11420</v>
      </c>
      <c r="BV17" s="6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s="5" customFormat="1" ht="15" thickBot="1" x14ac:dyDescent="0.35">
      <c r="A18" s="65"/>
      <c r="B18" s="66" t="s">
        <v>17</v>
      </c>
      <c r="C18" s="63">
        <f>SUM(C6:C17)</f>
        <v>0</v>
      </c>
      <c r="D18" s="29">
        <f>SUM(D6:D17)</f>
        <v>0</v>
      </c>
      <c r="E18" s="64"/>
      <c r="F18" s="63">
        <f>SUM(F6:F17)</f>
        <v>0</v>
      </c>
      <c r="G18" s="29">
        <f>SUM(G6:G17)</f>
        <v>0</v>
      </c>
      <c r="H18" s="64"/>
      <c r="I18" s="63">
        <f>SUM(I6:I17)</f>
        <v>0</v>
      </c>
      <c r="J18" s="29">
        <f>SUM(J6:J17)</f>
        <v>0</v>
      </c>
      <c r="K18" s="64"/>
      <c r="L18" s="63">
        <f>SUM(L6:L17)</f>
        <v>1</v>
      </c>
      <c r="M18" s="29">
        <f>SUM(M6:M17)</f>
        <v>2</v>
      </c>
      <c r="N18" s="64"/>
      <c r="O18" s="63">
        <f>SUM(O6:O17)</f>
        <v>0</v>
      </c>
      <c r="P18" s="29">
        <f>SUM(P6:P17)</f>
        <v>1</v>
      </c>
      <c r="Q18" s="64"/>
      <c r="R18" s="63">
        <f>SUM(R6:R17)</f>
        <v>10275</v>
      </c>
      <c r="S18" s="29">
        <f>SUM(S6:S17)</f>
        <v>37563</v>
      </c>
      <c r="T18" s="64"/>
      <c r="U18" s="63">
        <f>SUM(U6:U17)</f>
        <v>0</v>
      </c>
      <c r="V18" s="29">
        <f>SUM(V6:V17)</f>
        <v>0</v>
      </c>
      <c r="W18" s="64"/>
      <c r="X18" s="63">
        <f>SUM(X6:X17)</f>
        <v>0</v>
      </c>
      <c r="Y18" s="29">
        <f>SUM(Y6:Y17)</f>
        <v>0</v>
      </c>
      <c r="Z18" s="64"/>
      <c r="AA18" s="63">
        <f>SUM(AA6:AA17)</f>
        <v>25250</v>
      </c>
      <c r="AB18" s="29">
        <f>SUM(AB6:AB17)</f>
        <v>94737</v>
      </c>
      <c r="AC18" s="64"/>
      <c r="AD18" s="63">
        <f>SUM(AD6:AD17)</f>
        <v>0</v>
      </c>
      <c r="AE18" s="29">
        <f>SUM(AE6:AE17)</f>
        <v>1</v>
      </c>
      <c r="AF18" s="64"/>
      <c r="AG18" s="63">
        <f>SUM(AG6:AG17)</f>
        <v>0</v>
      </c>
      <c r="AH18" s="29">
        <f>SUM(AH6:AH17)</f>
        <v>0</v>
      </c>
      <c r="AI18" s="64"/>
      <c r="AJ18" s="63">
        <f>SUM(AJ6:AJ17)</f>
        <v>0</v>
      </c>
      <c r="AK18" s="29">
        <f>SUM(AK6:AK17)</f>
        <v>0</v>
      </c>
      <c r="AL18" s="64"/>
      <c r="AM18" s="63">
        <f>SUM(AM6:AM17)</f>
        <v>0</v>
      </c>
      <c r="AN18" s="29">
        <f>SUM(AN6:AN17)</f>
        <v>1</v>
      </c>
      <c r="AO18" s="64"/>
      <c r="AP18" s="63">
        <f>SUM(AP6:AP17)</f>
        <v>0</v>
      </c>
      <c r="AQ18" s="29">
        <f>SUM(AQ6:AQ17)</f>
        <v>0</v>
      </c>
      <c r="AR18" s="64"/>
      <c r="AS18" s="63">
        <f>SUM(AS6:AS17)</f>
        <v>0</v>
      </c>
      <c r="AT18" s="29">
        <f>SUM(AT6:AT17)</f>
        <v>0</v>
      </c>
      <c r="AU18" s="64"/>
      <c r="AV18" s="63">
        <f>SUM(AV6:AV17)</f>
        <v>0</v>
      </c>
      <c r="AW18" s="29">
        <f>SUM(AW6:AW17)</f>
        <v>0</v>
      </c>
      <c r="AX18" s="64"/>
      <c r="AY18" s="63">
        <f>SUM(AY6:AY17)</f>
        <v>23</v>
      </c>
      <c r="AZ18" s="29">
        <f>SUM(AZ6:AZ17)</f>
        <v>224</v>
      </c>
      <c r="BA18" s="64"/>
      <c r="BB18" s="63">
        <f>SUM(BB6:BB17)</f>
        <v>0</v>
      </c>
      <c r="BC18" s="29">
        <f>SUM(BC6:BC17)</f>
        <v>0</v>
      </c>
      <c r="BD18" s="64"/>
      <c r="BE18" s="63">
        <f>SUM(BE6:BE17)</f>
        <v>0</v>
      </c>
      <c r="BF18" s="29">
        <f>SUM(BF6:BF17)</f>
        <v>0</v>
      </c>
      <c r="BG18" s="64"/>
      <c r="BH18" s="63">
        <f>SUM(BH6:BH17)</f>
        <v>0</v>
      </c>
      <c r="BI18" s="29">
        <f>SUM(BI6:BI17)</f>
        <v>0</v>
      </c>
      <c r="BJ18" s="64"/>
      <c r="BK18" s="63">
        <f>SUM(BK6:BK17)</f>
        <v>6</v>
      </c>
      <c r="BL18" s="29">
        <f>SUM(BL6:BL17)</f>
        <v>44</v>
      </c>
      <c r="BM18" s="64"/>
      <c r="BN18" s="63">
        <f>SUM(BN6:BN17)</f>
        <v>0</v>
      </c>
      <c r="BO18" s="29">
        <f>SUM(BO6:BO17)</f>
        <v>2</v>
      </c>
      <c r="BP18" s="64"/>
      <c r="BQ18" s="63">
        <f>SUM(BQ6:BQ17)</f>
        <v>0</v>
      </c>
      <c r="BR18" s="29">
        <f>SUM(BR6:BR17)</f>
        <v>0</v>
      </c>
      <c r="BS18" s="64"/>
      <c r="BT18" s="30">
        <f t="shared" si="1"/>
        <v>35555</v>
      </c>
      <c r="BU18" s="31">
        <f t="shared" si="2"/>
        <v>132573</v>
      </c>
      <c r="BV18" s="6"/>
      <c r="BW18" s="4"/>
      <c r="BX18" s="1"/>
      <c r="BY18" s="1"/>
      <c r="BZ18" s="1"/>
      <c r="CA18" s="4"/>
      <c r="CB18" s="1"/>
      <c r="CC18" s="1"/>
      <c r="CD18" s="1"/>
      <c r="CE18" s="4"/>
      <c r="CF18" s="1"/>
      <c r="CG18" s="1"/>
      <c r="CH18" s="1"/>
      <c r="CI18" s="4"/>
      <c r="CJ18" s="1"/>
      <c r="CK18" s="1"/>
      <c r="CL18" s="1"/>
      <c r="CM18" s="4"/>
      <c r="CN18" s="1"/>
      <c r="CO18" s="1"/>
      <c r="CP18" s="1"/>
      <c r="CQ18" s="4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67">
        <v>3994</v>
      </c>
      <c r="S19" s="26">
        <v>17872</v>
      </c>
      <c r="T19" s="51">
        <f t="shared" ref="T19:T30" si="4">S19/R19*1000</f>
        <v>4474.7120681021534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67">
        <v>1857</v>
      </c>
      <c r="AB19" s="26">
        <v>7309</v>
      </c>
      <c r="AC19" s="51">
        <f t="shared" ref="AC19:AC30" si="5">AB19/AA19*1000</f>
        <v>3935.9181475498117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4</v>
      </c>
      <c r="BP19" s="51">
        <v>0</v>
      </c>
      <c r="BQ19" s="50">
        <v>0</v>
      </c>
      <c r="BR19" s="25">
        <v>0</v>
      </c>
      <c r="BS19" s="51">
        <v>0</v>
      </c>
      <c r="BT19" s="27">
        <f t="shared" ref="BT19:BT31" si="6">SUM(BQ19,BK19,BH19,AY19,AS19,AP19,AJ19,AG19,AA19,R19,L19,C19,BN19,O19,BB19,U19)</f>
        <v>5851</v>
      </c>
      <c r="BU19" s="28">
        <f t="shared" ref="BU19:BU31" si="7">SUM(BR19,BL19,BI19,AZ19,AT19,AQ19,AK19,AH19,AB19,S19,M19,D19,BO19,P19,BC19,V19)</f>
        <v>25185</v>
      </c>
      <c r="BV19" s="6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5">
        <v>2073</v>
      </c>
      <c r="S20" s="14">
        <v>10282</v>
      </c>
      <c r="T20" s="46">
        <f t="shared" si="4"/>
        <v>4959.9614085865896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5">
        <v>1100</v>
      </c>
      <c r="AB20" s="14">
        <v>4768</v>
      </c>
      <c r="AC20" s="46">
        <f t="shared" si="5"/>
        <v>4334.545454545455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0</v>
      </c>
      <c r="BP20" s="46">
        <v>0</v>
      </c>
      <c r="BQ20" s="47">
        <v>0</v>
      </c>
      <c r="BR20" s="7">
        <v>0</v>
      </c>
      <c r="BS20" s="46">
        <v>0</v>
      </c>
      <c r="BT20" s="9">
        <f t="shared" si="6"/>
        <v>3173</v>
      </c>
      <c r="BU20" s="15">
        <f t="shared" si="7"/>
        <v>15050</v>
      </c>
      <c r="BV20" s="6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5">
        <v>39</v>
      </c>
      <c r="S21" s="14">
        <v>324</v>
      </c>
      <c r="T21" s="46">
        <f t="shared" si="4"/>
        <v>8307.6923076923085</v>
      </c>
      <c r="U21" s="47">
        <v>0</v>
      </c>
      <c r="V21" s="7">
        <v>2</v>
      </c>
      <c r="W21" s="46">
        <v>0</v>
      </c>
      <c r="X21" s="47">
        <v>0</v>
      </c>
      <c r="Y21" s="7">
        <v>0</v>
      </c>
      <c r="Z21" s="46">
        <v>0</v>
      </c>
      <c r="AA21" s="45">
        <v>370</v>
      </c>
      <c r="AB21" s="14">
        <v>1582</v>
      </c>
      <c r="AC21" s="46">
        <f t="shared" si="5"/>
        <v>4275.6756756756758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9">
        <f t="shared" si="6"/>
        <v>409</v>
      </c>
      <c r="BU21" s="15">
        <f t="shared" si="7"/>
        <v>1908</v>
      </c>
      <c r="BV21" s="6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1</v>
      </c>
      <c r="N22" s="46">
        <v>0</v>
      </c>
      <c r="O22" s="47">
        <v>0</v>
      </c>
      <c r="P22" s="7">
        <v>0</v>
      </c>
      <c r="Q22" s="46">
        <v>0</v>
      </c>
      <c r="R22" s="45">
        <v>694</v>
      </c>
      <c r="S22" s="14">
        <v>3407</v>
      </c>
      <c r="T22" s="46">
        <f t="shared" si="4"/>
        <v>4909.2219020172906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5">
        <v>393</v>
      </c>
      <c r="AB22" s="14">
        <v>1949</v>
      </c>
      <c r="AC22" s="46">
        <f t="shared" si="5"/>
        <v>4959.2875318066153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9">
        <f t="shared" si="6"/>
        <v>1087</v>
      </c>
      <c r="BU22" s="15">
        <f t="shared" si="7"/>
        <v>5357</v>
      </c>
      <c r="BV22" s="6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5">
        <v>1931</v>
      </c>
      <c r="S23" s="14">
        <v>8931</v>
      </c>
      <c r="T23" s="46">
        <f t="shared" si="4"/>
        <v>4625.0647332988092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5">
        <v>415</v>
      </c>
      <c r="AB23" s="14">
        <v>2056</v>
      </c>
      <c r="AC23" s="46">
        <f t="shared" si="5"/>
        <v>4954.2168674698796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8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9">
        <f t="shared" si="6"/>
        <v>2346</v>
      </c>
      <c r="BU23" s="15">
        <f t="shared" si="7"/>
        <v>10995</v>
      </c>
      <c r="BV23" s="6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5">
        <v>1609</v>
      </c>
      <c r="S24" s="14">
        <v>7938</v>
      </c>
      <c r="T24" s="46">
        <f t="shared" si="4"/>
        <v>4933.4990677439409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5">
        <v>2611</v>
      </c>
      <c r="AB24" s="14">
        <v>13833</v>
      </c>
      <c r="AC24" s="46">
        <f t="shared" si="5"/>
        <v>5297.9701263883571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1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9">
        <f t="shared" si="6"/>
        <v>4220</v>
      </c>
      <c r="BU24" s="15">
        <f t="shared" si="7"/>
        <v>21772</v>
      </c>
      <c r="BV24" s="6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5">
        <v>62</v>
      </c>
      <c r="S25" s="14">
        <v>393</v>
      </c>
      <c r="T25" s="46">
        <f t="shared" si="4"/>
        <v>6338.7096774193551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5">
        <v>1436</v>
      </c>
      <c r="AB25" s="14">
        <v>8206</v>
      </c>
      <c r="AC25" s="46">
        <f t="shared" si="5"/>
        <v>5714.4846796657384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0</v>
      </c>
      <c r="BP25" s="46">
        <v>0</v>
      </c>
      <c r="BQ25" s="47">
        <v>0</v>
      </c>
      <c r="BR25" s="7">
        <v>0</v>
      </c>
      <c r="BS25" s="46">
        <v>0</v>
      </c>
      <c r="BT25" s="9">
        <f t="shared" si="6"/>
        <v>1498</v>
      </c>
      <c r="BU25" s="15">
        <f t="shared" si="7"/>
        <v>8599</v>
      </c>
      <c r="BV25" s="6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5">
        <v>3508</v>
      </c>
      <c r="AB26" s="14">
        <v>19258</v>
      </c>
      <c r="AC26" s="46">
        <f t="shared" si="5"/>
        <v>5489.7377423033067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9">
        <f t="shared" si="6"/>
        <v>3508</v>
      </c>
      <c r="BU26" s="15">
        <f t="shared" si="7"/>
        <v>19258</v>
      </c>
      <c r="BV26" s="6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1</v>
      </c>
      <c r="N27" s="46">
        <v>0</v>
      </c>
      <c r="O27" s="47">
        <v>0</v>
      </c>
      <c r="P27" s="7">
        <v>0</v>
      </c>
      <c r="Q27" s="46">
        <v>0</v>
      </c>
      <c r="R27" s="45">
        <v>536</v>
      </c>
      <c r="S27" s="14">
        <v>2989</v>
      </c>
      <c r="T27" s="46">
        <f t="shared" si="4"/>
        <v>5576.4925373134329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5">
        <v>3020</v>
      </c>
      <c r="AB27" s="14">
        <v>21002</v>
      </c>
      <c r="AC27" s="46">
        <f t="shared" si="5"/>
        <v>6954.3046357615895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9">
        <f t="shared" si="6"/>
        <v>3556</v>
      </c>
      <c r="BU27" s="15">
        <f t="shared" si="7"/>
        <v>23992</v>
      </c>
      <c r="BV27" s="6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5">
        <v>40</v>
      </c>
      <c r="S28" s="14">
        <v>268</v>
      </c>
      <c r="T28" s="46">
        <f t="shared" si="4"/>
        <v>6700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5">
        <v>1199</v>
      </c>
      <c r="AB28" s="14">
        <v>7480</v>
      </c>
      <c r="AC28" s="46">
        <f t="shared" si="5"/>
        <v>6238.5321100917427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4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9">
        <f t="shared" si="6"/>
        <v>1239</v>
      </c>
      <c r="BU28" s="15">
        <f t="shared" si="7"/>
        <v>7752</v>
      </c>
      <c r="BV28" s="6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5">
        <v>766</v>
      </c>
      <c r="S29" s="14">
        <v>4848</v>
      </c>
      <c r="T29" s="46">
        <f t="shared" si="4"/>
        <v>6328.9817232375972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5">
        <v>3895</v>
      </c>
      <c r="AB29" s="14">
        <v>25339</v>
      </c>
      <c r="AC29" s="46">
        <f t="shared" si="5"/>
        <v>6505.5198973042361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9">
        <f t="shared" si="6"/>
        <v>4661</v>
      </c>
      <c r="BU29" s="15">
        <f t="shared" si="7"/>
        <v>30187</v>
      </c>
      <c r="BV29" s="6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1</v>
      </c>
      <c r="N30" s="46">
        <v>0</v>
      </c>
      <c r="O30" s="47">
        <v>0</v>
      </c>
      <c r="P30" s="7">
        <v>0</v>
      </c>
      <c r="Q30" s="46">
        <v>0</v>
      </c>
      <c r="R30" s="45">
        <v>410</v>
      </c>
      <c r="S30" s="14">
        <v>2724</v>
      </c>
      <c r="T30" s="46">
        <f t="shared" si="4"/>
        <v>6643.9024390243903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5">
        <v>763</v>
      </c>
      <c r="AB30" s="14">
        <v>5749</v>
      </c>
      <c r="AC30" s="46">
        <f t="shared" si="5"/>
        <v>7534.7313237221497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9">
        <f t="shared" si="6"/>
        <v>1173</v>
      </c>
      <c r="BU30" s="15">
        <f t="shared" si="7"/>
        <v>8474</v>
      </c>
      <c r="BV30" s="6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s="5" customFormat="1" ht="15" thickBot="1" x14ac:dyDescent="0.35">
      <c r="A31" s="65"/>
      <c r="B31" s="66" t="s">
        <v>17</v>
      </c>
      <c r="C31" s="63">
        <f>SUM(C19:C30)</f>
        <v>0</v>
      </c>
      <c r="D31" s="29">
        <f>SUM(D19:D30)</f>
        <v>0</v>
      </c>
      <c r="E31" s="64"/>
      <c r="F31" s="63">
        <f>SUM(F19:F30)</f>
        <v>0</v>
      </c>
      <c r="G31" s="29">
        <f>SUM(G19:G30)</f>
        <v>0</v>
      </c>
      <c r="H31" s="64"/>
      <c r="I31" s="63">
        <f>SUM(I19:I30)</f>
        <v>0</v>
      </c>
      <c r="J31" s="29">
        <f>SUM(J19:J30)</f>
        <v>0</v>
      </c>
      <c r="K31" s="64"/>
      <c r="L31" s="63">
        <f>SUM(L19:L30)</f>
        <v>0</v>
      </c>
      <c r="M31" s="29">
        <f>SUM(M19:M30)</f>
        <v>3</v>
      </c>
      <c r="N31" s="64"/>
      <c r="O31" s="63">
        <f>SUM(O19:O30)</f>
        <v>0</v>
      </c>
      <c r="P31" s="29">
        <f>SUM(P19:P30)</f>
        <v>0</v>
      </c>
      <c r="Q31" s="64"/>
      <c r="R31" s="63">
        <f>SUM(R19:R30)</f>
        <v>12154</v>
      </c>
      <c r="S31" s="29">
        <f>SUM(S19:S30)</f>
        <v>59976</v>
      </c>
      <c r="T31" s="64"/>
      <c r="U31" s="63">
        <f>SUM(U19:U30)</f>
        <v>0</v>
      </c>
      <c r="V31" s="29">
        <f>SUM(V19:V30)</f>
        <v>2</v>
      </c>
      <c r="W31" s="64"/>
      <c r="X31" s="63">
        <f>SUM(X19:X30)</f>
        <v>0</v>
      </c>
      <c r="Y31" s="29">
        <f>SUM(Y19:Y30)</f>
        <v>0</v>
      </c>
      <c r="Z31" s="64"/>
      <c r="AA31" s="63">
        <f>SUM(AA19:AA30)</f>
        <v>20567</v>
      </c>
      <c r="AB31" s="29">
        <f>SUM(AB19:AB30)</f>
        <v>118531</v>
      </c>
      <c r="AC31" s="64"/>
      <c r="AD31" s="63">
        <f>SUM(AD19:AD30)</f>
        <v>0</v>
      </c>
      <c r="AE31" s="29">
        <f>SUM(AE19:AE30)</f>
        <v>0</v>
      </c>
      <c r="AF31" s="64"/>
      <c r="AG31" s="63">
        <f>SUM(AG19:AG30)</f>
        <v>0</v>
      </c>
      <c r="AH31" s="29">
        <f>SUM(AH19:AH30)</f>
        <v>0</v>
      </c>
      <c r="AI31" s="64"/>
      <c r="AJ31" s="63">
        <f>SUM(AJ19:AJ30)</f>
        <v>0</v>
      </c>
      <c r="AK31" s="29">
        <f>SUM(AK19:AK30)</f>
        <v>0</v>
      </c>
      <c r="AL31" s="64"/>
      <c r="AM31" s="63">
        <f>SUM(AM19:AM30)</f>
        <v>0</v>
      </c>
      <c r="AN31" s="29">
        <f>SUM(AN19:AN30)</f>
        <v>0</v>
      </c>
      <c r="AO31" s="64"/>
      <c r="AP31" s="63">
        <f>SUM(AP19:AP30)</f>
        <v>0</v>
      </c>
      <c r="AQ31" s="29">
        <f>SUM(AQ19:AQ30)</f>
        <v>1</v>
      </c>
      <c r="AR31" s="64"/>
      <c r="AS31" s="63">
        <f>SUM(AS19:AS30)</f>
        <v>0</v>
      </c>
      <c r="AT31" s="29">
        <f>SUM(AT19:AT30)</f>
        <v>8</v>
      </c>
      <c r="AU31" s="64"/>
      <c r="AV31" s="63">
        <f>SUM(AV19:AV30)</f>
        <v>0</v>
      </c>
      <c r="AW31" s="29">
        <f>SUM(AW19:AW30)</f>
        <v>0</v>
      </c>
      <c r="AX31" s="64"/>
      <c r="AY31" s="63">
        <f>SUM(AY19:AY30)</f>
        <v>0</v>
      </c>
      <c r="AZ31" s="29">
        <f>SUM(AZ19:AZ30)</f>
        <v>0</v>
      </c>
      <c r="BA31" s="64"/>
      <c r="BB31" s="63">
        <f>SUM(BB19:BB30)</f>
        <v>0</v>
      </c>
      <c r="BC31" s="29">
        <f>SUM(BC19:BC30)</f>
        <v>4</v>
      </c>
      <c r="BD31" s="64"/>
      <c r="BE31" s="63">
        <f>SUM(BE19:BE30)</f>
        <v>0</v>
      </c>
      <c r="BF31" s="29">
        <f>SUM(BF19:BF30)</f>
        <v>0</v>
      </c>
      <c r="BG31" s="64"/>
      <c r="BH31" s="63">
        <f>SUM(BH19:BH30)</f>
        <v>0</v>
      </c>
      <c r="BI31" s="29">
        <f>SUM(BI19:BI30)</f>
        <v>0</v>
      </c>
      <c r="BJ31" s="64"/>
      <c r="BK31" s="63">
        <f>SUM(BK19:BK30)</f>
        <v>0</v>
      </c>
      <c r="BL31" s="29">
        <f>SUM(BL19:BL30)</f>
        <v>0</v>
      </c>
      <c r="BM31" s="64"/>
      <c r="BN31" s="63">
        <f>SUM(BN19:BN30)</f>
        <v>0</v>
      </c>
      <c r="BO31" s="29">
        <f>SUM(BO19:BO30)</f>
        <v>4</v>
      </c>
      <c r="BP31" s="64"/>
      <c r="BQ31" s="63">
        <f>SUM(BQ19:BQ30)</f>
        <v>0</v>
      </c>
      <c r="BR31" s="29">
        <f>SUM(BR19:BR30)</f>
        <v>0</v>
      </c>
      <c r="BS31" s="64"/>
      <c r="BT31" s="30">
        <f t="shared" si="6"/>
        <v>32721</v>
      </c>
      <c r="BU31" s="31">
        <f t="shared" si="7"/>
        <v>178529</v>
      </c>
      <c r="BV31" s="6"/>
      <c r="BW31" s="4"/>
      <c r="BX31" s="1"/>
      <c r="BY31" s="1"/>
      <c r="BZ31" s="1"/>
      <c r="CA31" s="4"/>
      <c r="CB31" s="1"/>
      <c r="CC31" s="1"/>
      <c r="CD31" s="1"/>
      <c r="CE31" s="4"/>
      <c r="CF31" s="1"/>
      <c r="CG31" s="1"/>
      <c r="CH31" s="1"/>
      <c r="CI31" s="4"/>
      <c r="CJ31" s="1"/>
      <c r="CK31" s="1"/>
      <c r="CL31" s="1"/>
      <c r="CM31" s="4"/>
      <c r="CN31" s="1"/>
      <c r="CO31" s="1"/>
      <c r="CP31" s="1"/>
      <c r="CQ31" s="4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5">
        <v>1888</v>
      </c>
      <c r="S32" s="14">
        <v>11914</v>
      </c>
      <c r="T32" s="46">
        <f t="shared" ref="T32:T43" si="8">S32/R32*1000</f>
        <v>6310.3813559322034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5">
        <v>4245</v>
      </c>
      <c r="AB32" s="14">
        <v>30094</v>
      </c>
      <c r="AC32" s="46">
        <f t="shared" ref="AC32:AC43" si="9">AB32/AA32*1000</f>
        <v>7089.2815076560664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7">
        <v>0</v>
      </c>
      <c r="AN32" s="7">
        <v>0</v>
      </c>
      <c r="AO32" s="46">
        <v>0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9">
        <f t="shared" ref="BT32:BT57" si="10">SUM(BQ32,BK32,BH32,AY32,AS32,AP32,AJ32,AG32,AA32,R32,L32,C32,BN32)</f>
        <v>6133</v>
      </c>
      <c r="BU32" s="15">
        <f t="shared" ref="BU32:BU57" si="11">SUM(BR32,BL32,BI32,AZ32,AT32,AQ32,AK32,AH32,AB32,S32,M32,D32,BO32)</f>
        <v>42008</v>
      </c>
      <c r="BV32" s="6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5">
        <v>2375</v>
      </c>
      <c r="AB33" s="14">
        <v>8002</v>
      </c>
      <c r="AC33" s="46">
        <f t="shared" si="9"/>
        <v>3369.2631578947371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7">
        <v>0</v>
      </c>
      <c r="BO33" s="7">
        <v>0</v>
      </c>
      <c r="BP33" s="46">
        <v>0</v>
      </c>
      <c r="BQ33" s="47">
        <v>0</v>
      </c>
      <c r="BR33" s="7">
        <v>0</v>
      </c>
      <c r="BS33" s="46">
        <v>0</v>
      </c>
      <c r="BT33" s="9">
        <f t="shared" si="10"/>
        <v>2375</v>
      </c>
      <c r="BU33" s="15">
        <f t="shared" si="11"/>
        <v>8002</v>
      </c>
      <c r="BV33" s="6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0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5">
        <v>1082</v>
      </c>
      <c r="S34" s="14">
        <v>8716</v>
      </c>
      <c r="T34" s="46">
        <f t="shared" si="8"/>
        <v>8055.4528650646944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5">
        <v>1460</v>
      </c>
      <c r="AB34" s="14">
        <v>12286</v>
      </c>
      <c r="AC34" s="46">
        <f t="shared" si="9"/>
        <v>8415.0684931506839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0</v>
      </c>
      <c r="BS34" s="46">
        <v>0</v>
      </c>
      <c r="BT34" s="9">
        <f t="shared" si="10"/>
        <v>2542</v>
      </c>
      <c r="BU34" s="15">
        <f t="shared" si="11"/>
        <v>21002</v>
      </c>
      <c r="BV34" s="6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5">
        <v>5519</v>
      </c>
      <c r="S35" s="14">
        <v>48837</v>
      </c>
      <c r="T35" s="46">
        <f t="shared" si="8"/>
        <v>8848.8856676934229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5">
        <v>915</v>
      </c>
      <c r="AB35" s="14">
        <v>9104</v>
      </c>
      <c r="AC35" s="46">
        <f t="shared" si="9"/>
        <v>9949.7267759562837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5">
        <v>20</v>
      </c>
      <c r="BI35" s="14">
        <v>233</v>
      </c>
      <c r="BJ35" s="46">
        <f>BI35/BH35*1000</f>
        <v>11650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9">
        <f t="shared" si="10"/>
        <v>6454</v>
      </c>
      <c r="BU35" s="15">
        <f t="shared" si="11"/>
        <v>58174</v>
      </c>
      <c r="BV35" s="6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5">
        <v>394</v>
      </c>
      <c r="S36" s="14">
        <v>3296</v>
      </c>
      <c r="T36" s="46">
        <f t="shared" si="8"/>
        <v>8365.4822335025383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5">
        <v>1339</v>
      </c>
      <c r="AB36" s="14">
        <v>14259</v>
      </c>
      <c r="AC36" s="46">
        <f t="shared" si="9"/>
        <v>10648.991784914115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7">
        <v>0</v>
      </c>
      <c r="AN36" s="7">
        <v>0</v>
      </c>
      <c r="AO36" s="46">
        <v>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9">
        <f t="shared" si="10"/>
        <v>1733</v>
      </c>
      <c r="BU36" s="15">
        <f t="shared" si="11"/>
        <v>17555</v>
      </c>
      <c r="BV36" s="6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1</v>
      </c>
      <c r="N37" s="46">
        <v>0</v>
      </c>
      <c r="O37" s="47">
        <v>0</v>
      </c>
      <c r="P37" s="7">
        <v>0</v>
      </c>
      <c r="Q37" s="46">
        <v>0</v>
      </c>
      <c r="R37" s="45">
        <v>1688</v>
      </c>
      <c r="S37" s="14">
        <v>24384</v>
      </c>
      <c r="T37" s="46">
        <f t="shared" si="8"/>
        <v>14445.497630331754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5">
        <v>2428</v>
      </c>
      <c r="AB37" s="14">
        <v>21705</v>
      </c>
      <c r="AC37" s="46">
        <f t="shared" si="9"/>
        <v>8939.4563426688637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0</v>
      </c>
      <c r="AO37" s="46">
        <v>0</v>
      </c>
      <c r="AP37" s="45">
        <v>1</v>
      </c>
      <c r="AQ37" s="14">
        <v>1</v>
      </c>
      <c r="AR37" s="46">
        <f>AQ37/AP37*1000</f>
        <v>1000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9">
        <f t="shared" si="10"/>
        <v>4117</v>
      </c>
      <c r="BU37" s="15">
        <f t="shared" si="11"/>
        <v>46091</v>
      </c>
      <c r="BV37" s="6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5">
        <v>799</v>
      </c>
      <c r="S38" s="14">
        <v>8812</v>
      </c>
      <c r="T38" s="46">
        <f t="shared" si="8"/>
        <v>11028.785982478097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5">
        <v>1059</v>
      </c>
      <c r="AB38" s="14">
        <v>11902</v>
      </c>
      <c r="AC38" s="46">
        <f t="shared" si="9"/>
        <v>11238.90462700661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7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9">
        <f t="shared" si="10"/>
        <v>1858</v>
      </c>
      <c r="BU38" s="15">
        <f t="shared" si="11"/>
        <v>20721</v>
      </c>
      <c r="BV38" s="6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5">
        <v>2365</v>
      </c>
      <c r="S39" s="14">
        <v>26096</v>
      </c>
      <c r="T39" s="46">
        <f t="shared" si="8"/>
        <v>11034.249471458774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5">
        <v>949</v>
      </c>
      <c r="AB39" s="14">
        <v>10504</v>
      </c>
      <c r="AC39" s="46">
        <f t="shared" si="9"/>
        <v>11068.493150684932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9">
        <f t="shared" si="10"/>
        <v>3314</v>
      </c>
      <c r="BU39" s="15">
        <f t="shared" si="11"/>
        <v>36600</v>
      </c>
      <c r="BV39" s="6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5">
        <v>20</v>
      </c>
      <c r="S40" s="14">
        <v>238</v>
      </c>
      <c r="T40" s="46">
        <f t="shared" si="8"/>
        <v>11900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5">
        <v>3084</v>
      </c>
      <c r="AB40" s="14">
        <v>31862</v>
      </c>
      <c r="AC40" s="46">
        <f t="shared" si="9"/>
        <v>10331.387808041505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9">
        <f t="shared" si="10"/>
        <v>3104</v>
      </c>
      <c r="BU40" s="15">
        <f t="shared" si="11"/>
        <v>32100</v>
      </c>
      <c r="BV40" s="6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5">
        <v>2904</v>
      </c>
      <c r="S41" s="14">
        <v>35913</v>
      </c>
      <c r="T41" s="46">
        <f t="shared" si="8"/>
        <v>12366.735537190083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5">
        <v>1463</v>
      </c>
      <c r="AB41" s="14">
        <v>17962</v>
      </c>
      <c r="AC41" s="46">
        <f t="shared" si="9"/>
        <v>12277.511961722488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9">
        <f t="shared" si="10"/>
        <v>4367</v>
      </c>
      <c r="BU41" s="15">
        <f t="shared" si="11"/>
        <v>53875</v>
      </c>
      <c r="BV41" s="6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5">
        <v>38</v>
      </c>
      <c r="S42" s="14">
        <v>563</v>
      </c>
      <c r="T42" s="46">
        <f t="shared" si="8"/>
        <v>14815.78947368421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5">
        <v>2007</v>
      </c>
      <c r="AB42" s="14">
        <v>19156</v>
      </c>
      <c r="AC42" s="46">
        <f t="shared" si="9"/>
        <v>9544.5939212755347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9">
        <f t="shared" si="10"/>
        <v>2045</v>
      </c>
      <c r="BU42" s="15">
        <f t="shared" si="11"/>
        <v>19719</v>
      </c>
      <c r="BV42" s="6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2</v>
      </c>
      <c r="N43" s="46">
        <v>0</v>
      </c>
      <c r="O43" s="47">
        <v>0</v>
      </c>
      <c r="P43" s="7">
        <v>0</v>
      </c>
      <c r="Q43" s="46">
        <v>0</v>
      </c>
      <c r="R43" s="45">
        <v>40</v>
      </c>
      <c r="S43" s="14">
        <v>483</v>
      </c>
      <c r="T43" s="46">
        <f t="shared" si="8"/>
        <v>12075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5">
        <v>1060</v>
      </c>
      <c r="AB43" s="14">
        <v>10706</v>
      </c>
      <c r="AC43" s="46">
        <f t="shared" si="9"/>
        <v>10100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5">
        <v>1</v>
      </c>
      <c r="AT43" s="14">
        <v>34</v>
      </c>
      <c r="AU43" s="46">
        <f>AT43/AS43*1000</f>
        <v>34000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19</v>
      </c>
      <c r="BP43" s="46">
        <v>0</v>
      </c>
      <c r="BQ43" s="47">
        <v>0</v>
      </c>
      <c r="BR43" s="7">
        <v>0</v>
      </c>
      <c r="BS43" s="46">
        <v>0</v>
      </c>
      <c r="BT43" s="9">
        <f t="shared" si="10"/>
        <v>1101</v>
      </c>
      <c r="BU43" s="15">
        <f t="shared" si="11"/>
        <v>11244</v>
      </c>
      <c r="BV43" s="6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s="5" customFormat="1" ht="15" thickBot="1" x14ac:dyDescent="0.35">
      <c r="A44" s="65"/>
      <c r="B44" s="66" t="s">
        <v>17</v>
      </c>
      <c r="C44" s="63">
        <f>SUM(C32:C43)</f>
        <v>0</v>
      </c>
      <c r="D44" s="29">
        <f>SUM(D32:D43)</f>
        <v>0</v>
      </c>
      <c r="E44" s="64"/>
      <c r="F44" s="63">
        <f>SUM(F32:F43)</f>
        <v>0</v>
      </c>
      <c r="G44" s="29">
        <f>SUM(G32:G43)</f>
        <v>0</v>
      </c>
      <c r="H44" s="64"/>
      <c r="I44" s="63">
        <f>SUM(I32:I43)</f>
        <v>0</v>
      </c>
      <c r="J44" s="29">
        <f>SUM(J32:J43)</f>
        <v>0</v>
      </c>
      <c r="K44" s="64"/>
      <c r="L44" s="63">
        <f>SUM(L32:L43)</f>
        <v>0</v>
      </c>
      <c r="M44" s="29">
        <f>SUM(M32:M43)</f>
        <v>3</v>
      </c>
      <c r="N44" s="64"/>
      <c r="O44" s="63">
        <f>SUM(O32:O43)</f>
        <v>0</v>
      </c>
      <c r="P44" s="29">
        <f>SUM(P32:P43)</f>
        <v>0</v>
      </c>
      <c r="Q44" s="64"/>
      <c r="R44" s="63">
        <f>SUM(R32:R43)</f>
        <v>16737</v>
      </c>
      <c r="S44" s="29">
        <f>SUM(S32:S43)</f>
        <v>169252</v>
      </c>
      <c r="T44" s="64"/>
      <c r="U44" s="63">
        <f>SUM(U32:U43)</f>
        <v>0</v>
      </c>
      <c r="V44" s="29">
        <f>SUM(V32:V43)</f>
        <v>0</v>
      </c>
      <c r="W44" s="64"/>
      <c r="X44" s="63">
        <f>SUM(X32:X43)</f>
        <v>0</v>
      </c>
      <c r="Y44" s="29">
        <f>SUM(Y32:Y43)</f>
        <v>0</v>
      </c>
      <c r="Z44" s="64"/>
      <c r="AA44" s="63">
        <f>SUM(AA32:AA43)</f>
        <v>22384</v>
      </c>
      <c r="AB44" s="29">
        <f>SUM(AB32:AB43)</f>
        <v>197542</v>
      </c>
      <c r="AC44" s="64"/>
      <c r="AD44" s="63">
        <f>SUM(AD32:AD43)</f>
        <v>0</v>
      </c>
      <c r="AE44" s="29">
        <f>SUM(AE32:AE43)</f>
        <v>0</v>
      </c>
      <c r="AF44" s="64"/>
      <c r="AG44" s="63">
        <f>SUM(AG32:AG43)</f>
        <v>0</v>
      </c>
      <c r="AH44" s="29">
        <f>SUM(AH32:AH43)</f>
        <v>0</v>
      </c>
      <c r="AI44" s="64"/>
      <c r="AJ44" s="63">
        <f>SUM(AJ32:AJ43)</f>
        <v>0</v>
      </c>
      <c r="AK44" s="29">
        <f>SUM(AK32:AK43)</f>
        <v>0</v>
      </c>
      <c r="AL44" s="64"/>
      <c r="AM44" s="63">
        <f>SUM(AM32:AM43)</f>
        <v>0</v>
      </c>
      <c r="AN44" s="29">
        <f>SUM(AN32:AN43)</f>
        <v>0</v>
      </c>
      <c r="AO44" s="64"/>
      <c r="AP44" s="63">
        <f>SUM(AP32:AP43)</f>
        <v>1</v>
      </c>
      <c r="AQ44" s="29">
        <f>SUM(AQ32:AQ43)</f>
        <v>1</v>
      </c>
      <c r="AR44" s="64"/>
      <c r="AS44" s="63">
        <f>SUM(AS32:AS43)</f>
        <v>1</v>
      </c>
      <c r="AT44" s="29">
        <f>SUM(AT32:AT43)</f>
        <v>41</v>
      </c>
      <c r="AU44" s="64"/>
      <c r="AV44" s="63">
        <f>SUM(AV32:AV43)</f>
        <v>0</v>
      </c>
      <c r="AW44" s="29">
        <f>SUM(AW32:AW43)</f>
        <v>0</v>
      </c>
      <c r="AX44" s="64"/>
      <c r="AY44" s="63">
        <f>SUM(AY32:AY43)</f>
        <v>0</v>
      </c>
      <c r="AZ44" s="29">
        <f>SUM(AZ32:AZ43)</f>
        <v>0</v>
      </c>
      <c r="BA44" s="64"/>
      <c r="BB44" s="63">
        <f>SUM(BB32:BB43)</f>
        <v>0</v>
      </c>
      <c r="BC44" s="29">
        <f>SUM(BC32:BC43)</f>
        <v>0</v>
      </c>
      <c r="BD44" s="64"/>
      <c r="BE44" s="63">
        <f>SUM(BE32:BE43)</f>
        <v>0</v>
      </c>
      <c r="BF44" s="29">
        <f>SUM(BF32:BF43)</f>
        <v>0</v>
      </c>
      <c r="BG44" s="64"/>
      <c r="BH44" s="63">
        <f>SUM(BH32:BH43)</f>
        <v>20</v>
      </c>
      <c r="BI44" s="29">
        <f>SUM(BI32:BI43)</f>
        <v>233</v>
      </c>
      <c r="BJ44" s="64"/>
      <c r="BK44" s="63">
        <f>SUM(BK32:BK43)</f>
        <v>0</v>
      </c>
      <c r="BL44" s="29">
        <f>SUM(BL32:BL43)</f>
        <v>0</v>
      </c>
      <c r="BM44" s="64"/>
      <c r="BN44" s="63">
        <f>SUM(BN32:BN43)</f>
        <v>0</v>
      </c>
      <c r="BO44" s="29">
        <f>SUM(BO32:BO43)</f>
        <v>19</v>
      </c>
      <c r="BP44" s="64"/>
      <c r="BQ44" s="63">
        <f>SUM(BQ32:BQ43)</f>
        <v>0</v>
      </c>
      <c r="BR44" s="29">
        <f>SUM(BR32:BR43)</f>
        <v>0</v>
      </c>
      <c r="BS44" s="64"/>
      <c r="BT44" s="30">
        <f t="shared" si="10"/>
        <v>39143</v>
      </c>
      <c r="BU44" s="31">
        <f t="shared" si="11"/>
        <v>367091</v>
      </c>
      <c r="BV44" s="6"/>
      <c r="BW44" s="4"/>
      <c r="BX44" s="1"/>
      <c r="BY44" s="1"/>
      <c r="BZ44" s="1"/>
      <c r="CA44" s="4"/>
      <c r="CB44" s="1"/>
      <c r="CC44" s="1"/>
      <c r="CD44" s="1"/>
      <c r="CE44" s="4"/>
      <c r="CF44" s="1"/>
      <c r="CG44" s="1"/>
      <c r="CH44" s="1"/>
      <c r="CI44" s="4"/>
      <c r="CJ44" s="1"/>
      <c r="CK44" s="1"/>
      <c r="CL44" s="1"/>
      <c r="CM44" s="4"/>
      <c r="CN44" s="1"/>
      <c r="CO44" s="1"/>
      <c r="CP44" s="1"/>
      <c r="CQ44" s="4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5">
        <v>0</v>
      </c>
      <c r="G45" s="14">
        <v>0</v>
      </c>
      <c r="H45" s="46">
        <v>0</v>
      </c>
      <c r="I45" s="45">
        <v>0</v>
      </c>
      <c r="J45" s="14">
        <v>0</v>
      </c>
      <c r="K45" s="46">
        <v>0</v>
      </c>
      <c r="L45" s="45">
        <v>1</v>
      </c>
      <c r="M45" s="14">
        <v>2</v>
      </c>
      <c r="N45" s="46">
        <f>M45/L45*1000</f>
        <v>2000</v>
      </c>
      <c r="O45" s="45">
        <v>0</v>
      </c>
      <c r="P45" s="14">
        <v>0</v>
      </c>
      <c r="Q45" s="46">
        <v>0</v>
      </c>
      <c r="R45" s="45">
        <v>2163</v>
      </c>
      <c r="S45" s="14">
        <v>24908</v>
      </c>
      <c r="T45" s="46">
        <f t="shared" ref="T45:T56" si="12">S45/R45*1000</f>
        <v>11515.487748497459</v>
      </c>
      <c r="U45" s="45">
        <v>0</v>
      </c>
      <c r="V45" s="14">
        <v>0</v>
      </c>
      <c r="W45" s="46">
        <v>0</v>
      </c>
      <c r="X45" s="45">
        <v>0</v>
      </c>
      <c r="Y45" s="14">
        <v>0</v>
      </c>
      <c r="Z45" s="46">
        <v>0</v>
      </c>
      <c r="AA45" s="45">
        <v>2964</v>
      </c>
      <c r="AB45" s="14">
        <v>17004</v>
      </c>
      <c r="AC45" s="46">
        <f t="shared" ref="AC45:AC56" si="13">AB45/AA45*1000</f>
        <v>5736.8421052631575</v>
      </c>
      <c r="AD45" s="45">
        <v>0</v>
      </c>
      <c r="AE45" s="14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5">
        <v>0</v>
      </c>
      <c r="AN45" s="14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5">
        <v>0</v>
      </c>
      <c r="BC45" s="14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9">
        <f t="shared" si="10"/>
        <v>5128</v>
      </c>
      <c r="BU45" s="15">
        <f t="shared" si="11"/>
        <v>41914</v>
      </c>
      <c r="BV45" s="6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5">
        <v>15</v>
      </c>
      <c r="S46" s="14">
        <v>151</v>
      </c>
      <c r="T46" s="46">
        <f t="shared" si="12"/>
        <v>10066.666666666666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5">
        <v>1090</v>
      </c>
      <c r="AB46" s="14">
        <v>8296</v>
      </c>
      <c r="AC46" s="46">
        <f t="shared" si="13"/>
        <v>7611.0091743119265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9">
        <f t="shared" si="10"/>
        <v>1105</v>
      </c>
      <c r="BU46" s="15">
        <f t="shared" si="11"/>
        <v>8447</v>
      </c>
      <c r="BV46" s="6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5">
        <v>696</v>
      </c>
      <c r="S47" s="14">
        <v>5877</v>
      </c>
      <c r="T47" s="46">
        <f t="shared" si="12"/>
        <v>8443.9655172413786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5">
        <v>2563</v>
      </c>
      <c r="AB47" s="14">
        <v>15607</v>
      </c>
      <c r="AC47" s="46">
        <f t="shared" si="13"/>
        <v>6089.3484198205224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9">
        <f t="shared" si="10"/>
        <v>3259</v>
      </c>
      <c r="BU47" s="15">
        <f t="shared" si="11"/>
        <v>21484</v>
      </c>
      <c r="BV47" s="6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5">
        <v>420</v>
      </c>
      <c r="S48" s="14">
        <v>3061</v>
      </c>
      <c r="T48" s="46">
        <f t="shared" si="12"/>
        <v>7288.0952380952376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5">
        <v>388</v>
      </c>
      <c r="AB48" s="14">
        <v>2284</v>
      </c>
      <c r="AC48" s="46">
        <f t="shared" si="13"/>
        <v>5886.5979381443303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9">
        <f t="shared" si="10"/>
        <v>808</v>
      </c>
      <c r="BU48" s="15">
        <f t="shared" si="11"/>
        <v>5345</v>
      </c>
      <c r="BV48" s="6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5">
        <v>171</v>
      </c>
      <c r="S49" s="14">
        <v>961</v>
      </c>
      <c r="T49" s="46">
        <f t="shared" si="12"/>
        <v>5619.8830409356724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5">
        <v>3047</v>
      </c>
      <c r="AB49" s="14">
        <v>16976</v>
      </c>
      <c r="AC49" s="46">
        <f t="shared" si="13"/>
        <v>5571.3816869051525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5">
        <v>1</v>
      </c>
      <c r="AQ49" s="14">
        <v>1</v>
      </c>
      <c r="AR49" s="46">
        <f>AQ49/AP49*1000</f>
        <v>1000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9">
        <f t="shared" si="10"/>
        <v>3219</v>
      </c>
      <c r="BU49" s="15">
        <f t="shared" si="11"/>
        <v>17938</v>
      </c>
      <c r="BV49" s="6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5">
        <v>1666</v>
      </c>
      <c r="S50" s="14">
        <v>10683</v>
      </c>
      <c r="T50" s="46">
        <f t="shared" si="12"/>
        <v>6412.3649459783919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5">
        <v>467</v>
      </c>
      <c r="AB50" s="14">
        <v>2785</v>
      </c>
      <c r="AC50" s="46">
        <f t="shared" si="13"/>
        <v>5963.5974304068523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7">
        <v>0</v>
      </c>
      <c r="BC50" s="7">
        <v>0</v>
      </c>
      <c r="BD50" s="46">
        <v>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9">
        <f t="shared" si="10"/>
        <v>2133</v>
      </c>
      <c r="BU50" s="15">
        <f t="shared" si="11"/>
        <v>13468</v>
      </c>
      <c r="BV50" s="6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5">
        <v>1541</v>
      </c>
      <c r="S51" s="14">
        <v>9517</v>
      </c>
      <c r="T51" s="46">
        <f t="shared" si="12"/>
        <v>6175.8598312783906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5">
        <v>2351</v>
      </c>
      <c r="AB51" s="14">
        <v>14638</v>
      </c>
      <c r="AC51" s="46">
        <f t="shared" si="13"/>
        <v>6226.286686516376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5">
        <v>3</v>
      </c>
      <c r="AT51" s="14">
        <v>83</v>
      </c>
      <c r="AU51" s="46">
        <f>AT51/AS51*1000</f>
        <v>27666.666666666668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7">
        <v>0</v>
      </c>
      <c r="BC51" s="7">
        <v>0</v>
      </c>
      <c r="BD51" s="46">
        <v>0</v>
      </c>
      <c r="BE51" s="47">
        <v>0</v>
      </c>
      <c r="BF51" s="7">
        <v>0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9">
        <f t="shared" si="10"/>
        <v>3895</v>
      </c>
      <c r="BU51" s="15">
        <f t="shared" si="11"/>
        <v>24238</v>
      </c>
      <c r="BV51" s="6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5">
        <v>2155</v>
      </c>
      <c r="S52" s="14">
        <v>15525</v>
      </c>
      <c r="T52" s="46">
        <f t="shared" si="12"/>
        <v>7204.1763341067281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5">
        <v>1059</v>
      </c>
      <c r="AB52" s="14">
        <v>6584</v>
      </c>
      <c r="AC52" s="46">
        <f t="shared" si="13"/>
        <v>6217.1860245514636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9">
        <f t="shared" si="10"/>
        <v>3214</v>
      </c>
      <c r="BU52" s="15">
        <f t="shared" si="11"/>
        <v>22109</v>
      </c>
      <c r="BV52" s="6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9</v>
      </c>
      <c r="N53" s="46">
        <v>0</v>
      </c>
      <c r="O53" s="47">
        <v>0</v>
      </c>
      <c r="P53" s="7">
        <v>0</v>
      </c>
      <c r="Q53" s="46">
        <v>0</v>
      </c>
      <c r="R53" s="45">
        <v>276</v>
      </c>
      <c r="S53" s="14">
        <v>1529</v>
      </c>
      <c r="T53" s="46">
        <f t="shared" si="12"/>
        <v>5539.8550724637689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5">
        <v>362</v>
      </c>
      <c r="AB53" s="14">
        <v>2188</v>
      </c>
      <c r="AC53" s="46">
        <f t="shared" si="13"/>
        <v>6044.1988950276245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0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0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9">
        <f t="shared" si="10"/>
        <v>638</v>
      </c>
      <c r="BU53" s="15">
        <f t="shared" si="11"/>
        <v>3726</v>
      </c>
      <c r="BV53" s="6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5">
        <v>1164</v>
      </c>
      <c r="S54" s="14">
        <v>6272</v>
      </c>
      <c r="T54" s="46">
        <f t="shared" si="12"/>
        <v>5388.3161512027491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5">
        <v>2884</v>
      </c>
      <c r="AB54" s="14">
        <v>16212</v>
      </c>
      <c r="AC54" s="46">
        <f t="shared" si="13"/>
        <v>5621.3592233009704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0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19</v>
      </c>
      <c r="BS54" s="46">
        <v>0</v>
      </c>
      <c r="BT54" s="9">
        <f t="shared" si="10"/>
        <v>4048</v>
      </c>
      <c r="BU54" s="15">
        <f t="shared" si="11"/>
        <v>22503</v>
      </c>
      <c r="BV54" s="6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5">
        <v>1390</v>
      </c>
      <c r="S55" s="14">
        <v>7522</v>
      </c>
      <c r="T55" s="46">
        <f t="shared" si="12"/>
        <v>5411.5107913669062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5">
        <v>2403</v>
      </c>
      <c r="AB55" s="14">
        <v>13165</v>
      </c>
      <c r="AC55" s="46">
        <f t="shared" si="13"/>
        <v>5478.5684560965465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7">
        <v>0</v>
      </c>
      <c r="BC55" s="7">
        <v>0</v>
      </c>
      <c r="BD55" s="46">
        <v>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9">
        <f t="shared" si="10"/>
        <v>3793</v>
      </c>
      <c r="BU55" s="15">
        <f t="shared" si="11"/>
        <v>20687</v>
      </c>
      <c r="BV55" s="6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5">
        <v>1031</v>
      </c>
      <c r="S56" s="14">
        <v>5924</v>
      </c>
      <c r="T56" s="46">
        <f t="shared" si="12"/>
        <v>5745.8777885548016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5">
        <v>1202</v>
      </c>
      <c r="AB56" s="14">
        <v>6698</v>
      </c>
      <c r="AC56" s="46">
        <f t="shared" si="13"/>
        <v>5572.3793677204667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5">
        <v>4</v>
      </c>
      <c r="AT56" s="14">
        <v>85</v>
      </c>
      <c r="AU56" s="46">
        <f>AT56/AS56*1000</f>
        <v>21250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9">
        <f t="shared" si="10"/>
        <v>2237</v>
      </c>
      <c r="BU56" s="15">
        <f t="shared" si="11"/>
        <v>12707</v>
      </c>
      <c r="BV56" s="6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s="5" customFormat="1" ht="15" thickBot="1" x14ac:dyDescent="0.35">
      <c r="A57" s="65"/>
      <c r="B57" s="66" t="s">
        <v>17</v>
      </c>
      <c r="C57" s="63">
        <f>SUM(C45:C56)</f>
        <v>0</v>
      </c>
      <c r="D57" s="29">
        <f>SUM(D45:D56)</f>
        <v>0</v>
      </c>
      <c r="E57" s="64"/>
      <c r="F57" s="63">
        <f>SUM(F45:F56)</f>
        <v>0</v>
      </c>
      <c r="G57" s="29">
        <f>SUM(G45:G56)</f>
        <v>0</v>
      </c>
      <c r="H57" s="64"/>
      <c r="I57" s="63">
        <f>SUM(I45:I56)</f>
        <v>0</v>
      </c>
      <c r="J57" s="29">
        <f>SUM(J45:J56)</f>
        <v>0</v>
      </c>
      <c r="K57" s="64"/>
      <c r="L57" s="63">
        <f>SUM(L45:L56)</f>
        <v>1</v>
      </c>
      <c r="M57" s="29">
        <f>SUM(M45:M56)</f>
        <v>11</v>
      </c>
      <c r="N57" s="64"/>
      <c r="O57" s="63">
        <f>SUM(O45:O56)</f>
        <v>0</v>
      </c>
      <c r="P57" s="29">
        <f>SUM(P45:P56)</f>
        <v>0</v>
      </c>
      <c r="Q57" s="64"/>
      <c r="R57" s="63">
        <f>SUM(R45:R56)</f>
        <v>12688</v>
      </c>
      <c r="S57" s="29">
        <f>SUM(S45:S56)</f>
        <v>91930</v>
      </c>
      <c r="T57" s="64"/>
      <c r="U57" s="63">
        <f>SUM(U45:U56)</f>
        <v>0</v>
      </c>
      <c r="V57" s="29">
        <f>SUM(V45:V56)</f>
        <v>0</v>
      </c>
      <c r="W57" s="64"/>
      <c r="X57" s="63">
        <f>SUM(X45:X56)</f>
        <v>0</v>
      </c>
      <c r="Y57" s="29">
        <f>SUM(Y45:Y56)</f>
        <v>0</v>
      </c>
      <c r="Z57" s="64"/>
      <c r="AA57" s="63">
        <f>SUM(AA45:AA56)</f>
        <v>20780</v>
      </c>
      <c r="AB57" s="29">
        <f>SUM(AB45:AB56)</f>
        <v>122437</v>
      </c>
      <c r="AC57" s="64"/>
      <c r="AD57" s="63">
        <f>SUM(AD45:AD56)</f>
        <v>0</v>
      </c>
      <c r="AE57" s="29">
        <f>SUM(AE45:AE56)</f>
        <v>0</v>
      </c>
      <c r="AF57" s="64"/>
      <c r="AG57" s="63">
        <f>SUM(AG45:AG56)</f>
        <v>0</v>
      </c>
      <c r="AH57" s="29">
        <f>SUM(AH45:AH56)</f>
        <v>0</v>
      </c>
      <c r="AI57" s="64"/>
      <c r="AJ57" s="63">
        <f>SUM(AJ45:AJ56)</f>
        <v>0</v>
      </c>
      <c r="AK57" s="29">
        <f>SUM(AK45:AK56)</f>
        <v>0</v>
      </c>
      <c r="AL57" s="64"/>
      <c r="AM57" s="63">
        <f>SUM(AM45:AM56)</f>
        <v>0</v>
      </c>
      <c r="AN57" s="29">
        <f>SUM(AN45:AN56)</f>
        <v>0</v>
      </c>
      <c r="AO57" s="64"/>
      <c r="AP57" s="63">
        <f>SUM(AP45:AP56)</f>
        <v>1</v>
      </c>
      <c r="AQ57" s="29">
        <f>SUM(AQ45:AQ56)</f>
        <v>1</v>
      </c>
      <c r="AR57" s="64"/>
      <c r="AS57" s="63">
        <f>SUM(AS45:AS56)</f>
        <v>7</v>
      </c>
      <c r="AT57" s="29">
        <f>SUM(AT45:AT56)</f>
        <v>168</v>
      </c>
      <c r="AU57" s="64"/>
      <c r="AV57" s="63">
        <f>SUM(AV45:AV56)</f>
        <v>0</v>
      </c>
      <c r="AW57" s="29">
        <f>SUM(AW45:AW56)</f>
        <v>0</v>
      </c>
      <c r="AX57" s="64"/>
      <c r="AY57" s="63">
        <f>SUM(AY45:AY56)</f>
        <v>0</v>
      </c>
      <c r="AZ57" s="29">
        <f>SUM(AZ45:AZ56)</f>
        <v>0</v>
      </c>
      <c r="BA57" s="64"/>
      <c r="BB57" s="63">
        <f>SUM(BB45:BB56)</f>
        <v>0</v>
      </c>
      <c r="BC57" s="29">
        <f>SUM(BC45:BC56)</f>
        <v>0</v>
      </c>
      <c r="BD57" s="64"/>
      <c r="BE57" s="63">
        <f>SUM(BE45:BE56)</f>
        <v>0</v>
      </c>
      <c r="BF57" s="29">
        <f>SUM(BF45:BF56)</f>
        <v>0</v>
      </c>
      <c r="BG57" s="64"/>
      <c r="BH57" s="63">
        <f>SUM(BH45:BH56)</f>
        <v>0</v>
      </c>
      <c r="BI57" s="29">
        <f>SUM(BI45:BI56)</f>
        <v>0</v>
      </c>
      <c r="BJ57" s="64"/>
      <c r="BK57" s="63">
        <f>SUM(BK45:BK56)</f>
        <v>0</v>
      </c>
      <c r="BL57" s="29">
        <f>SUM(BL45:BL56)</f>
        <v>0</v>
      </c>
      <c r="BM57" s="64"/>
      <c r="BN57" s="63">
        <f>SUM(BN45:BN56)</f>
        <v>0</v>
      </c>
      <c r="BO57" s="29">
        <f>SUM(BO45:BO56)</f>
        <v>0</v>
      </c>
      <c r="BP57" s="64"/>
      <c r="BQ57" s="63">
        <f>SUM(BQ45:BQ56)</f>
        <v>0</v>
      </c>
      <c r="BR57" s="29">
        <f>SUM(BR45:BR56)</f>
        <v>19</v>
      </c>
      <c r="BS57" s="64"/>
      <c r="BT57" s="30">
        <f t="shared" si="10"/>
        <v>33477</v>
      </c>
      <c r="BU57" s="31">
        <f t="shared" si="11"/>
        <v>214566</v>
      </c>
      <c r="BV57" s="6"/>
      <c r="BW57" s="4"/>
      <c r="BX57" s="1"/>
      <c r="BY57" s="1"/>
      <c r="BZ57" s="1"/>
      <c r="CA57" s="4"/>
      <c r="CB57" s="1"/>
      <c r="CC57" s="1"/>
      <c r="CD57" s="1"/>
      <c r="CE57" s="4"/>
      <c r="CF57" s="1"/>
      <c r="CG57" s="1"/>
      <c r="CH57" s="1"/>
      <c r="CI57" s="4"/>
      <c r="CJ57" s="1"/>
      <c r="CK57" s="1"/>
      <c r="CL57" s="1"/>
      <c r="CM57" s="4"/>
      <c r="CN57" s="1"/>
      <c r="CO57" s="1"/>
      <c r="CP57" s="1"/>
      <c r="CQ57" s="4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5">
        <v>2648</v>
      </c>
      <c r="S58" s="14">
        <v>15576</v>
      </c>
      <c r="T58" s="46">
        <f t="shared" ref="T58:T69" si="14">S58/R58*1000</f>
        <v>5882.1752265861032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5">
        <v>589</v>
      </c>
      <c r="AB58" s="14">
        <v>3959</v>
      </c>
      <c r="AC58" s="46">
        <f t="shared" ref="AC58:AC69" si="15">AB58/AA58*1000</f>
        <v>6721.5619694397283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9">
        <f t="shared" ref="BT58:BT70" si="16">SUM(BQ58,BK58,BH58,AY58,AS58,AP58,AJ58,AG58,AA58,R58,L58,C58,BN58,BB58,U58,O58)</f>
        <v>3237</v>
      </c>
      <c r="BU58" s="15">
        <f t="shared" ref="BU58:BU70" si="17">SUM(BR58,BL58,BI58,AZ58,AT58,AQ58,AK58,AH58,AB58,S58,M58,D58,BO58,BC58,V58,P58)</f>
        <v>19535</v>
      </c>
      <c r="BV58" s="6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5">
        <v>1423</v>
      </c>
      <c r="S59" s="14">
        <v>8778</v>
      </c>
      <c r="T59" s="46">
        <f t="shared" si="14"/>
        <v>6168.6577652846108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5">
        <v>2218</v>
      </c>
      <c r="AB59" s="14">
        <v>13809</v>
      </c>
      <c r="AC59" s="46">
        <f t="shared" si="15"/>
        <v>6225.8791704238047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5">
        <v>20</v>
      </c>
      <c r="BI59" s="14">
        <v>142</v>
      </c>
      <c r="BJ59" s="46">
        <f>BI59/BH59*1000</f>
        <v>7100</v>
      </c>
      <c r="BK59" s="47">
        <v>0</v>
      </c>
      <c r="BL59" s="7">
        <v>0</v>
      </c>
      <c r="BM59" s="46">
        <v>0</v>
      </c>
      <c r="BN59" s="47">
        <v>0</v>
      </c>
      <c r="BO59" s="7">
        <v>8</v>
      </c>
      <c r="BP59" s="46">
        <v>0</v>
      </c>
      <c r="BQ59" s="45">
        <v>37</v>
      </c>
      <c r="BR59" s="14">
        <v>301</v>
      </c>
      <c r="BS59" s="46">
        <f t="shared" ref="BS59:BS67" si="18">BR59/BQ59*1000</f>
        <v>8135.135135135135</v>
      </c>
      <c r="BT59" s="9">
        <f t="shared" si="16"/>
        <v>3698</v>
      </c>
      <c r="BU59" s="15">
        <f t="shared" si="17"/>
        <v>23038</v>
      </c>
      <c r="BV59" s="6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5">
        <v>1560</v>
      </c>
      <c r="S60" s="14">
        <v>10723</v>
      </c>
      <c r="T60" s="46">
        <f t="shared" si="14"/>
        <v>6873.7179487179483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5">
        <v>825</v>
      </c>
      <c r="AB60" s="14">
        <v>6349</v>
      </c>
      <c r="AC60" s="46">
        <f t="shared" si="15"/>
        <v>7695.7575757575751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9">
        <f t="shared" si="16"/>
        <v>2385</v>
      </c>
      <c r="BU60" s="15">
        <f t="shared" si="17"/>
        <v>17072</v>
      </c>
      <c r="BV60" s="6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5">
        <v>890</v>
      </c>
      <c r="S61" s="14">
        <v>5350</v>
      </c>
      <c r="T61" s="46">
        <f t="shared" si="14"/>
        <v>6011.2359550561796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5">
        <v>1939</v>
      </c>
      <c r="AB61" s="14">
        <v>13933</v>
      </c>
      <c r="AC61" s="46">
        <f t="shared" si="15"/>
        <v>7185.6627127385245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5">
        <v>1</v>
      </c>
      <c r="AQ61" s="14">
        <v>1</v>
      </c>
      <c r="AR61" s="46">
        <f>AQ61/AP61*1000</f>
        <v>1000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5">
        <v>5</v>
      </c>
      <c r="BL61" s="14">
        <v>42</v>
      </c>
      <c r="BM61" s="46">
        <f>BL61/BK61*1000</f>
        <v>8400</v>
      </c>
      <c r="BN61" s="47">
        <v>0</v>
      </c>
      <c r="BO61" s="7">
        <v>7</v>
      </c>
      <c r="BP61" s="46">
        <v>0</v>
      </c>
      <c r="BQ61" s="47">
        <v>0</v>
      </c>
      <c r="BR61" s="7">
        <v>0</v>
      </c>
      <c r="BS61" s="46">
        <v>0</v>
      </c>
      <c r="BT61" s="9">
        <f t="shared" si="16"/>
        <v>2835</v>
      </c>
      <c r="BU61" s="15">
        <f t="shared" si="17"/>
        <v>19333</v>
      </c>
      <c r="BV61" s="6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1</v>
      </c>
      <c r="Q62" s="46">
        <v>0</v>
      </c>
      <c r="R62" s="45">
        <v>3057</v>
      </c>
      <c r="S62" s="14">
        <v>21723</v>
      </c>
      <c r="T62" s="46">
        <f t="shared" si="14"/>
        <v>7105.9862610402351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5">
        <v>673</v>
      </c>
      <c r="AB62" s="14">
        <v>5216</v>
      </c>
      <c r="AC62" s="46">
        <f t="shared" si="15"/>
        <v>7750.3714710252598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5">
        <v>2</v>
      </c>
      <c r="AQ62" s="14">
        <v>1</v>
      </c>
      <c r="AR62" s="46">
        <f>AQ62/AP62*1000</f>
        <v>500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7">
        <v>0</v>
      </c>
      <c r="BC62" s="7">
        <v>0</v>
      </c>
      <c r="BD62" s="46">
        <v>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5">
        <v>18</v>
      </c>
      <c r="BR62" s="14">
        <v>164</v>
      </c>
      <c r="BS62" s="46">
        <f t="shared" si="18"/>
        <v>9111.1111111111113</v>
      </c>
      <c r="BT62" s="9">
        <f t="shared" si="16"/>
        <v>3750</v>
      </c>
      <c r="BU62" s="15">
        <f t="shared" si="17"/>
        <v>27105</v>
      </c>
      <c r="BV62" s="6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60">
        <v>2010</v>
      </c>
      <c r="B63" s="56" t="s">
        <v>10</v>
      </c>
      <c r="C63" s="45">
        <v>204</v>
      </c>
      <c r="D63" s="14">
        <v>1528</v>
      </c>
      <c r="E63" s="46">
        <f>D63/C63*1000</f>
        <v>7490.1960784313724</v>
      </c>
      <c r="F63" s="47">
        <v>0</v>
      </c>
      <c r="G63" s="7">
        <v>0</v>
      </c>
      <c r="H63" s="46">
        <v>0</v>
      </c>
      <c r="I63" s="47">
        <v>0</v>
      </c>
      <c r="J63" s="7">
        <v>0</v>
      </c>
      <c r="K63" s="46">
        <v>0</v>
      </c>
      <c r="L63" s="47">
        <v>0</v>
      </c>
      <c r="M63" s="7">
        <v>0</v>
      </c>
      <c r="N63" s="46">
        <v>0</v>
      </c>
      <c r="O63" s="47">
        <v>0</v>
      </c>
      <c r="P63" s="7">
        <v>0</v>
      </c>
      <c r="Q63" s="46">
        <v>0</v>
      </c>
      <c r="R63" s="45">
        <v>510</v>
      </c>
      <c r="S63" s="14">
        <v>3994</v>
      </c>
      <c r="T63" s="46">
        <f t="shared" si="14"/>
        <v>7831.3725490196075</v>
      </c>
      <c r="U63" s="47">
        <v>0</v>
      </c>
      <c r="V63" s="7">
        <v>0</v>
      </c>
      <c r="W63" s="46">
        <v>0</v>
      </c>
      <c r="X63" s="47">
        <v>0</v>
      </c>
      <c r="Y63" s="7">
        <v>0</v>
      </c>
      <c r="Z63" s="46">
        <v>0</v>
      </c>
      <c r="AA63" s="45">
        <v>1046</v>
      </c>
      <c r="AB63" s="14">
        <v>7693</v>
      </c>
      <c r="AC63" s="46">
        <f t="shared" si="15"/>
        <v>7354.6845124282991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5">
        <v>1</v>
      </c>
      <c r="AQ63" s="14">
        <v>0</v>
      </c>
      <c r="AR63" s="46">
        <f>AQ63/AP63*1000</f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7">
        <v>0</v>
      </c>
      <c r="AZ63" s="7">
        <v>0</v>
      </c>
      <c r="BA63" s="46">
        <v>0</v>
      </c>
      <c r="BB63" s="47">
        <v>0</v>
      </c>
      <c r="BC63" s="7">
        <v>0</v>
      </c>
      <c r="BD63" s="46">
        <v>0</v>
      </c>
      <c r="BE63" s="47">
        <v>0</v>
      </c>
      <c r="BF63" s="7">
        <v>0</v>
      </c>
      <c r="BG63" s="46">
        <v>0</v>
      </c>
      <c r="BH63" s="47">
        <v>0</v>
      </c>
      <c r="BI63" s="7">
        <v>0</v>
      </c>
      <c r="BJ63" s="46">
        <v>0</v>
      </c>
      <c r="BK63" s="47">
        <v>0</v>
      </c>
      <c r="BL63" s="7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17</v>
      </c>
      <c r="BR63" s="14">
        <v>151</v>
      </c>
      <c r="BS63" s="46">
        <f t="shared" si="18"/>
        <v>8882.3529411764703</v>
      </c>
      <c r="BT63" s="9">
        <f t="shared" si="16"/>
        <v>1778</v>
      </c>
      <c r="BU63" s="15">
        <f t="shared" si="17"/>
        <v>13366</v>
      </c>
      <c r="BV63" s="6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5">
        <v>1866</v>
      </c>
      <c r="S64" s="14">
        <v>15033</v>
      </c>
      <c r="T64" s="46">
        <f t="shared" si="14"/>
        <v>8056.2700964630221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5">
        <v>1651</v>
      </c>
      <c r="AB64" s="14">
        <v>12702</v>
      </c>
      <c r="AC64" s="46">
        <f t="shared" si="15"/>
        <v>7693.5190793458514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9">
        <f t="shared" si="16"/>
        <v>3517</v>
      </c>
      <c r="BU64" s="15">
        <f t="shared" si="17"/>
        <v>27735</v>
      </c>
      <c r="BV64" s="6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5">
        <v>2904</v>
      </c>
      <c r="AB65" s="14">
        <v>23817</v>
      </c>
      <c r="AC65" s="46">
        <f t="shared" si="15"/>
        <v>8201.446280991735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5">
        <v>34</v>
      </c>
      <c r="BR65" s="14">
        <v>280</v>
      </c>
      <c r="BS65" s="46">
        <f t="shared" si="18"/>
        <v>8235.2941176470576</v>
      </c>
      <c r="BT65" s="9">
        <f t="shared" si="16"/>
        <v>2938</v>
      </c>
      <c r="BU65" s="15">
        <f t="shared" si="17"/>
        <v>24097</v>
      </c>
      <c r="BV65" s="6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5">
        <v>81</v>
      </c>
      <c r="S66" s="14">
        <v>779</v>
      </c>
      <c r="T66" s="46">
        <f t="shared" si="14"/>
        <v>9617.2839506172822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5">
        <v>3536</v>
      </c>
      <c r="AB66" s="14">
        <v>29555</v>
      </c>
      <c r="AC66" s="46">
        <f t="shared" si="15"/>
        <v>8358.3144796380093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5">
        <v>70</v>
      </c>
      <c r="BR66" s="14">
        <v>592</v>
      </c>
      <c r="BS66" s="46">
        <f t="shared" si="18"/>
        <v>8457.1428571428569</v>
      </c>
      <c r="BT66" s="9">
        <f t="shared" si="16"/>
        <v>3687</v>
      </c>
      <c r="BU66" s="15">
        <f t="shared" si="17"/>
        <v>30926</v>
      </c>
      <c r="BV66" s="6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5">
        <v>20</v>
      </c>
      <c r="S67" s="14">
        <v>188</v>
      </c>
      <c r="T67" s="46">
        <f t="shared" si="14"/>
        <v>9400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5">
        <v>3555</v>
      </c>
      <c r="AB67" s="14">
        <v>31305</v>
      </c>
      <c r="AC67" s="46">
        <f t="shared" si="15"/>
        <v>8805.9071729957814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5">
        <v>34</v>
      </c>
      <c r="BR67" s="14">
        <v>294</v>
      </c>
      <c r="BS67" s="46">
        <f t="shared" si="18"/>
        <v>8647.0588235294108</v>
      </c>
      <c r="BT67" s="9">
        <f t="shared" si="16"/>
        <v>3609</v>
      </c>
      <c r="BU67" s="15">
        <f t="shared" si="17"/>
        <v>31787</v>
      </c>
      <c r="BV67" s="6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5">
        <v>81</v>
      </c>
      <c r="S68" s="14">
        <v>847</v>
      </c>
      <c r="T68" s="46">
        <f t="shared" si="14"/>
        <v>10456.790123456789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5">
        <v>2790</v>
      </c>
      <c r="AB68" s="14">
        <v>25838</v>
      </c>
      <c r="AC68" s="46">
        <f t="shared" si="15"/>
        <v>9260.9318996415768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29</v>
      </c>
      <c r="AU68" s="46">
        <f>AT68/AS68*1000</f>
        <v>29000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9">
        <f t="shared" si="16"/>
        <v>2872</v>
      </c>
      <c r="BU68" s="15">
        <f t="shared" si="17"/>
        <v>26714</v>
      </c>
      <c r="BV68" s="6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5">
        <v>1580</v>
      </c>
      <c r="S69" s="14">
        <v>15537</v>
      </c>
      <c r="T69" s="46">
        <f t="shared" si="14"/>
        <v>9833.5443037974692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5">
        <v>1224</v>
      </c>
      <c r="AB69" s="14">
        <v>12488</v>
      </c>
      <c r="AC69" s="46">
        <f t="shared" si="15"/>
        <v>10202.614379084967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7">
        <v>0</v>
      </c>
      <c r="AN69" s="7">
        <v>0</v>
      </c>
      <c r="AO69" s="46">
        <v>0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9">
        <f t="shared" si="16"/>
        <v>2804</v>
      </c>
      <c r="BU69" s="15">
        <f t="shared" si="17"/>
        <v>28025</v>
      </c>
      <c r="BV69" s="6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s="5" customFormat="1" ht="15" thickBot="1" x14ac:dyDescent="0.35">
      <c r="A70" s="65"/>
      <c r="B70" s="66" t="s">
        <v>17</v>
      </c>
      <c r="C70" s="63">
        <f>SUM(C58:C69)</f>
        <v>204</v>
      </c>
      <c r="D70" s="29">
        <f>SUM(D58:D69)</f>
        <v>1528</v>
      </c>
      <c r="E70" s="64"/>
      <c r="F70" s="63">
        <f>SUM(F58:F69)</f>
        <v>0</v>
      </c>
      <c r="G70" s="29">
        <f>SUM(G58:G69)</f>
        <v>0</v>
      </c>
      <c r="H70" s="64"/>
      <c r="I70" s="63">
        <f>SUM(I58:I69)</f>
        <v>0</v>
      </c>
      <c r="J70" s="29">
        <f>SUM(J58:J69)</f>
        <v>0</v>
      </c>
      <c r="K70" s="64"/>
      <c r="L70" s="63">
        <f>SUM(L58:L69)</f>
        <v>0</v>
      </c>
      <c r="M70" s="29">
        <f>SUM(M58:M69)</f>
        <v>0</v>
      </c>
      <c r="N70" s="64"/>
      <c r="O70" s="63">
        <f>SUM(O58:O69)</f>
        <v>0</v>
      </c>
      <c r="P70" s="29">
        <f>SUM(P58:P69)</f>
        <v>1</v>
      </c>
      <c r="Q70" s="64"/>
      <c r="R70" s="63">
        <f>SUM(R58:R69)</f>
        <v>13716</v>
      </c>
      <c r="S70" s="29">
        <f>SUM(S58:S69)</f>
        <v>98528</v>
      </c>
      <c r="T70" s="64"/>
      <c r="U70" s="63">
        <f>SUM(U58:U69)</f>
        <v>0</v>
      </c>
      <c r="V70" s="29">
        <f>SUM(V58:V69)</f>
        <v>0</v>
      </c>
      <c r="W70" s="64"/>
      <c r="X70" s="63">
        <f>SUM(X58:X69)</f>
        <v>0</v>
      </c>
      <c r="Y70" s="29">
        <f>SUM(Y58:Y69)</f>
        <v>0</v>
      </c>
      <c r="Z70" s="64"/>
      <c r="AA70" s="63">
        <f>SUM(AA58:AA69)</f>
        <v>22950</v>
      </c>
      <c r="AB70" s="29">
        <f>SUM(AB58:AB69)</f>
        <v>186664</v>
      </c>
      <c r="AC70" s="64"/>
      <c r="AD70" s="63">
        <f>SUM(AD58:AD69)</f>
        <v>0</v>
      </c>
      <c r="AE70" s="29">
        <f>SUM(AE58:AE69)</f>
        <v>0</v>
      </c>
      <c r="AF70" s="64"/>
      <c r="AG70" s="63">
        <f>SUM(AG58:AG69)</f>
        <v>0</v>
      </c>
      <c r="AH70" s="29">
        <f>SUM(AH58:AH69)</f>
        <v>0</v>
      </c>
      <c r="AI70" s="64"/>
      <c r="AJ70" s="63">
        <f>SUM(AJ58:AJ69)</f>
        <v>0</v>
      </c>
      <c r="AK70" s="29">
        <f>SUM(AK58:AK69)</f>
        <v>0</v>
      </c>
      <c r="AL70" s="64"/>
      <c r="AM70" s="63">
        <f>SUM(AM58:AM69)</f>
        <v>0</v>
      </c>
      <c r="AN70" s="29">
        <f>SUM(AN58:AN69)</f>
        <v>0</v>
      </c>
      <c r="AO70" s="64"/>
      <c r="AP70" s="63">
        <f>SUM(AP58:AP69)</f>
        <v>4</v>
      </c>
      <c r="AQ70" s="29">
        <f>SUM(AQ58:AQ69)</f>
        <v>2</v>
      </c>
      <c r="AR70" s="64"/>
      <c r="AS70" s="63">
        <f>SUM(AS58:AS69)</f>
        <v>1</v>
      </c>
      <c r="AT70" s="29">
        <f>SUM(AT58:AT69)</f>
        <v>29</v>
      </c>
      <c r="AU70" s="64"/>
      <c r="AV70" s="63">
        <f>SUM(AV58:AV69)</f>
        <v>0</v>
      </c>
      <c r="AW70" s="29">
        <f>SUM(AW58:AW69)</f>
        <v>0</v>
      </c>
      <c r="AX70" s="64"/>
      <c r="AY70" s="63">
        <f>SUM(AY58:AY69)</f>
        <v>0</v>
      </c>
      <c r="AZ70" s="29">
        <f>SUM(AZ58:AZ69)</f>
        <v>0</v>
      </c>
      <c r="BA70" s="64"/>
      <c r="BB70" s="63">
        <f>SUM(BB58:BB69)</f>
        <v>0</v>
      </c>
      <c r="BC70" s="29">
        <f>SUM(BC58:BC69)</f>
        <v>0</v>
      </c>
      <c r="BD70" s="64"/>
      <c r="BE70" s="63">
        <f>SUM(BE58:BE69)</f>
        <v>0</v>
      </c>
      <c r="BF70" s="29">
        <f>SUM(BF58:BF69)</f>
        <v>0</v>
      </c>
      <c r="BG70" s="64"/>
      <c r="BH70" s="63">
        <f>SUM(BH58:BH69)</f>
        <v>20</v>
      </c>
      <c r="BI70" s="29">
        <f>SUM(BI58:BI69)</f>
        <v>142</v>
      </c>
      <c r="BJ70" s="64"/>
      <c r="BK70" s="63">
        <f>SUM(BK58:BK69)</f>
        <v>5</v>
      </c>
      <c r="BL70" s="29">
        <f>SUM(BL58:BL69)</f>
        <v>42</v>
      </c>
      <c r="BM70" s="64"/>
      <c r="BN70" s="63">
        <f>SUM(BN58:BN69)</f>
        <v>0</v>
      </c>
      <c r="BO70" s="29">
        <f>SUM(BO58:BO69)</f>
        <v>15</v>
      </c>
      <c r="BP70" s="64"/>
      <c r="BQ70" s="63">
        <f>SUM(BQ58:BQ69)</f>
        <v>210</v>
      </c>
      <c r="BR70" s="29">
        <f>SUM(BR58:BR69)</f>
        <v>1782</v>
      </c>
      <c r="BS70" s="64"/>
      <c r="BT70" s="30">
        <f t="shared" si="16"/>
        <v>37110</v>
      </c>
      <c r="BU70" s="31">
        <f t="shared" si="17"/>
        <v>288733</v>
      </c>
      <c r="BV70" s="6"/>
      <c r="BW70" s="4"/>
      <c r="BX70" s="1"/>
      <c r="BY70" s="1"/>
      <c r="BZ70" s="1"/>
      <c r="CA70" s="4"/>
      <c r="CB70" s="1"/>
      <c r="CC70" s="1"/>
      <c r="CD70" s="1"/>
      <c r="CE70" s="4"/>
      <c r="CF70" s="1"/>
      <c r="CG70" s="1"/>
      <c r="CH70" s="1"/>
      <c r="CI70" s="4"/>
      <c r="CJ70" s="1"/>
      <c r="CK70" s="1"/>
      <c r="CL70" s="1"/>
      <c r="CM70" s="4"/>
      <c r="CN70" s="1"/>
      <c r="CO70" s="1"/>
      <c r="CP70" s="1"/>
      <c r="CQ70" s="4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5">
        <v>918</v>
      </c>
      <c r="S71" s="14">
        <v>11716</v>
      </c>
      <c r="T71" s="46">
        <f t="shared" ref="T71:T82" si="19">S71/R71*1000</f>
        <v>12762.527233115468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5">
        <v>2660</v>
      </c>
      <c r="AB71" s="14">
        <v>30079</v>
      </c>
      <c r="AC71" s="46">
        <f t="shared" ref="AC71:AC82" si="20">AB71/AA71*1000</f>
        <v>11307.894736842105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2</v>
      </c>
      <c r="AO71" s="46">
        <v>0</v>
      </c>
      <c r="AP71" s="45">
        <v>2</v>
      </c>
      <c r="AQ71" s="14">
        <v>2</v>
      </c>
      <c r="AR71" s="46">
        <f>AQ71/AP71*1000</f>
        <v>1000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5">
        <v>17</v>
      </c>
      <c r="BR71" s="14">
        <v>186</v>
      </c>
      <c r="BS71" s="46">
        <f t="shared" ref="BS71:BS82" si="21">BR71/BQ71*1000</f>
        <v>10941.176470588236</v>
      </c>
      <c r="BT71" s="9">
        <f t="shared" ref="BT71:BT83" si="22">SUM(BQ71,BK71,BH71,AY71,AS71,AP71,AJ71,AG71,AA71,R71,L71,C71,BN71,BB71,U71,O71,AM71,AD71)</f>
        <v>3597</v>
      </c>
      <c r="BU71" s="15">
        <f t="shared" ref="BU71:BU83" si="23">SUM(BR71,BL71,BI71,AZ71,AT71,AQ71,AK71,AH71,AB71,S71,M71,D71,BO71,BC71,V71,P71,AN71,AE71)</f>
        <v>41985</v>
      </c>
      <c r="BV71" s="6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5">
        <v>664</v>
      </c>
      <c r="S72" s="14">
        <v>9896</v>
      </c>
      <c r="T72" s="46">
        <f t="shared" si="19"/>
        <v>14903.614457831325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5">
        <v>145</v>
      </c>
      <c r="AB72" s="14">
        <v>1632</v>
      </c>
      <c r="AC72" s="46">
        <f t="shared" si="20"/>
        <v>11255.172413793103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7">
        <v>0</v>
      </c>
      <c r="AN72" s="7">
        <v>0</v>
      </c>
      <c r="AO72" s="46">
        <v>0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5">
        <v>52</v>
      </c>
      <c r="BR72" s="14">
        <v>810</v>
      </c>
      <c r="BS72" s="46">
        <f t="shared" si="21"/>
        <v>15576.923076923076</v>
      </c>
      <c r="BT72" s="9">
        <f t="shared" si="22"/>
        <v>861</v>
      </c>
      <c r="BU72" s="15">
        <f t="shared" si="23"/>
        <v>12338</v>
      </c>
      <c r="BV72" s="6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5">
        <v>2007</v>
      </c>
      <c r="S73" s="14">
        <v>30615</v>
      </c>
      <c r="T73" s="46">
        <f t="shared" si="19"/>
        <v>15254.110612855009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5">
        <v>1097</v>
      </c>
      <c r="AB73" s="14">
        <v>15164</v>
      </c>
      <c r="AC73" s="46">
        <f t="shared" si="20"/>
        <v>13823.154056517777</v>
      </c>
      <c r="AD73" s="47">
        <v>0</v>
      </c>
      <c r="AE73" s="7">
        <v>0</v>
      </c>
      <c r="AF73" s="46">
        <v>0</v>
      </c>
      <c r="AG73" s="45">
        <v>10</v>
      </c>
      <c r="AH73" s="14">
        <v>139</v>
      </c>
      <c r="AI73" s="46">
        <f>AH73/AG73*1000</f>
        <v>13900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5">
        <v>1</v>
      </c>
      <c r="AQ73" s="14">
        <v>2</v>
      </c>
      <c r="AR73" s="46">
        <f>AQ73/AP73*1000</f>
        <v>2000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5">
        <v>1587</v>
      </c>
      <c r="AZ73" s="14">
        <v>25595</v>
      </c>
      <c r="BA73" s="46">
        <f>AZ73/AY73*1000</f>
        <v>16127.914303717705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9">
        <f t="shared" si="22"/>
        <v>4702</v>
      </c>
      <c r="BU73" s="15">
        <f t="shared" si="23"/>
        <v>71515</v>
      </c>
      <c r="BV73" s="6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5">
        <v>416</v>
      </c>
      <c r="S74" s="14">
        <v>6615</v>
      </c>
      <c r="T74" s="46">
        <f t="shared" si="19"/>
        <v>15901.442307692309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5">
        <v>103</v>
      </c>
      <c r="AB74" s="14">
        <v>1548</v>
      </c>
      <c r="AC74" s="46">
        <f t="shared" si="20"/>
        <v>15029.126213592233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7">
        <v>0</v>
      </c>
      <c r="AN74" s="7">
        <v>0</v>
      </c>
      <c r="AO74" s="46">
        <v>0</v>
      </c>
      <c r="AP74" s="45">
        <v>3</v>
      </c>
      <c r="AQ74" s="14">
        <v>1</v>
      </c>
      <c r="AR74" s="46">
        <f>AQ74/AP74*1000</f>
        <v>333.33333333333331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5">
        <v>35</v>
      </c>
      <c r="BR74" s="14">
        <v>383</v>
      </c>
      <c r="BS74" s="46">
        <f t="shared" si="21"/>
        <v>10942.857142857143</v>
      </c>
      <c r="BT74" s="9">
        <f t="shared" si="22"/>
        <v>557</v>
      </c>
      <c r="BU74" s="15">
        <f t="shared" si="23"/>
        <v>8547</v>
      </c>
      <c r="BV74" s="6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32</v>
      </c>
      <c r="N75" s="46">
        <v>0</v>
      </c>
      <c r="O75" s="47">
        <v>0</v>
      </c>
      <c r="P75" s="7">
        <v>0</v>
      </c>
      <c r="Q75" s="46">
        <v>0</v>
      </c>
      <c r="R75" s="45">
        <v>3135</v>
      </c>
      <c r="S75" s="14">
        <v>42571</v>
      </c>
      <c r="T75" s="46">
        <f t="shared" si="19"/>
        <v>13579.2663476874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5">
        <v>3512</v>
      </c>
      <c r="AB75" s="14">
        <v>45497</v>
      </c>
      <c r="AC75" s="46">
        <f t="shared" si="20"/>
        <v>12954.726651480638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5">
        <v>17</v>
      </c>
      <c r="BR75" s="14">
        <v>188</v>
      </c>
      <c r="BS75" s="46">
        <f t="shared" si="21"/>
        <v>11058.823529411764</v>
      </c>
      <c r="BT75" s="9">
        <f t="shared" si="22"/>
        <v>6664</v>
      </c>
      <c r="BU75" s="15">
        <f t="shared" si="23"/>
        <v>88288</v>
      </c>
      <c r="BV75" s="6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592</v>
      </c>
      <c r="S76" s="14">
        <v>8708</v>
      </c>
      <c r="T76" s="46">
        <f t="shared" si="19"/>
        <v>14709.45945945946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5">
        <v>208</v>
      </c>
      <c r="AB76" s="14">
        <v>2259</v>
      </c>
      <c r="AC76" s="46">
        <f t="shared" si="20"/>
        <v>10860.576923076924</v>
      </c>
      <c r="AD76" s="47">
        <v>0</v>
      </c>
      <c r="AE76" s="7">
        <v>63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7">
        <v>0</v>
      </c>
      <c r="AN76" s="7">
        <v>0</v>
      </c>
      <c r="AO76" s="46">
        <v>0</v>
      </c>
      <c r="AP76" s="47">
        <v>0</v>
      </c>
      <c r="AQ76" s="7">
        <v>1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5">
        <v>18</v>
      </c>
      <c r="BR76" s="14">
        <v>202</v>
      </c>
      <c r="BS76" s="46">
        <f t="shared" si="21"/>
        <v>11222.222222222221</v>
      </c>
      <c r="BT76" s="9">
        <f t="shared" si="22"/>
        <v>818</v>
      </c>
      <c r="BU76" s="15">
        <f t="shared" si="23"/>
        <v>11233</v>
      </c>
      <c r="BV76" s="6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5">
        <v>20</v>
      </c>
      <c r="S77" s="14">
        <v>292</v>
      </c>
      <c r="T77" s="46">
        <f t="shared" si="19"/>
        <v>14600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5">
        <v>703</v>
      </c>
      <c r="AB77" s="14">
        <v>7059</v>
      </c>
      <c r="AC77" s="46">
        <f t="shared" si="20"/>
        <v>10041.251778093883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8</v>
      </c>
      <c r="BP77" s="46">
        <v>0</v>
      </c>
      <c r="BQ77" s="45">
        <v>17</v>
      </c>
      <c r="BR77" s="14">
        <v>201</v>
      </c>
      <c r="BS77" s="46">
        <f t="shared" si="21"/>
        <v>11823.529411764706</v>
      </c>
      <c r="BT77" s="9">
        <f t="shared" si="22"/>
        <v>740</v>
      </c>
      <c r="BU77" s="15">
        <f t="shared" si="23"/>
        <v>7560</v>
      </c>
      <c r="BV77" s="6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5">
        <v>2039</v>
      </c>
      <c r="S78" s="14">
        <v>29131</v>
      </c>
      <c r="T78" s="46">
        <f t="shared" si="19"/>
        <v>14286.905345757723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5">
        <v>236</v>
      </c>
      <c r="AB78" s="14">
        <v>3031</v>
      </c>
      <c r="AC78" s="46">
        <f t="shared" si="20"/>
        <v>12843.22033898305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5">
        <v>35</v>
      </c>
      <c r="BR78" s="14">
        <v>369</v>
      </c>
      <c r="BS78" s="46">
        <f t="shared" si="21"/>
        <v>10542.857142857143</v>
      </c>
      <c r="BT78" s="9">
        <f t="shared" si="22"/>
        <v>2310</v>
      </c>
      <c r="BU78" s="15">
        <f t="shared" si="23"/>
        <v>32531</v>
      </c>
      <c r="BV78" s="6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5">
        <v>1505</v>
      </c>
      <c r="S79" s="14">
        <v>16923</v>
      </c>
      <c r="T79" s="46">
        <f t="shared" si="19"/>
        <v>11244.51827242525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5">
        <v>1883</v>
      </c>
      <c r="AB79" s="14">
        <v>20602</v>
      </c>
      <c r="AC79" s="46">
        <f t="shared" si="20"/>
        <v>10941.051513542221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5">
        <v>17</v>
      </c>
      <c r="BR79" s="14">
        <v>206</v>
      </c>
      <c r="BS79" s="46">
        <f t="shared" si="21"/>
        <v>12117.64705882353</v>
      </c>
      <c r="BT79" s="9">
        <f t="shared" si="22"/>
        <v>3405</v>
      </c>
      <c r="BU79" s="15">
        <f t="shared" si="23"/>
        <v>37731</v>
      </c>
      <c r="BV79" s="6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5">
        <v>2</v>
      </c>
      <c r="M80" s="14">
        <v>1</v>
      </c>
      <c r="N80" s="46">
        <f>M80/L80*1000</f>
        <v>500</v>
      </c>
      <c r="O80" s="47">
        <v>0</v>
      </c>
      <c r="P80" s="7">
        <v>0</v>
      </c>
      <c r="Q80" s="46">
        <v>0</v>
      </c>
      <c r="R80" s="45">
        <v>1032</v>
      </c>
      <c r="S80" s="14">
        <v>11448</v>
      </c>
      <c r="T80" s="46">
        <f t="shared" si="19"/>
        <v>11093.023255813954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5">
        <v>1587</v>
      </c>
      <c r="AB80" s="14">
        <v>16487</v>
      </c>
      <c r="AC80" s="46">
        <f t="shared" si="20"/>
        <v>10388.783868935097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7">
        <v>0</v>
      </c>
      <c r="AN80" s="7">
        <v>0</v>
      </c>
      <c r="AO80" s="46">
        <v>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9">
        <f t="shared" si="22"/>
        <v>2621</v>
      </c>
      <c r="BU80" s="15">
        <f t="shared" si="23"/>
        <v>27936</v>
      </c>
      <c r="BV80" s="6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5">
        <v>596</v>
      </c>
      <c r="S81" s="14">
        <v>5304</v>
      </c>
      <c r="T81" s="46">
        <f t="shared" si="19"/>
        <v>8899.3288590604025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5">
        <v>1236</v>
      </c>
      <c r="AB81" s="14">
        <v>12743</v>
      </c>
      <c r="AC81" s="46">
        <f t="shared" si="20"/>
        <v>10309.870550161813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7">
        <v>0</v>
      </c>
      <c r="AN81" s="7">
        <v>0</v>
      </c>
      <c r="AO81" s="46">
        <v>0</v>
      </c>
      <c r="AP81" s="47">
        <v>0</v>
      </c>
      <c r="AQ81" s="7">
        <v>8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5">
        <v>69</v>
      </c>
      <c r="BR81" s="14">
        <v>877</v>
      </c>
      <c r="BS81" s="46">
        <f t="shared" si="21"/>
        <v>12710.144927536232</v>
      </c>
      <c r="BT81" s="9">
        <f t="shared" si="22"/>
        <v>1901</v>
      </c>
      <c r="BU81" s="15">
        <f t="shared" si="23"/>
        <v>18932</v>
      </c>
      <c r="BV81" s="6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5">
        <v>1271</v>
      </c>
      <c r="S82" s="14">
        <v>12656</v>
      </c>
      <c r="T82" s="46">
        <f t="shared" si="19"/>
        <v>9957.5137686860744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5">
        <v>1683</v>
      </c>
      <c r="AB82" s="14">
        <v>16725</v>
      </c>
      <c r="AC82" s="46">
        <f t="shared" si="20"/>
        <v>9937.6114081996438</v>
      </c>
      <c r="AD82" s="47">
        <v>0</v>
      </c>
      <c r="AE82" s="7">
        <v>0</v>
      </c>
      <c r="AF82" s="46">
        <v>0</v>
      </c>
      <c r="AG82" s="45">
        <v>30</v>
      </c>
      <c r="AH82" s="14">
        <v>3362</v>
      </c>
      <c r="AI82" s="46">
        <f>AH82/AG82*1000</f>
        <v>112066.66666666666</v>
      </c>
      <c r="AJ82" s="47">
        <v>0</v>
      </c>
      <c r="AK82" s="7">
        <v>0</v>
      </c>
      <c r="AL82" s="46">
        <v>0</v>
      </c>
      <c r="AM82" s="47">
        <v>0</v>
      </c>
      <c r="AN82" s="7">
        <v>0</v>
      </c>
      <c r="AO82" s="46">
        <v>0</v>
      </c>
      <c r="AP82" s="47">
        <v>0</v>
      </c>
      <c r="AQ82" s="7">
        <v>3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5">
        <v>21</v>
      </c>
      <c r="AZ82" s="14">
        <v>256</v>
      </c>
      <c r="BA82" s="46">
        <f>AZ82/AY82*1000</f>
        <v>12190.476190476189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5">
        <v>17</v>
      </c>
      <c r="BR82" s="14">
        <v>232</v>
      </c>
      <c r="BS82" s="46">
        <f t="shared" si="21"/>
        <v>13647.058823529411</v>
      </c>
      <c r="BT82" s="9">
        <f t="shared" si="22"/>
        <v>3022</v>
      </c>
      <c r="BU82" s="15">
        <f t="shared" si="23"/>
        <v>33234</v>
      </c>
      <c r="BV82" s="6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s="5" customFormat="1" ht="15" thickBot="1" x14ac:dyDescent="0.35">
      <c r="A83" s="65"/>
      <c r="B83" s="66" t="s">
        <v>17</v>
      </c>
      <c r="C83" s="63">
        <f>SUM(C71:C82)</f>
        <v>0</v>
      </c>
      <c r="D83" s="29">
        <f>SUM(D71:D82)</f>
        <v>0</v>
      </c>
      <c r="E83" s="64"/>
      <c r="F83" s="63">
        <f t="shared" ref="F83" si="24">SUM(F71:F82)</f>
        <v>0</v>
      </c>
      <c r="G83" s="29">
        <f t="shared" ref="G83" si="25">SUM(G71:G82)</f>
        <v>0</v>
      </c>
      <c r="H83" s="64"/>
      <c r="I83" s="63">
        <f t="shared" ref="I83" si="26">SUM(I71:I82)</f>
        <v>0</v>
      </c>
      <c r="J83" s="29">
        <f t="shared" ref="J83" si="27">SUM(J71:J82)</f>
        <v>0</v>
      </c>
      <c r="K83" s="64"/>
      <c r="L83" s="63">
        <f t="shared" ref="L83:M83" si="28">SUM(L71:L82)</f>
        <v>2</v>
      </c>
      <c r="M83" s="29">
        <f t="shared" si="28"/>
        <v>33</v>
      </c>
      <c r="N83" s="64"/>
      <c r="O83" s="63">
        <f t="shared" ref="O83:P83" si="29">SUM(O71:O82)</f>
        <v>0</v>
      </c>
      <c r="P83" s="29">
        <f t="shared" si="29"/>
        <v>0</v>
      </c>
      <c r="Q83" s="64"/>
      <c r="R83" s="63">
        <f t="shared" ref="R83:S83" si="30">SUM(R71:R82)</f>
        <v>14195</v>
      </c>
      <c r="S83" s="29">
        <f t="shared" si="30"/>
        <v>185875</v>
      </c>
      <c r="T83" s="64"/>
      <c r="U83" s="63">
        <f t="shared" ref="U83:V83" si="31">SUM(U71:U82)</f>
        <v>0</v>
      </c>
      <c r="V83" s="29">
        <f t="shared" si="31"/>
        <v>0</v>
      </c>
      <c r="W83" s="64"/>
      <c r="X83" s="63">
        <f t="shared" ref="X83:Y83" si="32">SUM(X71:X82)</f>
        <v>0</v>
      </c>
      <c r="Y83" s="29">
        <f t="shared" si="32"/>
        <v>0</v>
      </c>
      <c r="Z83" s="64"/>
      <c r="AA83" s="63">
        <f t="shared" ref="AA83:AB83" si="33">SUM(AA71:AA82)</f>
        <v>15053</v>
      </c>
      <c r="AB83" s="29">
        <f t="shared" si="33"/>
        <v>172826</v>
      </c>
      <c r="AC83" s="64"/>
      <c r="AD83" s="63">
        <f t="shared" ref="AD83:AE83" si="34">SUM(AD71:AD82)</f>
        <v>0</v>
      </c>
      <c r="AE83" s="29">
        <f t="shared" si="34"/>
        <v>63</v>
      </c>
      <c r="AF83" s="64"/>
      <c r="AG83" s="63">
        <f t="shared" ref="AG83:AH83" si="35">SUM(AG71:AG82)</f>
        <v>40</v>
      </c>
      <c r="AH83" s="29">
        <f t="shared" si="35"/>
        <v>3501</v>
      </c>
      <c r="AI83" s="64"/>
      <c r="AJ83" s="63">
        <f t="shared" ref="AJ83:AK83" si="36">SUM(AJ71:AJ82)</f>
        <v>0</v>
      </c>
      <c r="AK83" s="29">
        <f t="shared" si="36"/>
        <v>0</v>
      </c>
      <c r="AL83" s="64"/>
      <c r="AM83" s="63">
        <f t="shared" ref="AM83:AN83" si="37">SUM(AM71:AM82)</f>
        <v>0</v>
      </c>
      <c r="AN83" s="29">
        <f t="shared" si="37"/>
        <v>2</v>
      </c>
      <c r="AO83" s="64"/>
      <c r="AP83" s="63">
        <f t="shared" ref="AP83:AQ83" si="38">SUM(AP71:AP82)</f>
        <v>6</v>
      </c>
      <c r="AQ83" s="29">
        <f t="shared" si="38"/>
        <v>17</v>
      </c>
      <c r="AR83" s="64"/>
      <c r="AS83" s="63">
        <f t="shared" ref="AS83:AT83" si="39">SUM(AS71:AS82)</f>
        <v>0</v>
      </c>
      <c r="AT83" s="29">
        <f t="shared" si="39"/>
        <v>0</v>
      </c>
      <c r="AU83" s="64"/>
      <c r="AV83" s="63">
        <f t="shared" ref="AV83:AW83" si="40">SUM(AV71:AV82)</f>
        <v>0</v>
      </c>
      <c r="AW83" s="29">
        <f t="shared" si="40"/>
        <v>0</v>
      </c>
      <c r="AX83" s="64"/>
      <c r="AY83" s="63">
        <f t="shared" ref="AY83:AZ83" si="41">SUM(AY71:AY82)</f>
        <v>1608</v>
      </c>
      <c r="AZ83" s="29">
        <f t="shared" si="41"/>
        <v>25851</v>
      </c>
      <c r="BA83" s="64"/>
      <c r="BB83" s="63">
        <f t="shared" ref="BB83:BC83" si="42">SUM(BB71:BB82)</f>
        <v>0</v>
      </c>
      <c r="BC83" s="29">
        <f t="shared" si="42"/>
        <v>0</v>
      </c>
      <c r="BD83" s="64"/>
      <c r="BE83" s="63">
        <f t="shared" ref="BE83:BF83" si="43">SUM(BE71:BE82)</f>
        <v>0</v>
      </c>
      <c r="BF83" s="29">
        <f t="shared" si="43"/>
        <v>0</v>
      </c>
      <c r="BG83" s="64"/>
      <c r="BH83" s="63">
        <f t="shared" ref="BH83:BI83" si="44">SUM(BH71:BH82)</f>
        <v>0</v>
      </c>
      <c r="BI83" s="29">
        <f t="shared" si="44"/>
        <v>0</v>
      </c>
      <c r="BJ83" s="64"/>
      <c r="BK83" s="63">
        <f t="shared" ref="BK83:BL83" si="45">SUM(BK71:BK82)</f>
        <v>0</v>
      </c>
      <c r="BL83" s="29">
        <f t="shared" si="45"/>
        <v>0</v>
      </c>
      <c r="BM83" s="64"/>
      <c r="BN83" s="63">
        <f t="shared" ref="BN83:BO83" si="46">SUM(BN71:BN82)</f>
        <v>0</v>
      </c>
      <c r="BO83" s="29">
        <f t="shared" si="46"/>
        <v>8</v>
      </c>
      <c r="BP83" s="64"/>
      <c r="BQ83" s="63">
        <f t="shared" ref="BQ83:BR83" si="47">SUM(BQ71:BQ82)</f>
        <v>294</v>
      </c>
      <c r="BR83" s="29">
        <f t="shared" si="47"/>
        <v>3654</v>
      </c>
      <c r="BS83" s="64"/>
      <c r="BT83" s="30">
        <f t="shared" si="22"/>
        <v>31198</v>
      </c>
      <c r="BU83" s="31">
        <f t="shared" si="23"/>
        <v>391830</v>
      </c>
      <c r="BV83" s="6"/>
      <c r="BW83" s="4"/>
      <c r="BX83" s="1"/>
      <c r="BY83" s="1"/>
      <c r="BZ83" s="1"/>
      <c r="CA83" s="4"/>
      <c r="CB83" s="1"/>
      <c r="CC83" s="1"/>
      <c r="CD83" s="1"/>
      <c r="CE83" s="4"/>
      <c r="CF83" s="1"/>
      <c r="CG83" s="1"/>
      <c r="CH83" s="1"/>
      <c r="CI83" s="4"/>
      <c r="CJ83" s="1"/>
      <c r="CK83" s="1"/>
      <c r="CL83" s="1"/>
      <c r="CM83" s="4"/>
      <c r="CN83" s="1"/>
      <c r="CO83" s="1"/>
      <c r="CP83" s="1"/>
      <c r="CQ83" s="4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2</v>
      </c>
      <c r="Q84" s="46">
        <v>0</v>
      </c>
      <c r="R84" s="45">
        <v>2188</v>
      </c>
      <c r="S84" s="14">
        <v>22652</v>
      </c>
      <c r="T84" s="46">
        <f t="shared" ref="T84:T95" si="48">S84/R84*1000</f>
        <v>10352.833638025593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5">
        <v>2480</v>
      </c>
      <c r="AB84" s="14">
        <v>27678</v>
      </c>
      <c r="AC84" s="46">
        <f t="shared" ref="AC84:AC95" si="49">AB84/AA84*1000</f>
        <v>11160.483870967742</v>
      </c>
      <c r="AD84" s="47">
        <v>0</v>
      </c>
      <c r="AE84" s="7">
        <v>0</v>
      </c>
      <c r="AF84" s="46">
        <v>0</v>
      </c>
      <c r="AG84" s="45">
        <v>200</v>
      </c>
      <c r="AH84" s="14">
        <v>2231</v>
      </c>
      <c r="AI84" s="46">
        <f t="shared" ref="AI84:AI89" si="50">AH84/AG84*1000</f>
        <v>11155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2</v>
      </c>
      <c r="BP84" s="46">
        <v>0</v>
      </c>
      <c r="BQ84" s="47">
        <v>0</v>
      </c>
      <c r="BR84" s="7">
        <v>0</v>
      </c>
      <c r="BS84" s="46">
        <v>0</v>
      </c>
      <c r="BT84" s="9">
        <f t="shared" ref="BT84:BT109" si="51">SUM(BQ84,BK84,BH84,AY84,AS84,AP84,AJ84,AG84,AA84,R84,L84,C84,BN84,BB84,U84,O84,AM84,AD84,I84,F84)</f>
        <v>4868</v>
      </c>
      <c r="BU84" s="15">
        <f t="shared" ref="BU84:BU109" si="52">SUM(BR84,BL84,BI84,AZ84,AT84,AQ84,AK84,AH84,AB84,S84,M84,D84,BO84,BC84,V84,P84,AN84,AE84,J84,G84)</f>
        <v>52565</v>
      </c>
      <c r="BV84" s="6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5">
        <v>698</v>
      </c>
      <c r="S85" s="14">
        <v>7074</v>
      </c>
      <c r="T85" s="46">
        <f t="shared" si="48"/>
        <v>10134.670487106017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5">
        <v>1182</v>
      </c>
      <c r="AB85" s="14">
        <v>13609</v>
      </c>
      <c r="AC85" s="46">
        <f t="shared" si="49"/>
        <v>11513.536379018613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5">
        <v>1</v>
      </c>
      <c r="AQ85" s="14">
        <v>2</v>
      </c>
      <c r="AR85" s="46">
        <f t="shared" ref="AR85:AR94" si="53">AQ85/AP85*1000</f>
        <v>2000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9">
        <f t="shared" si="51"/>
        <v>1881</v>
      </c>
      <c r="BU85" s="15">
        <f t="shared" si="52"/>
        <v>20685</v>
      </c>
      <c r="BV85" s="6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5">
        <v>2949</v>
      </c>
      <c r="S86" s="14">
        <v>30584</v>
      </c>
      <c r="T86" s="46">
        <f t="shared" si="48"/>
        <v>10370.973211258053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5">
        <v>1016</v>
      </c>
      <c r="AB86" s="14">
        <v>10567</v>
      </c>
      <c r="AC86" s="46">
        <f t="shared" si="49"/>
        <v>10400.590551181102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5">
        <v>1</v>
      </c>
      <c r="AQ86" s="14">
        <v>2</v>
      </c>
      <c r="AR86" s="46">
        <f t="shared" si="53"/>
        <v>2000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9">
        <f t="shared" si="51"/>
        <v>3966</v>
      </c>
      <c r="BU86" s="15">
        <f t="shared" si="52"/>
        <v>41153</v>
      </c>
      <c r="BV86" s="6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5">
        <v>1059</v>
      </c>
      <c r="S87" s="14">
        <v>10806</v>
      </c>
      <c r="T87" s="46">
        <f t="shared" si="48"/>
        <v>10203.966005665721</v>
      </c>
      <c r="U87" s="47">
        <v>0</v>
      </c>
      <c r="V87" s="7">
        <v>0</v>
      </c>
      <c r="W87" s="46">
        <v>0</v>
      </c>
      <c r="X87" s="47">
        <v>0</v>
      </c>
      <c r="Y87" s="7">
        <v>0</v>
      </c>
      <c r="Z87" s="46">
        <v>0</v>
      </c>
      <c r="AA87" s="45">
        <v>2943</v>
      </c>
      <c r="AB87" s="14">
        <v>32969</v>
      </c>
      <c r="AC87" s="46">
        <f t="shared" si="49"/>
        <v>11202.514441046551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3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5">
        <v>17</v>
      </c>
      <c r="BR87" s="14">
        <v>213</v>
      </c>
      <c r="BS87" s="46">
        <f t="shared" ref="BS87:BS88" si="54">BR87/BQ87*1000</f>
        <v>12529.411764705883</v>
      </c>
      <c r="BT87" s="9">
        <f t="shared" si="51"/>
        <v>4019</v>
      </c>
      <c r="BU87" s="15">
        <f t="shared" si="52"/>
        <v>43991</v>
      </c>
      <c r="BV87" s="6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5">
        <v>20</v>
      </c>
      <c r="S88" s="14">
        <v>242</v>
      </c>
      <c r="T88" s="46">
        <f t="shared" si="48"/>
        <v>12100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5">
        <v>99</v>
      </c>
      <c r="AB88" s="14">
        <v>1280</v>
      </c>
      <c r="AC88" s="46">
        <f t="shared" si="49"/>
        <v>12929.292929292929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5">
        <v>25</v>
      </c>
      <c r="AK88" s="14">
        <v>81</v>
      </c>
      <c r="AL88" s="46">
        <f t="shared" ref="AL88" si="55">AK88/AJ88*1000</f>
        <v>3240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5">
        <v>18</v>
      </c>
      <c r="BR88" s="14">
        <v>222</v>
      </c>
      <c r="BS88" s="46">
        <f t="shared" si="54"/>
        <v>12333.333333333334</v>
      </c>
      <c r="BT88" s="9">
        <f t="shared" si="51"/>
        <v>162</v>
      </c>
      <c r="BU88" s="15">
        <f t="shared" si="52"/>
        <v>1825</v>
      </c>
      <c r="BV88" s="6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5">
        <v>1972</v>
      </c>
      <c r="S89" s="14">
        <v>22204</v>
      </c>
      <c r="T89" s="46">
        <f t="shared" si="48"/>
        <v>11259.634888438133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5">
        <v>1271</v>
      </c>
      <c r="AB89" s="14">
        <v>14175</v>
      </c>
      <c r="AC89" s="46">
        <f t="shared" si="49"/>
        <v>11152.635719905586</v>
      </c>
      <c r="AD89" s="47">
        <v>0</v>
      </c>
      <c r="AE89" s="7">
        <v>0</v>
      </c>
      <c r="AF89" s="46">
        <v>0</v>
      </c>
      <c r="AG89" s="45">
        <v>300</v>
      </c>
      <c r="AH89" s="14">
        <v>2887</v>
      </c>
      <c r="AI89" s="46">
        <f t="shared" si="50"/>
        <v>9623.3333333333339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5">
        <v>1</v>
      </c>
      <c r="AQ89" s="14">
        <v>1</v>
      </c>
      <c r="AR89" s="46">
        <f t="shared" si="53"/>
        <v>1000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0</v>
      </c>
      <c r="BM89" s="46">
        <v>0</v>
      </c>
      <c r="BN89" s="47">
        <v>0</v>
      </c>
      <c r="BO89" s="7">
        <v>10</v>
      </c>
      <c r="BP89" s="46">
        <v>0</v>
      </c>
      <c r="BQ89" s="47">
        <v>0</v>
      </c>
      <c r="BR89" s="7">
        <v>0</v>
      </c>
      <c r="BS89" s="46">
        <v>0</v>
      </c>
      <c r="BT89" s="9">
        <f t="shared" si="51"/>
        <v>3544</v>
      </c>
      <c r="BU89" s="15">
        <f t="shared" si="52"/>
        <v>39277</v>
      </c>
      <c r="BV89" s="6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2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427</v>
      </c>
      <c r="S90" s="7">
        <v>4039</v>
      </c>
      <c r="T90" s="46">
        <f t="shared" si="48"/>
        <v>9459.0163934426218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121</v>
      </c>
      <c r="AB90" s="7">
        <v>1629</v>
      </c>
      <c r="AC90" s="46">
        <f t="shared" si="49"/>
        <v>13462.809917355373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9">
        <f t="shared" si="51"/>
        <v>548</v>
      </c>
      <c r="BU90" s="15">
        <f t="shared" si="52"/>
        <v>5670</v>
      </c>
      <c r="BV90" s="6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1869</v>
      </c>
      <c r="S91" s="7">
        <v>19465</v>
      </c>
      <c r="T91" s="46">
        <f t="shared" si="48"/>
        <v>10414.66024612092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880</v>
      </c>
      <c r="AB91" s="7">
        <v>8613</v>
      </c>
      <c r="AC91" s="46">
        <f t="shared" si="49"/>
        <v>9787.5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203</v>
      </c>
      <c r="BI91" s="7">
        <v>1891</v>
      </c>
      <c r="BJ91" s="46">
        <f t="shared" ref="BJ91" si="56">BI91/BH91*1000</f>
        <v>9315.2709359605906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9">
        <f t="shared" si="51"/>
        <v>2952</v>
      </c>
      <c r="BU91" s="15">
        <f t="shared" si="52"/>
        <v>29969</v>
      </c>
      <c r="BV91" s="6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4</v>
      </c>
      <c r="M92" s="7">
        <v>3</v>
      </c>
      <c r="N92" s="46">
        <f t="shared" ref="N92" si="57">M92/L92*1000</f>
        <v>750</v>
      </c>
      <c r="O92" s="47">
        <v>0</v>
      </c>
      <c r="P92" s="7">
        <v>0</v>
      </c>
      <c r="Q92" s="46">
        <v>0</v>
      </c>
      <c r="R92" s="47">
        <v>40</v>
      </c>
      <c r="S92" s="7">
        <v>421</v>
      </c>
      <c r="T92" s="46">
        <f t="shared" si="48"/>
        <v>10525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554</v>
      </c>
      <c r="AB92" s="7">
        <v>5847</v>
      </c>
      <c r="AC92" s="46">
        <f t="shared" si="49"/>
        <v>10554.151624548736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0</v>
      </c>
      <c r="BI92" s="7">
        <v>0</v>
      </c>
      <c r="BJ92" s="46">
        <v>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9">
        <f t="shared" si="51"/>
        <v>598</v>
      </c>
      <c r="BU92" s="15">
        <f t="shared" si="52"/>
        <v>6271</v>
      </c>
      <c r="BV92" s="6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2673</v>
      </c>
      <c r="S93" s="7">
        <v>28237</v>
      </c>
      <c r="T93" s="46">
        <f t="shared" si="48"/>
        <v>10563.786008230452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1348</v>
      </c>
      <c r="AB93" s="7">
        <v>13126</v>
      </c>
      <c r="AC93" s="46">
        <f t="shared" si="49"/>
        <v>9737.3887240356071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9">
        <f t="shared" si="51"/>
        <v>4021</v>
      </c>
      <c r="BU93" s="15">
        <f t="shared" si="52"/>
        <v>41363</v>
      </c>
      <c r="BV93" s="6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2</v>
      </c>
      <c r="N94" s="46">
        <v>0</v>
      </c>
      <c r="O94" s="47">
        <v>0</v>
      </c>
      <c r="P94" s="7">
        <v>0</v>
      </c>
      <c r="Q94" s="46">
        <v>0</v>
      </c>
      <c r="R94" s="47">
        <v>2034</v>
      </c>
      <c r="S94" s="7">
        <v>20134</v>
      </c>
      <c r="T94" s="46">
        <f t="shared" si="48"/>
        <v>9898.7217305801369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380</v>
      </c>
      <c r="AB94" s="7">
        <v>3963</v>
      </c>
      <c r="AC94" s="46">
        <f t="shared" si="49"/>
        <v>10428.947368421053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0</v>
      </c>
      <c r="AN94" s="7">
        <v>0</v>
      </c>
      <c r="AO94" s="46">
        <v>0</v>
      </c>
      <c r="AP94" s="47">
        <v>1</v>
      </c>
      <c r="AQ94" s="7">
        <v>2</v>
      </c>
      <c r="AR94" s="46">
        <f t="shared" si="53"/>
        <v>2000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9">
        <f t="shared" si="51"/>
        <v>2415</v>
      </c>
      <c r="BU94" s="15">
        <f t="shared" si="52"/>
        <v>24101</v>
      </c>
      <c r="BV94" s="6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17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3396</v>
      </c>
      <c r="S95" s="7">
        <v>25170</v>
      </c>
      <c r="T95" s="46">
        <f t="shared" si="48"/>
        <v>7411.6607773851592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3189</v>
      </c>
      <c r="AB95" s="7">
        <v>30309</v>
      </c>
      <c r="AC95" s="46">
        <f t="shared" si="49"/>
        <v>9504.2333019755406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5</v>
      </c>
      <c r="BP95" s="46">
        <v>0</v>
      </c>
      <c r="BQ95" s="47">
        <v>20</v>
      </c>
      <c r="BR95" s="7">
        <v>224</v>
      </c>
      <c r="BS95" s="46">
        <f t="shared" ref="BS95" si="58">BR95/BQ95*1000</f>
        <v>11200</v>
      </c>
      <c r="BT95" s="9">
        <f t="shared" si="51"/>
        <v>6605</v>
      </c>
      <c r="BU95" s="15">
        <f t="shared" si="52"/>
        <v>55725</v>
      </c>
      <c r="BV95" s="6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s="5" customFormat="1" ht="15" thickBot="1" x14ac:dyDescent="0.35">
      <c r="A96" s="65"/>
      <c r="B96" s="66" t="s">
        <v>17</v>
      </c>
      <c r="C96" s="63">
        <f>SUM(C84:C95)</f>
        <v>0</v>
      </c>
      <c r="D96" s="29">
        <f>SUM(D84:D95)</f>
        <v>0</v>
      </c>
      <c r="E96" s="64"/>
      <c r="F96" s="63">
        <f t="shared" ref="F96" si="59">SUM(F84:F95)</f>
        <v>0</v>
      </c>
      <c r="G96" s="29">
        <f t="shared" ref="G96" si="60">SUM(G84:G95)</f>
        <v>2</v>
      </c>
      <c r="H96" s="64"/>
      <c r="I96" s="63">
        <f t="shared" ref="I96" si="61">SUM(I84:I95)</f>
        <v>0</v>
      </c>
      <c r="J96" s="29">
        <f t="shared" ref="J96" si="62">SUM(J84:J95)</f>
        <v>17</v>
      </c>
      <c r="K96" s="64"/>
      <c r="L96" s="63">
        <f t="shared" ref="L96" si="63">SUM(L84:L95)</f>
        <v>4</v>
      </c>
      <c r="M96" s="29">
        <f t="shared" ref="M96" si="64">SUM(M84:M95)</f>
        <v>5</v>
      </c>
      <c r="N96" s="64"/>
      <c r="O96" s="63">
        <f t="shared" ref="O96" si="65">SUM(O84:O95)</f>
        <v>0</v>
      </c>
      <c r="P96" s="29">
        <f t="shared" ref="P96" si="66">SUM(P84:P95)</f>
        <v>2</v>
      </c>
      <c r="Q96" s="64"/>
      <c r="R96" s="63">
        <f t="shared" ref="R96" si="67">SUM(R84:R95)</f>
        <v>19325</v>
      </c>
      <c r="S96" s="29">
        <f t="shared" ref="S96" si="68">SUM(S84:S95)</f>
        <v>191028</v>
      </c>
      <c r="T96" s="64"/>
      <c r="U96" s="63">
        <f t="shared" ref="U96" si="69">SUM(U84:U95)</f>
        <v>0</v>
      </c>
      <c r="V96" s="29">
        <f t="shared" ref="V96" si="70">SUM(V84:V95)</f>
        <v>0</v>
      </c>
      <c r="W96" s="64"/>
      <c r="X96" s="63">
        <f t="shared" ref="X96:Y96" si="71">SUM(X84:X95)</f>
        <v>0</v>
      </c>
      <c r="Y96" s="29">
        <f t="shared" si="71"/>
        <v>0</v>
      </c>
      <c r="Z96" s="64"/>
      <c r="AA96" s="63">
        <f t="shared" ref="AA96" si="72">SUM(AA84:AA95)</f>
        <v>15463</v>
      </c>
      <c r="AB96" s="29">
        <f t="shared" ref="AB96" si="73">SUM(AB84:AB95)</f>
        <v>163765</v>
      </c>
      <c r="AC96" s="64"/>
      <c r="AD96" s="63">
        <f t="shared" ref="AD96" si="74">SUM(AD84:AD95)</f>
        <v>0</v>
      </c>
      <c r="AE96" s="29">
        <f t="shared" ref="AE96" si="75">SUM(AE84:AE95)</f>
        <v>0</v>
      </c>
      <c r="AF96" s="64"/>
      <c r="AG96" s="63">
        <f t="shared" ref="AG96" si="76">SUM(AG84:AG95)</f>
        <v>500</v>
      </c>
      <c r="AH96" s="29">
        <f t="shared" ref="AH96" si="77">SUM(AH84:AH95)</f>
        <v>5118</v>
      </c>
      <c r="AI96" s="64"/>
      <c r="AJ96" s="63">
        <f t="shared" ref="AJ96" si="78">SUM(AJ84:AJ95)</f>
        <v>25</v>
      </c>
      <c r="AK96" s="29">
        <f t="shared" ref="AK96" si="79">SUM(AK84:AK95)</f>
        <v>81</v>
      </c>
      <c r="AL96" s="64"/>
      <c r="AM96" s="63">
        <f t="shared" ref="AM96" si="80">SUM(AM84:AM95)</f>
        <v>0</v>
      </c>
      <c r="AN96" s="29">
        <f t="shared" ref="AN96" si="81">SUM(AN84:AN95)</f>
        <v>0</v>
      </c>
      <c r="AO96" s="64"/>
      <c r="AP96" s="63">
        <f t="shared" ref="AP96" si="82">SUM(AP84:AP95)</f>
        <v>4</v>
      </c>
      <c r="AQ96" s="29">
        <f t="shared" ref="AQ96" si="83">SUM(AQ84:AQ95)</f>
        <v>10</v>
      </c>
      <c r="AR96" s="64"/>
      <c r="AS96" s="63">
        <f t="shared" ref="AS96" si="84">SUM(AS84:AS95)</f>
        <v>0</v>
      </c>
      <c r="AT96" s="29">
        <f t="shared" ref="AT96" si="85">SUM(AT84:AT95)</f>
        <v>0</v>
      </c>
      <c r="AU96" s="64"/>
      <c r="AV96" s="63">
        <f t="shared" ref="AV96:AW96" si="86">SUM(AV84:AV95)</f>
        <v>0</v>
      </c>
      <c r="AW96" s="29">
        <f t="shared" si="86"/>
        <v>0</v>
      </c>
      <c r="AX96" s="64"/>
      <c r="AY96" s="63">
        <f t="shared" ref="AY96" si="87">SUM(AY84:AY95)</f>
        <v>0</v>
      </c>
      <c r="AZ96" s="29">
        <f t="shared" ref="AZ96" si="88">SUM(AZ84:AZ95)</f>
        <v>0</v>
      </c>
      <c r="BA96" s="64"/>
      <c r="BB96" s="63">
        <f t="shared" ref="BB96" si="89">SUM(BB84:BB95)</f>
        <v>0</v>
      </c>
      <c r="BC96" s="29">
        <f t="shared" ref="BC96" si="90">SUM(BC84:BC95)</f>
        <v>0</v>
      </c>
      <c r="BD96" s="64"/>
      <c r="BE96" s="63">
        <f t="shared" ref="BE96:BF96" si="91">SUM(BE84:BE95)</f>
        <v>0</v>
      </c>
      <c r="BF96" s="29">
        <f t="shared" si="91"/>
        <v>0</v>
      </c>
      <c r="BG96" s="64"/>
      <c r="BH96" s="63">
        <f t="shared" ref="BH96" si="92">SUM(BH84:BH95)</f>
        <v>203</v>
      </c>
      <c r="BI96" s="29">
        <f t="shared" ref="BI96" si="93">SUM(BI84:BI95)</f>
        <v>1891</v>
      </c>
      <c r="BJ96" s="64"/>
      <c r="BK96" s="63">
        <f t="shared" ref="BK96" si="94">SUM(BK84:BK95)</f>
        <v>0</v>
      </c>
      <c r="BL96" s="29">
        <f t="shared" ref="BL96" si="95">SUM(BL84:BL95)</f>
        <v>0</v>
      </c>
      <c r="BM96" s="64"/>
      <c r="BN96" s="63">
        <f t="shared" ref="BN96" si="96">SUM(BN84:BN95)</f>
        <v>0</v>
      </c>
      <c r="BO96" s="29">
        <f t="shared" ref="BO96" si="97">SUM(BO84:BO95)</f>
        <v>17</v>
      </c>
      <c r="BP96" s="64"/>
      <c r="BQ96" s="63">
        <f t="shared" ref="BQ96" si="98">SUM(BQ84:BQ95)</f>
        <v>55</v>
      </c>
      <c r="BR96" s="29">
        <f t="shared" ref="BR96" si="99">SUM(BR84:BR95)</f>
        <v>659</v>
      </c>
      <c r="BS96" s="64"/>
      <c r="BT96" s="30">
        <f t="shared" si="51"/>
        <v>35579</v>
      </c>
      <c r="BU96" s="31">
        <f t="shared" si="52"/>
        <v>362595</v>
      </c>
      <c r="BV96" s="6"/>
      <c r="BW96" s="4"/>
      <c r="BX96" s="1"/>
      <c r="BY96" s="1"/>
      <c r="BZ96" s="1"/>
      <c r="CA96" s="4"/>
      <c r="CB96" s="1"/>
      <c r="CC96" s="1"/>
      <c r="CD96" s="1"/>
      <c r="CE96" s="4"/>
      <c r="CF96" s="1"/>
      <c r="CG96" s="1"/>
      <c r="CH96" s="1"/>
      <c r="CI96" s="4"/>
      <c r="CJ96" s="1"/>
      <c r="CK96" s="1"/>
      <c r="CL96" s="1"/>
      <c r="CM96" s="4"/>
      <c r="CN96" s="1"/>
      <c r="CO96" s="1"/>
      <c r="CP96" s="1"/>
      <c r="CQ96" s="4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4</v>
      </c>
      <c r="P97" s="7">
        <v>4</v>
      </c>
      <c r="Q97" s="46">
        <f t="shared" ref="Q97" si="100">P97/O97*1000</f>
        <v>1000</v>
      </c>
      <c r="R97" s="45">
        <v>40</v>
      </c>
      <c r="S97" s="14">
        <v>352</v>
      </c>
      <c r="T97" s="46">
        <f t="shared" ref="T97:T108" si="101">S97/R97*1000</f>
        <v>8800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5">
        <v>464</v>
      </c>
      <c r="AB97" s="14">
        <v>4118</v>
      </c>
      <c r="AC97" s="46">
        <f t="shared" ref="AC97:AC108" si="102">AB97/AA97*1000</f>
        <v>8875</v>
      </c>
      <c r="AD97" s="47">
        <v>0</v>
      </c>
      <c r="AE97" s="7">
        <v>0</v>
      </c>
      <c r="AF97" s="46">
        <v>0</v>
      </c>
      <c r="AG97" s="45">
        <v>0</v>
      </c>
      <c r="AH97" s="14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0</v>
      </c>
      <c r="AN97" s="7">
        <v>0</v>
      </c>
      <c r="AO97" s="46">
        <v>0</v>
      </c>
      <c r="AP97" s="47">
        <v>0</v>
      </c>
      <c r="AQ97" s="7">
        <v>2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9">
        <f t="shared" si="51"/>
        <v>508</v>
      </c>
      <c r="BU97" s="15">
        <f t="shared" si="52"/>
        <v>4476</v>
      </c>
      <c r="BV97" s="6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5">
        <v>520</v>
      </c>
      <c r="S98" s="14">
        <v>3834</v>
      </c>
      <c r="T98" s="46">
        <f t="shared" si="101"/>
        <v>7373.0769230769229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5">
        <v>2286</v>
      </c>
      <c r="AB98" s="14">
        <v>17706</v>
      </c>
      <c r="AC98" s="46">
        <f t="shared" si="102"/>
        <v>7745.4068241469822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5">
        <v>0</v>
      </c>
      <c r="AQ98" s="14">
        <v>0</v>
      </c>
      <c r="AR98" s="46">
        <v>0</v>
      </c>
      <c r="AS98" s="47">
        <v>0</v>
      </c>
      <c r="AT98" s="7">
        <v>4</v>
      </c>
      <c r="AU98" s="46">
        <v>0</v>
      </c>
      <c r="AV98" s="47">
        <v>0</v>
      </c>
      <c r="AW98" s="7">
        <v>0</v>
      </c>
      <c r="AX98" s="46">
        <v>0</v>
      </c>
      <c r="AY98" s="47">
        <v>499</v>
      </c>
      <c r="AZ98" s="7">
        <v>6054</v>
      </c>
      <c r="BA98" s="46">
        <f t="shared" ref="BA98" si="103">AZ98/AY98*1000</f>
        <v>12132.264529058115</v>
      </c>
      <c r="BB98" s="47">
        <v>0</v>
      </c>
      <c r="BC98" s="7">
        <v>0</v>
      </c>
      <c r="BD98" s="46">
        <v>0</v>
      </c>
      <c r="BE98" s="47">
        <v>0</v>
      </c>
      <c r="BF98" s="7">
        <v>0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9">
        <f t="shared" si="51"/>
        <v>3305</v>
      </c>
      <c r="BU98" s="15">
        <f t="shared" si="52"/>
        <v>27598</v>
      </c>
      <c r="BV98" s="6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60">
        <v>2013</v>
      </c>
      <c r="B99" s="56" t="s">
        <v>7</v>
      </c>
      <c r="C99" s="47">
        <v>0</v>
      </c>
      <c r="D99" s="7">
        <v>0</v>
      </c>
      <c r="E99" s="46">
        <v>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5">
        <v>77</v>
      </c>
      <c r="S99" s="14">
        <v>820</v>
      </c>
      <c r="T99" s="46">
        <f t="shared" si="101"/>
        <v>10649.35064935065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5">
        <v>680</v>
      </c>
      <c r="AB99" s="14">
        <v>4961</v>
      </c>
      <c r="AC99" s="46">
        <f t="shared" si="102"/>
        <v>7295.588235294118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5">
        <v>0</v>
      </c>
      <c r="AQ99" s="14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-79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2</v>
      </c>
      <c r="BL99" s="7">
        <v>10</v>
      </c>
      <c r="BM99" s="46">
        <f t="shared" ref="BM99" si="104">BL99/BK99*1000</f>
        <v>5000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9">
        <f t="shared" si="51"/>
        <v>680</v>
      </c>
      <c r="BU99" s="15">
        <f t="shared" si="52"/>
        <v>5791</v>
      </c>
      <c r="BV99" s="6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5">
        <v>3225</v>
      </c>
      <c r="S100" s="14">
        <v>24130</v>
      </c>
      <c r="T100" s="46">
        <f t="shared" si="101"/>
        <v>7482.1705426356593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5">
        <v>2092</v>
      </c>
      <c r="AB100" s="14">
        <v>23721</v>
      </c>
      <c r="AC100" s="46">
        <f t="shared" si="102"/>
        <v>11338.910133843212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9">
        <f t="shared" si="51"/>
        <v>5317</v>
      </c>
      <c r="BU100" s="15">
        <f t="shared" si="52"/>
        <v>47851</v>
      </c>
      <c r="BV100" s="6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2</v>
      </c>
      <c r="P101" s="7">
        <v>33</v>
      </c>
      <c r="Q101" s="46">
        <f t="shared" ref="Q101" si="105">P101/O101*1000</f>
        <v>16500</v>
      </c>
      <c r="R101" s="45">
        <v>2156</v>
      </c>
      <c r="S101" s="14">
        <v>15730</v>
      </c>
      <c r="T101" s="46">
        <f t="shared" si="101"/>
        <v>7295.9183673469388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5">
        <v>126</v>
      </c>
      <c r="AB101" s="14">
        <v>1423</v>
      </c>
      <c r="AC101" s="46">
        <f t="shared" si="102"/>
        <v>11293.650793650795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5">
        <v>0</v>
      </c>
      <c r="AK101" s="14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9">
        <f t="shared" si="51"/>
        <v>2284</v>
      </c>
      <c r="BU101" s="15">
        <f t="shared" si="52"/>
        <v>17186</v>
      </c>
      <c r="BV101" s="6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5">
        <v>803</v>
      </c>
      <c r="S102" s="14">
        <v>6709</v>
      </c>
      <c r="T102" s="46">
        <f t="shared" si="101"/>
        <v>8354.9190535491907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5">
        <v>614</v>
      </c>
      <c r="AB102" s="14">
        <v>7987</v>
      </c>
      <c r="AC102" s="46">
        <f t="shared" si="102"/>
        <v>13008.143322475571</v>
      </c>
      <c r="AD102" s="47">
        <v>0</v>
      </c>
      <c r="AE102" s="7">
        <v>0</v>
      </c>
      <c r="AF102" s="46">
        <v>0</v>
      </c>
      <c r="AG102" s="45">
        <v>0</v>
      </c>
      <c r="AH102" s="14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0</v>
      </c>
      <c r="AN102" s="7">
        <v>0</v>
      </c>
      <c r="AO102" s="46">
        <v>0</v>
      </c>
      <c r="AP102" s="45">
        <v>0</v>
      </c>
      <c r="AQ102" s="14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2799</v>
      </c>
      <c r="AZ102" s="7">
        <v>21810</v>
      </c>
      <c r="BA102" s="46">
        <f t="shared" ref="BA102" si="106">AZ102/AY102*1000</f>
        <v>7792.0685959271168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9">
        <f t="shared" si="51"/>
        <v>4216</v>
      </c>
      <c r="BU102" s="15">
        <f t="shared" si="52"/>
        <v>36506</v>
      </c>
      <c r="BV102" s="6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306.58300000000003</v>
      </c>
      <c r="S103" s="7">
        <v>2670.8980000000001</v>
      </c>
      <c r="T103" s="46">
        <f t="shared" si="101"/>
        <v>8711.8268136198021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1365.1469999999999</v>
      </c>
      <c r="AB103" s="7">
        <v>12348.071</v>
      </c>
      <c r="AC103" s="46">
        <f t="shared" si="102"/>
        <v>9045.2317589241302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0</v>
      </c>
      <c r="BC103" s="7">
        <v>0</v>
      </c>
      <c r="BD103" s="46">
        <v>0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0</v>
      </c>
      <c r="BL103" s="7">
        <v>0</v>
      </c>
      <c r="BM103" s="46">
        <v>0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9">
        <f t="shared" si="51"/>
        <v>1671.73</v>
      </c>
      <c r="BU103" s="15">
        <f t="shared" si="52"/>
        <v>15018.969000000001</v>
      </c>
      <c r="BV103" s="6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1133.921</v>
      </c>
      <c r="S104" s="7">
        <v>9574.6119999999992</v>
      </c>
      <c r="T104" s="46">
        <f t="shared" si="101"/>
        <v>8443.8086956675106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1021.951</v>
      </c>
      <c r="AB104" s="7">
        <v>9058.3729999999996</v>
      </c>
      <c r="AC104" s="46">
        <f t="shared" si="102"/>
        <v>8863.8036461630745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0</v>
      </c>
      <c r="BC104" s="7">
        <v>0</v>
      </c>
      <c r="BD104" s="46">
        <v>0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2.1999999999999999E-2</v>
      </c>
      <c r="BO104" s="7">
        <v>5.5060000000000002</v>
      </c>
      <c r="BP104" s="46">
        <f t="shared" ref="BP104" si="107">BO104/BN104*1000</f>
        <v>250272.72727272732</v>
      </c>
      <c r="BQ104" s="47">
        <v>0</v>
      </c>
      <c r="BR104" s="7">
        <v>0</v>
      </c>
      <c r="BS104" s="46">
        <v>0</v>
      </c>
      <c r="BT104" s="9">
        <f t="shared" si="51"/>
        <v>2155.8940000000002</v>
      </c>
      <c r="BU104" s="15">
        <f t="shared" si="52"/>
        <v>18638.491000000002</v>
      </c>
      <c r="BV104" s="6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784.62900000000002</v>
      </c>
      <c r="S105" s="7">
        <v>6767.3580000000002</v>
      </c>
      <c r="T105" s="46">
        <f t="shared" si="101"/>
        <v>8624.9144500139555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244.16</v>
      </c>
      <c r="AB105" s="7">
        <v>2741.53</v>
      </c>
      <c r="AC105" s="46">
        <f t="shared" si="102"/>
        <v>11228.415792922675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6.819</v>
      </c>
      <c r="AQ105" s="7">
        <v>5.4210000000000003</v>
      </c>
      <c r="AR105" s="46">
        <f t="shared" ref="AR105:AR108" si="108">AQ105/AP105*1000</f>
        <v>794.98460184777832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0</v>
      </c>
      <c r="BC105" s="7">
        <v>0</v>
      </c>
      <c r="BD105" s="46">
        <v>0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9">
        <f t="shared" si="51"/>
        <v>1035.6079999999999</v>
      </c>
      <c r="BU105" s="15">
        <f t="shared" si="52"/>
        <v>9514.3090000000011</v>
      </c>
      <c r="BV105" s="6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</v>
      </c>
      <c r="J106" s="7">
        <v>0</v>
      </c>
      <c r="K106" s="46">
        <v>0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1417.9739999999999</v>
      </c>
      <c r="S106" s="7">
        <v>11701.157999999999</v>
      </c>
      <c r="T106" s="46">
        <f t="shared" si="101"/>
        <v>8252.0257776235667</v>
      </c>
      <c r="U106" s="47">
        <v>0</v>
      </c>
      <c r="V106" s="7">
        <v>0</v>
      </c>
      <c r="W106" s="46">
        <v>0</v>
      </c>
      <c r="X106" s="47">
        <v>0</v>
      </c>
      <c r="Y106" s="7">
        <v>0</v>
      </c>
      <c r="Z106" s="46">
        <v>0</v>
      </c>
      <c r="AA106" s="47">
        <v>1633.8969999999999</v>
      </c>
      <c r="AB106" s="7">
        <v>13773.293</v>
      </c>
      <c r="AC106" s="46">
        <f t="shared" si="102"/>
        <v>8429.7192540288634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</v>
      </c>
      <c r="AT106" s="7">
        <v>0</v>
      </c>
      <c r="AU106" s="46">
        <v>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9">
        <f t="shared" si="51"/>
        <v>3051.8710000000001</v>
      </c>
      <c r="BU106" s="15">
        <f t="shared" si="52"/>
        <v>25474.451000000001</v>
      </c>
      <c r="BV106" s="6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0</v>
      </c>
      <c r="J107" s="7">
        <v>0</v>
      </c>
      <c r="K107" s="46">
        <v>0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3065.8939999999998</v>
      </c>
      <c r="S107" s="7">
        <v>24776.82</v>
      </c>
      <c r="T107" s="46">
        <f t="shared" si="101"/>
        <v>8081.4339960872758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2474.9940000000001</v>
      </c>
      <c r="AB107" s="7">
        <v>25135.59</v>
      </c>
      <c r="AC107" s="46">
        <f t="shared" si="102"/>
        <v>10155.818559560144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</v>
      </c>
      <c r="AT107" s="7">
        <v>0</v>
      </c>
      <c r="AU107" s="46">
        <v>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9">
        <f t="shared" si="51"/>
        <v>5540.8879999999999</v>
      </c>
      <c r="BU107" s="15">
        <f t="shared" si="52"/>
        <v>49912.41</v>
      </c>
      <c r="BV107" s="6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</v>
      </c>
      <c r="J108" s="7">
        <v>0</v>
      </c>
      <c r="K108" s="46">
        <v>0</v>
      </c>
      <c r="L108" s="47">
        <v>0</v>
      </c>
      <c r="M108" s="7">
        <v>0</v>
      </c>
      <c r="N108" s="46">
        <v>0</v>
      </c>
      <c r="O108" s="47">
        <v>0.115</v>
      </c>
      <c r="P108" s="7">
        <v>3.29</v>
      </c>
      <c r="Q108" s="46">
        <f t="shared" ref="Q108" si="109">P108/O108*1000</f>
        <v>28608.695652173912</v>
      </c>
      <c r="R108" s="47">
        <v>2235.59</v>
      </c>
      <c r="S108" s="7">
        <v>21320.32</v>
      </c>
      <c r="T108" s="46">
        <f t="shared" si="101"/>
        <v>9536.7755268184228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65.8</v>
      </c>
      <c r="AB108" s="7">
        <v>738.27</v>
      </c>
      <c r="AC108" s="46">
        <f t="shared" si="102"/>
        <v>11219.908814589666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0</v>
      </c>
      <c r="AN108" s="7">
        <v>0</v>
      </c>
      <c r="AO108" s="46">
        <v>0</v>
      </c>
      <c r="AP108" s="47">
        <v>0.06</v>
      </c>
      <c r="AQ108" s="7">
        <v>1.0900000000000001</v>
      </c>
      <c r="AR108" s="46">
        <f t="shared" si="108"/>
        <v>18166.666666666668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9">
        <f t="shared" si="51"/>
        <v>2301.5650000000001</v>
      </c>
      <c r="BU108" s="15">
        <f t="shared" si="52"/>
        <v>22062.97</v>
      </c>
      <c r="BV108" s="6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s="5" customFormat="1" ht="15" thickBot="1" x14ac:dyDescent="0.35">
      <c r="A109" s="65"/>
      <c r="B109" s="66" t="s">
        <v>17</v>
      </c>
      <c r="C109" s="63">
        <f t="shared" ref="C109:D109" si="110">SUM(C97:C108)</f>
        <v>0</v>
      </c>
      <c r="D109" s="29">
        <f t="shared" si="110"/>
        <v>0</v>
      </c>
      <c r="E109" s="64"/>
      <c r="F109" s="63">
        <f t="shared" ref="F109:G109" si="111">SUM(F97:F108)</f>
        <v>0</v>
      </c>
      <c r="G109" s="29">
        <f t="shared" si="111"/>
        <v>0</v>
      </c>
      <c r="H109" s="64"/>
      <c r="I109" s="63">
        <f t="shared" ref="I109:J109" si="112">SUM(I97:I108)</f>
        <v>0</v>
      </c>
      <c r="J109" s="29">
        <f t="shared" si="112"/>
        <v>0</v>
      </c>
      <c r="K109" s="64"/>
      <c r="L109" s="63">
        <f t="shared" ref="L109:M109" si="113">SUM(L97:L108)</f>
        <v>0</v>
      </c>
      <c r="M109" s="29">
        <f t="shared" si="113"/>
        <v>0</v>
      </c>
      <c r="N109" s="64"/>
      <c r="O109" s="63">
        <f t="shared" ref="O109:P109" si="114">SUM(O97:O108)</f>
        <v>6.1150000000000002</v>
      </c>
      <c r="P109" s="29">
        <f t="shared" si="114"/>
        <v>40.29</v>
      </c>
      <c r="Q109" s="64"/>
      <c r="R109" s="63">
        <f t="shared" ref="R109:S109" si="115">SUM(R97:R108)</f>
        <v>15765.591</v>
      </c>
      <c r="S109" s="29">
        <f t="shared" si="115"/>
        <v>128386.166</v>
      </c>
      <c r="T109" s="64"/>
      <c r="U109" s="63">
        <f t="shared" ref="U109:V109" si="116">SUM(U97:U108)</f>
        <v>0</v>
      </c>
      <c r="V109" s="29">
        <f t="shared" si="116"/>
        <v>0</v>
      </c>
      <c r="W109" s="64"/>
      <c r="X109" s="63">
        <f t="shared" ref="X109:Y109" si="117">SUM(X97:X108)</f>
        <v>0</v>
      </c>
      <c r="Y109" s="29">
        <f t="shared" si="117"/>
        <v>0</v>
      </c>
      <c r="Z109" s="64"/>
      <c r="AA109" s="63">
        <f t="shared" ref="AA109:AB109" si="118">SUM(AA97:AA108)</f>
        <v>13067.948999999999</v>
      </c>
      <c r="AB109" s="29">
        <f t="shared" si="118"/>
        <v>123711.12699999999</v>
      </c>
      <c r="AC109" s="64"/>
      <c r="AD109" s="63">
        <f t="shared" ref="AD109:AE109" si="119">SUM(AD97:AD108)</f>
        <v>0</v>
      </c>
      <c r="AE109" s="29">
        <f t="shared" si="119"/>
        <v>0</v>
      </c>
      <c r="AF109" s="64"/>
      <c r="AG109" s="63">
        <f t="shared" ref="AG109:AH109" si="120">SUM(AG97:AG108)</f>
        <v>0</v>
      </c>
      <c r="AH109" s="29">
        <f t="shared" si="120"/>
        <v>0</v>
      </c>
      <c r="AI109" s="64"/>
      <c r="AJ109" s="63">
        <f t="shared" ref="AJ109:AK109" si="121">SUM(AJ97:AJ108)</f>
        <v>0</v>
      </c>
      <c r="AK109" s="29">
        <f t="shared" si="121"/>
        <v>0</v>
      </c>
      <c r="AL109" s="64"/>
      <c r="AM109" s="63">
        <f t="shared" ref="AM109:AN109" si="122">SUM(AM97:AM108)</f>
        <v>0</v>
      </c>
      <c r="AN109" s="29">
        <f t="shared" si="122"/>
        <v>0</v>
      </c>
      <c r="AO109" s="64"/>
      <c r="AP109" s="63">
        <f t="shared" ref="AP109:AQ109" si="123">SUM(AP97:AP108)</f>
        <v>6.8789999999999996</v>
      </c>
      <c r="AQ109" s="29">
        <f t="shared" si="123"/>
        <v>8.511000000000001</v>
      </c>
      <c r="AR109" s="64"/>
      <c r="AS109" s="63">
        <f t="shared" ref="AS109:AT109" si="124">SUM(AS97:AS108)</f>
        <v>0</v>
      </c>
      <c r="AT109" s="29">
        <f t="shared" si="124"/>
        <v>4</v>
      </c>
      <c r="AU109" s="64"/>
      <c r="AV109" s="63">
        <f t="shared" ref="AV109:AW109" si="125">SUM(AV97:AV108)</f>
        <v>0</v>
      </c>
      <c r="AW109" s="29">
        <f t="shared" si="125"/>
        <v>0</v>
      </c>
      <c r="AX109" s="64"/>
      <c r="AY109" s="63">
        <f t="shared" ref="AY109:AZ109" si="126">SUM(AY97:AY108)</f>
        <v>3219</v>
      </c>
      <c r="AZ109" s="29">
        <f t="shared" si="126"/>
        <v>27864</v>
      </c>
      <c r="BA109" s="64"/>
      <c r="BB109" s="63">
        <f t="shared" ref="BB109:BC109" si="127">SUM(BB97:BB108)</f>
        <v>0</v>
      </c>
      <c r="BC109" s="29">
        <f t="shared" si="127"/>
        <v>0</v>
      </c>
      <c r="BD109" s="64"/>
      <c r="BE109" s="63">
        <f t="shared" ref="BE109:BF109" si="128">SUM(BE97:BE108)</f>
        <v>0</v>
      </c>
      <c r="BF109" s="29">
        <f t="shared" si="128"/>
        <v>0</v>
      </c>
      <c r="BG109" s="64"/>
      <c r="BH109" s="63">
        <f t="shared" ref="BH109:BI109" si="129">SUM(BH97:BH108)</f>
        <v>0</v>
      </c>
      <c r="BI109" s="29">
        <f t="shared" si="129"/>
        <v>0</v>
      </c>
      <c r="BJ109" s="64"/>
      <c r="BK109" s="63">
        <f t="shared" ref="BK109:BL109" si="130">SUM(BK97:BK108)</f>
        <v>2</v>
      </c>
      <c r="BL109" s="29">
        <f t="shared" si="130"/>
        <v>10</v>
      </c>
      <c r="BM109" s="64"/>
      <c r="BN109" s="63">
        <f t="shared" ref="BN109:BO109" si="131">SUM(BN97:BN108)</f>
        <v>2.1999999999999999E-2</v>
      </c>
      <c r="BO109" s="29">
        <f t="shared" si="131"/>
        <v>5.5060000000000002</v>
      </c>
      <c r="BP109" s="64"/>
      <c r="BQ109" s="63">
        <f t="shared" ref="BQ109:BR109" si="132">SUM(BQ97:BQ108)</f>
        <v>0</v>
      </c>
      <c r="BR109" s="29">
        <f t="shared" si="132"/>
        <v>0</v>
      </c>
      <c r="BS109" s="64"/>
      <c r="BT109" s="30">
        <f t="shared" si="51"/>
        <v>32067.556</v>
      </c>
      <c r="BU109" s="31">
        <f t="shared" si="52"/>
        <v>280029.59999999998</v>
      </c>
      <c r="BV109" s="6"/>
      <c r="BW109" s="4"/>
      <c r="BX109" s="1"/>
      <c r="BY109" s="1"/>
      <c r="BZ109" s="1"/>
      <c r="CA109" s="4"/>
      <c r="CB109" s="1"/>
      <c r="CC109" s="1"/>
      <c r="CD109" s="1"/>
      <c r="CE109" s="4"/>
      <c r="CF109" s="1"/>
      <c r="CG109" s="1"/>
      <c r="CH109" s="1"/>
      <c r="CI109" s="4"/>
      <c r="CJ109" s="1"/>
      <c r="CK109" s="1"/>
      <c r="CL109" s="1"/>
      <c r="CM109" s="4"/>
      <c r="CN109" s="1"/>
      <c r="CO109" s="1"/>
      <c r="CP109" s="1"/>
      <c r="CQ109" s="4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</v>
      </c>
      <c r="J110" s="7">
        <v>0</v>
      </c>
      <c r="K110" s="46">
        <v>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2084.5920000000001</v>
      </c>
      <c r="S110" s="7">
        <v>16780.87</v>
      </c>
      <c r="T110" s="46">
        <f t="shared" ref="T110:T121" si="133">S110/R110*1000</f>
        <v>8049.9541397069534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779.70500000000004</v>
      </c>
      <c r="AB110" s="7">
        <v>9248.69</v>
      </c>
      <c r="AC110" s="46">
        <f t="shared" ref="AC110:AC121" si="134">AB110/AA110*1000</f>
        <v>11861.781058220737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0</v>
      </c>
      <c r="AN110" s="7">
        <v>0</v>
      </c>
      <c r="AO110" s="46">
        <v>0</v>
      </c>
      <c r="AP110" s="47">
        <v>0.03</v>
      </c>
      <c r="AQ110" s="7">
        <v>0.17</v>
      </c>
      <c r="AR110" s="46">
        <f t="shared" ref="AR110:AR121" si="135">AQ110/AP110*1000</f>
        <v>5666.666666666667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9">
        <f t="shared" ref="BT110:BT135" si="136">SUM(BQ110,BK110,BH110,AY110,AS110,AP110,AJ110,AG110,AA110,R110,L110,C110,BN110,BB110,U110,O110,AM110,AD110,I110,F110,X110)</f>
        <v>2864.3270000000002</v>
      </c>
      <c r="BU110" s="15">
        <f t="shared" ref="BU110:BU135" si="137">SUM(BR110,BL110,BI110,AZ110,AT110,AQ110,AK110,AH110,AB110,S110,M110,D110,BO110,BC110,V110,P110,AN110,AE110,J110,G110,Y110)</f>
        <v>26029.73</v>
      </c>
    </row>
    <row r="111" spans="1:173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</v>
      </c>
      <c r="J111" s="7">
        <v>0</v>
      </c>
      <c r="K111" s="46">
        <v>0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3455.3609999999999</v>
      </c>
      <c r="S111" s="7">
        <v>43468.85</v>
      </c>
      <c r="T111" s="46">
        <f t="shared" si="133"/>
        <v>12580.118256818898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689.94100000000003</v>
      </c>
      <c r="AB111" s="7">
        <v>8878.6</v>
      </c>
      <c r="AC111" s="46">
        <f t="shared" si="134"/>
        <v>12868.636593563797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9">
        <f t="shared" si="136"/>
        <v>4145.3019999999997</v>
      </c>
      <c r="BU111" s="15">
        <f t="shared" si="137"/>
        <v>52347.45</v>
      </c>
    </row>
    <row r="112" spans="1:173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</v>
      </c>
      <c r="J112" s="7">
        <v>0</v>
      </c>
      <c r="K112" s="46">
        <v>0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1885.3009999999999</v>
      </c>
      <c r="S112" s="7">
        <v>24689.759999999998</v>
      </c>
      <c r="T112" s="46">
        <f t="shared" si="133"/>
        <v>13095.924735625771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1701.472</v>
      </c>
      <c r="AB112" s="7">
        <v>24108.06</v>
      </c>
      <c r="AC112" s="46">
        <f t="shared" si="134"/>
        <v>14168.94312689248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9">
        <f t="shared" si="136"/>
        <v>3586.7730000000001</v>
      </c>
      <c r="BU112" s="15">
        <f t="shared" si="137"/>
        <v>48797.82</v>
      </c>
    </row>
    <row r="113" spans="1:73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0</v>
      </c>
      <c r="J113" s="7">
        <v>0</v>
      </c>
      <c r="K113" s="46">
        <v>0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1999.6179999999999</v>
      </c>
      <c r="S113" s="7">
        <v>28779.57</v>
      </c>
      <c r="T113" s="46">
        <f t="shared" si="133"/>
        <v>14392.533973989031</v>
      </c>
      <c r="U113" s="47">
        <v>0</v>
      </c>
      <c r="V113" s="7">
        <v>0</v>
      </c>
      <c r="W113" s="46">
        <v>0</v>
      </c>
      <c r="X113" s="47">
        <v>2.1999999999999999E-2</v>
      </c>
      <c r="Y113" s="7">
        <v>6.28</v>
      </c>
      <c r="Z113" s="46">
        <f t="shared" ref="Z113" si="138">Y113/X113*1000</f>
        <v>285454.54545454547</v>
      </c>
      <c r="AA113" s="47">
        <v>339.96300000000002</v>
      </c>
      <c r="AB113" s="7">
        <v>4795.22</v>
      </c>
      <c r="AC113" s="46">
        <f t="shared" si="134"/>
        <v>14105.123204584028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9">
        <f t="shared" si="136"/>
        <v>2339.6030000000001</v>
      </c>
      <c r="BU113" s="15">
        <f t="shared" si="137"/>
        <v>33581.07</v>
      </c>
    </row>
    <row r="114" spans="1:73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0</v>
      </c>
      <c r="J114" s="7">
        <v>0</v>
      </c>
      <c r="K114" s="46">
        <v>0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2621.2620000000002</v>
      </c>
      <c r="S114" s="7">
        <v>35908.54</v>
      </c>
      <c r="T114" s="46">
        <f t="shared" si="133"/>
        <v>13698.951115912869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496.09300000000002</v>
      </c>
      <c r="AB114" s="7">
        <v>7018.41</v>
      </c>
      <c r="AC114" s="46">
        <f t="shared" si="134"/>
        <v>14147.367529878469</v>
      </c>
      <c r="AD114" s="47">
        <v>0</v>
      </c>
      <c r="AE114" s="7">
        <v>0</v>
      </c>
      <c r="AF114" s="46">
        <v>0</v>
      </c>
      <c r="AG114" s="47">
        <v>0</v>
      </c>
      <c r="AH114" s="7">
        <v>0</v>
      </c>
      <c r="AI114" s="46">
        <v>0</v>
      </c>
      <c r="AJ114" s="47">
        <v>0</v>
      </c>
      <c r="AK114" s="7">
        <v>0</v>
      </c>
      <c r="AL114" s="46">
        <v>0</v>
      </c>
      <c r="AM114" s="47">
        <v>0</v>
      </c>
      <c r="AN114" s="7">
        <v>0</v>
      </c>
      <c r="AO114" s="46">
        <v>0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9">
        <f t="shared" si="136"/>
        <v>3117.355</v>
      </c>
      <c r="BU114" s="15">
        <f t="shared" si="137"/>
        <v>42926.95</v>
      </c>
    </row>
    <row r="115" spans="1:73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</v>
      </c>
      <c r="J115" s="7">
        <v>0</v>
      </c>
      <c r="K115" s="46">
        <v>0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75.334000000000003</v>
      </c>
      <c r="S115" s="7">
        <v>901.56</v>
      </c>
      <c r="T115" s="46">
        <f t="shared" si="133"/>
        <v>11967.504712347678</v>
      </c>
      <c r="U115" s="47">
        <v>0</v>
      </c>
      <c r="V115" s="7">
        <v>0</v>
      </c>
      <c r="W115" s="46">
        <v>0</v>
      </c>
      <c r="X115" s="47">
        <v>0</v>
      </c>
      <c r="Y115" s="7">
        <v>0</v>
      </c>
      <c r="Z115" s="46">
        <v>0</v>
      </c>
      <c r="AA115" s="47">
        <v>20</v>
      </c>
      <c r="AB115" s="7">
        <v>238.79</v>
      </c>
      <c r="AC115" s="46">
        <f t="shared" si="134"/>
        <v>11939.499999999998</v>
      </c>
      <c r="AD115" s="47">
        <v>0</v>
      </c>
      <c r="AE115" s="7">
        <v>0</v>
      </c>
      <c r="AF115" s="46">
        <v>0</v>
      </c>
      <c r="AG115" s="47">
        <v>0</v>
      </c>
      <c r="AH115" s="7">
        <v>0</v>
      </c>
      <c r="AI115" s="46">
        <v>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0</v>
      </c>
      <c r="AW115" s="7">
        <v>0</v>
      </c>
      <c r="AX115" s="46">
        <v>0</v>
      </c>
      <c r="AY115" s="47">
        <v>8.01</v>
      </c>
      <c r="AZ115" s="7">
        <v>112.97</v>
      </c>
      <c r="BA115" s="46">
        <f t="shared" ref="BA115" si="139">AZ115/AY115*1000</f>
        <v>14103.620474406991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9">
        <f t="shared" si="136"/>
        <v>103.34399999999999</v>
      </c>
      <c r="BU115" s="15">
        <f t="shared" si="137"/>
        <v>1253.32</v>
      </c>
    </row>
    <row r="116" spans="1:73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0</v>
      </c>
      <c r="J116" s="7">
        <v>0</v>
      </c>
      <c r="K116" s="46">
        <v>0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3984.3539999999998</v>
      </c>
      <c r="S116" s="7">
        <v>51789.08</v>
      </c>
      <c r="T116" s="46">
        <f t="shared" si="133"/>
        <v>12998.112115539936</v>
      </c>
      <c r="U116" s="47">
        <v>6.7000000000000004E-2</v>
      </c>
      <c r="V116" s="7">
        <v>0.44</v>
      </c>
      <c r="W116" s="46">
        <f t="shared" ref="W116" si="140">V116/U116*1000</f>
        <v>6567.1641791044767</v>
      </c>
      <c r="X116" s="47">
        <v>0</v>
      </c>
      <c r="Y116" s="7">
        <v>0</v>
      </c>
      <c r="Z116" s="46">
        <v>0</v>
      </c>
      <c r="AA116" s="47">
        <v>60.05</v>
      </c>
      <c r="AB116" s="7">
        <v>743.29</v>
      </c>
      <c r="AC116" s="46">
        <f t="shared" si="134"/>
        <v>12377.851790174855</v>
      </c>
      <c r="AD116" s="47">
        <v>0</v>
      </c>
      <c r="AE116" s="7">
        <v>0</v>
      </c>
      <c r="AF116" s="46">
        <v>0</v>
      </c>
      <c r="AG116" s="47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0</v>
      </c>
      <c r="AN116" s="7">
        <v>0</v>
      </c>
      <c r="AO116" s="46">
        <v>0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2E-3</v>
      </c>
      <c r="BR116" s="7">
        <v>0.76</v>
      </c>
      <c r="BS116" s="46">
        <f t="shared" ref="BS116" si="141">BR116/BQ116*1000</f>
        <v>380000</v>
      </c>
      <c r="BT116" s="9">
        <f t="shared" si="136"/>
        <v>4044.473</v>
      </c>
      <c r="BU116" s="15">
        <f t="shared" si="137"/>
        <v>52533.570000000007</v>
      </c>
    </row>
    <row r="117" spans="1:73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</v>
      </c>
      <c r="J117" s="7">
        <v>0</v>
      </c>
      <c r="K117" s="46">
        <v>0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1422.6690000000001</v>
      </c>
      <c r="S117" s="7">
        <v>16214.77</v>
      </c>
      <c r="T117" s="46">
        <f t="shared" si="133"/>
        <v>11397.429760541629</v>
      </c>
      <c r="U117" s="47">
        <v>0</v>
      </c>
      <c r="V117" s="7">
        <v>0</v>
      </c>
      <c r="W117" s="46">
        <v>0</v>
      </c>
      <c r="X117" s="47">
        <v>0</v>
      </c>
      <c r="Y117" s="7">
        <v>0</v>
      </c>
      <c r="Z117" s="46">
        <v>0</v>
      </c>
      <c r="AA117" s="47">
        <v>568.20799999999997</v>
      </c>
      <c r="AB117" s="7">
        <v>6951.55</v>
      </c>
      <c r="AC117" s="46">
        <f t="shared" si="134"/>
        <v>12234.164249711375</v>
      </c>
      <c r="AD117" s="47">
        <v>0</v>
      </c>
      <c r="AE117" s="7">
        <v>0</v>
      </c>
      <c r="AF117" s="46">
        <v>0</v>
      </c>
      <c r="AG117" s="47">
        <v>0</v>
      </c>
      <c r="AH117" s="7">
        <v>0</v>
      </c>
      <c r="AI117" s="46">
        <v>0</v>
      </c>
      <c r="AJ117" s="47">
        <v>0</v>
      </c>
      <c r="AK117" s="7">
        <v>0</v>
      </c>
      <c r="AL117" s="46">
        <v>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</v>
      </c>
      <c r="AW117" s="7">
        <v>0</v>
      </c>
      <c r="AX117" s="46">
        <v>0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3.0000000000000001E-3</v>
      </c>
      <c r="BO117" s="7">
        <v>0.04</v>
      </c>
      <c r="BP117" s="46">
        <f t="shared" ref="BP117" si="142">BO117/BN117*1000</f>
        <v>13333.333333333334</v>
      </c>
      <c r="BQ117" s="47">
        <v>0</v>
      </c>
      <c r="BR117" s="7">
        <v>0</v>
      </c>
      <c r="BS117" s="46">
        <v>0</v>
      </c>
      <c r="BT117" s="9">
        <f t="shared" si="136"/>
        <v>1990.8799999999999</v>
      </c>
      <c r="BU117" s="15">
        <f t="shared" si="137"/>
        <v>23166.36</v>
      </c>
    </row>
    <row r="118" spans="1:73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</v>
      </c>
      <c r="J118" s="7">
        <v>0</v>
      </c>
      <c r="K118" s="46">
        <v>0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2573.2080000000001</v>
      </c>
      <c r="S118" s="7">
        <v>28371.07</v>
      </c>
      <c r="T118" s="46">
        <f t="shared" si="133"/>
        <v>11025.564198463553</v>
      </c>
      <c r="U118" s="47">
        <v>0</v>
      </c>
      <c r="V118" s="7">
        <v>0</v>
      </c>
      <c r="W118" s="46">
        <v>0</v>
      </c>
      <c r="X118" s="47">
        <v>0</v>
      </c>
      <c r="Y118" s="7">
        <v>0</v>
      </c>
      <c r="Z118" s="46">
        <v>0</v>
      </c>
      <c r="AA118" s="47">
        <v>860.44600000000003</v>
      </c>
      <c r="AB118" s="7">
        <v>8890.14</v>
      </c>
      <c r="AC118" s="46">
        <f t="shared" si="134"/>
        <v>10332.013862578244</v>
      </c>
      <c r="AD118" s="47">
        <v>0</v>
      </c>
      <c r="AE118" s="7">
        <v>0</v>
      </c>
      <c r="AF118" s="46">
        <v>0</v>
      </c>
      <c r="AG118" s="47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0</v>
      </c>
      <c r="AN118" s="7">
        <v>0</v>
      </c>
      <c r="AO118" s="46">
        <v>0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9">
        <f t="shared" si="136"/>
        <v>3433.654</v>
      </c>
      <c r="BU118" s="15">
        <f t="shared" si="137"/>
        <v>37261.21</v>
      </c>
    </row>
    <row r="119" spans="1:73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0</v>
      </c>
      <c r="J119" s="7">
        <v>0</v>
      </c>
      <c r="K119" s="46">
        <v>0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3572.4769999999999</v>
      </c>
      <c r="S119" s="7">
        <v>35294.68</v>
      </c>
      <c r="T119" s="46">
        <f t="shared" si="133"/>
        <v>9879.6101416468191</v>
      </c>
      <c r="U119" s="47">
        <v>0</v>
      </c>
      <c r="V119" s="7">
        <v>0</v>
      </c>
      <c r="W119" s="46">
        <v>0</v>
      </c>
      <c r="X119" s="47">
        <v>0</v>
      </c>
      <c r="Y119" s="7">
        <v>0</v>
      </c>
      <c r="Z119" s="46">
        <v>0</v>
      </c>
      <c r="AA119" s="47">
        <v>365.22500000000002</v>
      </c>
      <c r="AB119" s="7">
        <v>4071.67</v>
      </c>
      <c r="AC119" s="46">
        <f t="shared" si="134"/>
        <v>11148.387980012321</v>
      </c>
      <c r="AD119" s="47">
        <v>0</v>
      </c>
      <c r="AE119" s="7">
        <v>0</v>
      </c>
      <c r="AF119" s="46">
        <v>0</v>
      </c>
      <c r="AG119" s="47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0.1</v>
      </c>
      <c r="AQ119" s="7">
        <v>0.47</v>
      </c>
      <c r="AR119" s="46">
        <f t="shared" si="135"/>
        <v>4699.9999999999991</v>
      </c>
      <c r="AS119" s="47">
        <v>0</v>
      </c>
      <c r="AT119" s="7">
        <v>0</v>
      </c>
      <c r="AU119" s="46">
        <v>0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9">
        <f t="shared" si="136"/>
        <v>3937.8019999999997</v>
      </c>
      <c r="BU119" s="15">
        <f t="shared" si="137"/>
        <v>39366.82</v>
      </c>
    </row>
    <row r="120" spans="1:73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</v>
      </c>
      <c r="J120" s="7">
        <v>0</v>
      </c>
      <c r="K120" s="46">
        <v>0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2593.136</v>
      </c>
      <c r="S120" s="7">
        <v>26133.59</v>
      </c>
      <c r="T120" s="46">
        <f t="shared" si="133"/>
        <v>10077.986653997323</v>
      </c>
      <c r="U120" s="47">
        <v>0</v>
      </c>
      <c r="V120" s="7">
        <v>0</v>
      </c>
      <c r="W120" s="46">
        <v>0</v>
      </c>
      <c r="X120" s="47">
        <v>0</v>
      </c>
      <c r="Y120" s="7">
        <v>0</v>
      </c>
      <c r="Z120" s="46">
        <v>0</v>
      </c>
      <c r="AA120" s="47">
        <v>782.98099999999999</v>
      </c>
      <c r="AB120" s="7">
        <v>8161.92</v>
      </c>
      <c r="AC120" s="46">
        <f t="shared" si="134"/>
        <v>10424.160994966673</v>
      </c>
      <c r="AD120" s="47">
        <v>0</v>
      </c>
      <c r="AE120" s="7">
        <v>0</v>
      </c>
      <c r="AF120" s="46">
        <v>0</v>
      </c>
      <c r="AG120" s="47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0</v>
      </c>
      <c r="AT120" s="7">
        <v>0</v>
      </c>
      <c r="AU120" s="46">
        <v>0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9">
        <f t="shared" si="136"/>
        <v>3376.1170000000002</v>
      </c>
      <c r="BU120" s="15">
        <f t="shared" si="137"/>
        <v>34295.51</v>
      </c>
    </row>
    <row r="121" spans="1:73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</v>
      </c>
      <c r="J121" s="7">
        <v>0</v>
      </c>
      <c r="K121" s="46">
        <v>0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2438.9070000000002</v>
      </c>
      <c r="S121" s="7">
        <v>23546.78</v>
      </c>
      <c r="T121" s="46">
        <f t="shared" si="133"/>
        <v>9654.6444780387264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505.738</v>
      </c>
      <c r="AB121" s="7">
        <v>6081.26</v>
      </c>
      <c r="AC121" s="46">
        <f t="shared" si="134"/>
        <v>12024.526533501536</v>
      </c>
      <c r="AD121" s="47">
        <v>0</v>
      </c>
      <c r="AE121" s="7">
        <v>0</v>
      </c>
      <c r="AF121" s="46">
        <v>0</v>
      </c>
      <c r="AG121" s="47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0.1</v>
      </c>
      <c r="AQ121" s="7">
        <v>0.4</v>
      </c>
      <c r="AR121" s="46">
        <f t="shared" si="135"/>
        <v>4000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9">
        <f t="shared" si="136"/>
        <v>2944.7450000000003</v>
      </c>
      <c r="BU121" s="15">
        <f t="shared" si="137"/>
        <v>29628.44</v>
      </c>
    </row>
    <row r="122" spans="1:73" ht="15" thickBot="1" x14ac:dyDescent="0.35">
      <c r="A122" s="65"/>
      <c r="B122" s="66" t="s">
        <v>17</v>
      </c>
      <c r="C122" s="63">
        <f t="shared" ref="C122:D122" si="143">SUM(C110:C121)</f>
        <v>0</v>
      </c>
      <c r="D122" s="29">
        <f t="shared" si="143"/>
        <v>0</v>
      </c>
      <c r="E122" s="64"/>
      <c r="F122" s="63">
        <f t="shared" ref="F122:G122" si="144">SUM(F110:F121)</f>
        <v>0</v>
      </c>
      <c r="G122" s="29">
        <f t="shared" si="144"/>
        <v>0</v>
      </c>
      <c r="H122" s="64"/>
      <c r="I122" s="63">
        <f t="shared" ref="I122:J122" si="145">SUM(I110:I121)</f>
        <v>0</v>
      </c>
      <c r="J122" s="29">
        <f t="shared" si="145"/>
        <v>0</v>
      </c>
      <c r="K122" s="64"/>
      <c r="L122" s="63">
        <f t="shared" ref="L122:M122" si="146">SUM(L110:L121)</f>
        <v>0</v>
      </c>
      <c r="M122" s="29">
        <f t="shared" si="146"/>
        <v>0</v>
      </c>
      <c r="N122" s="64"/>
      <c r="O122" s="63">
        <f t="shared" ref="O122:P122" si="147">SUM(O110:O121)</f>
        <v>0</v>
      </c>
      <c r="P122" s="29">
        <f t="shared" si="147"/>
        <v>0</v>
      </c>
      <c r="Q122" s="64"/>
      <c r="R122" s="63">
        <f t="shared" ref="R122:S122" si="148">SUM(R110:R121)</f>
        <v>28706.218999999997</v>
      </c>
      <c r="S122" s="29">
        <f t="shared" si="148"/>
        <v>331879.12</v>
      </c>
      <c r="T122" s="64"/>
      <c r="U122" s="63">
        <f t="shared" ref="U122:V122" si="149">SUM(U110:U121)</f>
        <v>6.7000000000000004E-2</v>
      </c>
      <c r="V122" s="29">
        <f t="shared" si="149"/>
        <v>0.44</v>
      </c>
      <c r="W122" s="64"/>
      <c r="X122" s="63">
        <f t="shared" ref="X122:Y122" si="150">SUM(X110:X121)</f>
        <v>2.1999999999999999E-2</v>
      </c>
      <c r="Y122" s="29">
        <f t="shared" si="150"/>
        <v>6.28</v>
      </c>
      <c r="Z122" s="64"/>
      <c r="AA122" s="63">
        <f t="shared" ref="AA122:AB122" si="151">SUM(AA110:AA121)</f>
        <v>7169.822000000001</v>
      </c>
      <c r="AB122" s="29">
        <f t="shared" si="151"/>
        <v>89187.6</v>
      </c>
      <c r="AC122" s="64"/>
      <c r="AD122" s="63">
        <f t="shared" ref="AD122:AE122" si="152">SUM(AD110:AD121)</f>
        <v>0</v>
      </c>
      <c r="AE122" s="29">
        <f t="shared" si="152"/>
        <v>0</v>
      </c>
      <c r="AF122" s="64"/>
      <c r="AG122" s="63">
        <f t="shared" ref="AG122:AH122" si="153">SUM(AG110:AG121)</f>
        <v>0</v>
      </c>
      <c r="AH122" s="29">
        <f t="shared" si="153"/>
        <v>0</v>
      </c>
      <c r="AI122" s="64"/>
      <c r="AJ122" s="63">
        <f t="shared" ref="AJ122:AK122" si="154">SUM(AJ110:AJ121)</f>
        <v>0</v>
      </c>
      <c r="AK122" s="29">
        <f t="shared" si="154"/>
        <v>0</v>
      </c>
      <c r="AL122" s="64"/>
      <c r="AM122" s="63">
        <f t="shared" ref="AM122:AN122" si="155">SUM(AM110:AM121)</f>
        <v>0</v>
      </c>
      <c r="AN122" s="29">
        <f t="shared" si="155"/>
        <v>0</v>
      </c>
      <c r="AO122" s="64"/>
      <c r="AP122" s="63">
        <f t="shared" ref="AP122:AQ122" si="156">SUM(AP110:AP121)</f>
        <v>0.23</v>
      </c>
      <c r="AQ122" s="29">
        <f t="shared" si="156"/>
        <v>1.04</v>
      </c>
      <c r="AR122" s="64"/>
      <c r="AS122" s="63">
        <f t="shared" ref="AS122:AT122" si="157">SUM(AS110:AS121)</f>
        <v>0</v>
      </c>
      <c r="AT122" s="29">
        <f t="shared" si="157"/>
        <v>0</v>
      </c>
      <c r="AU122" s="64"/>
      <c r="AV122" s="63">
        <f t="shared" ref="AV122:AW122" si="158">SUM(AV110:AV121)</f>
        <v>0</v>
      </c>
      <c r="AW122" s="29">
        <f t="shared" si="158"/>
        <v>0</v>
      </c>
      <c r="AX122" s="64"/>
      <c r="AY122" s="63">
        <f t="shared" ref="AY122:AZ122" si="159">SUM(AY110:AY121)</f>
        <v>8.01</v>
      </c>
      <c r="AZ122" s="29">
        <f t="shared" si="159"/>
        <v>112.97</v>
      </c>
      <c r="BA122" s="64"/>
      <c r="BB122" s="63">
        <f t="shared" ref="BB122:BC122" si="160">SUM(BB110:BB121)</f>
        <v>0</v>
      </c>
      <c r="BC122" s="29">
        <f t="shared" si="160"/>
        <v>0</v>
      </c>
      <c r="BD122" s="64"/>
      <c r="BE122" s="63">
        <f t="shared" ref="BE122:BF122" si="161">SUM(BE110:BE121)</f>
        <v>0</v>
      </c>
      <c r="BF122" s="29">
        <f t="shared" si="161"/>
        <v>0</v>
      </c>
      <c r="BG122" s="64"/>
      <c r="BH122" s="63">
        <f t="shared" ref="BH122:BI122" si="162">SUM(BH110:BH121)</f>
        <v>0</v>
      </c>
      <c r="BI122" s="29">
        <f t="shared" si="162"/>
        <v>0</v>
      </c>
      <c r="BJ122" s="64"/>
      <c r="BK122" s="63">
        <f t="shared" ref="BK122:BL122" si="163">SUM(BK110:BK121)</f>
        <v>0</v>
      </c>
      <c r="BL122" s="29">
        <f t="shared" si="163"/>
        <v>0</v>
      </c>
      <c r="BM122" s="64"/>
      <c r="BN122" s="63">
        <f t="shared" ref="BN122:BO122" si="164">SUM(BN110:BN121)</f>
        <v>3.0000000000000001E-3</v>
      </c>
      <c r="BO122" s="29">
        <f t="shared" si="164"/>
        <v>0.04</v>
      </c>
      <c r="BP122" s="64"/>
      <c r="BQ122" s="63">
        <f t="shared" ref="BQ122:BR122" si="165">SUM(BQ110:BQ121)</f>
        <v>2E-3</v>
      </c>
      <c r="BR122" s="29">
        <f t="shared" si="165"/>
        <v>0.76</v>
      </c>
      <c r="BS122" s="64"/>
      <c r="BT122" s="30">
        <f t="shared" si="136"/>
        <v>35884.374999999993</v>
      </c>
      <c r="BU122" s="31">
        <f t="shared" si="137"/>
        <v>421188.25</v>
      </c>
    </row>
    <row r="123" spans="1:73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</v>
      </c>
      <c r="J123" s="7">
        <v>0</v>
      </c>
      <c r="K123" s="46">
        <v>0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323.43299999999999</v>
      </c>
      <c r="S123" s="7">
        <v>4256.21</v>
      </c>
      <c r="T123" s="46">
        <f t="shared" ref="T123:T134" si="166">S123/R123*1000</f>
        <v>13159.479706770799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1135.509</v>
      </c>
      <c r="AB123" s="7">
        <v>13329.8</v>
      </c>
      <c r="AC123" s="46">
        <f t="shared" ref="AC123:AC134" si="167">AB123/AA123*1000</f>
        <v>11739.0527067597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0</v>
      </c>
      <c r="BF123" s="7">
        <v>0</v>
      </c>
      <c r="BG123" s="46">
        <v>0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9">
        <f t="shared" si="136"/>
        <v>1458.942</v>
      </c>
      <c r="BU123" s="15">
        <f t="shared" si="137"/>
        <v>17586.009999999998</v>
      </c>
    </row>
    <row r="124" spans="1:73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</v>
      </c>
      <c r="J124" s="7">
        <v>0</v>
      </c>
      <c r="K124" s="46">
        <v>0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3818.1350000000002</v>
      </c>
      <c r="S124" s="7">
        <v>43008.98</v>
      </c>
      <c r="T124" s="46">
        <f t="shared" si="166"/>
        <v>11264.394789602777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742.43700000000001</v>
      </c>
      <c r="AB124" s="7">
        <v>9254.23</v>
      </c>
      <c r="AC124" s="46">
        <f t="shared" si="167"/>
        <v>12464.667035721548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0</v>
      </c>
      <c r="AW124" s="7">
        <v>0</v>
      </c>
      <c r="AX124" s="46">
        <v>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9">
        <f t="shared" si="136"/>
        <v>4560.5720000000001</v>
      </c>
      <c r="BU124" s="15">
        <f t="shared" si="137"/>
        <v>52263.210000000006</v>
      </c>
    </row>
    <row r="125" spans="1:73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0</v>
      </c>
      <c r="J125" s="7">
        <v>0</v>
      </c>
      <c r="K125" s="46">
        <v>0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580.05700000000002</v>
      </c>
      <c r="S125" s="7">
        <v>7319.93</v>
      </c>
      <c r="T125" s="46">
        <f t="shared" si="166"/>
        <v>12619.328790101661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1074.2349999999999</v>
      </c>
      <c r="AB125" s="7">
        <v>13549.62</v>
      </c>
      <c r="AC125" s="46">
        <f t="shared" si="167"/>
        <v>12613.273631933424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</v>
      </c>
      <c r="AN125" s="7">
        <v>0</v>
      </c>
      <c r="AO125" s="46">
        <v>0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0</v>
      </c>
      <c r="AW125" s="7">
        <v>0</v>
      </c>
      <c r="AX125" s="46">
        <v>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2.1999999999999999E-2</v>
      </c>
      <c r="BO125" s="7">
        <v>6.44</v>
      </c>
      <c r="BP125" s="46">
        <f t="shared" ref="BP125:BP129" si="168">BO125/BN125*1000</f>
        <v>292727.27272727276</v>
      </c>
      <c r="BQ125" s="47">
        <v>0</v>
      </c>
      <c r="BR125" s="7">
        <v>0</v>
      </c>
      <c r="BS125" s="46">
        <v>0</v>
      </c>
      <c r="BT125" s="9">
        <f t="shared" si="136"/>
        <v>1654.3139999999999</v>
      </c>
      <c r="BU125" s="15">
        <f t="shared" si="137"/>
        <v>20875.990000000002</v>
      </c>
    </row>
    <row r="126" spans="1:73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</v>
      </c>
      <c r="J126" s="7">
        <v>0</v>
      </c>
      <c r="K126" s="46">
        <v>0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3089.145</v>
      </c>
      <c r="S126" s="7">
        <v>35786.81</v>
      </c>
      <c r="T126" s="46">
        <f t="shared" si="166"/>
        <v>11584.69738390396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410.92500000000001</v>
      </c>
      <c r="AB126" s="7">
        <v>4955.21</v>
      </c>
      <c r="AC126" s="46">
        <f t="shared" si="167"/>
        <v>12058.672507148505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0</v>
      </c>
      <c r="AN126" s="7">
        <v>0</v>
      </c>
      <c r="AO126" s="46">
        <v>0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220.72900000000001</v>
      </c>
      <c r="BR126" s="7">
        <v>2685.71</v>
      </c>
      <c r="BS126" s="46">
        <f t="shared" ref="BS126:BS134" si="169">BR126/BQ126*1000</f>
        <v>12167.45420855438</v>
      </c>
      <c r="BT126" s="9">
        <f t="shared" si="136"/>
        <v>3720.799</v>
      </c>
      <c r="BU126" s="15">
        <f t="shared" si="137"/>
        <v>43427.729999999996</v>
      </c>
    </row>
    <row r="127" spans="1:73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0</v>
      </c>
      <c r="J127" s="7">
        <v>0</v>
      </c>
      <c r="K127" s="46">
        <v>0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803.20299999999997</v>
      </c>
      <c r="S127" s="7">
        <v>8913.08</v>
      </c>
      <c r="T127" s="46">
        <f t="shared" si="166"/>
        <v>11096.920703732432</v>
      </c>
      <c r="U127" s="47">
        <v>0</v>
      </c>
      <c r="V127" s="7">
        <v>0</v>
      </c>
      <c r="W127" s="46">
        <v>0</v>
      </c>
      <c r="X127" s="47">
        <v>0</v>
      </c>
      <c r="Y127" s="7">
        <v>0</v>
      </c>
      <c r="Z127" s="46">
        <v>0</v>
      </c>
      <c r="AA127" s="47">
        <v>553.15599999999995</v>
      </c>
      <c r="AB127" s="7">
        <v>7148.81</v>
      </c>
      <c r="AC127" s="46">
        <f t="shared" si="167"/>
        <v>12923.677949800782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0</v>
      </c>
      <c r="AN127" s="7">
        <v>0</v>
      </c>
      <c r="AO127" s="46">
        <v>0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0</v>
      </c>
      <c r="AW127" s="7">
        <v>0</v>
      </c>
      <c r="AX127" s="46">
        <v>0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9">
        <f t="shared" si="136"/>
        <v>1356.3589999999999</v>
      </c>
      <c r="BU127" s="15">
        <f t="shared" si="137"/>
        <v>16061.89</v>
      </c>
    </row>
    <row r="128" spans="1:73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</v>
      </c>
      <c r="J128" s="7">
        <v>0</v>
      </c>
      <c r="K128" s="46">
        <v>0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1643.126</v>
      </c>
      <c r="S128" s="7">
        <v>18972.46</v>
      </c>
      <c r="T128" s="46">
        <f t="shared" si="166"/>
        <v>11546.564292695752</v>
      </c>
      <c r="U128" s="47">
        <v>0</v>
      </c>
      <c r="V128" s="7">
        <v>0</v>
      </c>
      <c r="W128" s="46">
        <v>0</v>
      </c>
      <c r="X128" s="47">
        <v>0</v>
      </c>
      <c r="Y128" s="7">
        <v>0</v>
      </c>
      <c r="Z128" s="46">
        <v>0</v>
      </c>
      <c r="AA128" s="47">
        <v>615.86300000000006</v>
      </c>
      <c r="AB128" s="7">
        <v>6882.98</v>
      </c>
      <c r="AC128" s="46">
        <f t="shared" si="167"/>
        <v>11176.154436944578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</v>
      </c>
      <c r="AT128" s="7">
        <v>0</v>
      </c>
      <c r="AU128" s="46">
        <v>0</v>
      </c>
      <c r="AV128" s="47">
        <v>0</v>
      </c>
      <c r="AW128" s="7">
        <v>0</v>
      </c>
      <c r="AX128" s="46">
        <v>0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9">
        <f t="shared" si="136"/>
        <v>2258.989</v>
      </c>
      <c r="BU128" s="15">
        <f t="shared" si="137"/>
        <v>25855.439999999999</v>
      </c>
    </row>
    <row r="129" spans="1:73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0</v>
      </c>
      <c r="G129" s="7">
        <v>0</v>
      </c>
      <c r="H129" s="46">
        <v>0</v>
      </c>
      <c r="I129" s="47">
        <v>0</v>
      </c>
      <c r="J129" s="7">
        <v>0</v>
      </c>
      <c r="K129" s="46">
        <v>0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4194.2700000000004</v>
      </c>
      <c r="S129" s="7">
        <v>44951.91</v>
      </c>
      <c r="T129" s="46">
        <f t="shared" si="166"/>
        <v>10717.457388294029</v>
      </c>
      <c r="U129" s="47">
        <v>0</v>
      </c>
      <c r="V129" s="7">
        <v>0</v>
      </c>
      <c r="W129" s="46">
        <v>0</v>
      </c>
      <c r="X129" s="47">
        <v>0</v>
      </c>
      <c r="Y129" s="7">
        <v>0</v>
      </c>
      <c r="Z129" s="46">
        <v>0</v>
      </c>
      <c r="AA129" s="47">
        <v>761.50599999999997</v>
      </c>
      <c r="AB129" s="7">
        <v>8428.2999999999993</v>
      </c>
      <c r="AC129" s="46">
        <f t="shared" si="167"/>
        <v>11067.936431229695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</v>
      </c>
      <c r="AW129" s="7">
        <v>0</v>
      </c>
      <c r="AX129" s="46">
        <v>0</v>
      </c>
      <c r="AY129" s="47">
        <v>0</v>
      </c>
      <c r="AZ129" s="7">
        <v>0</v>
      </c>
      <c r="BA129" s="46">
        <v>0</v>
      </c>
      <c r="BB129" s="47">
        <v>0.06</v>
      </c>
      <c r="BC129" s="7">
        <v>5.19</v>
      </c>
      <c r="BD129" s="46">
        <f t="shared" ref="BD129" si="170">BC129/BB129*1000</f>
        <v>86500.000000000015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1E-3</v>
      </c>
      <c r="BO129" s="7">
        <v>0.15</v>
      </c>
      <c r="BP129" s="46">
        <f t="shared" si="168"/>
        <v>150000</v>
      </c>
      <c r="BQ129" s="47">
        <v>0</v>
      </c>
      <c r="BR129" s="7">
        <v>0</v>
      </c>
      <c r="BS129" s="46">
        <v>0</v>
      </c>
      <c r="BT129" s="9">
        <f t="shared" si="136"/>
        <v>4955.8370000000014</v>
      </c>
      <c r="BU129" s="15">
        <f t="shared" si="137"/>
        <v>53385.55000000001</v>
      </c>
    </row>
    <row r="130" spans="1:73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</v>
      </c>
      <c r="J130" s="7">
        <v>0</v>
      </c>
      <c r="K130" s="46">
        <v>0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727.48299999999995</v>
      </c>
      <c r="S130" s="7">
        <v>8824.74</v>
      </c>
      <c r="T130" s="46">
        <f t="shared" si="166"/>
        <v>12130.51026621928</v>
      </c>
      <c r="U130" s="47">
        <v>0</v>
      </c>
      <c r="V130" s="7">
        <v>0</v>
      </c>
      <c r="W130" s="46">
        <v>0</v>
      </c>
      <c r="X130" s="47">
        <v>0</v>
      </c>
      <c r="Y130" s="7">
        <v>0</v>
      </c>
      <c r="Z130" s="46">
        <v>0</v>
      </c>
      <c r="AA130" s="47">
        <v>442.18299999999999</v>
      </c>
      <c r="AB130" s="7">
        <v>5262.74</v>
      </c>
      <c r="AC130" s="46">
        <f t="shared" si="167"/>
        <v>11901.723946872675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2.5</v>
      </c>
      <c r="AK130" s="7">
        <v>585.9</v>
      </c>
      <c r="AL130" s="46">
        <f t="shared" ref="AL130" si="171">AK130/AJ130*1000</f>
        <v>234359.99999999997</v>
      </c>
      <c r="AM130" s="47">
        <v>0</v>
      </c>
      <c r="AN130" s="7">
        <v>0</v>
      </c>
      <c r="AO130" s="46">
        <v>0</v>
      </c>
      <c r="AP130" s="47">
        <v>0.45</v>
      </c>
      <c r="AQ130" s="7">
        <v>0.92</v>
      </c>
      <c r="AR130" s="46">
        <f t="shared" ref="AR130:AR132" si="172">AQ130/AP130*1000</f>
        <v>2044.4444444444443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0</v>
      </c>
      <c r="BO130" s="7">
        <v>0</v>
      </c>
      <c r="BP130" s="46">
        <v>0</v>
      </c>
      <c r="BQ130" s="47">
        <v>20</v>
      </c>
      <c r="BR130" s="7">
        <v>278.02</v>
      </c>
      <c r="BS130" s="46">
        <f t="shared" si="169"/>
        <v>13901</v>
      </c>
      <c r="BT130" s="9">
        <f t="shared" si="136"/>
        <v>1192.616</v>
      </c>
      <c r="BU130" s="15">
        <f t="shared" si="137"/>
        <v>14952.32</v>
      </c>
    </row>
    <row r="131" spans="1:73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0</v>
      </c>
      <c r="J131" s="7">
        <v>0</v>
      </c>
      <c r="K131" s="46">
        <v>0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184.86</v>
      </c>
      <c r="S131" s="7">
        <v>2367.69</v>
      </c>
      <c r="T131" s="46">
        <f t="shared" si="166"/>
        <v>12808.01687763713</v>
      </c>
      <c r="U131" s="47">
        <v>0</v>
      </c>
      <c r="V131" s="7">
        <v>0</v>
      </c>
      <c r="W131" s="46">
        <v>0</v>
      </c>
      <c r="X131" s="47">
        <v>0</v>
      </c>
      <c r="Y131" s="7">
        <v>0</v>
      </c>
      <c r="Z131" s="46">
        <v>0</v>
      </c>
      <c r="AA131" s="47">
        <v>613.98800000000006</v>
      </c>
      <c r="AB131" s="7">
        <v>7240.46</v>
      </c>
      <c r="AC131" s="46">
        <f t="shared" si="167"/>
        <v>11792.510602813083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9">
        <f t="shared" si="136"/>
        <v>798.84800000000007</v>
      </c>
      <c r="BU131" s="15">
        <f t="shared" si="137"/>
        <v>9608.15</v>
      </c>
    </row>
    <row r="132" spans="1:73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</v>
      </c>
      <c r="J132" s="7">
        <v>0</v>
      </c>
      <c r="K132" s="46">
        <v>0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3691.1880000000001</v>
      </c>
      <c r="S132" s="7">
        <v>39990.81</v>
      </c>
      <c r="T132" s="46">
        <f t="shared" si="166"/>
        <v>10834.129824869391</v>
      </c>
      <c r="U132" s="47">
        <v>0</v>
      </c>
      <c r="V132" s="7">
        <v>0</v>
      </c>
      <c r="W132" s="46">
        <v>0</v>
      </c>
      <c r="X132" s="47">
        <v>0</v>
      </c>
      <c r="Y132" s="7">
        <v>0</v>
      </c>
      <c r="Z132" s="46">
        <v>0</v>
      </c>
      <c r="AA132" s="47">
        <v>221.3</v>
      </c>
      <c r="AB132" s="7">
        <v>2778.98</v>
      </c>
      <c r="AC132" s="46">
        <f t="shared" si="167"/>
        <v>12557.523723452327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0.65</v>
      </c>
      <c r="AQ132" s="7">
        <v>1.93</v>
      </c>
      <c r="AR132" s="46">
        <f t="shared" si="172"/>
        <v>2969.2307692307691</v>
      </c>
      <c r="AS132" s="47">
        <v>0</v>
      </c>
      <c r="AT132" s="7">
        <v>0</v>
      </c>
      <c r="AU132" s="46">
        <v>0</v>
      </c>
      <c r="AV132" s="47">
        <v>0</v>
      </c>
      <c r="AW132" s="7">
        <v>0</v>
      </c>
      <c r="AX132" s="46">
        <v>0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9">
        <f t="shared" si="136"/>
        <v>3913.1379999999999</v>
      </c>
      <c r="BU132" s="15">
        <f t="shared" si="137"/>
        <v>42771.72</v>
      </c>
    </row>
    <row r="133" spans="1:73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</v>
      </c>
      <c r="J133" s="7">
        <v>0</v>
      </c>
      <c r="K133" s="46">
        <v>0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2846.8069999999998</v>
      </c>
      <c r="S133" s="7">
        <v>29452.92</v>
      </c>
      <c r="T133" s="46">
        <f t="shared" si="166"/>
        <v>10345.948987760674</v>
      </c>
      <c r="U133" s="47">
        <v>0</v>
      </c>
      <c r="V133" s="7">
        <v>0</v>
      </c>
      <c r="W133" s="46">
        <v>0</v>
      </c>
      <c r="X133" s="47">
        <v>0</v>
      </c>
      <c r="Y133" s="7">
        <v>0</v>
      </c>
      <c r="Z133" s="46">
        <v>0</v>
      </c>
      <c r="AA133" s="47">
        <v>889.73099999999999</v>
      </c>
      <c r="AB133" s="7">
        <v>11408.46</v>
      </c>
      <c r="AC133" s="46">
        <f t="shared" si="167"/>
        <v>12822.369907309061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0</v>
      </c>
      <c r="AW133" s="7">
        <v>0</v>
      </c>
      <c r="AX133" s="46">
        <v>0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9">
        <f t="shared" si="136"/>
        <v>3736.5379999999996</v>
      </c>
      <c r="BU133" s="15">
        <f t="shared" si="137"/>
        <v>40861.379999999997</v>
      </c>
    </row>
    <row r="134" spans="1:73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</v>
      </c>
      <c r="J134" s="7">
        <v>0</v>
      </c>
      <c r="K134" s="46">
        <v>0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2453.2020000000002</v>
      </c>
      <c r="S134" s="7">
        <v>25064.74</v>
      </c>
      <c r="T134" s="46">
        <f t="shared" si="166"/>
        <v>10217.152929110607</v>
      </c>
      <c r="U134" s="47">
        <v>0</v>
      </c>
      <c r="V134" s="7">
        <v>0</v>
      </c>
      <c r="W134" s="46">
        <v>0</v>
      </c>
      <c r="X134" s="47">
        <v>0</v>
      </c>
      <c r="Y134" s="7">
        <v>0</v>
      </c>
      <c r="Z134" s="46">
        <v>0</v>
      </c>
      <c r="AA134" s="47">
        <v>922.495</v>
      </c>
      <c r="AB134" s="7">
        <v>9911.8799999999992</v>
      </c>
      <c r="AC134" s="46">
        <f t="shared" si="167"/>
        <v>10744.643602404349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6.8000000000000005E-2</v>
      </c>
      <c r="BR134" s="7">
        <v>1.63</v>
      </c>
      <c r="BS134" s="46">
        <f t="shared" si="169"/>
        <v>23970.588235294115</v>
      </c>
      <c r="BT134" s="9">
        <f t="shared" si="136"/>
        <v>3375.7650000000003</v>
      </c>
      <c r="BU134" s="15">
        <f t="shared" si="137"/>
        <v>34978.25</v>
      </c>
    </row>
    <row r="135" spans="1:73" ht="15" thickBot="1" x14ac:dyDescent="0.35">
      <c r="A135" s="65"/>
      <c r="B135" s="66" t="s">
        <v>17</v>
      </c>
      <c r="C135" s="63">
        <f t="shared" ref="C135:D135" si="173">SUM(C123:C134)</f>
        <v>0</v>
      </c>
      <c r="D135" s="29">
        <f t="shared" si="173"/>
        <v>0</v>
      </c>
      <c r="E135" s="64"/>
      <c r="F135" s="63">
        <f t="shared" ref="F135:G135" si="174">SUM(F123:F134)</f>
        <v>0</v>
      </c>
      <c r="G135" s="29">
        <f t="shared" si="174"/>
        <v>0</v>
      </c>
      <c r="H135" s="64"/>
      <c r="I135" s="63">
        <f t="shared" ref="I135:J135" si="175">SUM(I123:I134)</f>
        <v>0</v>
      </c>
      <c r="J135" s="29">
        <f t="shared" si="175"/>
        <v>0</v>
      </c>
      <c r="K135" s="64"/>
      <c r="L135" s="63">
        <f t="shared" ref="L135:M135" si="176">SUM(L123:L134)</f>
        <v>0</v>
      </c>
      <c r="M135" s="29">
        <f t="shared" si="176"/>
        <v>0</v>
      </c>
      <c r="N135" s="64"/>
      <c r="O135" s="63">
        <f t="shared" ref="O135:P135" si="177">SUM(O123:O134)</f>
        <v>0</v>
      </c>
      <c r="P135" s="29">
        <f t="shared" si="177"/>
        <v>0</v>
      </c>
      <c r="Q135" s="64"/>
      <c r="R135" s="63">
        <f t="shared" ref="R135:S135" si="178">SUM(R123:R134)</f>
        <v>24354.909000000003</v>
      </c>
      <c r="S135" s="29">
        <f t="shared" si="178"/>
        <v>268910.27999999997</v>
      </c>
      <c r="T135" s="64"/>
      <c r="U135" s="63">
        <f t="shared" ref="U135:V135" si="179">SUM(U123:U134)</f>
        <v>0</v>
      </c>
      <c r="V135" s="29">
        <f t="shared" si="179"/>
        <v>0</v>
      </c>
      <c r="W135" s="64"/>
      <c r="X135" s="63">
        <f t="shared" ref="X135:Y135" si="180">SUM(X123:X134)</f>
        <v>0</v>
      </c>
      <c r="Y135" s="29">
        <f t="shared" si="180"/>
        <v>0</v>
      </c>
      <c r="Z135" s="64"/>
      <c r="AA135" s="63">
        <f t="shared" ref="AA135:AB135" si="181">SUM(AA123:AA134)</f>
        <v>8383.3280000000013</v>
      </c>
      <c r="AB135" s="29">
        <f t="shared" si="181"/>
        <v>100151.47</v>
      </c>
      <c r="AC135" s="64"/>
      <c r="AD135" s="63">
        <f t="shared" ref="AD135:AE135" si="182">SUM(AD123:AD134)</f>
        <v>0</v>
      </c>
      <c r="AE135" s="29">
        <f t="shared" si="182"/>
        <v>0</v>
      </c>
      <c r="AF135" s="64"/>
      <c r="AG135" s="63">
        <f t="shared" ref="AG135:AH135" si="183">SUM(AG123:AG134)</f>
        <v>0</v>
      </c>
      <c r="AH135" s="29">
        <f t="shared" si="183"/>
        <v>0</v>
      </c>
      <c r="AI135" s="64"/>
      <c r="AJ135" s="63">
        <f t="shared" ref="AJ135:AK135" si="184">SUM(AJ123:AJ134)</f>
        <v>2.5</v>
      </c>
      <c r="AK135" s="29">
        <f t="shared" si="184"/>
        <v>585.9</v>
      </c>
      <c r="AL135" s="64"/>
      <c r="AM135" s="63">
        <f t="shared" ref="AM135:AN135" si="185">SUM(AM123:AM134)</f>
        <v>0</v>
      </c>
      <c r="AN135" s="29">
        <f t="shared" si="185"/>
        <v>0</v>
      </c>
      <c r="AO135" s="64"/>
      <c r="AP135" s="63">
        <f t="shared" ref="AP135:AQ135" si="186">SUM(AP123:AP134)</f>
        <v>1.1000000000000001</v>
      </c>
      <c r="AQ135" s="29">
        <f t="shared" si="186"/>
        <v>2.85</v>
      </c>
      <c r="AR135" s="64"/>
      <c r="AS135" s="63">
        <f t="shared" ref="AS135:AT135" si="187">SUM(AS123:AS134)</f>
        <v>0</v>
      </c>
      <c r="AT135" s="29">
        <f t="shared" si="187"/>
        <v>0</v>
      </c>
      <c r="AU135" s="64"/>
      <c r="AV135" s="63">
        <f t="shared" ref="AV135:AW135" si="188">SUM(AV123:AV134)</f>
        <v>0</v>
      </c>
      <c r="AW135" s="29">
        <f t="shared" si="188"/>
        <v>0</v>
      </c>
      <c r="AX135" s="64"/>
      <c r="AY135" s="63">
        <f t="shared" ref="AY135:AZ135" si="189">SUM(AY123:AY134)</f>
        <v>0</v>
      </c>
      <c r="AZ135" s="29">
        <f t="shared" si="189"/>
        <v>0</v>
      </c>
      <c r="BA135" s="64"/>
      <c r="BB135" s="63">
        <f t="shared" ref="BB135:BC135" si="190">SUM(BB123:BB134)</f>
        <v>0.06</v>
      </c>
      <c r="BC135" s="29">
        <f t="shared" si="190"/>
        <v>5.19</v>
      </c>
      <c r="BD135" s="64"/>
      <c r="BE135" s="63">
        <f t="shared" ref="BE135:BF135" si="191">SUM(BE123:BE134)</f>
        <v>0</v>
      </c>
      <c r="BF135" s="29">
        <f t="shared" si="191"/>
        <v>0</v>
      </c>
      <c r="BG135" s="64"/>
      <c r="BH135" s="63">
        <f t="shared" ref="BH135:BI135" si="192">SUM(BH123:BH134)</f>
        <v>0</v>
      </c>
      <c r="BI135" s="29">
        <f t="shared" si="192"/>
        <v>0</v>
      </c>
      <c r="BJ135" s="64"/>
      <c r="BK135" s="63">
        <f t="shared" ref="BK135:BL135" si="193">SUM(BK123:BK134)</f>
        <v>0</v>
      </c>
      <c r="BL135" s="29">
        <f t="shared" si="193"/>
        <v>0</v>
      </c>
      <c r="BM135" s="64"/>
      <c r="BN135" s="63">
        <f t="shared" ref="BN135:BO135" si="194">SUM(BN123:BN134)</f>
        <v>2.3E-2</v>
      </c>
      <c r="BO135" s="29">
        <f t="shared" si="194"/>
        <v>6.5900000000000007</v>
      </c>
      <c r="BP135" s="64"/>
      <c r="BQ135" s="63">
        <f t="shared" ref="BQ135:BR135" si="195">SUM(BQ123:BQ134)</f>
        <v>240.79700000000003</v>
      </c>
      <c r="BR135" s="29">
        <f t="shared" si="195"/>
        <v>2965.36</v>
      </c>
      <c r="BS135" s="64"/>
      <c r="BT135" s="30">
        <f t="shared" si="136"/>
        <v>32982.717000000004</v>
      </c>
      <c r="BU135" s="31">
        <f t="shared" si="137"/>
        <v>372627.64</v>
      </c>
    </row>
    <row r="136" spans="1:73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</v>
      </c>
      <c r="J136" s="7">
        <v>0</v>
      </c>
      <c r="K136" s="46">
        <v>0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2815.5770000000002</v>
      </c>
      <c r="S136" s="7">
        <v>33236.67</v>
      </c>
      <c r="T136" s="46">
        <f t="shared" ref="T136:T146" si="196">S136/R136*1000</f>
        <v>11804.567944687711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242.08</v>
      </c>
      <c r="AB136" s="7">
        <v>3443.95</v>
      </c>
      <c r="AC136" s="46">
        <f t="shared" ref="AC136:AC147" si="197">AB136/AA136*1000</f>
        <v>14226.495373430269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0</v>
      </c>
      <c r="AZ136" s="7">
        <v>0</v>
      </c>
      <c r="BA136" s="46">
        <v>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0</v>
      </c>
      <c r="BL136" s="7">
        <v>0</v>
      </c>
      <c r="BM136" s="46">
        <v>0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9">
        <f t="shared" ref="BT136:BT174" si="198">SUM(BQ136,BK136,BH136,AY136,AS136,AP136,AJ136,AG136,AA136,R136,L136,C136,BN136,BB136,U136,O136,AM136,AD136,I136,F136,X136,BE136)</f>
        <v>3057.6570000000002</v>
      </c>
      <c r="BU136" s="15">
        <f t="shared" ref="BU136:BU174" si="199">SUM(BR136,BL136,BI136,AZ136,AT136,AQ136,AK136,AH136,AB136,S136,M136,D136,BO136,BC136,V136,P136,AN136,AE136,J136,G136,Y136,BF136)</f>
        <v>36680.619999999995</v>
      </c>
    </row>
    <row r="137" spans="1:73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</v>
      </c>
      <c r="J137" s="7">
        <v>0</v>
      </c>
      <c r="K137" s="46">
        <v>0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2918.5450000000001</v>
      </c>
      <c r="S137" s="7">
        <v>37109.97</v>
      </c>
      <c r="T137" s="46">
        <f t="shared" si="196"/>
        <v>12715.229677801783</v>
      </c>
      <c r="U137" s="47">
        <v>0</v>
      </c>
      <c r="V137" s="7">
        <v>0</v>
      </c>
      <c r="W137" s="46">
        <v>0</v>
      </c>
      <c r="X137" s="47">
        <v>0</v>
      </c>
      <c r="Y137" s="7">
        <v>0</v>
      </c>
      <c r="Z137" s="46">
        <v>0</v>
      </c>
      <c r="AA137" s="47">
        <v>591.53899999999999</v>
      </c>
      <c r="AB137" s="7">
        <v>8730.4</v>
      </c>
      <c r="AC137" s="46">
        <f t="shared" si="197"/>
        <v>14758.79020656288</v>
      </c>
      <c r="AD137" s="47">
        <v>0</v>
      </c>
      <c r="AE137" s="7">
        <v>0</v>
      </c>
      <c r="AF137" s="46">
        <v>0</v>
      </c>
      <c r="AG137" s="47">
        <v>0</v>
      </c>
      <c r="AH137" s="7">
        <v>0</v>
      </c>
      <c r="AI137" s="46">
        <v>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0</v>
      </c>
      <c r="BL137" s="7">
        <v>0</v>
      </c>
      <c r="BM137" s="46">
        <v>0</v>
      </c>
      <c r="BN137" s="47">
        <v>4.0000000000000001E-3</v>
      </c>
      <c r="BO137" s="7">
        <v>0.87</v>
      </c>
      <c r="BP137" s="46">
        <f t="shared" ref="BP137" si="200">BO137/BN137*1000</f>
        <v>217500</v>
      </c>
      <c r="BQ137" s="47">
        <v>0</v>
      </c>
      <c r="BR137" s="7">
        <v>0</v>
      </c>
      <c r="BS137" s="46">
        <v>0</v>
      </c>
      <c r="BT137" s="9">
        <f t="shared" si="198"/>
        <v>3510.0879999999997</v>
      </c>
      <c r="BU137" s="15">
        <f t="shared" si="199"/>
        <v>45841.240000000005</v>
      </c>
    </row>
    <row r="138" spans="1:73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</v>
      </c>
      <c r="J138" s="7">
        <v>0</v>
      </c>
      <c r="K138" s="46">
        <v>0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1632.9829999999999</v>
      </c>
      <c r="S138" s="7">
        <v>24274.3</v>
      </c>
      <c r="T138" s="46">
        <f t="shared" si="196"/>
        <v>14865.004718358978</v>
      </c>
      <c r="U138" s="47">
        <v>0</v>
      </c>
      <c r="V138" s="7">
        <v>0</v>
      </c>
      <c r="W138" s="46">
        <v>0</v>
      </c>
      <c r="X138" s="47">
        <v>0</v>
      </c>
      <c r="Y138" s="7">
        <v>0</v>
      </c>
      <c r="Z138" s="46">
        <v>0</v>
      </c>
      <c r="AA138" s="47">
        <v>720.15</v>
      </c>
      <c r="AB138" s="7">
        <v>10756.85</v>
      </c>
      <c r="AC138" s="46">
        <f t="shared" si="197"/>
        <v>14936.957578282303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</v>
      </c>
      <c r="BF138" s="7">
        <v>0</v>
      </c>
      <c r="BG138" s="46">
        <v>0</v>
      </c>
      <c r="BH138" s="47">
        <v>0</v>
      </c>
      <c r="BI138" s="7">
        <v>0</v>
      </c>
      <c r="BJ138" s="46">
        <v>0</v>
      </c>
      <c r="BK138" s="47">
        <v>0</v>
      </c>
      <c r="BL138" s="7">
        <v>0</v>
      </c>
      <c r="BM138" s="46">
        <v>0</v>
      </c>
      <c r="BN138" s="47">
        <v>0</v>
      </c>
      <c r="BO138" s="7">
        <v>0</v>
      </c>
      <c r="BP138" s="46">
        <v>0</v>
      </c>
      <c r="BQ138" s="47">
        <v>4.3999999999999997E-2</v>
      </c>
      <c r="BR138" s="7">
        <v>3.7</v>
      </c>
      <c r="BS138" s="46">
        <f t="shared" ref="BS138:BS146" si="201">BR138/BQ138*1000</f>
        <v>84090.909090909088</v>
      </c>
      <c r="BT138" s="9">
        <f t="shared" si="198"/>
        <v>2353.1769999999997</v>
      </c>
      <c r="BU138" s="15">
        <f t="shared" si="199"/>
        <v>35034.85</v>
      </c>
    </row>
    <row r="139" spans="1:73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</v>
      </c>
      <c r="J139" s="7">
        <v>0</v>
      </c>
      <c r="K139" s="46">
        <v>0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2024.9059999999999</v>
      </c>
      <c r="S139" s="7">
        <v>35673.839999999997</v>
      </c>
      <c r="T139" s="46">
        <f t="shared" si="196"/>
        <v>17617.528912453217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587.25599999999997</v>
      </c>
      <c r="AB139" s="7">
        <v>11205.79</v>
      </c>
      <c r="AC139" s="46">
        <f t="shared" si="197"/>
        <v>19081.610064435274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</v>
      </c>
      <c r="BF139" s="7">
        <v>0</v>
      </c>
      <c r="BG139" s="46">
        <v>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9">
        <f t="shared" si="198"/>
        <v>2612.1619999999998</v>
      </c>
      <c r="BU139" s="15">
        <f t="shared" si="199"/>
        <v>46879.63</v>
      </c>
    </row>
    <row r="140" spans="1:73" x14ac:dyDescent="0.3">
      <c r="A140" s="60">
        <v>2016</v>
      </c>
      <c r="B140" s="56" t="s">
        <v>9</v>
      </c>
      <c r="C140" s="47">
        <v>0</v>
      </c>
      <c r="D140" s="7">
        <v>0</v>
      </c>
      <c r="E140" s="46">
        <v>0</v>
      </c>
      <c r="F140" s="47">
        <v>0</v>
      </c>
      <c r="G140" s="7">
        <v>0</v>
      </c>
      <c r="H140" s="46">
        <v>0</v>
      </c>
      <c r="I140" s="47">
        <v>0</v>
      </c>
      <c r="J140" s="7">
        <v>0</v>
      </c>
      <c r="K140" s="46">
        <v>0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162.08099999999999</v>
      </c>
      <c r="S140" s="7">
        <v>3243.23</v>
      </c>
      <c r="T140" s="46">
        <f t="shared" si="196"/>
        <v>20009.933304952465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3565.123</v>
      </c>
      <c r="AB140" s="7">
        <v>65527.74</v>
      </c>
      <c r="AC140" s="46">
        <f t="shared" si="197"/>
        <v>18380.218578713833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9">
        <f t="shared" si="198"/>
        <v>3727.2040000000002</v>
      </c>
      <c r="BU140" s="15">
        <f t="shared" si="199"/>
        <v>68770.97</v>
      </c>
    </row>
    <row r="141" spans="1:73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</v>
      </c>
      <c r="J141" s="7">
        <v>0</v>
      </c>
      <c r="K141" s="46">
        <v>0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2313.5439999999999</v>
      </c>
      <c r="S141" s="7">
        <v>46926.09</v>
      </c>
      <c r="T141" s="46">
        <f t="shared" si="196"/>
        <v>20283.206197937016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161.76</v>
      </c>
      <c r="AB141" s="7">
        <v>2810.4</v>
      </c>
      <c r="AC141" s="46">
        <f t="shared" si="197"/>
        <v>17373.887240356082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1.4</v>
      </c>
      <c r="AQ141" s="7">
        <v>2.39</v>
      </c>
      <c r="AR141" s="46">
        <f t="shared" ref="AR141:AR146" si="202">AQ141/AP141*1000</f>
        <v>1707.1428571428573</v>
      </c>
      <c r="AS141" s="47">
        <v>0</v>
      </c>
      <c r="AT141" s="7">
        <v>0</v>
      </c>
      <c r="AU141" s="46">
        <v>0</v>
      </c>
      <c r="AV141" s="47">
        <v>0</v>
      </c>
      <c r="AW141" s="7">
        <v>0</v>
      </c>
      <c r="AX141" s="46">
        <v>0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9">
        <f t="shared" si="198"/>
        <v>2476.7039999999997</v>
      </c>
      <c r="BU141" s="15">
        <f t="shared" si="199"/>
        <v>49738.879999999997</v>
      </c>
    </row>
    <row r="142" spans="1:73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</v>
      </c>
      <c r="J142" s="7">
        <v>0</v>
      </c>
      <c r="K142" s="46">
        <v>0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2898.4050000000002</v>
      </c>
      <c r="S142" s="7">
        <v>53575.360000000001</v>
      </c>
      <c r="T142" s="46">
        <f t="shared" si="196"/>
        <v>18484.42850464307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1108.779</v>
      </c>
      <c r="AB142" s="7">
        <v>22089.79</v>
      </c>
      <c r="AC142" s="46">
        <f t="shared" si="197"/>
        <v>19922.626600972784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0.68200000000000005</v>
      </c>
      <c r="BR142" s="7">
        <v>21.06</v>
      </c>
      <c r="BS142" s="46">
        <f t="shared" si="201"/>
        <v>30879.765395894425</v>
      </c>
      <c r="BT142" s="9">
        <f t="shared" si="198"/>
        <v>4007.866</v>
      </c>
      <c r="BU142" s="15">
        <f t="shared" si="199"/>
        <v>75686.210000000006</v>
      </c>
    </row>
    <row r="143" spans="1:73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</v>
      </c>
      <c r="J143" s="7">
        <v>0</v>
      </c>
      <c r="K143" s="46">
        <v>0</v>
      </c>
      <c r="L143" s="47">
        <v>0</v>
      </c>
      <c r="M143" s="7">
        <v>0</v>
      </c>
      <c r="N143" s="46">
        <v>0</v>
      </c>
      <c r="O143" s="47">
        <v>0</v>
      </c>
      <c r="P143" s="7">
        <v>0</v>
      </c>
      <c r="Q143" s="46">
        <v>0</v>
      </c>
      <c r="R143" s="47">
        <v>1815.124</v>
      </c>
      <c r="S143" s="7">
        <v>32998.300000000003</v>
      </c>
      <c r="T143" s="46">
        <f t="shared" si="196"/>
        <v>18179.639517740939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559.70600000000002</v>
      </c>
      <c r="AB143" s="7">
        <v>10510.16</v>
      </c>
      <c r="AC143" s="46">
        <f t="shared" si="197"/>
        <v>18778.001307829465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9">
        <f t="shared" si="198"/>
        <v>2374.83</v>
      </c>
      <c r="BU143" s="15">
        <f t="shared" si="199"/>
        <v>43508.460000000006</v>
      </c>
    </row>
    <row r="144" spans="1:73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</v>
      </c>
      <c r="J144" s="7">
        <v>0</v>
      </c>
      <c r="K144" s="46">
        <v>0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2056.3090000000002</v>
      </c>
      <c r="S144" s="7">
        <v>41506.089999999997</v>
      </c>
      <c r="T144" s="46">
        <f t="shared" si="196"/>
        <v>20184.75336148409</v>
      </c>
      <c r="U144" s="47">
        <v>0</v>
      </c>
      <c r="V144" s="7">
        <v>0</v>
      </c>
      <c r="W144" s="46">
        <v>0</v>
      </c>
      <c r="X144" s="47">
        <v>0</v>
      </c>
      <c r="Y144" s="7">
        <v>0</v>
      </c>
      <c r="Z144" s="46">
        <v>0</v>
      </c>
      <c r="AA144" s="47">
        <v>1418.855</v>
      </c>
      <c r="AB144" s="7">
        <v>29121.67</v>
      </c>
      <c r="AC144" s="46">
        <f t="shared" si="197"/>
        <v>20524.768210987026</v>
      </c>
      <c r="AD144" s="47">
        <v>0</v>
      </c>
      <c r="AE144" s="7">
        <v>0</v>
      </c>
      <c r="AF144" s="46">
        <v>0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1E-3</v>
      </c>
      <c r="AN144" s="7">
        <v>0.13</v>
      </c>
      <c r="AO144" s="46">
        <f t="shared" ref="AO144" si="203">AN144/AM144*1000</f>
        <v>130000</v>
      </c>
      <c r="AP144" s="47">
        <v>0</v>
      </c>
      <c r="AQ144" s="7">
        <v>0</v>
      </c>
      <c r="AR144" s="46">
        <v>0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0</v>
      </c>
      <c r="BL144" s="7">
        <v>0</v>
      </c>
      <c r="BM144" s="46">
        <v>0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9">
        <f t="shared" si="198"/>
        <v>3475.1650000000004</v>
      </c>
      <c r="BU144" s="15">
        <f t="shared" si="199"/>
        <v>70627.89</v>
      </c>
    </row>
    <row r="145" spans="1:73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</v>
      </c>
      <c r="J145" s="7">
        <v>0</v>
      </c>
      <c r="K145" s="46">
        <v>0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2147.3380000000002</v>
      </c>
      <c r="S145" s="7">
        <v>44522.99</v>
      </c>
      <c r="T145" s="46">
        <f t="shared" si="196"/>
        <v>20734.039075357487</v>
      </c>
      <c r="U145" s="47">
        <v>0</v>
      </c>
      <c r="V145" s="7">
        <v>0</v>
      </c>
      <c r="W145" s="46">
        <v>0</v>
      </c>
      <c r="X145" s="47">
        <v>0</v>
      </c>
      <c r="Y145" s="7">
        <v>0</v>
      </c>
      <c r="Z145" s="46">
        <v>0</v>
      </c>
      <c r="AA145" s="47">
        <v>62.46</v>
      </c>
      <c r="AB145" s="7">
        <v>1123.1199999999999</v>
      </c>
      <c r="AC145" s="46">
        <f t="shared" si="197"/>
        <v>17981.428113992955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0</v>
      </c>
      <c r="AT145" s="7">
        <v>0</v>
      </c>
      <c r="AU145" s="46">
        <v>0</v>
      </c>
      <c r="AV145" s="47">
        <v>0</v>
      </c>
      <c r="AW145" s="7">
        <v>0</v>
      </c>
      <c r="AX145" s="46">
        <v>0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</v>
      </c>
      <c r="BL145" s="7">
        <v>0</v>
      </c>
      <c r="BM145" s="46">
        <v>0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9">
        <f t="shared" si="198"/>
        <v>2209.7980000000002</v>
      </c>
      <c r="BU145" s="15">
        <f t="shared" si="199"/>
        <v>45646.11</v>
      </c>
    </row>
    <row r="146" spans="1:73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</v>
      </c>
      <c r="J146" s="7">
        <v>0</v>
      </c>
      <c r="K146" s="46">
        <v>0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1380.518</v>
      </c>
      <c r="S146" s="7">
        <v>28676.52</v>
      </c>
      <c r="T146" s="46">
        <f t="shared" si="196"/>
        <v>20772.289821646656</v>
      </c>
      <c r="U146" s="47">
        <v>0</v>
      </c>
      <c r="V146" s="7">
        <v>0</v>
      </c>
      <c r="W146" s="46">
        <v>0</v>
      </c>
      <c r="X146" s="47">
        <v>2E-3</v>
      </c>
      <c r="Y146" s="7">
        <v>0.48</v>
      </c>
      <c r="Z146" s="46">
        <f t="shared" ref="Z146" si="204">Y146/X146*1000</f>
        <v>240000</v>
      </c>
      <c r="AA146" s="47">
        <v>1588.306</v>
      </c>
      <c r="AB146" s="7">
        <v>33459.69</v>
      </c>
      <c r="AC146" s="46">
        <f t="shared" si="197"/>
        <v>21066.27438289599</v>
      </c>
      <c r="AD146" s="47">
        <v>0</v>
      </c>
      <c r="AE146" s="7">
        <v>0</v>
      </c>
      <c r="AF146" s="46">
        <v>0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2.5000000000000001E-2</v>
      </c>
      <c r="AQ146" s="7">
        <v>0.4</v>
      </c>
      <c r="AR146" s="46">
        <f t="shared" si="202"/>
        <v>16000</v>
      </c>
      <c r="AS146" s="47">
        <v>0</v>
      </c>
      <c r="AT146" s="7">
        <v>0</v>
      </c>
      <c r="AU146" s="46">
        <v>0</v>
      </c>
      <c r="AV146" s="47">
        <v>0</v>
      </c>
      <c r="AW146" s="7">
        <v>0</v>
      </c>
      <c r="AX146" s="46">
        <v>0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1</v>
      </c>
      <c r="BF146" s="7">
        <v>6</v>
      </c>
      <c r="BG146" s="46">
        <f t="shared" ref="BG146" si="205">BF146/BE146*1000</f>
        <v>6000</v>
      </c>
      <c r="BH146" s="47">
        <v>0</v>
      </c>
      <c r="BI146" s="7">
        <v>0</v>
      </c>
      <c r="BJ146" s="46">
        <v>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190.024</v>
      </c>
      <c r="BR146" s="7">
        <v>3515.17</v>
      </c>
      <c r="BS146" s="46">
        <f t="shared" si="201"/>
        <v>18498.558076874499</v>
      </c>
      <c r="BT146" s="9">
        <f t="shared" si="198"/>
        <v>3159.875</v>
      </c>
      <c r="BU146" s="15">
        <f t="shared" si="199"/>
        <v>65658.259999999995</v>
      </c>
    </row>
    <row r="147" spans="1:73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20</v>
      </c>
      <c r="AB147" s="7">
        <v>287.20999999999998</v>
      </c>
      <c r="AC147" s="46">
        <f t="shared" si="197"/>
        <v>14360.499999999998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0</v>
      </c>
      <c r="AN147" s="7">
        <v>0</v>
      </c>
      <c r="AO147" s="46">
        <v>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</v>
      </c>
      <c r="AW147" s="7">
        <v>0</v>
      </c>
      <c r="AX147" s="46">
        <v>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9">
        <f t="shared" si="198"/>
        <v>20</v>
      </c>
      <c r="BU147" s="15">
        <f t="shared" si="199"/>
        <v>287.20999999999998</v>
      </c>
    </row>
    <row r="148" spans="1:73" ht="15" thickBot="1" x14ac:dyDescent="0.35">
      <c r="A148" s="65"/>
      <c r="B148" s="66" t="s">
        <v>17</v>
      </c>
      <c r="C148" s="63">
        <f t="shared" ref="C148:D148" si="206">SUM(C136:C147)</f>
        <v>0</v>
      </c>
      <c r="D148" s="29">
        <f t="shared" si="206"/>
        <v>0</v>
      </c>
      <c r="E148" s="64"/>
      <c r="F148" s="63">
        <f t="shared" ref="F148:G148" si="207">SUM(F136:F147)</f>
        <v>0</v>
      </c>
      <c r="G148" s="29">
        <f t="shared" si="207"/>
        <v>0</v>
      </c>
      <c r="H148" s="64"/>
      <c r="I148" s="63">
        <f t="shared" ref="I148:J148" si="208">SUM(I136:I147)</f>
        <v>0</v>
      </c>
      <c r="J148" s="29">
        <f t="shared" si="208"/>
        <v>0</v>
      </c>
      <c r="K148" s="64"/>
      <c r="L148" s="63">
        <f t="shared" ref="L148:M148" si="209">SUM(L136:L147)</f>
        <v>0</v>
      </c>
      <c r="M148" s="29">
        <f t="shared" si="209"/>
        <v>0</v>
      </c>
      <c r="N148" s="64"/>
      <c r="O148" s="63">
        <f t="shared" ref="O148:P148" si="210">SUM(O136:O147)</f>
        <v>0</v>
      </c>
      <c r="P148" s="29">
        <f t="shared" si="210"/>
        <v>0</v>
      </c>
      <c r="Q148" s="64"/>
      <c r="R148" s="63">
        <f t="shared" ref="R148:S148" si="211">SUM(R136:R147)</f>
        <v>22165.33</v>
      </c>
      <c r="S148" s="29">
        <f t="shared" si="211"/>
        <v>381743.35999999999</v>
      </c>
      <c r="T148" s="64"/>
      <c r="U148" s="63">
        <f t="shared" ref="U148:V148" si="212">SUM(U136:U147)</f>
        <v>0</v>
      </c>
      <c r="V148" s="29">
        <f t="shared" si="212"/>
        <v>0</v>
      </c>
      <c r="W148" s="64"/>
      <c r="X148" s="63">
        <f t="shared" ref="X148:Y148" si="213">SUM(X136:X147)</f>
        <v>2E-3</v>
      </c>
      <c r="Y148" s="29">
        <f t="shared" si="213"/>
        <v>0.48</v>
      </c>
      <c r="Z148" s="64"/>
      <c r="AA148" s="63">
        <f t="shared" ref="AA148:AB148" si="214">SUM(AA136:AA147)</f>
        <v>10626.013999999999</v>
      </c>
      <c r="AB148" s="29">
        <f t="shared" si="214"/>
        <v>199066.77</v>
      </c>
      <c r="AC148" s="64"/>
      <c r="AD148" s="63">
        <f t="shared" ref="AD148:AE148" si="215">SUM(AD136:AD147)</f>
        <v>0</v>
      </c>
      <c r="AE148" s="29">
        <f t="shared" si="215"/>
        <v>0</v>
      </c>
      <c r="AF148" s="64"/>
      <c r="AG148" s="63">
        <f t="shared" ref="AG148:AH148" si="216">SUM(AG136:AG147)</f>
        <v>0</v>
      </c>
      <c r="AH148" s="29">
        <f t="shared" si="216"/>
        <v>0</v>
      </c>
      <c r="AI148" s="64"/>
      <c r="AJ148" s="63">
        <f t="shared" ref="AJ148:AK148" si="217">SUM(AJ136:AJ147)</f>
        <v>0</v>
      </c>
      <c r="AK148" s="29">
        <f t="shared" si="217"/>
        <v>0</v>
      </c>
      <c r="AL148" s="64"/>
      <c r="AM148" s="63">
        <f t="shared" ref="AM148:AN148" si="218">SUM(AM136:AM147)</f>
        <v>1E-3</v>
      </c>
      <c r="AN148" s="29">
        <f t="shared" si="218"/>
        <v>0.13</v>
      </c>
      <c r="AO148" s="64"/>
      <c r="AP148" s="63">
        <f t="shared" ref="AP148:AQ148" si="219">SUM(AP136:AP147)</f>
        <v>1.4249999999999998</v>
      </c>
      <c r="AQ148" s="29">
        <f t="shared" si="219"/>
        <v>2.79</v>
      </c>
      <c r="AR148" s="64"/>
      <c r="AS148" s="63">
        <f t="shared" ref="AS148:AT148" si="220">SUM(AS136:AS147)</f>
        <v>0</v>
      </c>
      <c r="AT148" s="29">
        <f t="shared" si="220"/>
        <v>0</v>
      </c>
      <c r="AU148" s="64"/>
      <c r="AV148" s="63">
        <f t="shared" ref="AV148:AW148" si="221">SUM(AV136:AV147)</f>
        <v>0</v>
      </c>
      <c r="AW148" s="29">
        <f t="shared" si="221"/>
        <v>0</v>
      </c>
      <c r="AX148" s="64"/>
      <c r="AY148" s="63">
        <f t="shared" ref="AY148:AZ148" si="222">SUM(AY136:AY147)</f>
        <v>0</v>
      </c>
      <c r="AZ148" s="29">
        <f t="shared" si="222"/>
        <v>0</v>
      </c>
      <c r="BA148" s="64"/>
      <c r="BB148" s="63">
        <f t="shared" ref="BB148:BC148" si="223">SUM(BB136:BB147)</f>
        <v>0</v>
      </c>
      <c r="BC148" s="29">
        <f t="shared" si="223"/>
        <v>0</v>
      </c>
      <c r="BD148" s="64"/>
      <c r="BE148" s="63">
        <f t="shared" ref="BE148:BF148" si="224">SUM(BE136:BE147)</f>
        <v>1</v>
      </c>
      <c r="BF148" s="29">
        <f t="shared" si="224"/>
        <v>6</v>
      </c>
      <c r="BG148" s="64"/>
      <c r="BH148" s="63">
        <f t="shared" ref="BH148:BI148" si="225">SUM(BH136:BH147)</f>
        <v>0</v>
      </c>
      <c r="BI148" s="29">
        <f t="shared" si="225"/>
        <v>0</v>
      </c>
      <c r="BJ148" s="64"/>
      <c r="BK148" s="63">
        <f t="shared" ref="BK148:BL148" si="226">SUM(BK136:BK147)</f>
        <v>0</v>
      </c>
      <c r="BL148" s="29">
        <f t="shared" si="226"/>
        <v>0</v>
      </c>
      <c r="BM148" s="64"/>
      <c r="BN148" s="63">
        <f t="shared" ref="BN148:BO148" si="227">SUM(BN136:BN147)</f>
        <v>4.0000000000000001E-3</v>
      </c>
      <c r="BO148" s="29">
        <f t="shared" si="227"/>
        <v>0.87</v>
      </c>
      <c r="BP148" s="64"/>
      <c r="BQ148" s="63">
        <f t="shared" ref="BQ148:BR148" si="228">SUM(BQ136:BQ147)</f>
        <v>190.75</v>
      </c>
      <c r="BR148" s="29">
        <f t="shared" si="228"/>
        <v>3539.9300000000003</v>
      </c>
      <c r="BS148" s="64"/>
      <c r="BT148" s="30">
        <f t="shared" si="198"/>
        <v>32984.525999999998</v>
      </c>
      <c r="BU148" s="31">
        <f t="shared" si="199"/>
        <v>584360.32999999996</v>
      </c>
    </row>
    <row r="149" spans="1:73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</v>
      </c>
      <c r="J149" s="7">
        <v>0</v>
      </c>
      <c r="K149" s="46">
        <v>0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9">
        <f t="shared" si="198"/>
        <v>0</v>
      </c>
      <c r="BU149" s="15">
        <f t="shared" si="199"/>
        <v>0</v>
      </c>
    </row>
    <row r="150" spans="1:73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</v>
      </c>
      <c r="J150" s="7">
        <v>0</v>
      </c>
      <c r="K150" s="46">
        <v>0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0</v>
      </c>
      <c r="AE150" s="7">
        <v>0</v>
      </c>
      <c r="AF150" s="46">
        <v>0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0.3</v>
      </c>
      <c r="AQ150" s="7">
        <v>0.63</v>
      </c>
      <c r="AR150" s="46">
        <f t="shared" ref="AR150" si="229">AQ150/AP150*1000</f>
        <v>2100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9">
        <f t="shared" si="198"/>
        <v>0.3</v>
      </c>
      <c r="BU150" s="15">
        <f t="shared" si="199"/>
        <v>0.63</v>
      </c>
    </row>
    <row r="151" spans="1:73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0</v>
      </c>
      <c r="J151" s="7">
        <v>0</v>
      </c>
      <c r="K151" s="46">
        <v>0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1</v>
      </c>
      <c r="BF151" s="7">
        <v>6</v>
      </c>
      <c r="BG151" s="46">
        <f t="shared" ref="BG151" si="230">BF151/BE151*1000</f>
        <v>6000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9">
        <f t="shared" si="198"/>
        <v>1</v>
      </c>
      <c r="BU151" s="15">
        <f t="shared" si="199"/>
        <v>6</v>
      </c>
    </row>
    <row r="152" spans="1:73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0</v>
      </c>
      <c r="J152" s="7">
        <v>0</v>
      </c>
      <c r="K152" s="46">
        <v>0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0</v>
      </c>
      <c r="AE152" s="7">
        <v>0</v>
      </c>
      <c r="AF152" s="46">
        <v>0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9">
        <f t="shared" si="198"/>
        <v>0</v>
      </c>
      <c r="BU152" s="15">
        <f t="shared" si="199"/>
        <v>0</v>
      </c>
    </row>
    <row r="153" spans="1:73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</v>
      </c>
      <c r="J153" s="7">
        <v>0</v>
      </c>
      <c r="K153" s="46">
        <v>0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0</v>
      </c>
      <c r="V153" s="7">
        <v>0</v>
      </c>
      <c r="W153" s="46">
        <v>0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0</v>
      </c>
      <c r="AE153" s="7">
        <v>0</v>
      </c>
      <c r="AF153" s="46">
        <v>0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9">
        <f t="shared" si="198"/>
        <v>0</v>
      </c>
      <c r="BU153" s="15">
        <f t="shared" si="199"/>
        <v>0</v>
      </c>
    </row>
    <row r="154" spans="1:73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</v>
      </c>
      <c r="J154" s="7">
        <v>0</v>
      </c>
      <c r="K154" s="46">
        <v>0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0</v>
      </c>
      <c r="V154" s="7">
        <v>0</v>
      </c>
      <c r="W154" s="46">
        <v>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0</v>
      </c>
      <c r="AE154" s="7">
        <v>0</v>
      </c>
      <c r="AF154" s="46">
        <v>0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9">
        <f t="shared" si="198"/>
        <v>0</v>
      </c>
      <c r="BU154" s="15">
        <f t="shared" si="199"/>
        <v>0</v>
      </c>
    </row>
    <row r="155" spans="1:73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</v>
      </c>
      <c r="J155" s="7">
        <v>0</v>
      </c>
      <c r="K155" s="46">
        <v>0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0</v>
      </c>
      <c r="V155" s="7">
        <v>0</v>
      </c>
      <c r="W155" s="46">
        <v>0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0</v>
      </c>
      <c r="AN155" s="7">
        <v>0</v>
      </c>
      <c r="AO155" s="46">
        <v>0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9">
        <f t="shared" si="198"/>
        <v>0</v>
      </c>
      <c r="BU155" s="15">
        <f t="shared" si="199"/>
        <v>0</v>
      </c>
    </row>
    <row r="156" spans="1:73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</v>
      </c>
      <c r="J156" s="7">
        <v>0</v>
      </c>
      <c r="K156" s="46">
        <v>0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0</v>
      </c>
      <c r="V156" s="7">
        <v>0</v>
      </c>
      <c r="W156" s="46">
        <v>0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0</v>
      </c>
      <c r="AE156" s="7">
        <v>0</v>
      </c>
      <c r="AF156" s="46">
        <v>0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1</v>
      </c>
      <c r="BF156" s="7">
        <v>6</v>
      </c>
      <c r="BG156" s="46">
        <f t="shared" ref="BG156" si="231">BF156/BE156*1000</f>
        <v>6000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9">
        <f t="shared" si="198"/>
        <v>1</v>
      </c>
      <c r="BU156" s="15">
        <f t="shared" si="199"/>
        <v>6</v>
      </c>
    </row>
    <row r="157" spans="1:73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0</v>
      </c>
      <c r="J157" s="7">
        <v>0</v>
      </c>
      <c r="K157" s="46">
        <v>0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0</v>
      </c>
      <c r="V157" s="7">
        <v>0</v>
      </c>
      <c r="W157" s="46">
        <v>0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9">
        <f t="shared" si="198"/>
        <v>0</v>
      </c>
      <c r="BU157" s="15">
        <f t="shared" si="199"/>
        <v>0</v>
      </c>
    </row>
    <row r="158" spans="1:73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</v>
      </c>
      <c r="J158" s="7">
        <v>0</v>
      </c>
      <c r="K158" s="46">
        <v>0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0</v>
      </c>
      <c r="V158" s="7">
        <v>0</v>
      </c>
      <c r="W158" s="46">
        <v>0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0</v>
      </c>
      <c r="AE158" s="7">
        <v>0</v>
      </c>
      <c r="AF158" s="46">
        <v>0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0</v>
      </c>
      <c r="AW158" s="7">
        <v>0</v>
      </c>
      <c r="AX158" s="46">
        <v>0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9">
        <f t="shared" si="198"/>
        <v>0</v>
      </c>
      <c r="BU158" s="15">
        <f t="shared" si="199"/>
        <v>0</v>
      </c>
    </row>
    <row r="159" spans="1:73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</v>
      </c>
      <c r="J159" s="7">
        <v>0</v>
      </c>
      <c r="K159" s="46">
        <v>0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0</v>
      </c>
      <c r="V159" s="7">
        <v>0</v>
      </c>
      <c r="W159" s="46">
        <v>0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0</v>
      </c>
      <c r="AE159" s="7">
        <v>0</v>
      </c>
      <c r="AF159" s="46">
        <v>0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0</v>
      </c>
      <c r="AW159" s="7">
        <v>0</v>
      </c>
      <c r="AX159" s="46">
        <v>0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9">
        <f t="shared" si="198"/>
        <v>0</v>
      </c>
      <c r="BU159" s="15">
        <f t="shared" si="199"/>
        <v>0</v>
      </c>
    </row>
    <row r="160" spans="1:73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0</v>
      </c>
      <c r="J160" s="7">
        <v>0</v>
      </c>
      <c r="K160" s="46">
        <v>0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0</v>
      </c>
      <c r="V160" s="7">
        <v>0</v>
      </c>
      <c r="W160" s="46">
        <v>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0</v>
      </c>
      <c r="AE160" s="7">
        <v>0</v>
      </c>
      <c r="AF160" s="46">
        <v>0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0</v>
      </c>
      <c r="AT160" s="7">
        <v>0</v>
      </c>
      <c r="AU160" s="46">
        <v>0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9">
        <f t="shared" si="198"/>
        <v>0</v>
      </c>
      <c r="BU160" s="15">
        <f t="shared" si="199"/>
        <v>0</v>
      </c>
    </row>
    <row r="161" spans="1:73" ht="15" thickBot="1" x14ac:dyDescent="0.35">
      <c r="A161" s="65"/>
      <c r="B161" s="66" t="s">
        <v>17</v>
      </c>
      <c r="C161" s="63">
        <f t="shared" ref="C161:D161" si="232">SUM(C149:C160)</f>
        <v>0</v>
      </c>
      <c r="D161" s="29">
        <f t="shared" si="232"/>
        <v>0</v>
      </c>
      <c r="E161" s="64"/>
      <c r="F161" s="63">
        <f t="shared" ref="F161:G161" si="233">SUM(F149:F160)</f>
        <v>0</v>
      </c>
      <c r="G161" s="29">
        <f t="shared" si="233"/>
        <v>0</v>
      </c>
      <c r="H161" s="64"/>
      <c r="I161" s="63">
        <f t="shared" ref="I161:J161" si="234">SUM(I149:I160)</f>
        <v>0</v>
      </c>
      <c r="J161" s="29">
        <f t="shared" si="234"/>
        <v>0</v>
      </c>
      <c r="K161" s="64"/>
      <c r="L161" s="63">
        <f t="shared" ref="L161:M161" si="235">SUM(L149:L160)</f>
        <v>0</v>
      </c>
      <c r="M161" s="29">
        <f t="shared" si="235"/>
        <v>0</v>
      </c>
      <c r="N161" s="64"/>
      <c r="O161" s="63">
        <f t="shared" ref="O161:P161" si="236">SUM(O149:O160)</f>
        <v>0</v>
      </c>
      <c r="P161" s="29">
        <f t="shared" si="236"/>
        <v>0</v>
      </c>
      <c r="Q161" s="64"/>
      <c r="R161" s="63">
        <f t="shared" ref="R161:S161" si="237">SUM(R149:R160)</f>
        <v>0</v>
      </c>
      <c r="S161" s="29">
        <f t="shared" si="237"/>
        <v>0</v>
      </c>
      <c r="T161" s="64"/>
      <c r="U161" s="63">
        <f t="shared" ref="U161:V161" si="238">SUM(U149:U160)</f>
        <v>0</v>
      </c>
      <c r="V161" s="29">
        <f t="shared" si="238"/>
        <v>0</v>
      </c>
      <c r="W161" s="64"/>
      <c r="X161" s="63">
        <f t="shared" ref="X161:Y161" si="239">SUM(X149:X160)</f>
        <v>0</v>
      </c>
      <c r="Y161" s="29">
        <f t="shared" si="239"/>
        <v>0</v>
      </c>
      <c r="Z161" s="64"/>
      <c r="AA161" s="63">
        <f t="shared" ref="AA161:AB161" si="240">SUM(AA149:AA160)</f>
        <v>0</v>
      </c>
      <c r="AB161" s="29">
        <f t="shared" si="240"/>
        <v>0</v>
      </c>
      <c r="AC161" s="64"/>
      <c r="AD161" s="63">
        <f t="shared" ref="AD161:AE161" si="241">SUM(AD149:AD160)</f>
        <v>0</v>
      </c>
      <c r="AE161" s="29">
        <f t="shared" si="241"/>
        <v>0</v>
      </c>
      <c r="AF161" s="64"/>
      <c r="AG161" s="63">
        <f t="shared" ref="AG161:AH161" si="242">SUM(AG149:AG160)</f>
        <v>0</v>
      </c>
      <c r="AH161" s="29">
        <f t="shared" si="242"/>
        <v>0</v>
      </c>
      <c r="AI161" s="64"/>
      <c r="AJ161" s="63">
        <f t="shared" ref="AJ161:AK161" si="243">SUM(AJ149:AJ160)</f>
        <v>0</v>
      </c>
      <c r="AK161" s="29">
        <f t="shared" si="243"/>
        <v>0</v>
      </c>
      <c r="AL161" s="64"/>
      <c r="AM161" s="63">
        <f t="shared" ref="AM161:AN161" si="244">SUM(AM149:AM160)</f>
        <v>0</v>
      </c>
      <c r="AN161" s="29">
        <f t="shared" si="244"/>
        <v>0</v>
      </c>
      <c r="AO161" s="64"/>
      <c r="AP161" s="63">
        <f t="shared" ref="AP161:AQ161" si="245">SUM(AP149:AP160)</f>
        <v>0.3</v>
      </c>
      <c r="AQ161" s="29">
        <f t="shared" si="245"/>
        <v>0.63</v>
      </c>
      <c r="AR161" s="64"/>
      <c r="AS161" s="63">
        <f t="shared" ref="AS161:AT161" si="246">SUM(AS149:AS160)</f>
        <v>0</v>
      </c>
      <c r="AT161" s="29">
        <f t="shared" si="246"/>
        <v>0</v>
      </c>
      <c r="AU161" s="64"/>
      <c r="AV161" s="63">
        <f t="shared" ref="AV161:AW161" si="247">SUM(AV149:AV160)</f>
        <v>0</v>
      </c>
      <c r="AW161" s="29">
        <f t="shared" si="247"/>
        <v>0</v>
      </c>
      <c r="AX161" s="64"/>
      <c r="AY161" s="63">
        <f t="shared" ref="AY161:AZ161" si="248">SUM(AY149:AY160)</f>
        <v>0</v>
      </c>
      <c r="AZ161" s="29">
        <f t="shared" si="248"/>
        <v>0</v>
      </c>
      <c r="BA161" s="64"/>
      <c r="BB161" s="63">
        <f t="shared" ref="BB161:BC161" si="249">SUM(BB149:BB160)</f>
        <v>0</v>
      </c>
      <c r="BC161" s="29">
        <f t="shared" si="249"/>
        <v>0</v>
      </c>
      <c r="BD161" s="64"/>
      <c r="BE161" s="63">
        <f t="shared" ref="BE161:BF161" si="250">SUM(BE149:BE160)</f>
        <v>2</v>
      </c>
      <c r="BF161" s="29">
        <f t="shared" si="250"/>
        <v>12</v>
      </c>
      <c r="BG161" s="64"/>
      <c r="BH161" s="63">
        <f t="shared" ref="BH161:BI161" si="251">SUM(BH149:BH160)</f>
        <v>0</v>
      </c>
      <c r="BI161" s="29">
        <f t="shared" si="251"/>
        <v>0</v>
      </c>
      <c r="BJ161" s="64"/>
      <c r="BK161" s="63">
        <f t="shared" ref="BK161:BL161" si="252">SUM(BK149:BK160)</f>
        <v>0</v>
      </c>
      <c r="BL161" s="29">
        <f t="shared" si="252"/>
        <v>0</v>
      </c>
      <c r="BM161" s="64"/>
      <c r="BN161" s="63">
        <f t="shared" ref="BN161:BO161" si="253">SUM(BN149:BN160)</f>
        <v>0</v>
      </c>
      <c r="BO161" s="29">
        <f t="shared" si="253"/>
        <v>0</v>
      </c>
      <c r="BP161" s="64"/>
      <c r="BQ161" s="63">
        <f t="shared" ref="BQ161:BR161" si="254">SUM(BQ149:BQ160)</f>
        <v>0</v>
      </c>
      <c r="BR161" s="29">
        <f t="shared" si="254"/>
        <v>0</v>
      </c>
      <c r="BS161" s="64"/>
      <c r="BT161" s="30">
        <f t="shared" si="198"/>
        <v>2.2999999999999998</v>
      </c>
      <c r="BU161" s="31">
        <f t="shared" si="199"/>
        <v>12.63</v>
      </c>
    </row>
    <row r="162" spans="1:73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</v>
      </c>
      <c r="J162" s="7">
        <v>0</v>
      </c>
      <c r="K162" s="46">
        <v>0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0</v>
      </c>
      <c r="V162" s="7">
        <v>0</v>
      </c>
      <c r="W162" s="46">
        <v>0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0</v>
      </c>
      <c r="AE162" s="7">
        <v>0</v>
      </c>
      <c r="AF162" s="46">
        <v>0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0</v>
      </c>
      <c r="AW162" s="7">
        <v>0</v>
      </c>
      <c r="AX162" s="46">
        <v>0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0.2</v>
      </c>
      <c r="BF162" s="7">
        <v>0.5</v>
      </c>
      <c r="BG162" s="46">
        <f t="shared" ref="BG162:BG172" si="255">BF162/BE162*1000</f>
        <v>2500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9">
        <f t="shared" si="198"/>
        <v>0.2</v>
      </c>
      <c r="BU162" s="15">
        <f t="shared" si="199"/>
        <v>0.5</v>
      </c>
    </row>
    <row r="163" spans="1:73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0</v>
      </c>
      <c r="J163" s="7">
        <v>0</v>
      </c>
      <c r="K163" s="46">
        <v>0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0</v>
      </c>
      <c r="V163" s="7">
        <v>0</v>
      </c>
      <c r="W163" s="46">
        <v>0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0.4</v>
      </c>
      <c r="BF163" s="7">
        <v>1</v>
      </c>
      <c r="BG163" s="46">
        <f t="shared" si="255"/>
        <v>2500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9">
        <f t="shared" si="198"/>
        <v>0.4</v>
      </c>
      <c r="BU163" s="15">
        <f t="shared" si="199"/>
        <v>1</v>
      </c>
    </row>
    <row r="164" spans="1:73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0</v>
      </c>
      <c r="J164" s="7">
        <v>0</v>
      </c>
      <c r="K164" s="46">
        <v>0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0</v>
      </c>
      <c r="V164" s="7">
        <v>0</v>
      </c>
      <c r="W164" s="46">
        <v>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0.2</v>
      </c>
      <c r="BF164" s="7">
        <v>0.5</v>
      </c>
      <c r="BG164" s="46">
        <f t="shared" si="255"/>
        <v>2500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9">
        <f t="shared" si="198"/>
        <v>0.2</v>
      </c>
      <c r="BU164" s="15">
        <f t="shared" si="199"/>
        <v>0.5</v>
      </c>
    </row>
    <row r="165" spans="1:73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0</v>
      </c>
      <c r="J165" s="7">
        <v>0</v>
      </c>
      <c r="K165" s="46">
        <v>0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0</v>
      </c>
      <c r="V165" s="7">
        <v>0</v>
      </c>
      <c r="W165" s="46">
        <v>0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0.2</v>
      </c>
      <c r="BF165" s="7">
        <v>0.5</v>
      </c>
      <c r="BG165" s="46">
        <f t="shared" si="255"/>
        <v>2500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9">
        <f t="shared" si="198"/>
        <v>0.2</v>
      </c>
      <c r="BU165" s="15">
        <f t="shared" si="199"/>
        <v>0.5</v>
      </c>
    </row>
    <row r="166" spans="1:73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0</v>
      </c>
      <c r="J166" s="7">
        <v>0</v>
      </c>
      <c r="K166" s="46">
        <v>0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63</v>
      </c>
      <c r="S166" s="7">
        <v>884.96</v>
      </c>
      <c r="T166" s="46">
        <f t="shared" ref="T166" si="256">S166/R166*1000</f>
        <v>14046.984126984129</v>
      </c>
      <c r="U166" s="47">
        <v>0</v>
      </c>
      <c r="V166" s="7">
        <v>0</v>
      </c>
      <c r="W166" s="46">
        <v>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0</v>
      </c>
      <c r="AW166" s="7">
        <v>0</v>
      </c>
      <c r="AX166" s="46">
        <v>0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0.7</v>
      </c>
      <c r="BF166" s="7">
        <v>1</v>
      </c>
      <c r="BG166" s="46">
        <f t="shared" si="255"/>
        <v>1428.5714285714287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9">
        <f t="shared" si="198"/>
        <v>63.7</v>
      </c>
      <c r="BU166" s="15">
        <f t="shared" si="199"/>
        <v>885.96</v>
      </c>
    </row>
    <row r="167" spans="1:73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0</v>
      </c>
      <c r="J167" s="7">
        <v>0</v>
      </c>
      <c r="K167" s="46">
        <v>0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0.4</v>
      </c>
      <c r="BF167" s="7">
        <v>1.7</v>
      </c>
      <c r="BG167" s="46">
        <f t="shared" si="255"/>
        <v>4250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9">
        <f t="shared" si="198"/>
        <v>0.4</v>
      </c>
      <c r="BU167" s="15">
        <f t="shared" si="199"/>
        <v>1.7</v>
      </c>
    </row>
    <row r="168" spans="1:73" x14ac:dyDescent="0.3">
      <c r="A168" s="60">
        <v>2018</v>
      </c>
      <c r="B168" s="56" t="s">
        <v>11</v>
      </c>
      <c r="C168" s="47">
        <v>0</v>
      </c>
      <c r="D168" s="7">
        <v>0</v>
      </c>
      <c r="E168" s="46">
        <v>0</v>
      </c>
      <c r="F168" s="47">
        <v>0</v>
      </c>
      <c r="G168" s="7">
        <v>0</v>
      </c>
      <c r="H168" s="46">
        <v>0</v>
      </c>
      <c r="I168" s="47">
        <v>0</v>
      </c>
      <c r="J168" s="7">
        <v>0</v>
      </c>
      <c r="K168" s="46">
        <v>0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4.21333</v>
      </c>
      <c r="AK168" s="7">
        <v>24</v>
      </c>
      <c r="AL168" s="46">
        <f t="shared" ref="AL168" si="257">AK168/AJ168*1000</f>
        <v>5696.2070381384792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0.4</v>
      </c>
      <c r="BF168" s="7">
        <v>3</v>
      </c>
      <c r="BG168" s="46">
        <f t="shared" si="255"/>
        <v>7500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9">
        <f t="shared" si="198"/>
        <v>4.6133300000000004</v>
      </c>
      <c r="BU168" s="15">
        <f t="shared" si="199"/>
        <v>27</v>
      </c>
    </row>
    <row r="169" spans="1:73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0</v>
      </c>
      <c r="J169" s="7">
        <v>0</v>
      </c>
      <c r="K169" s="46">
        <v>0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0</v>
      </c>
      <c r="V169" s="7">
        <v>0</v>
      </c>
      <c r="W169" s="46">
        <v>0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0</v>
      </c>
      <c r="AN169" s="7">
        <v>0</v>
      </c>
      <c r="AO169" s="46">
        <v>0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0</v>
      </c>
      <c r="BL169" s="7">
        <v>0</v>
      </c>
      <c r="BM169" s="46">
        <v>0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9">
        <f t="shared" si="198"/>
        <v>0</v>
      </c>
      <c r="BU169" s="15">
        <f t="shared" si="199"/>
        <v>0</v>
      </c>
    </row>
    <row r="170" spans="1:73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0</v>
      </c>
      <c r="J170" s="7">
        <v>0</v>
      </c>
      <c r="K170" s="46">
        <v>0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0</v>
      </c>
      <c r="V170" s="7">
        <v>0</v>
      </c>
      <c r="W170" s="46">
        <v>0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</v>
      </c>
      <c r="AT170" s="7">
        <v>0</v>
      </c>
      <c r="AU170" s="46">
        <v>0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9">
        <f t="shared" si="198"/>
        <v>0</v>
      </c>
      <c r="BU170" s="15">
        <f t="shared" si="199"/>
        <v>0</v>
      </c>
    </row>
    <row r="171" spans="1:73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0</v>
      </c>
      <c r="J171" s="7">
        <v>0</v>
      </c>
      <c r="K171" s="46">
        <v>0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0</v>
      </c>
      <c r="V171" s="7">
        <v>0</v>
      </c>
      <c r="W171" s="46">
        <v>0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9">
        <f t="shared" si="198"/>
        <v>0</v>
      </c>
      <c r="BU171" s="15">
        <f t="shared" si="199"/>
        <v>0</v>
      </c>
    </row>
    <row r="172" spans="1:73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</v>
      </c>
      <c r="J172" s="7">
        <v>0</v>
      </c>
      <c r="K172" s="46">
        <v>0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0</v>
      </c>
      <c r="V172" s="7">
        <v>0</v>
      </c>
      <c r="W172" s="46">
        <v>0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1.2</v>
      </c>
      <c r="BF172" s="7">
        <v>7.2</v>
      </c>
      <c r="BG172" s="46">
        <f t="shared" si="255"/>
        <v>6000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9">
        <f t="shared" si="198"/>
        <v>1.2</v>
      </c>
      <c r="BU172" s="15">
        <f t="shared" si="199"/>
        <v>7.2</v>
      </c>
    </row>
    <row r="173" spans="1:73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0</v>
      </c>
      <c r="J173" s="7">
        <v>0</v>
      </c>
      <c r="K173" s="46">
        <v>0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9">
        <f t="shared" si="198"/>
        <v>0</v>
      </c>
      <c r="BU173" s="15">
        <f t="shared" si="199"/>
        <v>0</v>
      </c>
    </row>
    <row r="174" spans="1:73" ht="15" thickBot="1" x14ac:dyDescent="0.35">
      <c r="A174" s="65"/>
      <c r="B174" s="66" t="s">
        <v>17</v>
      </c>
      <c r="C174" s="63">
        <f t="shared" ref="C174:D174" si="258">SUM(C162:C173)</f>
        <v>0</v>
      </c>
      <c r="D174" s="29">
        <f t="shared" si="258"/>
        <v>0</v>
      </c>
      <c r="E174" s="64"/>
      <c r="F174" s="63">
        <f t="shared" ref="F174:G174" si="259">SUM(F162:F173)</f>
        <v>0</v>
      </c>
      <c r="G174" s="29">
        <f t="shared" si="259"/>
        <v>0</v>
      </c>
      <c r="H174" s="64"/>
      <c r="I174" s="63">
        <f t="shared" ref="I174:J174" si="260">SUM(I162:I173)</f>
        <v>0</v>
      </c>
      <c r="J174" s="29">
        <f t="shared" si="260"/>
        <v>0</v>
      </c>
      <c r="K174" s="64"/>
      <c r="L174" s="63">
        <f t="shared" ref="L174:M174" si="261">SUM(L162:L173)</f>
        <v>0</v>
      </c>
      <c r="M174" s="29">
        <f t="shared" si="261"/>
        <v>0</v>
      </c>
      <c r="N174" s="64"/>
      <c r="O174" s="63">
        <f t="shared" ref="O174:P174" si="262">SUM(O162:O173)</f>
        <v>0</v>
      </c>
      <c r="P174" s="29">
        <f t="shared" si="262"/>
        <v>0</v>
      </c>
      <c r="Q174" s="64"/>
      <c r="R174" s="63">
        <f t="shared" ref="R174:S174" si="263">SUM(R162:R173)</f>
        <v>63</v>
      </c>
      <c r="S174" s="29">
        <f t="shared" si="263"/>
        <v>884.96</v>
      </c>
      <c r="T174" s="64"/>
      <c r="U174" s="63">
        <f t="shared" ref="U174:V174" si="264">SUM(U162:U173)</f>
        <v>0</v>
      </c>
      <c r="V174" s="29">
        <f t="shared" si="264"/>
        <v>0</v>
      </c>
      <c r="W174" s="64"/>
      <c r="X174" s="63">
        <f t="shared" ref="X174:Y174" si="265">SUM(X162:X173)</f>
        <v>0</v>
      </c>
      <c r="Y174" s="29">
        <f t="shared" si="265"/>
        <v>0</v>
      </c>
      <c r="Z174" s="64"/>
      <c r="AA174" s="63">
        <f t="shared" ref="AA174:AB174" si="266">SUM(AA162:AA173)</f>
        <v>0</v>
      </c>
      <c r="AB174" s="29">
        <f t="shared" si="266"/>
        <v>0</v>
      </c>
      <c r="AC174" s="64"/>
      <c r="AD174" s="63">
        <f t="shared" ref="AD174:AE174" si="267">SUM(AD162:AD173)</f>
        <v>0</v>
      </c>
      <c r="AE174" s="29">
        <f t="shared" si="267"/>
        <v>0</v>
      </c>
      <c r="AF174" s="64"/>
      <c r="AG174" s="63">
        <f t="shared" ref="AG174:AH174" si="268">SUM(AG162:AG173)</f>
        <v>0</v>
      </c>
      <c r="AH174" s="29">
        <f t="shared" si="268"/>
        <v>0</v>
      </c>
      <c r="AI174" s="64"/>
      <c r="AJ174" s="63">
        <f t="shared" ref="AJ174:AK174" si="269">SUM(AJ162:AJ173)</f>
        <v>4.21333</v>
      </c>
      <c r="AK174" s="29">
        <f t="shared" si="269"/>
        <v>24</v>
      </c>
      <c r="AL174" s="64"/>
      <c r="AM174" s="63">
        <f t="shared" ref="AM174:AN174" si="270">SUM(AM162:AM173)</f>
        <v>0</v>
      </c>
      <c r="AN174" s="29">
        <f t="shared" si="270"/>
        <v>0</v>
      </c>
      <c r="AO174" s="64"/>
      <c r="AP174" s="63">
        <f t="shared" ref="AP174:AQ174" si="271">SUM(AP162:AP173)</f>
        <v>0</v>
      </c>
      <c r="AQ174" s="29">
        <f t="shared" si="271"/>
        <v>0</v>
      </c>
      <c r="AR174" s="64"/>
      <c r="AS174" s="63">
        <f t="shared" ref="AS174:AT174" si="272">SUM(AS162:AS173)</f>
        <v>0</v>
      </c>
      <c r="AT174" s="29">
        <f t="shared" si="272"/>
        <v>0</v>
      </c>
      <c r="AU174" s="64"/>
      <c r="AV174" s="63">
        <f t="shared" ref="AV174:AW174" si="273">SUM(AV162:AV173)</f>
        <v>0</v>
      </c>
      <c r="AW174" s="29">
        <f t="shared" si="273"/>
        <v>0</v>
      </c>
      <c r="AX174" s="64"/>
      <c r="AY174" s="63">
        <f t="shared" ref="AY174:AZ174" si="274">SUM(AY162:AY173)</f>
        <v>0</v>
      </c>
      <c r="AZ174" s="29">
        <f t="shared" si="274"/>
        <v>0</v>
      </c>
      <c r="BA174" s="64"/>
      <c r="BB174" s="63">
        <f t="shared" ref="BB174:BC174" si="275">SUM(BB162:BB173)</f>
        <v>0</v>
      </c>
      <c r="BC174" s="29">
        <f t="shared" si="275"/>
        <v>0</v>
      </c>
      <c r="BD174" s="64"/>
      <c r="BE174" s="63">
        <f t="shared" ref="BE174:BF174" si="276">SUM(BE162:BE173)</f>
        <v>3.7</v>
      </c>
      <c r="BF174" s="29">
        <f t="shared" si="276"/>
        <v>15.399999999999999</v>
      </c>
      <c r="BG174" s="64"/>
      <c r="BH174" s="63">
        <f t="shared" ref="BH174:BI174" si="277">SUM(BH162:BH173)</f>
        <v>0</v>
      </c>
      <c r="BI174" s="29">
        <f t="shared" si="277"/>
        <v>0</v>
      </c>
      <c r="BJ174" s="64"/>
      <c r="BK174" s="63">
        <f t="shared" ref="BK174:BL174" si="278">SUM(BK162:BK173)</f>
        <v>0</v>
      </c>
      <c r="BL174" s="29">
        <f t="shared" si="278"/>
        <v>0</v>
      </c>
      <c r="BM174" s="64"/>
      <c r="BN174" s="63">
        <f t="shared" ref="BN174:BO174" si="279">SUM(BN162:BN173)</f>
        <v>0</v>
      </c>
      <c r="BO174" s="29">
        <f t="shared" si="279"/>
        <v>0</v>
      </c>
      <c r="BP174" s="64"/>
      <c r="BQ174" s="63">
        <f t="shared" ref="BQ174:BR174" si="280">SUM(BQ162:BQ173)</f>
        <v>0</v>
      </c>
      <c r="BR174" s="29">
        <f t="shared" si="280"/>
        <v>0</v>
      </c>
      <c r="BS174" s="64"/>
      <c r="BT174" s="30">
        <f t="shared" si="198"/>
        <v>70.913330000000002</v>
      </c>
      <c r="BU174" s="31">
        <f t="shared" si="199"/>
        <v>924.36</v>
      </c>
    </row>
    <row r="175" spans="1:73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</v>
      </c>
      <c r="J175" s="7">
        <v>0</v>
      </c>
      <c r="K175" s="46">
        <v>0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0</v>
      </c>
      <c r="V175" s="7">
        <v>0</v>
      </c>
      <c r="W175" s="46">
        <v>0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0</v>
      </c>
      <c r="AW175" s="7">
        <v>0</v>
      </c>
      <c r="AX175" s="46">
        <v>0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9">
        <f t="shared" ref="BT175:BT184" si="281">SUM(BQ175,BK175,BH175,AY175,AS175,AP175,AJ175,AG175,AA175,R175,L175,C175,BN175,BB175,U175,O175,AM175,AD175,I175,F175,X175,BE175)+AV175</f>
        <v>0</v>
      </c>
      <c r="BU175" s="15">
        <f t="shared" ref="BU175:BU184" si="282">SUM(BR175,BL175,BI175,AZ175,AT175,AQ175,AK175,AH175,AB175,S175,M175,D175,BO175,BC175,V175,P175,AN175,AE175,J175,G175,Y175,BF175)+AW175</f>
        <v>0</v>
      </c>
    </row>
    <row r="176" spans="1:73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0</v>
      </c>
      <c r="J176" s="7">
        <v>0</v>
      </c>
      <c r="K176" s="46">
        <v>0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0</v>
      </c>
      <c r="V176" s="7">
        <v>0</v>
      </c>
      <c r="W176" s="46">
        <v>0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</v>
      </c>
      <c r="AW176" s="7">
        <v>0</v>
      </c>
      <c r="AX176" s="46">
        <v>0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9">
        <f t="shared" si="281"/>
        <v>0</v>
      </c>
      <c r="BU176" s="15">
        <f t="shared" si="282"/>
        <v>0</v>
      </c>
    </row>
    <row r="177" spans="1:73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0</v>
      </c>
      <c r="J177" s="7">
        <v>0</v>
      </c>
      <c r="K177" s="46">
        <v>0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0</v>
      </c>
      <c r="V177" s="7">
        <v>0</v>
      </c>
      <c r="W177" s="46">
        <v>0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1</v>
      </c>
      <c r="BF177" s="7">
        <v>6</v>
      </c>
      <c r="BG177" s="46">
        <f t="shared" ref="BG177" si="283">BF177/BE177*1000</f>
        <v>6000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9">
        <f t="shared" si="281"/>
        <v>1</v>
      </c>
      <c r="BU177" s="15">
        <f t="shared" si="282"/>
        <v>6</v>
      </c>
    </row>
    <row r="178" spans="1:73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0</v>
      </c>
      <c r="V178" s="7">
        <v>0</v>
      </c>
      <c r="W178" s="46">
        <v>0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9">
        <f t="shared" si="281"/>
        <v>0</v>
      </c>
      <c r="BU178" s="15">
        <f t="shared" si="282"/>
        <v>0</v>
      </c>
    </row>
    <row r="179" spans="1:73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0</v>
      </c>
      <c r="J179" s="7">
        <v>0</v>
      </c>
      <c r="K179" s="46">
        <v>0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0</v>
      </c>
      <c r="V179" s="7">
        <v>0</v>
      </c>
      <c r="W179" s="46">
        <v>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</v>
      </c>
      <c r="AH179" s="7">
        <v>0</v>
      </c>
      <c r="AI179" s="46">
        <v>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9">
        <f t="shared" si="281"/>
        <v>0</v>
      </c>
      <c r="BU179" s="15">
        <f t="shared" si="282"/>
        <v>0</v>
      </c>
    </row>
    <row r="180" spans="1:73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0</v>
      </c>
      <c r="J180" s="7">
        <v>0</v>
      </c>
      <c r="K180" s="46">
        <v>0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9">
        <f t="shared" si="281"/>
        <v>0</v>
      </c>
      <c r="BU180" s="15">
        <f t="shared" si="282"/>
        <v>0</v>
      </c>
    </row>
    <row r="181" spans="1:73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0</v>
      </c>
      <c r="J181" s="7">
        <v>0</v>
      </c>
      <c r="K181" s="46">
        <v>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0</v>
      </c>
      <c r="V181" s="7">
        <v>0</v>
      </c>
      <c r="W181" s="46">
        <v>0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</v>
      </c>
      <c r="AH181" s="7">
        <v>0</v>
      </c>
      <c r="AI181" s="46">
        <v>0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9">
        <f t="shared" si="281"/>
        <v>0</v>
      </c>
      <c r="BU181" s="15">
        <f t="shared" si="282"/>
        <v>0</v>
      </c>
    </row>
    <row r="182" spans="1:73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0</v>
      </c>
      <c r="V182" s="7">
        <v>0</v>
      </c>
      <c r="W182" s="46">
        <v>0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9">
        <f t="shared" si="281"/>
        <v>0</v>
      </c>
      <c r="BU182" s="15">
        <f t="shared" si="282"/>
        <v>0</v>
      </c>
    </row>
    <row r="183" spans="1:73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0</v>
      </c>
      <c r="J183" s="7">
        <v>0</v>
      </c>
      <c r="K183" s="46">
        <v>0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0</v>
      </c>
      <c r="V183" s="7">
        <v>0</v>
      </c>
      <c r="W183" s="46">
        <v>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9">
        <f t="shared" si="281"/>
        <v>0</v>
      </c>
      <c r="BU183" s="15">
        <f t="shared" si="282"/>
        <v>0</v>
      </c>
    </row>
    <row r="184" spans="1:73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0</v>
      </c>
      <c r="V184" s="7">
        <v>0</v>
      </c>
      <c r="W184" s="46">
        <v>0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0</v>
      </c>
      <c r="AT184" s="7">
        <v>0</v>
      </c>
      <c r="AU184" s="46">
        <v>0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9">
        <f t="shared" si="281"/>
        <v>0</v>
      </c>
      <c r="BU184" s="15">
        <f t="shared" si="282"/>
        <v>0</v>
      </c>
    </row>
    <row r="185" spans="1:73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7.2999999999999995E-2</v>
      </c>
      <c r="AW185" s="7">
        <v>1.016</v>
      </c>
      <c r="AX185" s="46">
        <f t="shared" ref="AX185" si="284">AW185/AV185*1000</f>
        <v>13917.808219178083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9">
        <f>SUM(BQ185,BK185,BH185,AY185,AS185,AP185,AJ185,AG185,AA185,R185,L185,C185,BN185,BB185,U185,O185,AM185,AD185,I185,F185,X185,BE185)+AV185</f>
        <v>7.2999999999999995E-2</v>
      </c>
      <c r="BU185" s="15">
        <f>SUM(BR185,BL185,BI185,AZ185,AT185,AQ185,AK185,AH185,AB185,S185,M185,D185,BO185,BC185,V185,P185,AN185,AE185,J185,G185,Y185,BF185)+AW185</f>
        <v>1.016</v>
      </c>
    </row>
    <row r="186" spans="1:73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</v>
      </c>
      <c r="AT186" s="7">
        <v>0</v>
      </c>
      <c r="AU186" s="46">
        <v>0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9">
        <f t="shared" ref="BT186:BT197" si="285">SUM(BQ186,BK186,BH186,AY186,AS186,AP186,AJ186,AG186,AA186,R186,L186,C186,BN186,BB186,U186,O186,AM186,AD186,I186,F186,X186,BE186)+AV186</f>
        <v>0</v>
      </c>
      <c r="BU186" s="15">
        <f t="shared" ref="BU186:BU197" si="286">SUM(BR186,BL186,BI186,AZ186,AT186,AQ186,AK186,AH186,AB186,S186,M186,D186,BO186,BC186,V186,P186,AN186,AE186,J186,G186,Y186,BF186)+AW186</f>
        <v>0</v>
      </c>
    </row>
    <row r="187" spans="1:73" ht="15" thickBot="1" x14ac:dyDescent="0.35">
      <c r="A187" s="65"/>
      <c r="B187" s="66" t="s">
        <v>17</v>
      </c>
      <c r="C187" s="63">
        <f t="shared" ref="C187:D187" si="287">SUM(C175:C186)</f>
        <v>0</v>
      </c>
      <c r="D187" s="29">
        <f t="shared" si="287"/>
        <v>0</v>
      </c>
      <c r="E187" s="64"/>
      <c r="F187" s="63">
        <f t="shared" ref="F187:G187" si="288">SUM(F175:F186)</f>
        <v>0</v>
      </c>
      <c r="G187" s="29">
        <f t="shared" si="288"/>
        <v>0</v>
      </c>
      <c r="H187" s="64"/>
      <c r="I187" s="63">
        <f t="shared" ref="I187:J187" si="289">SUM(I175:I186)</f>
        <v>0</v>
      </c>
      <c r="J187" s="29">
        <f t="shared" si="289"/>
        <v>0</v>
      </c>
      <c r="K187" s="64"/>
      <c r="L187" s="63">
        <f t="shared" ref="L187:M187" si="290">SUM(L175:L186)</f>
        <v>0</v>
      </c>
      <c r="M187" s="29">
        <f t="shared" si="290"/>
        <v>0</v>
      </c>
      <c r="N187" s="64"/>
      <c r="O187" s="63">
        <f t="shared" ref="O187:P187" si="291">SUM(O175:O186)</f>
        <v>0</v>
      </c>
      <c r="P187" s="29">
        <f t="shared" si="291"/>
        <v>0</v>
      </c>
      <c r="Q187" s="64"/>
      <c r="R187" s="63">
        <f t="shared" ref="R187:S187" si="292">SUM(R175:R186)</f>
        <v>0</v>
      </c>
      <c r="S187" s="29">
        <f t="shared" si="292"/>
        <v>0</v>
      </c>
      <c r="T187" s="64"/>
      <c r="U187" s="63">
        <f t="shared" ref="U187:V187" si="293">SUM(U175:U186)</f>
        <v>0</v>
      </c>
      <c r="V187" s="29">
        <f t="shared" si="293"/>
        <v>0</v>
      </c>
      <c r="W187" s="64"/>
      <c r="X187" s="63">
        <f t="shared" ref="X187:Y187" si="294">SUM(X175:X186)</f>
        <v>0</v>
      </c>
      <c r="Y187" s="29">
        <f t="shared" si="294"/>
        <v>0</v>
      </c>
      <c r="Z187" s="64"/>
      <c r="AA187" s="63">
        <f t="shared" ref="AA187:AB187" si="295">SUM(AA175:AA186)</f>
        <v>0</v>
      </c>
      <c r="AB187" s="29">
        <f t="shared" si="295"/>
        <v>0</v>
      </c>
      <c r="AC187" s="64"/>
      <c r="AD187" s="63">
        <f t="shared" ref="AD187:AE187" si="296">SUM(AD175:AD186)</f>
        <v>0</v>
      </c>
      <c r="AE187" s="29">
        <f t="shared" si="296"/>
        <v>0</v>
      </c>
      <c r="AF187" s="64"/>
      <c r="AG187" s="63">
        <f t="shared" ref="AG187:AH187" si="297">SUM(AG175:AG186)</f>
        <v>0</v>
      </c>
      <c r="AH187" s="29">
        <f t="shared" si="297"/>
        <v>0</v>
      </c>
      <c r="AI187" s="64"/>
      <c r="AJ187" s="63">
        <f t="shared" ref="AJ187:AK187" si="298">SUM(AJ175:AJ186)</f>
        <v>0</v>
      </c>
      <c r="AK187" s="29">
        <f t="shared" si="298"/>
        <v>0</v>
      </c>
      <c r="AL187" s="64"/>
      <c r="AM187" s="63">
        <f t="shared" ref="AM187:AN187" si="299">SUM(AM175:AM186)</f>
        <v>0</v>
      </c>
      <c r="AN187" s="29">
        <f t="shared" si="299"/>
        <v>0</v>
      </c>
      <c r="AO187" s="64"/>
      <c r="AP187" s="63">
        <f t="shared" ref="AP187:AQ187" si="300">SUM(AP175:AP186)</f>
        <v>0</v>
      </c>
      <c r="AQ187" s="29">
        <f t="shared" si="300"/>
        <v>0</v>
      </c>
      <c r="AR187" s="64"/>
      <c r="AS187" s="63">
        <f t="shared" ref="AS187:AT187" si="301">SUM(AS175:AS186)</f>
        <v>0</v>
      </c>
      <c r="AT187" s="29">
        <f t="shared" si="301"/>
        <v>0</v>
      </c>
      <c r="AU187" s="64"/>
      <c r="AV187" s="63">
        <f t="shared" ref="AV187:AW187" si="302">SUM(AV175:AV186)</f>
        <v>7.2999999999999995E-2</v>
      </c>
      <c r="AW187" s="29">
        <f t="shared" si="302"/>
        <v>1.016</v>
      </c>
      <c r="AX187" s="64"/>
      <c r="AY187" s="63">
        <f t="shared" ref="AY187:AZ187" si="303">SUM(AY175:AY186)</f>
        <v>0</v>
      </c>
      <c r="AZ187" s="29">
        <f t="shared" si="303"/>
        <v>0</v>
      </c>
      <c r="BA187" s="64"/>
      <c r="BB187" s="63">
        <f t="shared" ref="BB187:BC187" si="304">SUM(BB175:BB186)</f>
        <v>0</v>
      </c>
      <c r="BC187" s="29">
        <f t="shared" si="304"/>
        <v>0</v>
      </c>
      <c r="BD187" s="64"/>
      <c r="BE187" s="63">
        <f t="shared" ref="BE187:BF187" si="305">SUM(BE175:BE186)</f>
        <v>1</v>
      </c>
      <c r="BF187" s="29">
        <f t="shared" si="305"/>
        <v>6</v>
      </c>
      <c r="BG187" s="64"/>
      <c r="BH187" s="63">
        <f t="shared" ref="BH187:BI187" si="306">SUM(BH175:BH186)</f>
        <v>0</v>
      </c>
      <c r="BI187" s="29">
        <f t="shared" si="306"/>
        <v>0</v>
      </c>
      <c r="BJ187" s="64"/>
      <c r="BK187" s="63">
        <f t="shared" ref="BK187:BL187" si="307">SUM(BK175:BK186)</f>
        <v>0</v>
      </c>
      <c r="BL187" s="29">
        <f t="shared" si="307"/>
        <v>0</v>
      </c>
      <c r="BM187" s="64"/>
      <c r="BN187" s="63">
        <f t="shared" ref="BN187:BO187" si="308">SUM(BN175:BN186)</f>
        <v>0</v>
      </c>
      <c r="BO187" s="29">
        <f t="shared" si="308"/>
        <v>0</v>
      </c>
      <c r="BP187" s="64"/>
      <c r="BQ187" s="63">
        <f t="shared" ref="BQ187:BR187" si="309">SUM(BQ175:BQ186)</f>
        <v>0</v>
      </c>
      <c r="BR187" s="29">
        <f t="shared" si="309"/>
        <v>0</v>
      </c>
      <c r="BS187" s="64"/>
      <c r="BT187" s="30">
        <f t="shared" si="285"/>
        <v>1.073</v>
      </c>
      <c r="BU187" s="31">
        <f t="shared" si="286"/>
        <v>7.016</v>
      </c>
    </row>
    <row r="188" spans="1:73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9">
        <f t="shared" si="285"/>
        <v>0</v>
      </c>
      <c r="BU188" s="15">
        <f t="shared" si="286"/>
        <v>0</v>
      </c>
    </row>
    <row r="189" spans="1:73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0</v>
      </c>
      <c r="AT189" s="7">
        <v>0</v>
      </c>
      <c r="AU189" s="46">
        <v>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9">
        <f t="shared" si="285"/>
        <v>0</v>
      </c>
      <c r="BU189" s="15">
        <f t="shared" si="286"/>
        <v>0</v>
      </c>
    </row>
    <row r="190" spans="1:73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9">
        <f t="shared" si="285"/>
        <v>0</v>
      </c>
      <c r="BU190" s="15">
        <f t="shared" si="286"/>
        <v>0</v>
      </c>
    </row>
    <row r="191" spans="1:73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3.2</v>
      </c>
      <c r="M191" s="7">
        <v>9.2970000000000006</v>
      </c>
      <c r="N191" s="46">
        <f t="shared" ref="N191" si="310">M191/L191*1000</f>
        <v>2905.3125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9">
        <f t="shared" si="285"/>
        <v>3.2</v>
      </c>
      <c r="BU191" s="15">
        <f t="shared" si="286"/>
        <v>9.2970000000000006</v>
      </c>
    </row>
    <row r="192" spans="1:73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311">IF(C192=0,0,D192/C192*1000)</f>
        <v>0</v>
      </c>
      <c r="F192" s="47">
        <v>0</v>
      </c>
      <c r="G192" s="7">
        <v>0</v>
      </c>
      <c r="H192" s="46">
        <f t="shared" si="311"/>
        <v>0</v>
      </c>
      <c r="I192" s="47">
        <v>0</v>
      </c>
      <c r="J192" s="7">
        <v>0</v>
      </c>
      <c r="K192" s="46">
        <f t="shared" si="311"/>
        <v>0</v>
      </c>
      <c r="L192" s="47">
        <v>0</v>
      </c>
      <c r="M192" s="7">
        <v>0</v>
      </c>
      <c r="N192" s="46">
        <f t="shared" si="311"/>
        <v>0</v>
      </c>
      <c r="O192" s="47">
        <v>0</v>
      </c>
      <c r="P192" s="7">
        <v>0</v>
      </c>
      <c r="Q192" s="46">
        <f t="shared" si="311"/>
        <v>0</v>
      </c>
      <c r="R192" s="47">
        <v>0</v>
      </c>
      <c r="S192" s="7">
        <v>0</v>
      </c>
      <c r="T192" s="46">
        <f t="shared" si="311"/>
        <v>0</v>
      </c>
      <c r="U192" s="47">
        <v>0</v>
      </c>
      <c r="V192" s="7">
        <v>0</v>
      </c>
      <c r="W192" s="46">
        <f t="shared" si="311"/>
        <v>0</v>
      </c>
      <c r="X192" s="47">
        <v>0</v>
      </c>
      <c r="Y192" s="7">
        <v>0</v>
      </c>
      <c r="Z192" s="46">
        <f t="shared" si="311"/>
        <v>0</v>
      </c>
      <c r="AA192" s="47">
        <v>0</v>
      </c>
      <c r="AB192" s="7">
        <v>0</v>
      </c>
      <c r="AC192" s="46">
        <f t="shared" si="311"/>
        <v>0</v>
      </c>
      <c r="AD192" s="47">
        <v>0</v>
      </c>
      <c r="AE192" s="7">
        <v>0</v>
      </c>
      <c r="AF192" s="46">
        <f t="shared" si="311"/>
        <v>0</v>
      </c>
      <c r="AG192" s="47">
        <v>0</v>
      </c>
      <c r="AH192" s="7">
        <v>0</v>
      </c>
      <c r="AI192" s="46">
        <f t="shared" si="311"/>
        <v>0</v>
      </c>
      <c r="AJ192" s="47">
        <v>0</v>
      </c>
      <c r="AK192" s="7">
        <v>0</v>
      </c>
      <c r="AL192" s="46">
        <f t="shared" si="311"/>
        <v>0</v>
      </c>
      <c r="AM192" s="47">
        <v>0</v>
      </c>
      <c r="AN192" s="7">
        <v>0</v>
      </c>
      <c r="AO192" s="46">
        <f t="shared" si="311"/>
        <v>0</v>
      </c>
      <c r="AP192" s="47">
        <v>0</v>
      </c>
      <c r="AQ192" s="7">
        <v>0</v>
      </c>
      <c r="AR192" s="46">
        <f t="shared" si="311"/>
        <v>0</v>
      </c>
      <c r="AS192" s="47">
        <v>0</v>
      </c>
      <c r="AT192" s="7">
        <v>0</v>
      </c>
      <c r="AU192" s="46">
        <f t="shared" si="311"/>
        <v>0</v>
      </c>
      <c r="AV192" s="47">
        <v>0</v>
      </c>
      <c r="AW192" s="7">
        <v>0</v>
      </c>
      <c r="AX192" s="46">
        <f t="shared" si="311"/>
        <v>0</v>
      </c>
      <c r="AY192" s="47">
        <v>0</v>
      </c>
      <c r="AZ192" s="7">
        <v>0</v>
      </c>
      <c r="BA192" s="46">
        <f t="shared" si="311"/>
        <v>0</v>
      </c>
      <c r="BB192" s="47">
        <v>0</v>
      </c>
      <c r="BC192" s="7">
        <v>0</v>
      </c>
      <c r="BD192" s="46">
        <f t="shared" si="311"/>
        <v>0</v>
      </c>
      <c r="BE192" s="47">
        <v>0</v>
      </c>
      <c r="BF192" s="7">
        <v>0</v>
      </c>
      <c r="BG192" s="46">
        <f t="shared" si="311"/>
        <v>0</v>
      </c>
      <c r="BH192" s="47">
        <v>0</v>
      </c>
      <c r="BI192" s="7">
        <v>0</v>
      </c>
      <c r="BJ192" s="46">
        <f t="shared" si="311"/>
        <v>0</v>
      </c>
      <c r="BK192" s="47">
        <v>0</v>
      </c>
      <c r="BL192" s="7">
        <v>0</v>
      </c>
      <c r="BM192" s="46">
        <f t="shared" si="311"/>
        <v>0</v>
      </c>
      <c r="BN192" s="47">
        <v>0</v>
      </c>
      <c r="BO192" s="7">
        <v>0</v>
      </c>
      <c r="BP192" s="46">
        <f t="shared" si="311"/>
        <v>0</v>
      </c>
      <c r="BQ192" s="47">
        <v>0</v>
      </c>
      <c r="BR192" s="7">
        <v>0</v>
      </c>
      <c r="BS192" s="46">
        <f t="shared" ref="BS192:BS199" si="312">IF(BQ192=0,0,BR192/BQ192*1000)</f>
        <v>0</v>
      </c>
      <c r="BT192" s="9">
        <f t="shared" si="285"/>
        <v>0</v>
      </c>
      <c r="BU192" s="15">
        <f t="shared" si="286"/>
        <v>0</v>
      </c>
    </row>
    <row r="193" spans="1:73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311"/>
        <v>0</v>
      </c>
      <c r="F193" s="47">
        <v>0</v>
      </c>
      <c r="G193" s="7">
        <v>0</v>
      </c>
      <c r="H193" s="46">
        <f t="shared" si="311"/>
        <v>0</v>
      </c>
      <c r="I193" s="47">
        <v>0</v>
      </c>
      <c r="J193" s="7">
        <v>0</v>
      </c>
      <c r="K193" s="46">
        <f t="shared" si="311"/>
        <v>0</v>
      </c>
      <c r="L193" s="47">
        <v>0</v>
      </c>
      <c r="M193" s="7">
        <v>0</v>
      </c>
      <c r="N193" s="46">
        <f t="shared" si="311"/>
        <v>0</v>
      </c>
      <c r="O193" s="47">
        <v>0</v>
      </c>
      <c r="P193" s="7">
        <v>0</v>
      </c>
      <c r="Q193" s="46">
        <f t="shared" si="311"/>
        <v>0</v>
      </c>
      <c r="R193" s="47">
        <v>0</v>
      </c>
      <c r="S193" s="7">
        <v>0</v>
      </c>
      <c r="T193" s="46">
        <f t="shared" si="311"/>
        <v>0</v>
      </c>
      <c r="U193" s="47">
        <v>0</v>
      </c>
      <c r="V193" s="7">
        <v>0</v>
      </c>
      <c r="W193" s="46">
        <f t="shared" si="311"/>
        <v>0</v>
      </c>
      <c r="X193" s="47">
        <v>0</v>
      </c>
      <c r="Y193" s="7">
        <v>0</v>
      </c>
      <c r="Z193" s="46">
        <f t="shared" si="311"/>
        <v>0</v>
      </c>
      <c r="AA193" s="47">
        <v>0</v>
      </c>
      <c r="AB193" s="7">
        <v>0</v>
      </c>
      <c r="AC193" s="46">
        <f t="shared" si="311"/>
        <v>0</v>
      </c>
      <c r="AD193" s="47">
        <v>0</v>
      </c>
      <c r="AE193" s="7">
        <v>0</v>
      </c>
      <c r="AF193" s="46">
        <f t="shared" si="311"/>
        <v>0</v>
      </c>
      <c r="AG193" s="47">
        <v>0</v>
      </c>
      <c r="AH193" s="7">
        <v>0</v>
      </c>
      <c r="AI193" s="46">
        <f t="shared" si="311"/>
        <v>0</v>
      </c>
      <c r="AJ193" s="47">
        <v>0</v>
      </c>
      <c r="AK193" s="7">
        <v>0</v>
      </c>
      <c r="AL193" s="46">
        <f t="shared" si="311"/>
        <v>0</v>
      </c>
      <c r="AM193" s="47">
        <v>0</v>
      </c>
      <c r="AN193" s="7">
        <v>0</v>
      </c>
      <c r="AO193" s="46">
        <f t="shared" si="311"/>
        <v>0</v>
      </c>
      <c r="AP193" s="47">
        <v>0</v>
      </c>
      <c r="AQ193" s="7">
        <v>0</v>
      </c>
      <c r="AR193" s="46">
        <f t="shared" si="311"/>
        <v>0</v>
      </c>
      <c r="AS193" s="47">
        <v>0</v>
      </c>
      <c r="AT193" s="7">
        <v>0</v>
      </c>
      <c r="AU193" s="46">
        <f t="shared" si="311"/>
        <v>0</v>
      </c>
      <c r="AV193" s="47">
        <v>0</v>
      </c>
      <c r="AW193" s="7">
        <v>0</v>
      </c>
      <c r="AX193" s="46">
        <f t="shared" si="311"/>
        <v>0</v>
      </c>
      <c r="AY193" s="47">
        <v>0</v>
      </c>
      <c r="AZ193" s="7">
        <v>0</v>
      </c>
      <c r="BA193" s="46">
        <f t="shared" si="311"/>
        <v>0</v>
      </c>
      <c r="BB193" s="47">
        <v>0</v>
      </c>
      <c r="BC193" s="7">
        <v>0</v>
      </c>
      <c r="BD193" s="46">
        <f t="shared" si="311"/>
        <v>0</v>
      </c>
      <c r="BE193" s="47">
        <v>0</v>
      </c>
      <c r="BF193" s="7">
        <v>0</v>
      </c>
      <c r="BG193" s="46">
        <f t="shared" si="311"/>
        <v>0</v>
      </c>
      <c r="BH193" s="47">
        <v>0</v>
      </c>
      <c r="BI193" s="7">
        <v>0</v>
      </c>
      <c r="BJ193" s="46">
        <f t="shared" si="311"/>
        <v>0</v>
      </c>
      <c r="BK193" s="47">
        <v>0</v>
      </c>
      <c r="BL193" s="7">
        <v>0</v>
      </c>
      <c r="BM193" s="46">
        <f t="shared" si="311"/>
        <v>0</v>
      </c>
      <c r="BN193" s="47">
        <v>0</v>
      </c>
      <c r="BO193" s="7">
        <v>0</v>
      </c>
      <c r="BP193" s="46">
        <f t="shared" si="311"/>
        <v>0</v>
      </c>
      <c r="BQ193" s="47">
        <v>0</v>
      </c>
      <c r="BR193" s="7">
        <v>0</v>
      </c>
      <c r="BS193" s="46">
        <f t="shared" si="312"/>
        <v>0</v>
      </c>
      <c r="BT193" s="9">
        <f t="shared" si="285"/>
        <v>0</v>
      </c>
      <c r="BU193" s="15">
        <f t="shared" si="286"/>
        <v>0</v>
      </c>
    </row>
    <row r="194" spans="1:73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311"/>
        <v>0</v>
      </c>
      <c r="F194" s="47">
        <v>0</v>
      </c>
      <c r="G194" s="7">
        <v>0</v>
      </c>
      <c r="H194" s="46">
        <f t="shared" si="311"/>
        <v>0</v>
      </c>
      <c r="I194" s="47">
        <v>0</v>
      </c>
      <c r="J194" s="7">
        <v>0</v>
      </c>
      <c r="K194" s="46">
        <f t="shared" si="311"/>
        <v>0</v>
      </c>
      <c r="L194" s="47">
        <v>0</v>
      </c>
      <c r="M194" s="7">
        <v>0</v>
      </c>
      <c r="N194" s="46">
        <f t="shared" si="311"/>
        <v>0</v>
      </c>
      <c r="O194" s="47">
        <v>0</v>
      </c>
      <c r="P194" s="7">
        <v>0</v>
      </c>
      <c r="Q194" s="46">
        <f t="shared" si="311"/>
        <v>0</v>
      </c>
      <c r="R194" s="47">
        <v>0</v>
      </c>
      <c r="S194" s="7">
        <v>0</v>
      </c>
      <c r="T194" s="46">
        <f t="shared" si="311"/>
        <v>0</v>
      </c>
      <c r="U194" s="47">
        <v>0</v>
      </c>
      <c r="V194" s="7">
        <v>0</v>
      </c>
      <c r="W194" s="46">
        <f t="shared" si="311"/>
        <v>0</v>
      </c>
      <c r="X194" s="47">
        <v>0</v>
      </c>
      <c r="Y194" s="7">
        <v>0</v>
      </c>
      <c r="Z194" s="46">
        <f t="shared" si="311"/>
        <v>0</v>
      </c>
      <c r="AA194" s="47">
        <v>0</v>
      </c>
      <c r="AB194" s="7">
        <v>0</v>
      </c>
      <c r="AC194" s="46">
        <f t="shared" si="311"/>
        <v>0</v>
      </c>
      <c r="AD194" s="47">
        <v>0</v>
      </c>
      <c r="AE194" s="7">
        <v>0</v>
      </c>
      <c r="AF194" s="46">
        <f t="shared" si="311"/>
        <v>0</v>
      </c>
      <c r="AG194" s="47">
        <v>0</v>
      </c>
      <c r="AH194" s="7">
        <v>0</v>
      </c>
      <c r="AI194" s="46">
        <f t="shared" si="311"/>
        <v>0</v>
      </c>
      <c r="AJ194" s="47">
        <v>0</v>
      </c>
      <c r="AK194" s="7">
        <v>0</v>
      </c>
      <c r="AL194" s="46">
        <f t="shared" si="311"/>
        <v>0</v>
      </c>
      <c r="AM194" s="47">
        <v>0</v>
      </c>
      <c r="AN194" s="7">
        <v>0</v>
      </c>
      <c r="AO194" s="46">
        <f t="shared" si="311"/>
        <v>0</v>
      </c>
      <c r="AP194" s="47">
        <v>0</v>
      </c>
      <c r="AQ194" s="7">
        <v>0</v>
      </c>
      <c r="AR194" s="46">
        <f t="shared" si="311"/>
        <v>0</v>
      </c>
      <c r="AS194" s="47">
        <v>0</v>
      </c>
      <c r="AT194" s="7">
        <v>0</v>
      </c>
      <c r="AU194" s="46">
        <f t="shared" si="311"/>
        <v>0</v>
      </c>
      <c r="AV194" s="47">
        <v>0</v>
      </c>
      <c r="AW194" s="7">
        <v>0</v>
      </c>
      <c r="AX194" s="46">
        <f t="shared" si="311"/>
        <v>0</v>
      </c>
      <c r="AY194" s="47">
        <v>0</v>
      </c>
      <c r="AZ194" s="7">
        <v>0</v>
      </c>
      <c r="BA194" s="46">
        <f t="shared" si="311"/>
        <v>0</v>
      </c>
      <c r="BB194" s="47">
        <v>0</v>
      </c>
      <c r="BC194" s="7">
        <v>0</v>
      </c>
      <c r="BD194" s="46">
        <f t="shared" si="311"/>
        <v>0</v>
      </c>
      <c r="BE194" s="47">
        <v>0</v>
      </c>
      <c r="BF194" s="7">
        <v>0</v>
      </c>
      <c r="BG194" s="46">
        <f t="shared" si="311"/>
        <v>0</v>
      </c>
      <c r="BH194" s="47">
        <v>0</v>
      </c>
      <c r="BI194" s="7">
        <v>0</v>
      </c>
      <c r="BJ194" s="46">
        <f t="shared" si="311"/>
        <v>0</v>
      </c>
      <c r="BK194" s="47">
        <v>0</v>
      </c>
      <c r="BL194" s="7">
        <v>0</v>
      </c>
      <c r="BM194" s="46">
        <f t="shared" si="311"/>
        <v>0</v>
      </c>
      <c r="BN194" s="47">
        <v>0</v>
      </c>
      <c r="BO194" s="7">
        <v>0</v>
      </c>
      <c r="BP194" s="46">
        <f t="shared" si="311"/>
        <v>0</v>
      </c>
      <c r="BQ194" s="47">
        <v>0</v>
      </c>
      <c r="BR194" s="7">
        <v>0</v>
      </c>
      <c r="BS194" s="46">
        <f t="shared" si="312"/>
        <v>0</v>
      </c>
      <c r="BT194" s="9">
        <f t="shared" si="285"/>
        <v>0</v>
      </c>
      <c r="BU194" s="15">
        <f t="shared" si="286"/>
        <v>0</v>
      </c>
    </row>
    <row r="195" spans="1:73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311"/>
        <v>0</v>
      </c>
      <c r="F195" s="47">
        <v>0</v>
      </c>
      <c r="G195" s="7">
        <v>0</v>
      </c>
      <c r="H195" s="46">
        <f t="shared" si="311"/>
        <v>0</v>
      </c>
      <c r="I195" s="47">
        <v>0</v>
      </c>
      <c r="J195" s="7">
        <v>0</v>
      </c>
      <c r="K195" s="46">
        <f t="shared" si="311"/>
        <v>0</v>
      </c>
      <c r="L195" s="47">
        <v>0</v>
      </c>
      <c r="M195" s="7">
        <v>0</v>
      </c>
      <c r="N195" s="46">
        <f t="shared" si="311"/>
        <v>0</v>
      </c>
      <c r="O195" s="47">
        <v>0</v>
      </c>
      <c r="P195" s="7">
        <v>0</v>
      </c>
      <c r="Q195" s="46">
        <f t="shared" si="311"/>
        <v>0</v>
      </c>
      <c r="R195" s="47">
        <v>0</v>
      </c>
      <c r="S195" s="7">
        <v>0</v>
      </c>
      <c r="T195" s="46">
        <f t="shared" si="311"/>
        <v>0</v>
      </c>
      <c r="U195" s="47">
        <v>0</v>
      </c>
      <c r="V195" s="7">
        <v>0</v>
      </c>
      <c r="W195" s="46">
        <f t="shared" si="311"/>
        <v>0</v>
      </c>
      <c r="X195" s="47">
        <v>0</v>
      </c>
      <c r="Y195" s="7">
        <v>0</v>
      </c>
      <c r="Z195" s="46">
        <f t="shared" si="311"/>
        <v>0</v>
      </c>
      <c r="AA195" s="47">
        <v>0</v>
      </c>
      <c r="AB195" s="7">
        <v>0</v>
      </c>
      <c r="AC195" s="46">
        <f t="shared" si="311"/>
        <v>0</v>
      </c>
      <c r="AD195" s="47">
        <v>0</v>
      </c>
      <c r="AE195" s="7">
        <v>0</v>
      </c>
      <c r="AF195" s="46">
        <f t="shared" si="311"/>
        <v>0</v>
      </c>
      <c r="AG195" s="47">
        <v>0</v>
      </c>
      <c r="AH195" s="7">
        <v>0</v>
      </c>
      <c r="AI195" s="46">
        <f t="shared" si="311"/>
        <v>0</v>
      </c>
      <c r="AJ195" s="47">
        <v>0</v>
      </c>
      <c r="AK195" s="7">
        <v>0</v>
      </c>
      <c r="AL195" s="46">
        <f t="shared" si="311"/>
        <v>0</v>
      </c>
      <c r="AM195" s="47">
        <v>0</v>
      </c>
      <c r="AN195" s="7">
        <v>0</v>
      </c>
      <c r="AO195" s="46">
        <f t="shared" si="311"/>
        <v>0</v>
      </c>
      <c r="AP195" s="47">
        <v>0</v>
      </c>
      <c r="AQ195" s="7">
        <v>0</v>
      </c>
      <c r="AR195" s="46">
        <f t="shared" si="311"/>
        <v>0</v>
      </c>
      <c r="AS195" s="47">
        <v>0</v>
      </c>
      <c r="AT195" s="7">
        <v>0</v>
      </c>
      <c r="AU195" s="46">
        <f t="shared" si="311"/>
        <v>0</v>
      </c>
      <c r="AV195" s="47">
        <v>0</v>
      </c>
      <c r="AW195" s="7">
        <v>0</v>
      </c>
      <c r="AX195" s="46">
        <f t="shared" si="311"/>
        <v>0</v>
      </c>
      <c r="AY195" s="47">
        <v>0</v>
      </c>
      <c r="AZ195" s="7">
        <v>0</v>
      </c>
      <c r="BA195" s="46">
        <f t="shared" si="311"/>
        <v>0</v>
      </c>
      <c r="BB195" s="47">
        <v>0</v>
      </c>
      <c r="BC195" s="7">
        <v>0</v>
      </c>
      <c r="BD195" s="46">
        <f t="shared" si="311"/>
        <v>0</v>
      </c>
      <c r="BE195" s="47">
        <v>0</v>
      </c>
      <c r="BF195" s="7">
        <v>0</v>
      </c>
      <c r="BG195" s="46">
        <f t="shared" si="311"/>
        <v>0</v>
      </c>
      <c r="BH195" s="47">
        <v>0</v>
      </c>
      <c r="BI195" s="7">
        <v>0</v>
      </c>
      <c r="BJ195" s="46">
        <f t="shared" si="311"/>
        <v>0</v>
      </c>
      <c r="BK195" s="47">
        <v>0</v>
      </c>
      <c r="BL195" s="7">
        <v>0</v>
      </c>
      <c r="BM195" s="46">
        <f t="shared" si="311"/>
        <v>0</v>
      </c>
      <c r="BN195" s="47">
        <v>0</v>
      </c>
      <c r="BO195" s="7">
        <v>0</v>
      </c>
      <c r="BP195" s="46">
        <f t="shared" si="311"/>
        <v>0</v>
      </c>
      <c r="BQ195" s="47">
        <v>0</v>
      </c>
      <c r="BR195" s="7">
        <v>0</v>
      </c>
      <c r="BS195" s="46">
        <f t="shared" si="312"/>
        <v>0</v>
      </c>
      <c r="BT195" s="9">
        <f t="shared" si="285"/>
        <v>0</v>
      </c>
      <c r="BU195" s="15">
        <f t="shared" si="286"/>
        <v>0</v>
      </c>
    </row>
    <row r="196" spans="1:73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311"/>
        <v>0</v>
      </c>
      <c r="F196" s="47">
        <v>0</v>
      </c>
      <c r="G196" s="7">
        <v>0</v>
      </c>
      <c r="H196" s="46">
        <f t="shared" si="311"/>
        <v>0</v>
      </c>
      <c r="I196" s="47">
        <v>0</v>
      </c>
      <c r="J196" s="7">
        <v>0</v>
      </c>
      <c r="K196" s="46">
        <f t="shared" si="311"/>
        <v>0</v>
      </c>
      <c r="L196" s="79">
        <v>5.95</v>
      </c>
      <c r="M196" s="80">
        <v>12.263</v>
      </c>
      <c r="N196" s="46">
        <f t="shared" si="311"/>
        <v>2061.0084033613443</v>
      </c>
      <c r="O196" s="47">
        <v>0</v>
      </c>
      <c r="P196" s="7">
        <v>0</v>
      </c>
      <c r="Q196" s="46">
        <f t="shared" si="311"/>
        <v>0</v>
      </c>
      <c r="R196" s="47">
        <v>0</v>
      </c>
      <c r="S196" s="7">
        <v>0</v>
      </c>
      <c r="T196" s="46">
        <f t="shared" si="311"/>
        <v>0</v>
      </c>
      <c r="U196" s="47">
        <v>0</v>
      </c>
      <c r="V196" s="7">
        <v>0</v>
      </c>
      <c r="W196" s="46">
        <f t="shared" si="311"/>
        <v>0</v>
      </c>
      <c r="X196" s="47">
        <v>0</v>
      </c>
      <c r="Y196" s="7">
        <v>0</v>
      </c>
      <c r="Z196" s="46">
        <f t="shared" si="311"/>
        <v>0</v>
      </c>
      <c r="AA196" s="47">
        <v>0</v>
      </c>
      <c r="AB196" s="7">
        <v>0</v>
      </c>
      <c r="AC196" s="46">
        <f t="shared" si="311"/>
        <v>0</v>
      </c>
      <c r="AD196" s="47">
        <v>0</v>
      </c>
      <c r="AE196" s="7">
        <v>0</v>
      </c>
      <c r="AF196" s="46">
        <f t="shared" si="311"/>
        <v>0</v>
      </c>
      <c r="AG196" s="47">
        <v>0</v>
      </c>
      <c r="AH196" s="7">
        <v>0</v>
      </c>
      <c r="AI196" s="46">
        <f t="shared" si="311"/>
        <v>0</v>
      </c>
      <c r="AJ196" s="47">
        <v>0</v>
      </c>
      <c r="AK196" s="7">
        <v>0</v>
      </c>
      <c r="AL196" s="46">
        <f t="shared" si="311"/>
        <v>0</v>
      </c>
      <c r="AM196" s="47">
        <v>0</v>
      </c>
      <c r="AN196" s="7">
        <v>0</v>
      </c>
      <c r="AO196" s="46">
        <f t="shared" si="311"/>
        <v>0</v>
      </c>
      <c r="AP196" s="47">
        <v>0</v>
      </c>
      <c r="AQ196" s="7">
        <v>0</v>
      </c>
      <c r="AR196" s="46">
        <f t="shared" si="311"/>
        <v>0</v>
      </c>
      <c r="AS196" s="47">
        <v>0</v>
      </c>
      <c r="AT196" s="7">
        <v>0</v>
      </c>
      <c r="AU196" s="46">
        <f t="shared" si="311"/>
        <v>0</v>
      </c>
      <c r="AV196" s="47">
        <v>0</v>
      </c>
      <c r="AW196" s="7">
        <v>0</v>
      </c>
      <c r="AX196" s="46">
        <f t="shared" si="311"/>
        <v>0</v>
      </c>
      <c r="AY196" s="47">
        <v>0</v>
      </c>
      <c r="AZ196" s="7">
        <v>0</v>
      </c>
      <c r="BA196" s="46">
        <f t="shared" si="311"/>
        <v>0</v>
      </c>
      <c r="BB196" s="47">
        <v>0</v>
      </c>
      <c r="BC196" s="7">
        <v>0</v>
      </c>
      <c r="BD196" s="46">
        <f t="shared" si="311"/>
        <v>0</v>
      </c>
      <c r="BE196" s="47">
        <v>0</v>
      </c>
      <c r="BF196" s="7">
        <v>0</v>
      </c>
      <c r="BG196" s="46">
        <f t="shared" si="311"/>
        <v>0</v>
      </c>
      <c r="BH196" s="47">
        <v>0</v>
      </c>
      <c r="BI196" s="7">
        <v>0</v>
      </c>
      <c r="BJ196" s="46">
        <f t="shared" si="311"/>
        <v>0</v>
      </c>
      <c r="BK196" s="47">
        <v>0</v>
      </c>
      <c r="BL196" s="7">
        <v>0</v>
      </c>
      <c r="BM196" s="46">
        <f t="shared" si="311"/>
        <v>0</v>
      </c>
      <c r="BN196" s="47">
        <v>0</v>
      </c>
      <c r="BO196" s="7">
        <v>0</v>
      </c>
      <c r="BP196" s="46">
        <f t="shared" si="311"/>
        <v>0</v>
      </c>
      <c r="BQ196" s="47">
        <v>0</v>
      </c>
      <c r="BR196" s="7">
        <v>0</v>
      </c>
      <c r="BS196" s="46">
        <f t="shared" si="312"/>
        <v>0</v>
      </c>
      <c r="BT196" s="9">
        <f t="shared" si="285"/>
        <v>5.95</v>
      </c>
      <c r="BU196" s="15">
        <f t="shared" si="286"/>
        <v>12.263</v>
      </c>
    </row>
    <row r="197" spans="1:73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311"/>
        <v>0</v>
      </c>
      <c r="F197" s="47">
        <v>0</v>
      </c>
      <c r="G197" s="7">
        <v>0</v>
      </c>
      <c r="H197" s="46">
        <f t="shared" si="311"/>
        <v>0</v>
      </c>
      <c r="I197" s="47">
        <v>0</v>
      </c>
      <c r="J197" s="7">
        <v>0</v>
      </c>
      <c r="K197" s="46">
        <f t="shared" si="311"/>
        <v>0</v>
      </c>
      <c r="L197" s="10">
        <v>0.16</v>
      </c>
      <c r="M197" s="81">
        <v>1.0429999999999999</v>
      </c>
      <c r="N197" s="46">
        <f t="shared" si="311"/>
        <v>6518.75</v>
      </c>
      <c r="O197" s="47">
        <v>0</v>
      </c>
      <c r="P197" s="7">
        <v>0</v>
      </c>
      <c r="Q197" s="46">
        <f t="shared" si="311"/>
        <v>0</v>
      </c>
      <c r="R197" s="47">
        <v>0</v>
      </c>
      <c r="S197" s="7">
        <v>0</v>
      </c>
      <c r="T197" s="46">
        <f t="shared" si="311"/>
        <v>0</v>
      </c>
      <c r="U197" s="47">
        <v>0</v>
      </c>
      <c r="V197" s="7">
        <v>0</v>
      </c>
      <c r="W197" s="46">
        <f t="shared" si="311"/>
        <v>0</v>
      </c>
      <c r="X197" s="47">
        <v>0</v>
      </c>
      <c r="Y197" s="7">
        <v>0</v>
      </c>
      <c r="Z197" s="46">
        <f t="shared" si="311"/>
        <v>0</v>
      </c>
      <c r="AA197" s="47">
        <v>0</v>
      </c>
      <c r="AB197" s="7">
        <v>0</v>
      </c>
      <c r="AC197" s="46">
        <f t="shared" si="311"/>
        <v>0</v>
      </c>
      <c r="AD197" s="47">
        <v>0</v>
      </c>
      <c r="AE197" s="7">
        <v>0</v>
      </c>
      <c r="AF197" s="46">
        <f t="shared" si="311"/>
        <v>0</v>
      </c>
      <c r="AG197" s="47">
        <v>0</v>
      </c>
      <c r="AH197" s="7">
        <v>0</v>
      </c>
      <c r="AI197" s="46">
        <f t="shared" si="311"/>
        <v>0</v>
      </c>
      <c r="AJ197" s="47">
        <v>0</v>
      </c>
      <c r="AK197" s="7">
        <v>0</v>
      </c>
      <c r="AL197" s="46">
        <f t="shared" si="311"/>
        <v>0</v>
      </c>
      <c r="AM197" s="47">
        <v>0</v>
      </c>
      <c r="AN197" s="7">
        <v>0</v>
      </c>
      <c r="AO197" s="46">
        <f t="shared" si="311"/>
        <v>0</v>
      </c>
      <c r="AP197" s="47">
        <v>0</v>
      </c>
      <c r="AQ197" s="7">
        <v>0</v>
      </c>
      <c r="AR197" s="46">
        <f t="shared" si="311"/>
        <v>0</v>
      </c>
      <c r="AS197" s="47">
        <v>0</v>
      </c>
      <c r="AT197" s="7">
        <v>0</v>
      </c>
      <c r="AU197" s="46">
        <f t="shared" si="311"/>
        <v>0</v>
      </c>
      <c r="AV197" s="47">
        <v>0</v>
      </c>
      <c r="AW197" s="7">
        <v>0</v>
      </c>
      <c r="AX197" s="46">
        <f t="shared" si="311"/>
        <v>0</v>
      </c>
      <c r="AY197" s="47">
        <v>0</v>
      </c>
      <c r="AZ197" s="7">
        <v>0</v>
      </c>
      <c r="BA197" s="46">
        <f t="shared" si="311"/>
        <v>0</v>
      </c>
      <c r="BB197" s="47">
        <v>0</v>
      </c>
      <c r="BC197" s="7">
        <v>0</v>
      </c>
      <c r="BD197" s="46">
        <f t="shared" si="311"/>
        <v>0</v>
      </c>
      <c r="BE197" s="47">
        <v>0</v>
      </c>
      <c r="BF197" s="7">
        <v>0</v>
      </c>
      <c r="BG197" s="46">
        <f t="shared" si="311"/>
        <v>0</v>
      </c>
      <c r="BH197" s="47">
        <v>0</v>
      </c>
      <c r="BI197" s="7">
        <v>0</v>
      </c>
      <c r="BJ197" s="46">
        <f t="shared" si="311"/>
        <v>0</v>
      </c>
      <c r="BK197" s="47">
        <v>0</v>
      </c>
      <c r="BL197" s="7">
        <v>0</v>
      </c>
      <c r="BM197" s="46">
        <f t="shared" si="311"/>
        <v>0</v>
      </c>
      <c r="BN197" s="47">
        <v>0</v>
      </c>
      <c r="BO197" s="7">
        <v>0</v>
      </c>
      <c r="BP197" s="46">
        <f t="shared" si="311"/>
        <v>0</v>
      </c>
      <c r="BQ197" s="47">
        <v>0</v>
      </c>
      <c r="BR197" s="7">
        <v>0</v>
      </c>
      <c r="BS197" s="46">
        <f t="shared" si="312"/>
        <v>0</v>
      </c>
      <c r="BT197" s="9">
        <f t="shared" si="285"/>
        <v>0.16</v>
      </c>
      <c r="BU197" s="15">
        <f t="shared" si="286"/>
        <v>1.0429999999999999</v>
      </c>
    </row>
    <row r="198" spans="1:73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311"/>
        <v>0</v>
      </c>
      <c r="F198" s="47">
        <v>0</v>
      </c>
      <c r="G198" s="7">
        <v>0</v>
      </c>
      <c r="H198" s="46">
        <f t="shared" si="311"/>
        <v>0</v>
      </c>
      <c r="I198" s="47">
        <v>0</v>
      </c>
      <c r="J198" s="7">
        <v>0</v>
      </c>
      <c r="K198" s="46">
        <f t="shared" si="311"/>
        <v>0</v>
      </c>
      <c r="L198" s="47">
        <v>0</v>
      </c>
      <c r="M198" s="7">
        <v>0</v>
      </c>
      <c r="N198" s="46">
        <f t="shared" si="311"/>
        <v>0</v>
      </c>
      <c r="O198" s="47">
        <v>0</v>
      </c>
      <c r="P198" s="7">
        <v>0</v>
      </c>
      <c r="Q198" s="46">
        <f t="shared" si="311"/>
        <v>0</v>
      </c>
      <c r="R198" s="47">
        <v>0</v>
      </c>
      <c r="S198" s="7">
        <v>0</v>
      </c>
      <c r="T198" s="46">
        <f t="shared" si="311"/>
        <v>0</v>
      </c>
      <c r="U198" s="47">
        <v>0</v>
      </c>
      <c r="V198" s="7">
        <v>0</v>
      </c>
      <c r="W198" s="46">
        <f t="shared" si="311"/>
        <v>0</v>
      </c>
      <c r="X198" s="47">
        <v>0</v>
      </c>
      <c r="Y198" s="7">
        <v>0</v>
      </c>
      <c r="Z198" s="46">
        <f t="shared" si="311"/>
        <v>0</v>
      </c>
      <c r="AA198" s="47">
        <v>0</v>
      </c>
      <c r="AB198" s="7">
        <v>0</v>
      </c>
      <c r="AC198" s="46">
        <f t="shared" si="311"/>
        <v>0</v>
      </c>
      <c r="AD198" s="47">
        <v>0</v>
      </c>
      <c r="AE198" s="7">
        <v>0</v>
      </c>
      <c r="AF198" s="46">
        <f t="shared" si="311"/>
        <v>0</v>
      </c>
      <c r="AG198" s="47">
        <v>0</v>
      </c>
      <c r="AH198" s="7">
        <v>0</v>
      </c>
      <c r="AI198" s="46">
        <f t="shared" si="311"/>
        <v>0</v>
      </c>
      <c r="AJ198" s="47">
        <v>0</v>
      </c>
      <c r="AK198" s="7">
        <v>0</v>
      </c>
      <c r="AL198" s="46">
        <f t="shared" si="311"/>
        <v>0</v>
      </c>
      <c r="AM198" s="47">
        <v>0</v>
      </c>
      <c r="AN198" s="7">
        <v>0</v>
      </c>
      <c r="AO198" s="46">
        <f t="shared" si="311"/>
        <v>0</v>
      </c>
      <c r="AP198" s="47">
        <v>0</v>
      </c>
      <c r="AQ198" s="7">
        <v>0</v>
      </c>
      <c r="AR198" s="46">
        <f t="shared" si="311"/>
        <v>0</v>
      </c>
      <c r="AS198" s="47">
        <v>0</v>
      </c>
      <c r="AT198" s="7">
        <v>0</v>
      </c>
      <c r="AU198" s="46">
        <f t="shared" si="311"/>
        <v>0</v>
      </c>
      <c r="AV198" s="47">
        <v>0</v>
      </c>
      <c r="AW198" s="7">
        <v>0</v>
      </c>
      <c r="AX198" s="46">
        <f t="shared" si="311"/>
        <v>0</v>
      </c>
      <c r="AY198" s="47">
        <v>0</v>
      </c>
      <c r="AZ198" s="7">
        <v>0</v>
      </c>
      <c r="BA198" s="46">
        <f t="shared" si="311"/>
        <v>0</v>
      </c>
      <c r="BB198" s="47">
        <v>0</v>
      </c>
      <c r="BC198" s="7">
        <v>0</v>
      </c>
      <c r="BD198" s="46">
        <f t="shared" si="311"/>
        <v>0</v>
      </c>
      <c r="BE198" s="47">
        <v>0</v>
      </c>
      <c r="BF198" s="7">
        <v>0</v>
      </c>
      <c r="BG198" s="46">
        <f t="shared" si="311"/>
        <v>0</v>
      </c>
      <c r="BH198" s="47">
        <v>0</v>
      </c>
      <c r="BI198" s="7">
        <v>0</v>
      </c>
      <c r="BJ198" s="46">
        <f t="shared" si="311"/>
        <v>0</v>
      </c>
      <c r="BK198" s="47">
        <v>0</v>
      </c>
      <c r="BL198" s="7">
        <v>0</v>
      </c>
      <c r="BM198" s="46">
        <f t="shared" si="311"/>
        <v>0</v>
      </c>
      <c r="BN198" s="47">
        <v>0</v>
      </c>
      <c r="BO198" s="7">
        <v>0</v>
      </c>
      <c r="BP198" s="46">
        <f t="shared" si="311"/>
        <v>0</v>
      </c>
      <c r="BQ198" s="47">
        <v>0</v>
      </c>
      <c r="BR198" s="7">
        <v>0</v>
      </c>
      <c r="BS198" s="46">
        <f t="shared" si="312"/>
        <v>0</v>
      </c>
      <c r="BT198" s="9">
        <f>SUM(BQ198,BK198,BH198,AY198,AS198,AP198,AJ198,AG198,AA198,R198,L198,C198,BN198,BB198,U198,O198,AM198,AD198,I198,F198,X198,BE198)+AV198</f>
        <v>0</v>
      </c>
      <c r="BU198" s="15">
        <f>SUM(BR198,BL198,BI198,AZ198,AT198,AQ198,AK198,AH198,AB198,S198,M198,D198,BO198,BC198,V198,P198,AN198,AE198,J198,G198,Y198,BF198)+AW198</f>
        <v>0</v>
      </c>
    </row>
    <row r="199" spans="1:73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311"/>
        <v>0</v>
      </c>
      <c r="F199" s="47">
        <v>0</v>
      </c>
      <c r="G199" s="7">
        <v>0</v>
      </c>
      <c r="H199" s="46">
        <f t="shared" si="311"/>
        <v>0</v>
      </c>
      <c r="I199" s="47">
        <v>0</v>
      </c>
      <c r="J199" s="7">
        <v>0</v>
      </c>
      <c r="K199" s="46">
        <f t="shared" si="311"/>
        <v>0</v>
      </c>
      <c r="L199" s="82">
        <v>1.5306199999999999</v>
      </c>
      <c r="M199" s="7">
        <v>4.4580000000000002</v>
      </c>
      <c r="N199" s="46">
        <f t="shared" si="311"/>
        <v>2912.5452431041017</v>
      </c>
      <c r="O199" s="47">
        <v>0</v>
      </c>
      <c r="P199" s="7">
        <v>0</v>
      </c>
      <c r="Q199" s="46">
        <f t="shared" si="311"/>
        <v>0</v>
      </c>
      <c r="R199" s="47">
        <v>0</v>
      </c>
      <c r="S199" s="7">
        <v>0</v>
      </c>
      <c r="T199" s="46">
        <f t="shared" si="311"/>
        <v>0</v>
      </c>
      <c r="U199" s="47">
        <v>0</v>
      </c>
      <c r="V199" s="7">
        <v>0</v>
      </c>
      <c r="W199" s="46">
        <f t="shared" si="311"/>
        <v>0</v>
      </c>
      <c r="X199" s="47">
        <v>0</v>
      </c>
      <c r="Y199" s="7">
        <v>0</v>
      </c>
      <c r="Z199" s="46">
        <f t="shared" si="311"/>
        <v>0</v>
      </c>
      <c r="AA199" s="47">
        <v>0</v>
      </c>
      <c r="AB199" s="7">
        <v>0</v>
      </c>
      <c r="AC199" s="46">
        <f t="shared" si="311"/>
        <v>0</v>
      </c>
      <c r="AD199" s="47">
        <v>0</v>
      </c>
      <c r="AE199" s="7">
        <v>0</v>
      </c>
      <c r="AF199" s="46">
        <f t="shared" si="311"/>
        <v>0</v>
      </c>
      <c r="AG199" s="47">
        <v>0</v>
      </c>
      <c r="AH199" s="7">
        <v>0</v>
      </c>
      <c r="AI199" s="46">
        <f t="shared" si="311"/>
        <v>0</v>
      </c>
      <c r="AJ199" s="47">
        <v>0</v>
      </c>
      <c r="AK199" s="7">
        <v>0</v>
      </c>
      <c r="AL199" s="46">
        <f t="shared" si="311"/>
        <v>0</v>
      </c>
      <c r="AM199" s="47">
        <v>0</v>
      </c>
      <c r="AN199" s="7">
        <v>0</v>
      </c>
      <c r="AO199" s="46">
        <f t="shared" si="311"/>
        <v>0</v>
      </c>
      <c r="AP199" s="47">
        <v>0</v>
      </c>
      <c r="AQ199" s="7">
        <v>0</v>
      </c>
      <c r="AR199" s="46">
        <f t="shared" si="311"/>
        <v>0</v>
      </c>
      <c r="AS199" s="47">
        <v>0</v>
      </c>
      <c r="AT199" s="7">
        <v>0</v>
      </c>
      <c r="AU199" s="46">
        <f t="shared" si="311"/>
        <v>0</v>
      </c>
      <c r="AV199" s="47">
        <v>0</v>
      </c>
      <c r="AW199" s="7">
        <v>0</v>
      </c>
      <c r="AX199" s="46">
        <f t="shared" si="311"/>
        <v>0</v>
      </c>
      <c r="AY199" s="47">
        <v>0</v>
      </c>
      <c r="AZ199" s="7">
        <v>0</v>
      </c>
      <c r="BA199" s="46">
        <f t="shared" si="311"/>
        <v>0</v>
      </c>
      <c r="BB199" s="47">
        <v>0</v>
      </c>
      <c r="BC199" s="7">
        <v>0</v>
      </c>
      <c r="BD199" s="46">
        <f t="shared" si="311"/>
        <v>0</v>
      </c>
      <c r="BE199" s="47">
        <v>0</v>
      </c>
      <c r="BF199" s="7">
        <v>0</v>
      </c>
      <c r="BG199" s="46">
        <f t="shared" si="311"/>
        <v>0</v>
      </c>
      <c r="BH199" s="47">
        <v>0</v>
      </c>
      <c r="BI199" s="7">
        <v>0</v>
      </c>
      <c r="BJ199" s="46">
        <f t="shared" si="311"/>
        <v>0</v>
      </c>
      <c r="BK199" s="47">
        <v>0</v>
      </c>
      <c r="BL199" s="7">
        <v>0</v>
      </c>
      <c r="BM199" s="46">
        <f t="shared" si="311"/>
        <v>0</v>
      </c>
      <c r="BN199" s="47">
        <v>0</v>
      </c>
      <c r="BO199" s="7">
        <v>0</v>
      </c>
      <c r="BP199" s="46">
        <f t="shared" si="311"/>
        <v>0</v>
      </c>
      <c r="BQ199" s="47">
        <v>0</v>
      </c>
      <c r="BR199" s="7">
        <v>0</v>
      </c>
      <c r="BS199" s="46">
        <f t="shared" si="312"/>
        <v>0</v>
      </c>
      <c r="BT199" s="9">
        <f t="shared" ref="BT199:BT210" si="313">SUM(BQ199,BK199,BH199,AY199,AS199,AP199,AJ199,AG199,AA199,R199,L199,C199,BN199,BB199,U199,O199,AM199,AD199,I199,F199,X199,BE199)+AV199</f>
        <v>1.5306199999999999</v>
      </c>
      <c r="BU199" s="15">
        <f t="shared" ref="BU199:BU210" si="314">SUM(BR199,BL199,BI199,AZ199,AT199,AQ199,AK199,AH199,AB199,S199,M199,D199,BO199,BC199,V199,P199,AN199,AE199,J199,G199,Y199,BF199)+AW199</f>
        <v>4.4580000000000002</v>
      </c>
    </row>
    <row r="200" spans="1:73" ht="15" thickBot="1" x14ac:dyDescent="0.35">
      <c r="A200" s="65"/>
      <c r="B200" s="68" t="s">
        <v>17</v>
      </c>
      <c r="C200" s="69">
        <f t="shared" ref="C200:D200" si="315">SUM(C188:C199)</f>
        <v>0</v>
      </c>
      <c r="D200" s="70">
        <f t="shared" si="315"/>
        <v>0</v>
      </c>
      <c r="E200" s="71"/>
      <c r="F200" s="69">
        <f t="shared" ref="F200:G200" si="316">SUM(F188:F199)</f>
        <v>0</v>
      </c>
      <c r="G200" s="70">
        <f t="shared" si="316"/>
        <v>0</v>
      </c>
      <c r="H200" s="71"/>
      <c r="I200" s="69">
        <f t="shared" ref="I200:J200" si="317">SUM(I188:I199)</f>
        <v>0</v>
      </c>
      <c r="J200" s="70">
        <f t="shared" si="317"/>
        <v>0</v>
      </c>
      <c r="K200" s="71"/>
      <c r="L200" s="69">
        <f t="shared" ref="L200:M200" si="318">SUM(L188:L199)</f>
        <v>10.840620000000001</v>
      </c>
      <c r="M200" s="70">
        <f t="shared" si="318"/>
        <v>27.061</v>
      </c>
      <c r="N200" s="71"/>
      <c r="O200" s="69">
        <f t="shared" ref="O200:P200" si="319">SUM(O188:O199)</f>
        <v>0</v>
      </c>
      <c r="P200" s="70">
        <f t="shared" si="319"/>
        <v>0</v>
      </c>
      <c r="Q200" s="71"/>
      <c r="R200" s="69">
        <f t="shared" ref="R200:S200" si="320">SUM(R188:R199)</f>
        <v>0</v>
      </c>
      <c r="S200" s="70">
        <f t="shared" si="320"/>
        <v>0</v>
      </c>
      <c r="T200" s="71"/>
      <c r="U200" s="69">
        <f t="shared" ref="U200:V200" si="321">SUM(U188:U199)</f>
        <v>0</v>
      </c>
      <c r="V200" s="70">
        <f t="shared" si="321"/>
        <v>0</v>
      </c>
      <c r="W200" s="71"/>
      <c r="X200" s="69">
        <f t="shared" ref="X200:Y200" si="322">SUM(X188:X199)</f>
        <v>0</v>
      </c>
      <c r="Y200" s="70">
        <f t="shared" si="322"/>
        <v>0</v>
      </c>
      <c r="Z200" s="71"/>
      <c r="AA200" s="69">
        <f t="shared" ref="AA200:AB200" si="323">SUM(AA188:AA199)</f>
        <v>0</v>
      </c>
      <c r="AB200" s="70">
        <f t="shared" si="323"/>
        <v>0</v>
      </c>
      <c r="AC200" s="71"/>
      <c r="AD200" s="69">
        <f t="shared" ref="AD200:AE200" si="324">SUM(AD188:AD199)</f>
        <v>0</v>
      </c>
      <c r="AE200" s="70">
        <f t="shared" si="324"/>
        <v>0</v>
      </c>
      <c r="AF200" s="71"/>
      <c r="AG200" s="69">
        <f t="shared" ref="AG200:AH200" si="325">SUM(AG188:AG199)</f>
        <v>0</v>
      </c>
      <c r="AH200" s="70">
        <f t="shared" si="325"/>
        <v>0</v>
      </c>
      <c r="AI200" s="71"/>
      <c r="AJ200" s="69">
        <f t="shared" ref="AJ200:AK200" si="326">SUM(AJ188:AJ199)</f>
        <v>0</v>
      </c>
      <c r="AK200" s="70">
        <f t="shared" si="326"/>
        <v>0</v>
      </c>
      <c r="AL200" s="71"/>
      <c r="AM200" s="69">
        <f t="shared" ref="AM200:AN200" si="327">SUM(AM188:AM199)</f>
        <v>0</v>
      </c>
      <c r="AN200" s="70">
        <f t="shared" si="327"/>
        <v>0</v>
      </c>
      <c r="AO200" s="71"/>
      <c r="AP200" s="69">
        <f t="shared" ref="AP200:AQ200" si="328">SUM(AP188:AP199)</f>
        <v>0</v>
      </c>
      <c r="AQ200" s="70">
        <f t="shared" si="328"/>
        <v>0</v>
      </c>
      <c r="AR200" s="71"/>
      <c r="AS200" s="69">
        <f t="shared" ref="AS200:AT200" si="329">SUM(AS188:AS199)</f>
        <v>0</v>
      </c>
      <c r="AT200" s="70">
        <f t="shared" si="329"/>
        <v>0</v>
      </c>
      <c r="AU200" s="71"/>
      <c r="AV200" s="69">
        <f t="shared" ref="AV200:AW200" si="330">SUM(AV188:AV199)</f>
        <v>0</v>
      </c>
      <c r="AW200" s="70">
        <f t="shared" si="330"/>
        <v>0</v>
      </c>
      <c r="AX200" s="71"/>
      <c r="AY200" s="69">
        <f t="shared" ref="AY200:AZ200" si="331">SUM(AY188:AY199)</f>
        <v>0</v>
      </c>
      <c r="AZ200" s="70">
        <f t="shared" si="331"/>
        <v>0</v>
      </c>
      <c r="BA200" s="71"/>
      <c r="BB200" s="69">
        <f t="shared" ref="BB200:BC200" si="332">SUM(BB188:BB199)</f>
        <v>0</v>
      </c>
      <c r="BC200" s="70">
        <f t="shared" si="332"/>
        <v>0</v>
      </c>
      <c r="BD200" s="71"/>
      <c r="BE200" s="69">
        <f t="shared" ref="BE200:BF200" si="333">SUM(BE188:BE199)</f>
        <v>0</v>
      </c>
      <c r="BF200" s="70">
        <f t="shared" si="333"/>
        <v>0</v>
      </c>
      <c r="BG200" s="71"/>
      <c r="BH200" s="69">
        <f t="shared" ref="BH200:BI200" si="334">SUM(BH188:BH199)</f>
        <v>0</v>
      </c>
      <c r="BI200" s="70">
        <f t="shared" si="334"/>
        <v>0</v>
      </c>
      <c r="BJ200" s="71"/>
      <c r="BK200" s="69">
        <f t="shared" ref="BK200:BL200" si="335">SUM(BK188:BK199)</f>
        <v>0</v>
      </c>
      <c r="BL200" s="70">
        <f t="shared" si="335"/>
        <v>0</v>
      </c>
      <c r="BM200" s="71"/>
      <c r="BN200" s="69">
        <f t="shared" ref="BN200:BO200" si="336">SUM(BN188:BN199)</f>
        <v>0</v>
      </c>
      <c r="BO200" s="70">
        <f t="shared" si="336"/>
        <v>0</v>
      </c>
      <c r="BP200" s="71"/>
      <c r="BQ200" s="69">
        <f t="shared" ref="BQ200:BR200" si="337">SUM(BQ188:BQ199)</f>
        <v>0</v>
      </c>
      <c r="BR200" s="70">
        <f t="shared" si="337"/>
        <v>0</v>
      </c>
      <c r="BS200" s="71"/>
      <c r="BT200" s="30">
        <f t="shared" si="313"/>
        <v>10.840620000000001</v>
      </c>
      <c r="BU200" s="31">
        <f t="shared" si="314"/>
        <v>27.061</v>
      </c>
    </row>
    <row r="201" spans="1:73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338">IF(F201=0,0,G201/F201*1000)</f>
        <v>0</v>
      </c>
      <c r="I201" s="47">
        <v>0</v>
      </c>
      <c r="J201" s="7">
        <v>0</v>
      </c>
      <c r="K201" s="46">
        <f t="shared" ref="K201:K212" si="339">IF(I201=0,0,J201/I201*1000)</f>
        <v>0</v>
      </c>
      <c r="L201" s="47">
        <v>0</v>
      </c>
      <c r="M201" s="7">
        <v>0</v>
      </c>
      <c r="N201" s="46">
        <f t="shared" ref="N201:N212" si="340">IF(L201=0,0,M201/L201*1000)</f>
        <v>0</v>
      </c>
      <c r="O201" s="47">
        <v>0</v>
      </c>
      <c r="P201" s="7">
        <v>0</v>
      </c>
      <c r="Q201" s="46">
        <f t="shared" ref="Q201:Q212" si="341">IF(O201=0,0,P201/O201*1000)</f>
        <v>0</v>
      </c>
      <c r="R201" s="47">
        <v>0</v>
      </c>
      <c r="S201" s="7">
        <v>0</v>
      </c>
      <c r="T201" s="46">
        <f t="shared" ref="T201:T212" si="342">IF(R201=0,0,S201/R201*1000)</f>
        <v>0</v>
      </c>
      <c r="U201" s="47">
        <v>0</v>
      </c>
      <c r="V201" s="7">
        <v>0</v>
      </c>
      <c r="W201" s="46">
        <f t="shared" ref="W201:W212" si="343">IF(U201=0,0,V201/U201*1000)</f>
        <v>0</v>
      </c>
      <c r="X201" s="47">
        <v>0</v>
      </c>
      <c r="Y201" s="7">
        <v>0</v>
      </c>
      <c r="Z201" s="46">
        <f t="shared" ref="Z201:Z212" si="344">IF(X201=0,0,Y201/X201*1000)</f>
        <v>0</v>
      </c>
      <c r="AA201" s="47">
        <v>0</v>
      </c>
      <c r="AB201" s="7">
        <v>0</v>
      </c>
      <c r="AC201" s="46">
        <f t="shared" ref="AC201:AC212" si="345">IF(AA201=0,0,AB201/AA201*1000)</f>
        <v>0</v>
      </c>
      <c r="AD201" s="47">
        <v>0</v>
      </c>
      <c r="AE201" s="7">
        <v>0</v>
      </c>
      <c r="AF201" s="46">
        <f t="shared" ref="AF201:AF212" si="346">IF(AD201=0,0,AE201/AD201*1000)</f>
        <v>0</v>
      </c>
      <c r="AG201" s="47">
        <v>0</v>
      </c>
      <c r="AH201" s="7">
        <v>0</v>
      </c>
      <c r="AI201" s="46">
        <f t="shared" ref="AI201:AI212" si="347">IF(AG201=0,0,AH201/AG201*1000)</f>
        <v>0</v>
      </c>
      <c r="AJ201" s="47">
        <v>0</v>
      </c>
      <c r="AK201" s="7">
        <v>0</v>
      </c>
      <c r="AL201" s="46">
        <f t="shared" ref="AL201:AL212" si="348">IF(AJ201=0,0,AK201/AJ201*1000)</f>
        <v>0</v>
      </c>
      <c r="AM201" s="47">
        <v>0</v>
      </c>
      <c r="AN201" s="7">
        <v>0</v>
      </c>
      <c r="AO201" s="46">
        <f t="shared" ref="AO201:AO212" si="349">IF(AM201=0,0,AN201/AM201*1000)</f>
        <v>0</v>
      </c>
      <c r="AP201" s="47">
        <v>0</v>
      </c>
      <c r="AQ201" s="7">
        <v>0</v>
      </c>
      <c r="AR201" s="46">
        <f t="shared" ref="AR201:AR212" si="350">IF(AP201=0,0,AQ201/AP201*1000)</f>
        <v>0</v>
      </c>
      <c r="AS201" s="47">
        <v>0</v>
      </c>
      <c r="AT201" s="7">
        <v>0</v>
      </c>
      <c r="AU201" s="46">
        <f t="shared" ref="AU201:AU212" si="351">IF(AS201=0,0,AT201/AS201*1000)</f>
        <v>0</v>
      </c>
      <c r="AV201" s="47">
        <v>0</v>
      </c>
      <c r="AW201" s="7">
        <v>0</v>
      </c>
      <c r="AX201" s="46">
        <f t="shared" ref="AX201:AX212" si="352">IF(AV201=0,0,AW201/AV201*1000)</f>
        <v>0</v>
      </c>
      <c r="AY201" s="47">
        <v>0</v>
      </c>
      <c r="AZ201" s="7">
        <v>0</v>
      </c>
      <c r="BA201" s="46">
        <f t="shared" ref="BA201:BA212" si="353">IF(AY201=0,0,AZ201/AY201*1000)</f>
        <v>0</v>
      </c>
      <c r="BB201" s="47">
        <v>0</v>
      </c>
      <c r="BC201" s="7">
        <v>0</v>
      </c>
      <c r="BD201" s="46">
        <f t="shared" ref="BD201:BD212" si="354">IF(BB201=0,0,BC201/BB201*1000)</f>
        <v>0</v>
      </c>
      <c r="BE201" s="47">
        <v>0</v>
      </c>
      <c r="BF201" s="7">
        <v>0</v>
      </c>
      <c r="BG201" s="46">
        <f t="shared" ref="BG201:BG212" si="355">IF(BE201=0,0,BF201/BE201*1000)</f>
        <v>0</v>
      </c>
      <c r="BH201" s="47">
        <v>0</v>
      </c>
      <c r="BI201" s="7">
        <v>0</v>
      </c>
      <c r="BJ201" s="46">
        <f t="shared" ref="BJ201:BJ212" si="356">IF(BH201=0,0,BI201/BH201*1000)</f>
        <v>0</v>
      </c>
      <c r="BK201" s="47">
        <v>0</v>
      </c>
      <c r="BL201" s="7">
        <v>0</v>
      </c>
      <c r="BM201" s="46">
        <f t="shared" ref="BM201:BM212" si="357">IF(BK201=0,0,BL201/BK201*1000)</f>
        <v>0</v>
      </c>
      <c r="BN201" s="47">
        <v>0</v>
      </c>
      <c r="BO201" s="7">
        <v>0</v>
      </c>
      <c r="BP201" s="46">
        <f t="shared" ref="BP201:BP212" si="358">IF(BN201=0,0,BO201/BN201*1000)</f>
        <v>0</v>
      </c>
      <c r="BQ201" s="47">
        <v>0</v>
      </c>
      <c r="BR201" s="7">
        <v>0</v>
      </c>
      <c r="BS201" s="46">
        <f t="shared" ref="BS201:BS212" si="359">IF(BQ201=0,0,BR201/BQ201*1000)</f>
        <v>0</v>
      </c>
      <c r="BT201" s="9">
        <f t="shared" si="313"/>
        <v>0</v>
      </c>
      <c r="BU201" s="15">
        <f t="shared" si="314"/>
        <v>0</v>
      </c>
    </row>
    <row r="202" spans="1:73" x14ac:dyDescent="0.3">
      <c r="A202" s="60">
        <v>2021</v>
      </c>
      <c r="B202" s="56" t="s">
        <v>6</v>
      </c>
      <c r="C202" s="47">
        <v>0</v>
      </c>
      <c r="D202" s="7">
        <v>0</v>
      </c>
      <c r="E202" s="46">
        <f t="shared" ref="E202:E203" si="360">IF(C202=0,0,D202/C202*1000)</f>
        <v>0</v>
      </c>
      <c r="F202" s="47">
        <v>0</v>
      </c>
      <c r="G202" s="7">
        <v>0</v>
      </c>
      <c r="H202" s="46">
        <f t="shared" si="338"/>
        <v>0</v>
      </c>
      <c r="I202" s="47">
        <v>0</v>
      </c>
      <c r="J202" s="7">
        <v>0</v>
      </c>
      <c r="K202" s="46">
        <f t="shared" si="339"/>
        <v>0</v>
      </c>
      <c r="L202" s="47">
        <v>0</v>
      </c>
      <c r="M202" s="7">
        <v>0</v>
      </c>
      <c r="N202" s="46">
        <f t="shared" si="340"/>
        <v>0</v>
      </c>
      <c r="O202" s="47">
        <v>0</v>
      </c>
      <c r="P202" s="7">
        <v>0</v>
      </c>
      <c r="Q202" s="46">
        <f t="shared" si="341"/>
        <v>0</v>
      </c>
      <c r="R202" s="47">
        <v>0</v>
      </c>
      <c r="S202" s="7">
        <v>0</v>
      </c>
      <c r="T202" s="46">
        <f t="shared" si="342"/>
        <v>0</v>
      </c>
      <c r="U202" s="47">
        <v>0</v>
      </c>
      <c r="V202" s="7">
        <v>0</v>
      </c>
      <c r="W202" s="46">
        <f t="shared" si="343"/>
        <v>0</v>
      </c>
      <c r="X202" s="47">
        <v>0</v>
      </c>
      <c r="Y202" s="7">
        <v>0</v>
      </c>
      <c r="Z202" s="46">
        <f t="shared" si="344"/>
        <v>0</v>
      </c>
      <c r="AA202" s="47">
        <v>0</v>
      </c>
      <c r="AB202" s="7">
        <v>0</v>
      </c>
      <c r="AC202" s="46">
        <f t="shared" si="345"/>
        <v>0</v>
      </c>
      <c r="AD202" s="47">
        <v>0</v>
      </c>
      <c r="AE202" s="7">
        <v>0</v>
      </c>
      <c r="AF202" s="46">
        <f t="shared" si="346"/>
        <v>0</v>
      </c>
      <c r="AG202" s="47">
        <v>0</v>
      </c>
      <c r="AH202" s="7">
        <v>0</v>
      </c>
      <c r="AI202" s="46">
        <f t="shared" si="347"/>
        <v>0</v>
      </c>
      <c r="AJ202" s="47">
        <v>0</v>
      </c>
      <c r="AK202" s="7">
        <v>0</v>
      </c>
      <c r="AL202" s="46">
        <f t="shared" si="348"/>
        <v>0</v>
      </c>
      <c r="AM202" s="47">
        <v>0</v>
      </c>
      <c r="AN202" s="7">
        <v>0</v>
      </c>
      <c r="AO202" s="46">
        <f t="shared" si="349"/>
        <v>0</v>
      </c>
      <c r="AP202" s="47">
        <v>0</v>
      </c>
      <c r="AQ202" s="7">
        <v>0</v>
      </c>
      <c r="AR202" s="46">
        <f t="shared" si="350"/>
        <v>0</v>
      </c>
      <c r="AS202" s="47">
        <v>0</v>
      </c>
      <c r="AT202" s="7">
        <v>0</v>
      </c>
      <c r="AU202" s="46">
        <f t="shared" si="351"/>
        <v>0</v>
      </c>
      <c r="AV202" s="47">
        <v>0</v>
      </c>
      <c r="AW202" s="7">
        <v>0</v>
      </c>
      <c r="AX202" s="46">
        <f t="shared" si="352"/>
        <v>0</v>
      </c>
      <c r="AY202" s="47">
        <v>0</v>
      </c>
      <c r="AZ202" s="7">
        <v>0</v>
      </c>
      <c r="BA202" s="46">
        <f t="shared" si="353"/>
        <v>0</v>
      </c>
      <c r="BB202" s="47">
        <v>0</v>
      </c>
      <c r="BC202" s="7">
        <v>0</v>
      </c>
      <c r="BD202" s="46">
        <f t="shared" si="354"/>
        <v>0</v>
      </c>
      <c r="BE202" s="47">
        <v>0</v>
      </c>
      <c r="BF202" s="7">
        <v>0</v>
      </c>
      <c r="BG202" s="46">
        <f t="shared" si="355"/>
        <v>0</v>
      </c>
      <c r="BH202" s="47">
        <v>0</v>
      </c>
      <c r="BI202" s="7">
        <v>0</v>
      </c>
      <c r="BJ202" s="46">
        <f t="shared" si="356"/>
        <v>0</v>
      </c>
      <c r="BK202" s="47">
        <v>0</v>
      </c>
      <c r="BL202" s="7">
        <v>0</v>
      </c>
      <c r="BM202" s="46">
        <f t="shared" si="357"/>
        <v>0</v>
      </c>
      <c r="BN202" s="47">
        <v>0</v>
      </c>
      <c r="BO202" s="7">
        <v>0</v>
      </c>
      <c r="BP202" s="46">
        <f t="shared" si="358"/>
        <v>0</v>
      </c>
      <c r="BQ202" s="47">
        <v>0</v>
      </c>
      <c r="BR202" s="7">
        <v>0</v>
      </c>
      <c r="BS202" s="46">
        <f t="shared" si="359"/>
        <v>0</v>
      </c>
      <c r="BT202" s="9">
        <f t="shared" si="313"/>
        <v>0</v>
      </c>
      <c r="BU202" s="15">
        <f t="shared" si="314"/>
        <v>0</v>
      </c>
    </row>
    <row r="203" spans="1:73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360"/>
        <v>0</v>
      </c>
      <c r="F203" s="47">
        <v>0</v>
      </c>
      <c r="G203" s="7">
        <v>0</v>
      </c>
      <c r="H203" s="46">
        <f t="shared" si="338"/>
        <v>0</v>
      </c>
      <c r="I203" s="47">
        <v>0</v>
      </c>
      <c r="J203" s="7">
        <v>0</v>
      </c>
      <c r="K203" s="46">
        <f t="shared" si="339"/>
        <v>0</v>
      </c>
      <c r="L203" s="47">
        <v>0</v>
      </c>
      <c r="M203" s="7">
        <v>0</v>
      </c>
      <c r="N203" s="46">
        <f t="shared" si="340"/>
        <v>0</v>
      </c>
      <c r="O203" s="47">
        <v>0</v>
      </c>
      <c r="P203" s="7">
        <v>0</v>
      </c>
      <c r="Q203" s="46">
        <f t="shared" si="341"/>
        <v>0</v>
      </c>
      <c r="R203" s="47">
        <v>0</v>
      </c>
      <c r="S203" s="7">
        <v>0</v>
      </c>
      <c r="T203" s="46">
        <f t="shared" si="342"/>
        <v>0</v>
      </c>
      <c r="U203" s="47">
        <v>0</v>
      </c>
      <c r="V203" s="7">
        <v>0</v>
      </c>
      <c r="W203" s="46">
        <f t="shared" si="343"/>
        <v>0</v>
      </c>
      <c r="X203" s="47">
        <v>0</v>
      </c>
      <c r="Y203" s="7">
        <v>0</v>
      </c>
      <c r="Z203" s="46">
        <f t="shared" si="344"/>
        <v>0</v>
      </c>
      <c r="AA203" s="47">
        <v>0</v>
      </c>
      <c r="AB203" s="7">
        <v>0</v>
      </c>
      <c r="AC203" s="46">
        <f t="shared" si="345"/>
        <v>0</v>
      </c>
      <c r="AD203" s="47">
        <v>0</v>
      </c>
      <c r="AE203" s="7">
        <v>0</v>
      </c>
      <c r="AF203" s="46">
        <f t="shared" si="346"/>
        <v>0</v>
      </c>
      <c r="AG203" s="47">
        <v>0</v>
      </c>
      <c r="AH203" s="7">
        <v>0</v>
      </c>
      <c r="AI203" s="46">
        <f t="shared" si="347"/>
        <v>0</v>
      </c>
      <c r="AJ203" s="47">
        <v>0</v>
      </c>
      <c r="AK203" s="7">
        <v>0</v>
      </c>
      <c r="AL203" s="46">
        <f t="shared" si="348"/>
        <v>0</v>
      </c>
      <c r="AM203" s="47">
        <v>0</v>
      </c>
      <c r="AN203" s="7">
        <v>0</v>
      </c>
      <c r="AO203" s="46">
        <f t="shared" si="349"/>
        <v>0</v>
      </c>
      <c r="AP203" s="47">
        <v>0</v>
      </c>
      <c r="AQ203" s="7">
        <v>0</v>
      </c>
      <c r="AR203" s="46">
        <f t="shared" si="350"/>
        <v>0</v>
      </c>
      <c r="AS203" s="47">
        <v>0</v>
      </c>
      <c r="AT203" s="7">
        <v>0</v>
      </c>
      <c r="AU203" s="46">
        <f t="shared" si="351"/>
        <v>0</v>
      </c>
      <c r="AV203" s="47">
        <v>0</v>
      </c>
      <c r="AW203" s="7">
        <v>0</v>
      </c>
      <c r="AX203" s="46">
        <f t="shared" si="352"/>
        <v>0</v>
      </c>
      <c r="AY203" s="47">
        <v>0</v>
      </c>
      <c r="AZ203" s="7">
        <v>0</v>
      </c>
      <c r="BA203" s="46">
        <f t="shared" si="353"/>
        <v>0</v>
      </c>
      <c r="BB203" s="47">
        <v>0</v>
      </c>
      <c r="BC203" s="7">
        <v>0</v>
      </c>
      <c r="BD203" s="46">
        <f t="shared" si="354"/>
        <v>0</v>
      </c>
      <c r="BE203" s="47">
        <v>0</v>
      </c>
      <c r="BF203" s="7">
        <v>0</v>
      </c>
      <c r="BG203" s="46">
        <f t="shared" si="355"/>
        <v>0</v>
      </c>
      <c r="BH203" s="47">
        <v>0</v>
      </c>
      <c r="BI203" s="7">
        <v>0</v>
      </c>
      <c r="BJ203" s="46">
        <f t="shared" si="356"/>
        <v>0</v>
      </c>
      <c r="BK203" s="47">
        <v>0</v>
      </c>
      <c r="BL203" s="7">
        <v>0</v>
      </c>
      <c r="BM203" s="46">
        <f t="shared" si="357"/>
        <v>0</v>
      </c>
      <c r="BN203" s="47">
        <v>0</v>
      </c>
      <c r="BO203" s="7">
        <v>0</v>
      </c>
      <c r="BP203" s="46">
        <f t="shared" si="358"/>
        <v>0</v>
      </c>
      <c r="BQ203" s="47">
        <v>0</v>
      </c>
      <c r="BR203" s="7">
        <v>0</v>
      </c>
      <c r="BS203" s="46">
        <f t="shared" si="359"/>
        <v>0</v>
      </c>
      <c r="BT203" s="9">
        <f t="shared" si="313"/>
        <v>0</v>
      </c>
      <c r="BU203" s="15">
        <f t="shared" si="314"/>
        <v>0</v>
      </c>
    </row>
    <row r="204" spans="1:73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338"/>
        <v>0</v>
      </c>
      <c r="I204" s="47">
        <v>0</v>
      </c>
      <c r="J204" s="7">
        <v>0</v>
      </c>
      <c r="K204" s="46">
        <f t="shared" si="339"/>
        <v>0</v>
      </c>
      <c r="L204" s="82">
        <v>1.89174</v>
      </c>
      <c r="M204" s="7">
        <v>5.37</v>
      </c>
      <c r="N204" s="46">
        <f t="shared" si="340"/>
        <v>2838.6564749912782</v>
      </c>
      <c r="O204" s="47">
        <v>0</v>
      </c>
      <c r="P204" s="7">
        <v>0</v>
      </c>
      <c r="Q204" s="46">
        <f t="shared" si="341"/>
        <v>0</v>
      </c>
      <c r="R204" s="47">
        <v>0</v>
      </c>
      <c r="S204" s="7">
        <v>0</v>
      </c>
      <c r="T204" s="46">
        <f t="shared" si="342"/>
        <v>0</v>
      </c>
      <c r="U204" s="47">
        <v>0</v>
      </c>
      <c r="V204" s="7">
        <v>0</v>
      </c>
      <c r="W204" s="46">
        <f t="shared" si="343"/>
        <v>0</v>
      </c>
      <c r="X204" s="47">
        <v>0</v>
      </c>
      <c r="Y204" s="7">
        <v>0</v>
      </c>
      <c r="Z204" s="46">
        <f t="shared" si="344"/>
        <v>0</v>
      </c>
      <c r="AA204" s="47">
        <v>0</v>
      </c>
      <c r="AB204" s="7">
        <v>0</v>
      </c>
      <c r="AC204" s="46">
        <f t="shared" si="345"/>
        <v>0</v>
      </c>
      <c r="AD204" s="47">
        <v>0</v>
      </c>
      <c r="AE204" s="7">
        <v>0</v>
      </c>
      <c r="AF204" s="46">
        <f t="shared" si="346"/>
        <v>0</v>
      </c>
      <c r="AG204" s="47">
        <v>0</v>
      </c>
      <c r="AH204" s="7">
        <v>0</v>
      </c>
      <c r="AI204" s="46">
        <f t="shared" si="347"/>
        <v>0</v>
      </c>
      <c r="AJ204" s="47">
        <v>0</v>
      </c>
      <c r="AK204" s="7">
        <v>0</v>
      </c>
      <c r="AL204" s="46">
        <f t="shared" si="348"/>
        <v>0</v>
      </c>
      <c r="AM204" s="47">
        <v>0</v>
      </c>
      <c r="AN204" s="7">
        <v>0</v>
      </c>
      <c r="AO204" s="46">
        <f t="shared" si="349"/>
        <v>0</v>
      </c>
      <c r="AP204" s="47">
        <v>0</v>
      </c>
      <c r="AQ204" s="7">
        <v>0</v>
      </c>
      <c r="AR204" s="46">
        <f t="shared" si="350"/>
        <v>0</v>
      </c>
      <c r="AS204" s="47">
        <v>0</v>
      </c>
      <c r="AT204" s="7">
        <v>0</v>
      </c>
      <c r="AU204" s="46">
        <f t="shared" si="351"/>
        <v>0</v>
      </c>
      <c r="AV204" s="47">
        <v>0</v>
      </c>
      <c r="AW204" s="7">
        <v>0</v>
      </c>
      <c r="AX204" s="46">
        <f t="shared" si="352"/>
        <v>0</v>
      </c>
      <c r="AY204" s="47">
        <v>0</v>
      </c>
      <c r="AZ204" s="7">
        <v>0</v>
      </c>
      <c r="BA204" s="46">
        <f t="shared" si="353"/>
        <v>0</v>
      </c>
      <c r="BB204" s="47">
        <v>0</v>
      </c>
      <c r="BC204" s="7">
        <v>0</v>
      </c>
      <c r="BD204" s="46">
        <f t="shared" si="354"/>
        <v>0</v>
      </c>
      <c r="BE204" s="47">
        <v>0</v>
      </c>
      <c r="BF204" s="7">
        <v>0</v>
      </c>
      <c r="BG204" s="46">
        <f t="shared" si="355"/>
        <v>0</v>
      </c>
      <c r="BH204" s="47">
        <v>0</v>
      </c>
      <c r="BI204" s="7">
        <v>0</v>
      </c>
      <c r="BJ204" s="46">
        <f t="shared" si="356"/>
        <v>0</v>
      </c>
      <c r="BK204" s="47">
        <v>0</v>
      </c>
      <c r="BL204" s="7">
        <v>0</v>
      </c>
      <c r="BM204" s="46">
        <f t="shared" si="357"/>
        <v>0</v>
      </c>
      <c r="BN204" s="47">
        <v>0</v>
      </c>
      <c r="BO204" s="7">
        <v>0</v>
      </c>
      <c r="BP204" s="46">
        <f t="shared" si="358"/>
        <v>0</v>
      </c>
      <c r="BQ204" s="47">
        <v>0</v>
      </c>
      <c r="BR204" s="7">
        <v>0</v>
      </c>
      <c r="BS204" s="46">
        <f t="shared" si="359"/>
        <v>0</v>
      </c>
      <c r="BT204" s="9">
        <f t="shared" si="313"/>
        <v>1.89174</v>
      </c>
      <c r="BU204" s="15">
        <f t="shared" si="314"/>
        <v>5.37</v>
      </c>
    </row>
    <row r="205" spans="1:73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361">IF(C205=0,0,D205/C205*1000)</f>
        <v>0</v>
      </c>
      <c r="F205" s="47">
        <v>0</v>
      </c>
      <c r="G205" s="7">
        <v>0</v>
      </c>
      <c r="H205" s="46">
        <f t="shared" si="338"/>
        <v>0</v>
      </c>
      <c r="I205" s="47">
        <v>0</v>
      </c>
      <c r="J205" s="7">
        <v>0</v>
      </c>
      <c r="K205" s="46">
        <f t="shared" si="339"/>
        <v>0</v>
      </c>
      <c r="L205" s="47">
        <v>0</v>
      </c>
      <c r="M205" s="7">
        <v>0</v>
      </c>
      <c r="N205" s="46">
        <f t="shared" si="340"/>
        <v>0</v>
      </c>
      <c r="O205" s="47">
        <v>0</v>
      </c>
      <c r="P205" s="7">
        <v>0</v>
      </c>
      <c r="Q205" s="46">
        <f t="shared" si="341"/>
        <v>0</v>
      </c>
      <c r="R205" s="47">
        <v>0</v>
      </c>
      <c r="S205" s="7">
        <v>0</v>
      </c>
      <c r="T205" s="46">
        <f t="shared" si="342"/>
        <v>0</v>
      </c>
      <c r="U205" s="47">
        <v>0</v>
      </c>
      <c r="V205" s="7">
        <v>0</v>
      </c>
      <c r="W205" s="46">
        <f t="shared" si="343"/>
        <v>0</v>
      </c>
      <c r="X205" s="47">
        <v>0</v>
      </c>
      <c r="Y205" s="7">
        <v>0</v>
      </c>
      <c r="Z205" s="46">
        <f t="shared" si="344"/>
        <v>0</v>
      </c>
      <c r="AA205" s="47">
        <v>0</v>
      </c>
      <c r="AB205" s="7">
        <v>0</v>
      </c>
      <c r="AC205" s="46">
        <f t="shared" si="345"/>
        <v>0</v>
      </c>
      <c r="AD205" s="47">
        <v>0</v>
      </c>
      <c r="AE205" s="7">
        <v>0</v>
      </c>
      <c r="AF205" s="46">
        <f t="shared" si="346"/>
        <v>0</v>
      </c>
      <c r="AG205" s="47">
        <v>0</v>
      </c>
      <c r="AH205" s="7">
        <v>0</v>
      </c>
      <c r="AI205" s="46">
        <f t="shared" si="347"/>
        <v>0</v>
      </c>
      <c r="AJ205" s="47">
        <v>0</v>
      </c>
      <c r="AK205" s="7">
        <v>0</v>
      </c>
      <c r="AL205" s="46">
        <f t="shared" si="348"/>
        <v>0</v>
      </c>
      <c r="AM205" s="47">
        <v>0</v>
      </c>
      <c r="AN205" s="7">
        <v>0</v>
      </c>
      <c r="AO205" s="46">
        <f t="shared" si="349"/>
        <v>0</v>
      </c>
      <c r="AP205" s="47">
        <v>0</v>
      </c>
      <c r="AQ205" s="7">
        <v>0</v>
      </c>
      <c r="AR205" s="46">
        <f t="shared" si="350"/>
        <v>0</v>
      </c>
      <c r="AS205" s="47">
        <v>0</v>
      </c>
      <c r="AT205" s="7">
        <v>0</v>
      </c>
      <c r="AU205" s="46">
        <f t="shared" si="351"/>
        <v>0</v>
      </c>
      <c r="AV205" s="47">
        <v>0</v>
      </c>
      <c r="AW205" s="7">
        <v>0</v>
      </c>
      <c r="AX205" s="46">
        <f t="shared" si="352"/>
        <v>0</v>
      </c>
      <c r="AY205" s="47">
        <v>0</v>
      </c>
      <c r="AZ205" s="7">
        <v>0</v>
      </c>
      <c r="BA205" s="46">
        <f t="shared" si="353"/>
        <v>0</v>
      </c>
      <c r="BB205" s="47">
        <v>0</v>
      </c>
      <c r="BC205" s="7">
        <v>0</v>
      </c>
      <c r="BD205" s="46">
        <f t="shared" si="354"/>
        <v>0</v>
      </c>
      <c r="BE205" s="47">
        <v>0</v>
      </c>
      <c r="BF205" s="7">
        <v>0</v>
      </c>
      <c r="BG205" s="46">
        <f t="shared" si="355"/>
        <v>0</v>
      </c>
      <c r="BH205" s="47">
        <v>0</v>
      </c>
      <c r="BI205" s="7">
        <v>0</v>
      </c>
      <c r="BJ205" s="46">
        <f t="shared" si="356"/>
        <v>0</v>
      </c>
      <c r="BK205" s="47">
        <v>0</v>
      </c>
      <c r="BL205" s="7">
        <v>0</v>
      </c>
      <c r="BM205" s="46">
        <f t="shared" si="357"/>
        <v>0</v>
      </c>
      <c r="BN205" s="47">
        <v>0</v>
      </c>
      <c r="BO205" s="7">
        <v>0</v>
      </c>
      <c r="BP205" s="46">
        <f t="shared" si="358"/>
        <v>0</v>
      </c>
      <c r="BQ205" s="47">
        <v>0</v>
      </c>
      <c r="BR205" s="7">
        <v>0</v>
      </c>
      <c r="BS205" s="46">
        <f t="shared" si="359"/>
        <v>0</v>
      </c>
      <c r="BT205" s="9">
        <f t="shared" si="313"/>
        <v>0</v>
      </c>
      <c r="BU205" s="15">
        <f t="shared" si="314"/>
        <v>0</v>
      </c>
    </row>
    <row r="206" spans="1:73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361"/>
        <v>0</v>
      </c>
      <c r="F206" s="47">
        <v>0</v>
      </c>
      <c r="G206" s="7">
        <v>0</v>
      </c>
      <c r="H206" s="46">
        <f t="shared" si="338"/>
        <v>0</v>
      </c>
      <c r="I206" s="47">
        <v>0</v>
      </c>
      <c r="J206" s="7">
        <v>0</v>
      </c>
      <c r="K206" s="46">
        <f t="shared" si="339"/>
        <v>0</v>
      </c>
      <c r="L206" s="47">
        <v>0</v>
      </c>
      <c r="M206" s="7">
        <v>0</v>
      </c>
      <c r="N206" s="46">
        <f t="shared" si="340"/>
        <v>0</v>
      </c>
      <c r="O206" s="47">
        <v>0</v>
      </c>
      <c r="P206" s="7">
        <v>0</v>
      </c>
      <c r="Q206" s="46">
        <f t="shared" si="341"/>
        <v>0</v>
      </c>
      <c r="R206" s="47">
        <v>0</v>
      </c>
      <c r="S206" s="7">
        <v>0</v>
      </c>
      <c r="T206" s="46">
        <f t="shared" si="342"/>
        <v>0</v>
      </c>
      <c r="U206" s="47">
        <v>0</v>
      </c>
      <c r="V206" s="7">
        <v>0</v>
      </c>
      <c r="W206" s="46">
        <f t="shared" si="343"/>
        <v>0</v>
      </c>
      <c r="X206" s="47">
        <v>0</v>
      </c>
      <c r="Y206" s="7">
        <v>0</v>
      </c>
      <c r="Z206" s="46">
        <f t="shared" si="344"/>
        <v>0</v>
      </c>
      <c r="AA206" s="47">
        <v>0</v>
      </c>
      <c r="AB206" s="7">
        <v>0</v>
      </c>
      <c r="AC206" s="46">
        <f t="shared" si="345"/>
        <v>0</v>
      </c>
      <c r="AD206" s="47">
        <v>0</v>
      </c>
      <c r="AE206" s="7">
        <v>0</v>
      </c>
      <c r="AF206" s="46">
        <f t="shared" si="346"/>
        <v>0</v>
      </c>
      <c r="AG206" s="47">
        <v>0</v>
      </c>
      <c r="AH206" s="7">
        <v>0</v>
      </c>
      <c r="AI206" s="46">
        <f t="shared" si="347"/>
        <v>0</v>
      </c>
      <c r="AJ206" s="47">
        <v>0</v>
      </c>
      <c r="AK206" s="7">
        <v>0</v>
      </c>
      <c r="AL206" s="46">
        <f t="shared" si="348"/>
        <v>0</v>
      </c>
      <c r="AM206" s="47">
        <v>0</v>
      </c>
      <c r="AN206" s="7">
        <v>0</v>
      </c>
      <c r="AO206" s="46">
        <f t="shared" si="349"/>
        <v>0</v>
      </c>
      <c r="AP206" s="47">
        <v>0</v>
      </c>
      <c r="AQ206" s="7">
        <v>0</v>
      </c>
      <c r="AR206" s="46">
        <f t="shared" si="350"/>
        <v>0</v>
      </c>
      <c r="AS206" s="47">
        <v>0</v>
      </c>
      <c r="AT206" s="7">
        <v>0</v>
      </c>
      <c r="AU206" s="46">
        <f t="shared" si="351"/>
        <v>0</v>
      </c>
      <c r="AV206" s="47">
        <v>0</v>
      </c>
      <c r="AW206" s="7">
        <v>0</v>
      </c>
      <c r="AX206" s="46">
        <f t="shared" si="352"/>
        <v>0</v>
      </c>
      <c r="AY206" s="47">
        <v>0</v>
      </c>
      <c r="AZ206" s="7">
        <v>0</v>
      </c>
      <c r="BA206" s="46">
        <f t="shared" si="353"/>
        <v>0</v>
      </c>
      <c r="BB206" s="47">
        <v>0</v>
      </c>
      <c r="BC206" s="7">
        <v>0</v>
      </c>
      <c r="BD206" s="46">
        <f t="shared" si="354"/>
        <v>0</v>
      </c>
      <c r="BE206" s="47">
        <v>0</v>
      </c>
      <c r="BF206" s="7">
        <v>0</v>
      </c>
      <c r="BG206" s="46">
        <f t="shared" si="355"/>
        <v>0</v>
      </c>
      <c r="BH206" s="47">
        <v>0</v>
      </c>
      <c r="BI206" s="7">
        <v>0</v>
      </c>
      <c r="BJ206" s="46">
        <f t="shared" si="356"/>
        <v>0</v>
      </c>
      <c r="BK206" s="47">
        <v>0</v>
      </c>
      <c r="BL206" s="7">
        <v>0</v>
      </c>
      <c r="BM206" s="46">
        <f t="shared" si="357"/>
        <v>0</v>
      </c>
      <c r="BN206" s="47">
        <v>0</v>
      </c>
      <c r="BO206" s="7">
        <v>0</v>
      </c>
      <c r="BP206" s="46">
        <f t="shared" si="358"/>
        <v>0</v>
      </c>
      <c r="BQ206" s="47">
        <v>0</v>
      </c>
      <c r="BR206" s="7">
        <v>0</v>
      </c>
      <c r="BS206" s="46">
        <f t="shared" si="359"/>
        <v>0</v>
      </c>
      <c r="BT206" s="9">
        <f t="shared" si="313"/>
        <v>0</v>
      </c>
      <c r="BU206" s="15">
        <f t="shared" si="314"/>
        <v>0</v>
      </c>
    </row>
    <row r="207" spans="1:73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361"/>
        <v>0</v>
      </c>
      <c r="F207" s="47">
        <v>0</v>
      </c>
      <c r="G207" s="7">
        <v>0</v>
      </c>
      <c r="H207" s="46">
        <f t="shared" si="338"/>
        <v>0</v>
      </c>
      <c r="I207" s="47">
        <v>0</v>
      </c>
      <c r="J207" s="7">
        <v>0</v>
      </c>
      <c r="K207" s="46">
        <f t="shared" si="339"/>
        <v>0</v>
      </c>
      <c r="L207" s="82">
        <v>5.5975100000000007</v>
      </c>
      <c r="M207" s="7">
        <v>6.1079999999999997</v>
      </c>
      <c r="N207" s="46">
        <f t="shared" si="340"/>
        <v>1091.1994797686825</v>
      </c>
      <c r="O207" s="47">
        <v>0</v>
      </c>
      <c r="P207" s="7">
        <v>0</v>
      </c>
      <c r="Q207" s="46">
        <f t="shared" si="341"/>
        <v>0</v>
      </c>
      <c r="R207" s="47">
        <v>0</v>
      </c>
      <c r="S207" s="7">
        <v>0</v>
      </c>
      <c r="T207" s="46">
        <f t="shared" si="342"/>
        <v>0</v>
      </c>
      <c r="U207" s="47">
        <v>0</v>
      </c>
      <c r="V207" s="7">
        <v>0</v>
      </c>
      <c r="W207" s="46">
        <f t="shared" si="343"/>
        <v>0</v>
      </c>
      <c r="X207" s="47">
        <v>0</v>
      </c>
      <c r="Y207" s="7">
        <v>0</v>
      </c>
      <c r="Z207" s="46">
        <f t="shared" si="344"/>
        <v>0</v>
      </c>
      <c r="AA207" s="47">
        <v>0</v>
      </c>
      <c r="AB207" s="7">
        <v>0</v>
      </c>
      <c r="AC207" s="46">
        <f t="shared" si="345"/>
        <v>0</v>
      </c>
      <c r="AD207" s="47">
        <v>0</v>
      </c>
      <c r="AE207" s="7">
        <v>0</v>
      </c>
      <c r="AF207" s="46">
        <f t="shared" si="346"/>
        <v>0</v>
      </c>
      <c r="AG207" s="47">
        <v>0</v>
      </c>
      <c r="AH207" s="7">
        <v>0</v>
      </c>
      <c r="AI207" s="46">
        <f t="shared" si="347"/>
        <v>0</v>
      </c>
      <c r="AJ207" s="47">
        <v>0</v>
      </c>
      <c r="AK207" s="7">
        <v>0</v>
      </c>
      <c r="AL207" s="46">
        <f t="shared" si="348"/>
        <v>0</v>
      </c>
      <c r="AM207" s="47">
        <v>0</v>
      </c>
      <c r="AN207" s="7">
        <v>0</v>
      </c>
      <c r="AO207" s="46">
        <f t="shared" si="349"/>
        <v>0</v>
      </c>
      <c r="AP207" s="47">
        <v>0</v>
      </c>
      <c r="AQ207" s="7">
        <v>0</v>
      </c>
      <c r="AR207" s="46">
        <f t="shared" si="350"/>
        <v>0</v>
      </c>
      <c r="AS207" s="47">
        <v>0</v>
      </c>
      <c r="AT207" s="7">
        <v>0</v>
      </c>
      <c r="AU207" s="46">
        <f t="shared" si="351"/>
        <v>0</v>
      </c>
      <c r="AV207" s="47">
        <v>0</v>
      </c>
      <c r="AW207" s="7">
        <v>0</v>
      </c>
      <c r="AX207" s="46">
        <f t="shared" si="352"/>
        <v>0</v>
      </c>
      <c r="AY207" s="47">
        <v>0</v>
      </c>
      <c r="AZ207" s="7">
        <v>0</v>
      </c>
      <c r="BA207" s="46">
        <f t="shared" si="353"/>
        <v>0</v>
      </c>
      <c r="BB207" s="47">
        <v>0</v>
      </c>
      <c r="BC207" s="7">
        <v>0</v>
      </c>
      <c r="BD207" s="46">
        <f t="shared" si="354"/>
        <v>0</v>
      </c>
      <c r="BE207" s="47">
        <v>0</v>
      </c>
      <c r="BF207" s="7">
        <v>0</v>
      </c>
      <c r="BG207" s="46">
        <f t="shared" si="355"/>
        <v>0</v>
      </c>
      <c r="BH207" s="47">
        <v>0</v>
      </c>
      <c r="BI207" s="7">
        <v>0</v>
      </c>
      <c r="BJ207" s="46">
        <f t="shared" si="356"/>
        <v>0</v>
      </c>
      <c r="BK207" s="82">
        <v>3.5615600000000001</v>
      </c>
      <c r="BL207" s="7">
        <v>3.26</v>
      </c>
      <c r="BM207" s="46">
        <f t="shared" si="357"/>
        <v>915.32923774975006</v>
      </c>
      <c r="BN207" s="47">
        <v>0</v>
      </c>
      <c r="BO207" s="7">
        <v>0</v>
      </c>
      <c r="BP207" s="46">
        <f t="shared" si="358"/>
        <v>0</v>
      </c>
      <c r="BQ207" s="47">
        <v>0</v>
      </c>
      <c r="BR207" s="7">
        <v>0</v>
      </c>
      <c r="BS207" s="46">
        <f t="shared" si="359"/>
        <v>0</v>
      </c>
      <c r="BT207" s="9">
        <f t="shared" si="313"/>
        <v>9.1590699999999998</v>
      </c>
      <c r="BU207" s="15">
        <f t="shared" si="314"/>
        <v>9.3679999999999986</v>
      </c>
    </row>
    <row r="208" spans="1:73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361"/>
        <v>0</v>
      </c>
      <c r="F208" s="47">
        <v>0</v>
      </c>
      <c r="G208" s="7">
        <v>0</v>
      </c>
      <c r="H208" s="46">
        <f t="shared" si="338"/>
        <v>0</v>
      </c>
      <c r="I208" s="47">
        <v>0</v>
      </c>
      <c r="J208" s="7">
        <v>0</v>
      </c>
      <c r="K208" s="46">
        <f t="shared" si="339"/>
        <v>0</v>
      </c>
      <c r="L208" s="47">
        <v>0</v>
      </c>
      <c r="M208" s="7">
        <v>0</v>
      </c>
      <c r="N208" s="46">
        <f t="shared" si="340"/>
        <v>0</v>
      </c>
      <c r="O208" s="47">
        <v>0</v>
      </c>
      <c r="P208" s="7">
        <v>0</v>
      </c>
      <c r="Q208" s="46">
        <f t="shared" si="341"/>
        <v>0</v>
      </c>
      <c r="R208" s="47">
        <v>0</v>
      </c>
      <c r="S208" s="7">
        <v>0</v>
      </c>
      <c r="T208" s="46">
        <f t="shared" si="342"/>
        <v>0</v>
      </c>
      <c r="U208" s="47">
        <v>0</v>
      </c>
      <c r="V208" s="7">
        <v>0</v>
      </c>
      <c r="W208" s="46">
        <f t="shared" si="343"/>
        <v>0</v>
      </c>
      <c r="X208" s="47">
        <v>0</v>
      </c>
      <c r="Y208" s="7">
        <v>0</v>
      </c>
      <c r="Z208" s="46">
        <f t="shared" si="344"/>
        <v>0</v>
      </c>
      <c r="AA208" s="47">
        <v>0</v>
      </c>
      <c r="AB208" s="7">
        <v>0</v>
      </c>
      <c r="AC208" s="46">
        <f t="shared" si="345"/>
        <v>0</v>
      </c>
      <c r="AD208" s="47">
        <v>0</v>
      </c>
      <c r="AE208" s="7">
        <v>0</v>
      </c>
      <c r="AF208" s="46">
        <f t="shared" si="346"/>
        <v>0</v>
      </c>
      <c r="AG208" s="47">
        <v>0</v>
      </c>
      <c r="AH208" s="7">
        <v>0</v>
      </c>
      <c r="AI208" s="46">
        <f t="shared" si="347"/>
        <v>0</v>
      </c>
      <c r="AJ208" s="47">
        <v>0</v>
      </c>
      <c r="AK208" s="7">
        <v>0</v>
      </c>
      <c r="AL208" s="46">
        <f t="shared" si="348"/>
        <v>0</v>
      </c>
      <c r="AM208" s="47">
        <v>0</v>
      </c>
      <c r="AN208" s="7">
        <v>0</v>
      </c>
      <c r="AO208" s="46">
        <f t="shared" si="349"/>
        <v>0</v>
      </c>
      <c r="AP208" s="47">
        <v>0</v>
      </c>
      <c r="AQ208" s="7">
        <v>0</v>
      </c>
      <c r="AR208" s="46">
        <f t="shared" si="350"/>
        <v>0</v>
      </c>
      <c r="AS208" s="47">
        <v>0</v>
      </c>
      <c r="AT208" s="7">
        <v>0</v>
      </c>
      <c r="AU208" s="46">
        <f t="shared" si="351"/>
        <v>0</v>
      </c>
      <c r="AV208" s="47">
        <v>0</v>
      </c>
      <c r="AW208" s="7">
        <v>0</v>
      </c>
      <c r="AX208" s="46">
        <f t="shared" si="352"/>
        <v>0</v>
      </c>
      <c r="AY208" s="47">
        <v>0</v>
      </c>
      <c r="AZ208" s="7">
        <v>0</v>
      </c>
      <c r="BA208" s="46">
        <f t="shared" si="353"/>
        <v>0</v>
      </c>
      <c r="BB208" s="47">
        <v>0</v>
      </c>
      <c r="BC208" s="7">
        <v>0</v>
      </c>
      <c r="BD208" s="46">
        <f t="shared" si="354"/>
        <v>0</v>
      </c>
      <c r="BE208" s="47">
        <v>0</v>
      </c>
      <c r="BF208" s="7">
        <v>0</v>
      </c>
      <c r="BG208" s="46">
        <f t="shared" si="355"/>
        <v>0</v>
      </c>
      <c r="BH208" s="47">
        <v>0</v>
      </c>
      <c r="BI208" s="7">
        <v>0</v>
      </c>
      <c r="BJ208" s="46">
        <f t="shared" si="356"/>
        <v>0</v>
      </c>
      <c r="BK208" s="47">
        <v>0</v>
      </c>
      <c r="BL208" s="7">
        <v>0</v>
      </c>
      <c r="BM208" s="46">
        <f t="shared" si="357"/>
        <v>0</v>
      </c>
      <c r="BN208" s="47">
        <v>0</v>
      </c>
      <c r="BO208" s="7">
        <v>0</v>
      </c>
      <c r="BP208" s="46">
        <f t="shared" si="358"/>
        <v>0</v>
      </c>
      <c r="BQ208" s="47">
        <v>0</v>
      </c>
      <c r="BR208" s="7">
        <v>0</v>
      </c>
      <c r="BS208" s="46">
        <f t="shared" si="359"/>
        <v>0</v>
      </c>
      <c r="BT208" s="9">
        <f t="shared" si="313"/>
        <v>0</v>
      </c>
      <c r="BU208" s="15">
        <f t="shared" si="314"/>
        <v>0</v>
      </c>
    </row>
    <row r="209" spans="1:73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361"/>
        <v>0</v>
      </c>
      <c r="F209" s="47">
        <v>0</v>
      </c>
      <c r="G209" s="7">
        <v>0</v>
      </c>
      <c r="H209" s="46">
        <f t="shared" si="338"/>
        <v>0</v>
      </c>
      <c r="I209" s="47">
        <v>0</v>
      </c>
      <c r="J209" s="7">
        <v>0</v>
      </c>
      <c r="K209" s="46">
        <f t="shared" si="339"/>
        <v>0</v>
      </c>
      <c r="L209" s="47">
        <v>0</v>
      </c>
      <c r="M209" s="7">
        <v>0</v>
      </c>
      <c r="N209" s="46">
        <f t="shared" si="340"/>
        <v>0</v>
      </c>
      <c r="O209" s="47">
        <v>0</v>
      </c>
      <c r="P209" s="7">
        <v>0</v>
      </c>
      <c r="Q209" s="46">
        <f t="shared" si="341"/>
        <v>0</v>
      </c>
      <c r="R209" s="47">
        <v>0</v>
      </c>
      <c r="S209" s="7">
        <v>0</v>
      </c>
      <c r="T209" s="46">
        <f t="shared" si="342"/>
        <v>0</v>
      </c>
      <c r="U209" s="47">
        <v>0</v>
      </c>
      <c r="V209" s="7">
        <v>0</v>
      </c>
      <c r="W209" s="46">
        <f t="shared" si="343"/>
        <v>0</v>
      </c>
      <c r="X209" s="47">
        <v>0</v>
      </c>
      <c r="Y209" s="7">
        <v>0</v>
      </c>
      <c r="Z209" s="46">
        <f t="shared" si="344"/>
        <v>0</v>
      </c>
      <c r="AA209" s="47">
        <v>0</v>
      </c>
      <c r="AB209" s="7">
        <v>0</v>
      </c>
      <c r="AC209" s="46">
        <f t="shared" si="345"/>
        <v>0</v>
      </c>
      <c r="AD209" s="47">
        <v>0</v>
      </c>
      <c r="AE209" s="7">
        <v>0</v>
      </c>
      <c r="AF209" s="46">
        <f t="shared" si="346"/>
        <v>0</v>
      </c>
      <c r="AG209" s="47">
        <v>0</v>
      </c>
      <c r="AH209" s="7">
        <v>0</v>
      </c>
      <c r="AI209" s="46">
        <f t="shared" si="347"/>
        <v>0</v>
      </c>
      <c r="AJ209" s="47">
        <v>0</v>
      </c>
      <c r="AK209" s="7">
        <v>0</v>
      </c>
      <c r="AL209" s="46">
        <f t="shared" si="348"/>
        <v>0</v>
      </c>
      <c r="AM209" s="47">
        <v>0</v>
      </c>
      <c r="AN209" s="7">
        <v>0</v>
      </c>
      <c r="AO209" s="46">
        <f t="shared" si="349"/>
        <v>0</v>
      </c>
      <c r="AP209" s="47">
        <v>0</v>
      </c>
      <c r="AQ209" s="7">
        <v>0</v>
      </c>
      <c r="AR209" s="46">
        <f t="shared" si="350"/>
        <v>0</v>
      </c>
      <c r="AS209" s="47">
        <v>0</v>
      </c>
      <c r="AT209" s="7">
        <v>0</v>
      </c>
      <c r="AU209" s="46">
        <f t="shared" si="351"/>
        <v>0</v>
      </c>
      <c r="AV209" s="47">
        <v>0</v>
      </c>
      <c r="AW209" s="7">
        <v>0</v>
      </c>
      <c r="AX209" s="46">
        <f t="shared" si="352"/>
        <v>0</v>
      </c>
      <c r="AY209" s="47">
        <v>0</v>
      </c>
      <c r="AZ209" s="7">
        <v>0</v>
      </c>
      <c r="BA209" s="46">
        <f t="shared" si="353"/>
        <v>0</v>
      </c>
      <c r="BB209" s="47">
        <v>0</v>
      </c>
      <c r="BC209" s="7">
        <v>0</v>
      </c>
      <c r="BD209" s="46">
        <f t="shared" si="354"/>
        <v>0</v>
      </c>
      <c r="BE209" s="47">
        <v>0</v>
      </c>
      <c r="BF209" s="7">
        <v>0</v>
      </c>
      <c r="BG209" s="46">
        <f t="shared" si="355"/>
        <v>0</v>
      </c>
      <c r="BH209" s="47">
        <v>0</v>
      </c>
      <c r="BI209" s="7">
        <v>0</v>
      </c>
      <c r="BJ209" s="46">
        <f t="shared" si="356"/>
        <v>0</v>
      </c>
      <c r="BK209" s="47">
        <v>0</v>
      </c>
      <c r="BL209" s="7">
        <v>0</v>
      </c>
      <c r="BM209" s="46">
        <f t="shared" si="357"/>
        <v>0</v>
      </c>
      <c r="BN209" s="47">
        <v>0</v>
      </c>
      <c r="BO209" s="7">
        <v>0</v>
      </c>
      <c r="BP209" s="46">
        <f t="shared" si="358"/>
        <v>0</v>
      </c>
      <c r="BQ209" s="47">
        <v>0</v>
      </c>
      <c r="BR209" s="7">
        <v>0</v>
      </c>
      <c r="BS209" s="46">
        <f t="shared" si="359"/>
        <v>0</v>
      </c>
      <c r="BT209" s="9">
        <f t="shared" si="313"/>
        <v>0</v>
      </c>
      <c r="BU209" s="15">
        <f t="shared" si="314"/>
        <v>0</v>
      </c>
    </row>
    <row r="210" spans="1:73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361"/>
        <v>0</v>
      </c>
      <c r="F210" s="47">
        <v>0</v>
      </c>
      <c r="G210" s="7">
        <v>0</v>
      </c>
      <c r="H210" s="46">
        <f t="shared" si="338"/>
        <v>0</v>
      </c>
      <c r="I210" s="47">
        <v>0</v>
      </c>
      <c r="J210" s="7">
        <v>0</v>
      </c>
      <c r="K210" s="46">
        <f t="shared" si="339"/>
        <v>0</v>
      </c>
      <c r="L210" s="47">
        <v>0</v>
      </c>
      <c r="M210" s="7">
        <v>0</v>
      </c>
      <c r="N210" s="46">
        <f t="shared" si="340"/>
        <v>0</v>
      </c>
      <c r="O210" s="47">
        <v>0</v>
      </c>
      <c r="P210" s="7">
        <v>0</v>
      </c>
      <c r="Q210" s="46">
        <f t="shared" si="341"/>
        <v>0</v>
      </c>
      <c r="R210" s="47">
        <v>0</v>
      </c>
      <c r="S210" s="7">
        <v>0</v>
      </c>
      <c r="T210" s="46">
        <f t="shared" si="342"/>
        <v>0</v>
      </c>
      <c r="U210" s="47">
        <v>0</v>
      </c>
      <c r="V210" s="7">
        <v>0</v>
      </c>
      <c r="W210" s="46">
        <f t="shared" si="343"/>
        <v>0</v>
      </c>
      <c r="X210" s="47">
        <v>0</v>
      </c>
      <c r="Y210" s="7">
        <v>0</v>
      </c>
      <c r="Z210" s="46">
        <f t="shared" si="344"/>
        <v>0</v>
      </c>
      <c r="AA210" s="47">
        <v>0</v>
      </c>
      <c r="AB210" s="7">
        <v>0</v>
      </c>
      <c r="AC210" s="46">
        <f t="shared" si="345"/>
        <v>0</v>
      </c>
      <c r="AD210" s="47">
        <v>0</v>
      </c>
      <c r="AE210" s="7">
        <v>0</v>
      </c>
      <c r="AF210" s="46">
        <f t="shared" si="346"/>
        <v>0</v>
      </c>
      <c r="AG210" s="47">
        <v>0</v>
      </c>
      <c r="AH210" s="7">
        <v>0</v>
      </c>
      <c r="AI210" s="46">
        <f t="shared" si="347"/>
        <v>0</v>
      </c>
      <c r="AJ210" s="47">
        <v>0</v>
      </c>
      <c r="AK210" s="7">
        <v>0</v>
      </c>
      <c r="AL210" s="46">
        <f t="shared" si="348"/>
        <v>0</v>
      </c>
      <c r="AM210" s="47">
        <v>0</v>
      </c>
      <c r="AN210" s="7">
        <v>0</v>
      </c>
      <c r="AO210" s="46">
        <f t="shared" si="349"/>
        <v>0</v>
      </c>
      <c r="AP210" s="47">
        <v>0</v>
      </c>
      <c r="AQ210" s="7">
        <v>0</v>
      </c>
      <c r="AR210" s="46">
        <f t="shared" si="350"/>
        <v>0</v>
      </c>
      <c r="AS210" s="47">
        <v>0</v>
      </c>
      <c r="AT210" s="7">
        <v>0</v>
      </c>
      <c r="AU210" s="46">
        <f t="shared" si="351"/>
        <v>0</v>
      </c>
      <c r="AV210" s="47">
        <v>0</v>
      </c>
      <c r="AW210" s="7">
        <v>0</v>
      </c>
      <c r="AX210" s="46">
        <f t="shared" si="352"/>
        <v>0</v>
      </c>
      <c r="AY210" s="47">
        <v>0</v>
      </c>
      <c r="AZ210" s="7">
        <v>0</v>
      </c>
      <c r="BA210" s="46">
        <f t="shared" si="353"/>
        <v>0</v>
      </c>
      <c r="BB210" s="47">
        <v>0</v>
      </c>
      <c r="BC210" s="7">
        <v>0</v>
      </c>
      <c r="BD210" s="46">
        <f t="shared" si="354"/>
        <v>0</v>
      </c>
      <c r="BE210" s="47">
        <v>0</v>
      </c>
      <c r="BF210" s="7">
        <v>0</v>
      </c>
      <c r="BG210" s="46">
        <f t="shared" si="355"/>
        <v>0</v>
      </c>
      <c r="BH210" s="47">
        <v>0</v>
      </c>
      <c r="BI210" s="7">
        <v>0</v>
      </c>
      <c r="BJ210" s="46">
        <f t="shared" si="356"/>
        <v>0</v>
      </c>
      <c r="BK210" s="47">
        <v>0</v>
      </c>
      <c r="BL210" s="7">
        <v>0</v>
      </c>
      <c r="BM210" s="46">
        <f t="shared" si="357"/>
        <v>0</v>
      </c>
      <c r="BN210" s="47">
        <v>0</v>
      </c>
      <c r="BO210" s="7">
        <v>0</v>
      </c>
      <c r="BP210" s="46">
        <f t="shared" si="358"/>
        <v>0</v>
      </c>
      <c r="BQ210" s="47">
        <v>0</v>
      </c>
      <c r="BR210" s="7">
        <v>0</v>
      </c>
      <c r="BS210" s="46">
        <f t="shared" si="359"/>
        <v>0</v>
      </c>
      <c r="BT210" s="9">
        <f t="shared" si="313"/>
        <v>0</v>
      </c>
      <c r="BU210" s="15">
        <f t="shared" si="314"/>
        <v>0</v>
      </c>
    </row>
    <row r="211" spans="1:73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361"/>
        <v>0</v>
      </c>
      <c r="F211" s="47">
        <v>0</v>
      </c>
      <c r="G211" s="7">
        <v>0</v>
      </c>
      <c r="H211" s="46">
        <f t="shared" si="338"/>
        <v>0</v>
      </c>
      <c r="I211" s="47">
        <v>0</v>
      </c>
      <c r="J211" s="7">
        <v>0</v>
      </c>
      <c r="K211" s="46">
        <f t="shared" si="339"/>
        <v>0</v>
      </c>
      <c r="L211" s="47">
        <v>0</v>
      </c>
      <c r="M211" s="7">
        <v>0</v>
      </c>
      <c r="N211" s="46">
        <f t="shared" si="340"/>
        <v>0</v>
      </c>
      <c r="O211" s="47">
        <v>0</v>
      </c>
      <c r="P211" s="7">
        <v>0</v>
      </c>
      <c r="Q211" s="46">
        <f t="shared" si="341"/>
        <v>0</v>
      </c>
      <c r="R211" s="47">
        <v>0</v>
      </c>
      <c r="S211" s="7">
        <v>0</v>
      </c>
      <c r="T211" s="46">
        <f t="shared" si="342"/>
        <v>0</v>
      </c>
      <c r="U211" s="47">
        <v>0</v>
      </c>
      <c r="V211" s="7">
        <v>0</v>
      </c>
      <c r="W211" s="46">
        <f t="shared" si="343"/>
        <v>0</v>
      </c>
      <c r="X211" s="47">
        <v>0</v>
      </c>
      <c r="Y211" s="7">
        <v>0</v>
      </c>
      <c r="Z211" s="46">
        <f t="shared" si="344"/>
        <v>0</v>
      </c>
      <c r="AA211" s="47">
        <v>0</v>
      </c>
      <c r="AB211" s="7">
        <v>0</v>
      </c>
      <c r="AC211" s="46">
        <f t="shared" si="345"/>
        <v>0</v>
      </c>
      <c r="AD211" s="47">
        <v>0</v>
      </c>
      <c r="AE211" s="7">
        <v>0</v>
      </c>
      <c r="AF211" s="46">
        <f t="shared" si="346"/>
        <v>0</v>
      </c>
      <c r="AG211" s="47">
        <v>0</v>
      </c>
      <c r="AH211" s="7">
        <v>0</v>
      </c>
      <c r="AI211" s="46">
        <f t="shared" si="347"/>
        <v>0</v>
      </c>
      <c r="AJ211" s="47">
        <v>0</v>
      </c>
      <c r="AK211" s="7">
        <v>0</v>
      </c>
      <c r="AL211" s="46">
        <f t="shared" si="348"/>
        <v>0</v>
      </c>
      <c r="AM211" s="47">
        <v>0</v>
      </c>
      <c r="AN211" s="7">
        <v>0</v>
      </c>
      <c r="AO211" s="46">
        <f t="shared" si="349"/>
        <v>0</v>
      </c>
      <c r="AP211" s="47">
        <v>0</v>
      </c>
      <c r="AQ211" s="7">
        <v>0</v>
      </c>
      <c r="AR211" s="46">
        <f t="shared" si="350"/>
        <v>0</v>
      </c>
      <c r="AS211" s="47">
        <v>0</v>
      </c>
      <c r="AT211" s="7">
        <v>0</v>
      </c>
      <c r="AU211" s="46">
        <f t="shared" si="351"/>
        <v>0</v>
      </c>
      <c r="AV211" s="47">
        <v>0</v>
      </c>
      <c r="AW211" s="7">
        <v>0</v>
      </c>
      <c r="AX211" s="46">
        <f t="shared" si="352"/>
        <v>0</v>
      </c>
      <c r="AY211" s="47">
        <v>0</v>
      </c>
      <c r="AZ211" s="7">
        <v>0</v>
      </c>
      <c r="BA211" s="46">
        <f t="shared" si="353"/>
        <v>0</v>
      </c>
      <c r="BB211" s="47">
        <v>0</v>
      </c>
      <c r="BC211" s="7">
        <v>0</v>
      </c>
      <c r="BD211" s="46">
        <f t="shared" si="354"/>
        <v>0</v>
      </c>
      <c r="BE211" s="47">
        <v>0</v>
      </c>
      <c r="BF211" s="7">
        <v>0</v>
      </c>
      <c r="BG211" s="46">
        <f t="shared" si="355"/>
        <v>0</v>
      </c>
      <c r="BH211" s="47">
        <v>0</v>
      </c>
      <c r="BI211" s="7">
        <v>0</v>
      </c>
      <c r="BJ211" s="46">
        <f t="shared" si="356"/>
        <v>0</v>
      </c>
      <c r="BK211" s="47">
        <v>0</v>
      </c>
      <c r="BL211" s="7">
        <v>0</v>
      </c>
      <c r="BM211" s="46">
        <f t="shared" si="357"/>
        <v>0</v>
      </c>
      <c r="BN211" s="47">
        <v>0</v>
      </c>
      <c r="BO211" s="7">
        <v>0</v>
      </c>
      <c r="BP211" s="46">
        <f t="shared" si="358"/>
        <v>0</v>
      </c>
      <c r="BQ211" s="47">
        <v>0</v>
      </c>
      <c r="BR211" s="7">
        <v>0</v>
      </c>
      <c r="BS211" s="46">
        <f t="shared" si="359"/>
        <v>0</v>
      </c>
      <c r="BT211" s="9">
        <f>SUM(BQ211,BK211,BH211,AY211,AS211,AP211,AJ211,AG211,AA211,R211,L211,C211,BN211,BB211,U211,O211,AM211,AD211,I211,F211,X211,BE211)+AV211</f>
        <v>0</v>
      </c>
      <c r="BU211" s="15">
        <f>SUM(BR211,BL211,BI211,AZ211,AT211,AQ211,AK211,AH211,AB211,S211,M211,D211,BO211,BC211,V211,P211,AN211,AE211,J211,G211,Y211,BF211)+AW211</f>
        <v>0</v>
      </c>
    </row>
    <row r="212" spans="1:73" x14ac:dyDescent="0.3">
      <c r="A212" s="60">
        <v>2021</v>
      </c>
      <c r="B212" s="56" t="s">
        <v>16</v>
      </c>
      <c r="C212" s="47">
        <v>0</v>
      </c>
      <c r="D212" s="7">
        <v>0</v>
      </c>
      <c r="E212" s="46">
        <f t="shared" si="361"/>
        <v>0</v>
      </c>
      <c r="F212" s="47">
        <v>0</v>
      </c>
      <c r="G212" s="7">
        <v>0</v>
      </c>
      <c r="H212" s="46">
        <f t="shared" si="338"/>
        <v>0</v>
      </c>
      <c r="I212" s="47">
        <v>0</v>
      </c>
      <c r="J212" s="7">
        <v>0</v>
      </c>
      <c r="K212" s="46">
        <f t="shared" si="339"/>
        <v>0</v>
      </c>
      <c r="L212" s="47">
        <v>0</v>
      </c>
      <c r="M212" s="7">
        <v>0</v>
      </c>
      <c r="N212" s="46">
        <f t="shared" si="340"/>
        <v>0</v>
      </c>
      <c r="O212" s="47">
        <v>0</v>
      </c>
      <c r="P212" s="7">
        <v>0</v>
      </c>
      <c r="Q212" s="46">
        <f t="shared" si="341"/>
        <v>0</v>
      </c>
      <c r="R212" s="47">
        <v>0</v>
      </c>
      <c r="S212" s="7">
        <v>0</v>
      </c>
      <c r="T212" s="46">
        <f t="shared" si="342"/>
        <v>0</v>
      </c>
      <c r="U212" s="47">
        <v>0</v>
      </c>
      <c r="V212" s="7">
        <v>0</v>
      </c>
      <c r="W212" s="46">
        <f t="shared" si="343"/>
        <v>0</v>
      </c>
      <c r="X212" s="47">
        <v>0</v>
      </c>
      <c r="Y212" s="7">
        <v>0</v>
      </c>
      <c r="Z212" s="46">
        <f t="shared" si="344"/>
        <v>0</v>
      </c>
      <c r="AA212" s="47">
        <v>0</v>
      </c>
      <c r="AB212" s="7">
        <v>0</v>
      </c>
      <c r="AC212" s="46">
        <f t="shared" si="345"/>
        <v>0</v>
      </c>
      <c r="AD212" s="47">
        <v>0</v>
      </c>
      <c r="AE212" s="7">
        <v>0</v>
      </c>
      <c r="AF212" s="46">
        <f t="shared" si="346"/>
        <v>0</v>
      </c>
      <c r="AG212" s="47">
        <v>0</v>
      </c>
      <c r="AH212" s="7">
        <v>0</v>
      </c>
      <c r="AI212" s="46">
        <f t="shared" si="347"/>
        <v>0</v>
      </c>
      <c r="AJ212" s="47">
        <v>0</v>
      </c>
      <c r="AK212" s="7">
        <v>0</v>
      </c>
      <c r="AL212" s="46">
        <f t="shared" si="348"/>
        <v>0</v>
      </c>
      <c r="AM212" s="47">
        <v>0</v>
      </c>
      <c r="AN212" s="7">
        <v>0</v>
      </c>
      <c r="AO212" s="46">
        <f t="shared" si="349"/>
        <v>0</v>
      </c>
      <c r="AP212" s="47">
        <v>0</v>
      </c>
      <c r="AQ212" s="7">
        <v>0</v>
      </c>
      <c r="AR212" s="46">
        <f t="shared" si="350"/>
        <v>0</v>
      </c>
      <c r="AS212" s="47">
        <v>0</v>
      </c>
      <c r="AT212" s="7">
        <v>0</v>
      </c>
      <c r="AU212" s="46">
        <f t="shared" si="351"/>
        <v>0</v>
      </c>
      <c r="AV212" s="47">
        <v>0</v>
      </c>
      <c r="AW212" s="7">
        <v>0</v>
      </c>
      <c r="AX212" s="46">
        <f t="shared" si="352"/>
        <v>0</v>
      </c>
      <c r="AY212" s="47">
        <v>0</v>
      </c>
      <c r="AZ212" s="7">
        <v>0</v>
      </c>
      <c r="BA212" s="46">
        <f t="shared" si="353"/>
        <v>0</v>
      </c>
      <c r="BB212" s="47">
        <v>0</v>
      </c>
      <c r="BC212" s="7">
        <v>0</v>
      </c>
      <c r="BD212" s="46">
        <f t="shared" si="354"/>
        <v>0</v>
      </c>
      <c r="BE212" s="47">
        <v>0</v>
      </c>
      <c r="BF212" s="7">
        <v>0</v>
      </c>
      <c r="BG212" s="46">
        <f t="shared" si="355"/>
        <v>0</v>
      </c>
      <c r="BH212" s="47">
        <v>0</v>
      </c>
      <c r="BI212" s="7">
        <v>0</v>
      </c>
      <c r="BJ212" s="46">
        <f t="shared" si="356"/>
        <v>0</v>
      </c>
      <c r="BK212" s="47">
        <v>0</v>
      </c>
      <c r="BL212" s="7">
        <v>0</v>
      </c>
      <c r="BM212" s="46">
        <f t="shared" si="357"/>
        <v>0</v>
      </c>
      <c r="BN212" s="47">
        <v>0</v>
      </c>
      <c r="BO212" s="7">
        <v>0</v>
      </c>
      <c r="BP212" s="46">
        <f t="shared" si="358"/>
        <v>0</v>
      </c>
      <c r="BQ212" s="47">
        <v>0</v>
      </c>
      <c r="BR212" s="7">
        <v>0</v>
      </c>
      <c r="BS212" s="46">
        <f t="shared" si="359"/>
        <v>0</v>
      </c>
      <c r="BT212" s="9">
        <f t="shared" ref="BT212:BT213" si="362">SUM(BQ212,BK212,BH212,AY212,AS212,AP212,AJ212,AG212,AA212,R212,L212,C212,BN212,BB212,U212,O212,AM212,AD212,I212,F212,X212,BE212)+AV212</f>
        <v>0</v>
      </c>
      <c r="BU212" s="15">
        <f t="shared" ref="BU212:BU213" si="363">SUM(BR212,BL212,BI212,AZ212,AT212,AQ212,AK212,AH212,AB212,S212,M212,D212,BO212,BC212,V212,P212,AN212,AE212,J212,G212,Y212,BF212)+AW212</f>
        <v>0</v>
      </c>
    </row>
    <row r="213" spans="1:73" ht="15" thickBot="1" x14ac:dyDescent="0.35">
      <c r="A213" s="65"/>
      <c r="B213" s="68" t="s">
        <v>17</v>
      </c>
      <c r="C213" s="69">
        <f t="shared" ref="C213:D213" si="364">SUM(C201:C212)</f>
        <v>0</v>
      </c>
      <c r="D213" s="70">
        <f t="shared" si="364"/>
        <v>0</v>
      </c>
      <c r="E213" s="71"/>
      <c r="F213" s="69">
        <f t="shared" ref="F213:G213" si="365">SUM(F201:F212)</f>
        <v>0</v>
      </c>
      <c r="G213" s="70">
        <f t="shared" si="365"/>
        <v>0</v>
      </c>
      <c r="H213" s="71"/>
      <c r="I213" s="69">
        <f t="shared" ref="I213:J213" si="366">SUM(I201:I212)</f>
        <v>0</v>
      </c>
      <c r="J213" s="70">
        <f t="shared" si="366"/>
        <v>0</v>
      </c>
      <c r="K213" s="71"/>
      <c r="L213" s="69">
        <f t="shared" ref="L213:M213" si="367">SUM(L201:L212)</f>
        <v>7.4892500000000002</v>
      </c>
      <c r="M213" s="70">
        <f t="shared" si="367"/>
        <v>11.478</v>
      </c>
      <c r="N213" s="71"/>
      <c r="O213" s="69">
        <f t="shared" ref="O213:P213" si="368">SUM(O201:O212)</f>
        <v>0</v>
      </c>
      <c r="P213" s="70">
        <f t="shared" si="368"/>
        <v>0</v>
      </c>
      <c r="Q213" s="71"/>
      <c r="R213" s="69">
        <f t="shared" ref="R213:S213" si="369">SUM(R201:R212)</f>
        <v>0</v>
      </c>
      <c r="S213" s="70">
        <f t="shared" si="369"/>
        <v>0</v>
      </c>
      <c r="T213" s="71"/>
      <c r="U213" s="69">
        <f t="shared" ref="U213:V213" si="370">SUM(U201:U212)</f>
        <v>0</v>
      </c>
      <c r="V213" s="70">
        <f t="shared" si="370"/>
        <v>0</v>
      </c>
      <c r="W213" s="71"/>
      <c r="X213" s="69">
        <f t="shared" ref="X213:Y213" si="371">SUM(X201:X212)</f>
        <v>0</v>
      </c>
      <c r="Y213" s="70">
        <f t="shared" si="371"/>
        <v>0</v>
      </c>
      <c r="Z213" s="71"/>
      <c r="AA213" s="69">
        <f t="shared" ref="AA213:AB213" si="372">SUM(AA201:AA212)</f>
        <v>0</v>
      </c>
      <c r="AB213" s="70">
        <f t="shared" si="372"/>
        <v>0</v>
      </c>
      <c r="AC213" s="71"/>
      <c r="AD213" s="69">
        <f t="shared" ref="AD213:AE213" si="373">SUM(AD201:AD212)</f>
        <v>0</v>
      </c>
      <c r="AE213" s="70">
        <f t="shared" si="373"/>
        <v>0</v>
      </c>
      <c r="AF213" s="71"/>
      <c r="AG213" s="69">
        <f t="shared" ref="AG213:AH213" si="374">SUM(AG201:AG212)</f>
        <v>0</v>
      </c>
      <c r="AH213" s="70">
        <f t="shared" si="374"/>
        <v>0</v>
      </c>
      <c r="AI213" s="71"/>
      <c r="AJ213" s="69">
        <f t="shared" ref="AJ213:AK213" si="375">SUM(AJ201:AJ212)</f>
        <v>0</v>
      </c>
      <c r="AK213" s="70">
        <f t="shared" si="375"/>
        <v>0</v>
      </c>
      <c r="AL213" s="71"/>
      <c r="AM213" s="69">
        <f t="shared" ref="AM213:AN213" si="376">SUM(AM201:AM212)</f>
        <v>0</v>
      </c>
      <c r="AN213" s="70">
        <f t="shared" si="376"/>
        <v>0</v>
      </c>
      <c r="AO213" s="71"/>
      <c r="AP213" s="69">
        <f t="shared" ref="AP213:AQ213" si="377">SUM(AP201:AP212)</f>
        <v>0</v>
      </c>
      <c r="AQ213" s="70">
        <f t="shared" si="377"/>
        <v>0</v>
      </c>
      <c r="AR213" s="71"/>
      <c r="AS213" s="69">
        <f t="shared" ref="AS213:AT213" si="378">SUM(AS201:AS212)</f>
        <v>0</v>
      </c>
      <c r="AT213" s="70">
        <f t="shared" si="378"/>
        <v>0</v>
      </c>
      <c r="AU213" s="71"/>
      <c r="AV213" s="69">
        <f t="shared" ref="AV213:AW213" si="379">SUM(AV201:AV212)</f>
        <v>0</v>
      </c>
      <c r="AW213" s="70">
        <f t="shared" si="379"/>
        <v>0</v>
      </c>
      <c r="AX213" s="71"/>
      <c r="AY213" s="69">
        <f t="shared" ref="AY213:AZ213" si="380">SUM(AY201:AY212)</f>
        <v>0</v>
      </c>
      <c r="AZ213" s="70">
        <f t="shared" si="380"/>
        <v>0</v>
      </c>
      <c r="BA213" s="71"/>
      <c r="BB213" s="69">
        <f t="shared" ref="BB213:BC213" si="381">SUM(BB201:BB212)</f>
        <v>0</v>
      </c>
      <c r="BC213" s="70">
        <f t="shared" si="381"/>
        <v>0</v>
      </c>
      <c r="BD213" s="71"/>
      <c r="BE213" s="69">
        <f t="shared" ref="BE213:BF213" si="382">SUM(BE201:BE212)</f>
        <v>0</v>
      </c>
      <c r="BF213" s="70">
        <f t="shared" si="382"/>
        <v>0</v>
      </c>
      <c r="BG213" s="71"/>
      <c r="BH213" s="69">
        <f t="shared" ref="BH213:BI213" si="383">SUM(BH201:BH212)</f>
        <v>0</v>
      </c>
      <c r="BI213" s="70">
        <f t="shared" si="383"/>
        <v>0</v>
      </c>
      <c r="BJ213" s="71"/>
      <c r="BK213" s="69">
        <f t="shared" ref="BK213:BL213" si="384">SUM(BK201:BK212)</f>
        <v>3.5615600000000001</v>
      </c>
      <c r="BL213" s="70">
        <f t="shared" si="384"/>
        <v>3.26</v>
      </c>
      <c r="BM213" s="71"/>
      <c r="BN213" s="69">
        <f t="shared" ref="BN213:BO213" si="385">SUM(BN201:BN212)</f>
        <v>0</v>
      </c>
      <c r="BO213" s="70">
        <f t="shared" si="385"/>
        <v>0</v>
      </c>
      <c r="BP213" s="71"/>
      <c r="BQ213" s="69">
        <f t="shared" ref="BQ213:BR213" si="386">SUM(BQ201:BQ212)</f>
        <v>0</v>
      </c>
      <c r="BR213" s="70">
        <f t="shared" si="386"/>
        <v>0</v>
      </c>
      <c r="BS213" s="71"/>
      <c r="BT213" s="30">
        <f t="shared" si="362"/>
        <v>11.05081</v>
      </c>
      <c r="BU213" s="31">
        <f t="shared" si="363"/>
        <v>14.738</v>
      </c>
    </row>
    <row r="214" spans="1:73" ht="18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387">IF(F214=0,0,G214/F214*1000)</f>
        <v>0</v>
      </c>
      <c r="I214" s="47">
        <v>0</v>
      </c>
      <c r="J214" s="7">
        <v>0</v>
      </c>
      <c r="K214" s="46">
        <f t="shared" ref="K214:K225" si="388">IF(I214=0,0,J214/I214*1000)</f>
        <v>0</v>
      </c>
      <c r="L214" s="47">
        <v>0</v>
      </c>
      <c r="M214" s="7">
        <v>0</v>
      </c>
      <c r="N214" s="46">
        <f t="shared" ref="N214:N225" si="389">IF(L214=0,0,M214/L214*1000)</f>
        <v>0</v>
      </c>
      <c r="O214" s="47">
        <v>0</v>
      </c>
      <c r="P214" s="7">
        <v>0</v>
      </c>
      <c r="Q214" s="46">
        <f t="shared" ref="Q214:Q225" si="390">IF(O214=0,0,P214/O214*1000)</f>
        <v>0</v>
      </c>
      <c r="R214" s="47">
        <v>0</v>
      </c>
      <c r="S214" s="7">
        <v>0</v>
      </c>
      <c r="T214" s="46">
        <f t="shared" ref="T214:T225" si="391">IF(R214=0,0,S214/R214*1000)</f>
        <v>0</v>
      </c>
      <c r="U214" s="47">
        <v>0</v>
      </c>
      <c r="V214" s="7">
        <v>0</v>
      </c>
      <c r="W214" s="46">
        <f t="shared" ref="W214:W225" si="392">IF(U214=0,0,V214/U214*1000)</f>
        <v>0</v>
      </c>
      <c r="X214" s="47">
        <v>0</v>
      </c>
      <c r="Y214" s="7">
        <v>0</v>
      </c>
      <c r="Z214" s="46">
        <f t="shared" ref="Z214:Z225" si="393">IF(X214=0,0,Y214/X214*1000)</f>
        <v>0</v>
      </c>
      <c r="AA214" s="47">
        <v>0</v>
      </c>
      <c r="AB214" s="7">
        <v>0</v>
      </c>
      <c r="AC214" s="46">
        <f t="shared" ref="AC214:AC225" si="394">IF(AA214=0,0,AB214/AA214*1000)</f>
        <v>0</v>
      </c>
      <c r="AD214" s="47">
        <v>0</v>
      </c>
      <c r="AE214" s="7">
        <v>0</v>
      </c>
      <c r="AF214" s="46">
        <f t="shared" ref="AF214:AF225" si="395">IF(AD214=0,0,AE214/AD214*1000)</f>
        <v>0</v>
      </c>
      <c r="AG214" s="47">
        <v>0</v>
      </c>
      <c r="AH214" s="7">
        <v>0</v>
      </c>
      <c r="AI214" s="46">
        <f t="shared" ref="AI214:AI225" si="396">IF(AG214=0,0,AH214/AG214*1000)</f>
        <v>0</v>
      </c>
      <c r="AJ214" s="47">
        <v>0</v>
      </c>
      <c r="AK214" s="7">
        <v>0</v>
      </c>
      <c r="AL214" s="46">
        <f t="shared" ref="AL214:AL225" si="397">IF(AJ214=0,0,AK214/AJ214*1000)</f>
        <v>0</v>
      </c>
      <c r="AM214" s="47">
        <v>0</v>
      </c>
      <c r="AN214" s="7">
        <v>0</v>
      </c>
      <c r="AO214" s="46">
        <f t="shared" ref="AO214:AO225" si="398">IF(AM214=0,0,AN214/AM214*1000)</f>
        <v>0</v>
      </c>
      <c r="AP214" s="47">
        <v>0</v>
      </c>
      <c r="AQ214" s="7">
        <v>0</v>
      </c>
      <c r="AR214" s="46">
        <f t="shared" ref="AR214:AR225" si="399">IF(AP214=0,0,AQ214/AP214*1000)</f>
        <v>0</v>
      </c>
      <c r="AS214" s="47">
        <v>0</v>
      </c>
      <c r="AT214" s="7">
        <v>0</v>
      </c>
      <c r="AU214" s="46">
        <f t="shared" ref="AU214:AU225" si="400">IF(AS214=0,0,AT214/AS214*1000)</f>
        <v>0</v>
      </c>
      <c r="AV214" s="47">
        <v>0</v>
      </c>
      <c r="AW214" s="7">
        <v>0</v>
      </c>
      <c r="AX214" s="46">
        <f t="shared" ref="AX214:AX225" si="401">IF(AV214=0,0,AW214/AV214*1000)</f>
        <v>0</v>
      </c>
      <c r="AY214" s="47">
        <v>0</v>
      </c>
      <c r="AZ214" s="7">
        <v>0</v>
      </c>
      <c r="BA214" s="46">
        <f t="shared" ref="BA214:BA225" si="402">IF(AY214=0,0,AZ214/AY214*1000)</f>
        <v>0</v>
      </c>
      <c r="BB214" s="47">
        <v>0</v>
      </c>
      <c r="BC214" s="7">
        <v>0</v>
      </c>
      <c r="BD214" s="46">
        <f t="shared" ref="BD214:BD225" si="403">IF(BB214=0,0,BC214/BB214*1000)</f>
        <v>0</v>
      </c>
      <c r="BE214" s="47">
        <v>0</v>
      </c>
      <c r="BF214" s="7">
        <v>0</v>
      </c>
      <c r="BG214" s="46">
        <f t="shared" ref="BG214:BG225" si="404">IF(BE214=0,0,BF214/BE214*1000)</f>
        <v>0</v>
      </c>
      <c r="BH214" s="47">
        <v>0</v>
      </c>
      <c r="BI214" s="7">
        <v>0</v>
      </c>
      <c r="BJ214" s="46">
        <f t="shared" ref="BJ214:BJ225" si="405">IF(BH214=0,0,BI214/BH214*1000)</f>
        <v>0</v>
      </c>
      <c r="BK214" s="47">
        <v>0</v>
      </c>
      <c r="BL214" s="7">
        <v>0</v>
      </c>
      <c r="BM214" s="46">
        <f t="shared" ref="BM214:BM225" si="406">IF(BK214=0,0,BL214/BK214*1000)</f>
        <v>0</v>
      </c>
      <c r="BN214" s="47">
        <v>0</v>
      </c>
      <c r="BO214" s="7">
        <v>0</v>
      </c>
      <c r="BP214" s="46">
        <f t="shared" ref="BP214:BP225" si="407">IF(BN214=0,0,BO214/BN214*1000)</f>
        <v>0</v>
      </c>
      <c r="BQ214" s="47">
        <v>0</v>
      </c>
      <c r="BR214" s="7">
        <v>0</v>
      </c>
      <c r="BS214" s="46">
        <f t="shared" ref="BS214:BS225" si="408">IF(BQ214=0,0,BR214/BQ214*1000)</f>
        <v>0</v>
      </c>
      <c r="BT214" s="9">
        <f>SUMIF($C$5:$BS$5,"Ton",C214:BS214)</f>
        <v>0</v>
      </c>
      <c r="BU214" s="15">
        <f>SUMIF($C$5:$BS$5,"F*",C214:BS214)</f>
        <v>0</v>
      </c>
    </row>
    <row r="215" spans="1:73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409">IF(C215=0,0,D215/C215*1000)</f>
        <v>0</v>
      </c>
      <c r="F215" s="47">
        <v>0</v>
      </c>
      <c r="G215" s="7">
        <v>0</v>
      </c>
      <c r="H215" s="46">
        <f t="shared" si="387"/>
        <v>0</v>
      </c>
      <c r="I215" s="47">
        <v>0</v>
      </c>
      <c r="J215" s="7">
        <v>0</v>
      </c>
      <c r="K215" s="46">
        <f t="shared" si="388"/>
        <v>0</v>
      </c>
      <c r="L215" s="47">
        <v>0</v>
      </c>
      <c r="M215" s="7">
        <v>0</v>
      </c>
      <c r="N215" s="46">
        <f t="shared" si="389"/>
        <v>0</v>
      </c>
      <c r="O215" s="82">
        <v>0.15</v>
      </c>
      <c r="P215" s="7">
        <v>34.593000000000004</v>
      </c>
      <c r="Q215" s="46">
        <f t="shared" si="390"/>
        <v>230620.00000000003</v>
      </c>
      <c r="R215" s="47">
        <v>0</v>
      </c>
      <c r="S215" s="7">
        <v>0</v>
      </c>
      <c r="T215" s="46">
        <f t="shared" si="391"/>
        <v>0</v>
      </c>
      <c r="U215" s="47">
        <v>0</v>
      </c>
      <c r="V215" s="7">
        <v>0</v>
      </c>
      <c r="W215" s="46">
        <f t="shared" si="392"/>
        <v>0</v>
      </c>
      <c r="X215" s="47">
        <v>0</v>
      </c>
      <c r="Y215" s="7">
        <v>0</v>
      </c>
      <c r="Z215" s="46">
        <f t="shared" si="393"/>
        <v>0</v>
      </c>
      <c r="AA215" s="47">
        <v>0</v>
      </c>
      <c r="AB215" s="7">
        <v>0</v>
      </c>
      <c r="AC215" s="46">
        <f t="shared" si="394"/>
        <v>0</v>
      </c>
      <c r="AD215" s="47">
        <v>0</v>
      </c>
      <c r="AE215" s="7">
        <v>0</v>
      </c>
      <c r="AF215" s="46">
        <f t="shared" si="395"/>
        <v>0</v>
      </c>
      <c r="AG215" s="47">
        <v>0</v>
      </c>
      <c r="AH215" s="7">
        <v>0</v>
      </c>
      <c r="AI215" s="46">
        <f t="shared" si="396"/>
        <v>0</v>
      </c>
      <c r="AJ215" s="47">
        <v>0</v>
      </c>
      <c r="AK215" s="7">
        <v>0</v>
      </c>
      <c r="AL215" s="46">
        <f t="shared" si="397"/>
        <v>0</v>
      </c>
      <c r="AM215" s="47">
        <v>0</v>
      </c>
      <c r="AN215" s="7">
        <v>0</v>
      </c>
      <c r="AO215" s="46">
        <f t="shared" si="398"/>
        <v>0</v>
      </c>
      <c r="AP215" s="47">
        <v>0</v>
      </c>
      <c r="AQ215" s="7">
        <v>0</v>
      </c>
      <c r="AR215" s="46">
        <f t="shared" si="399"/>
        <v>0</v>
      </c>
      <c r="AS215" s="47">
        <v>0</v>
      </c>
      <c r="AT215" s="7">
        <v>0</v>
      </c>
      <c r="AU215" s="46">
        <f t="shared" si="400"/>
        <v>0</v>
      </c>
      <c r="AV215" s="47">
        <v>0</v>
      </c>
      <c r="AW215" s="7">
        <v>0</v>
      </c>
      <c r="AX215" s="46">
        <f t="shared" si="401"/>
        <v>0</v>
      </c>
      <c r="AY215" s="47">
        <v>0</v>
      </c>
      <c r="AZ215" s="7">
        <v>0</v>
      </c>
      <c r="BA215" s="46">
        <f t="shared" si="402"/>
        <v>0</v>
      </c>
      <c r="BB215" s="47">
        <v>0</v>
      </c>
      <c r="BC215" s="7">
        <v>0</v>
      </c>
      <c r="BD215" s="46">
        <f t="shared" si="403"/>
        <v>0</v>
      </c>
      <c r="BE215" s="47">
        <v>0</v>
      </c>
      <c r="BF215" s="7">
        <v>0</v>
      </c>
      <c r="BG215" s="46">
        <f t="shared" si="404"/>
        <v>0</v>
      </c>
      <c r="BH215" s="47">
        <v>0</v>
      </c>
      <c r="BI215" s="7">
        <v>0</v>
      </c>
      <c r="BJ215" s="46">
        <f t="shared" si="405"/>
        <v>0</v>
      </c>
      <c r="BK215" s="47">
        <v>0</v>
      </c>
      <c r="BL215" s="7">
        <v>0</v>
      </c>
      <c r="BM215" s="46">
        <f t="shared" si="406"/>
        <v>0</v>
      </c>
      <c r="BN215" s="47">
        <v>0</v>
      </c>
      <c r="BO215" s="7">
        <v>0</v>
      </c>
      <c r="BP215" s="46">
        <f t="shared" si="407"/>
        <v>0</v>
      </c>
      <c r="BQ215" s="47">
        <v>0</v>
      </c>
      <c r="BR215" s="7">
        <v>0</v>
      </c>
      <c r="BS215" s="46">
        <f t="shared" si="408"/>
        <v>0</v>
      </c>
      <c r="BT215" s="9">
        <f t="shared" ref="BT215:BT226" si="410">SUMIF($C$5:$BS$5,"Ton",C215:BS215)</f>
        <v>0.15</v>
      </c>
      <c r="BU215" s="15">
        <f t="shared" ref="BU215:BU226" si="411">SUMIF($C$5:$BS$5,"F*",C215:BS215)</f>
        <v>34.593000000000004</v>
      </c>
    </row>
    <row r="216" spans="1:73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409"/>
        <v>0</v>
      </c>
      <c r="F216" s="47">
        <v>0</v>
      </c>
      <c r="G216" s="7">
        <v>0</v>
      </c>
      <c r="H216" s="46">
        <f t="shared" si="387"/>
        <v>0</v>
      </c>
      <c r="I216" s="47">
        <v>0</v>
      </c>
      <c r="J216" s="7">
        <v>0</v>
      </c>
      <c r="K216" s="46">
        <f t="shared" si="388"/>
        <v>0</v>
      </c>
      <c r="L216" s="47">
        <v>0</v>
      </c>
      <c r="M216" s="7">
        <v>0</v>
      </c>
      <c r="N216" s="46">
        <f t="shared" si="389"/>
        <v>0</v>
      </c>
      <c r="O216" s="47">
        <v>0</v>
      </c>
      <c r="P216" s="7">
        <v>0</v>
      </c>
      <c r="Q216" s="46">
        <f t="shared" si="390"/>
        <v>0</v>
      </c>
      <c r="R216" s="47">
        <v>0</v>
      </c>
      <c r="S216" s="7">
        <v>0</v>
      </c>
      <c r="T216" s="46">
        <f t="shared" si="391"/>
        <v>0</v>
      </c>
      <c r="U216" s="47">
        <v>0</v>
      </c>
      <c r="V216" s="7">
        <v>0</v>
      </c>
      <c r="W216" s="46">
        <f t="shared" si="392"/>
        <v>0</v>
      </c>
      <c r="X216" s="47">
        <v>0</v>
      </c>
      <c r="Y216" s="7">
        <v>0</v>
      </c>
      <c r="Z216" s="46">
        <f t="shared" si="393"/>
        <v>0</v>
      </c>
      <c r="AA216" s="47">
        <v>0</v>
      </c>
      <c r="AB216" s="7">
        <v>0</v>
      </c>
      <c r="AC216" s="46">
        <f t="shared" si="394"/>
        <v>0</v>
      </c>
      <c r="AD216" s="47">
        <v>0</v>
      </c>
      <c r="AE216" s="7">
        <v>0</v>
      </c>
      <c r="AF216" s="46">
        <f t="shared" si="395"/>
        <v>0</v>
      </c>
      <c r="AG216" s="47">
        <v>0</v>
      </c>
      <c r="AH216" s="7">
        <v>0</v>
      </c>
      <c r="AI216" s="46">
        <f t="shared" si="396"/>
        <v>0</v>
      </c>
      <c r="AJ216" s="47">
        <v>0</v>
      </c>
      <c r="AK216" s="7">
        <v>0</v>
      </c>
      <c r="AL216" s="46">
        <f t="shared" si="397"/>
        <v>0</v>
      </c>
      <c r="AM216" s="47">
        <v>0</v>
      </c>
      <c r="AN216" s="7">
        <v>0</v>
      </c>
      <c r="AO216" s="46">
        <f t="shared" si="398"/>
        <v>0</v>
      </c>
      <c r="AP216" s="47">
        <v>0</v>
      </c>
      <c r="AQ216" s="7">
        <v>0</v>
      </c>
      <c r="AR216" s="46">
        <f t="shared" si="399"/>
        <v>0</v>
      </c>
      <c r="AS216" s="47">
        <v>0</v>
      </c>
      <c r="AT216" s="7">
        <v>0</v>
      </c>
      <c r="AU216" s="46">
        <f t="shared" si="400"/>
        <v>0</v>
      </c>
      <c r="AV216" s="47">
        <v>0</v>
      </c>
      <c r="AW216" s="7">
        <v>0</v>
      </c>
      <c r="AX216" s="46">
        <f t="shared" si="401"/>
        <v>0</v>
      </c>
      <c r="AY216" s="47">
        <v>0</v>
      </c>
      <c r="AZ216" s="7">
        <v>0</v>
      </c>
      <c r="BA216" s="46">
        <f t="shared" si="402"/>
        <v>0</v>
      </c>
      <c r="BB216" s="47">
        <v>0</v>
      </c>
      <c r="BC216" s="7">
        <v>0</v>
      </c>
      <c r="BD216" s="46">
        <f t="shared" si="403"/>
        <v>0</v>
      </c>
      <c r="BE216" s="47">
        <v>0</v>
      </c>
      <c r="BF216" s="7">
        <v>0</v>
      </c>
      <c r="BG216" s="46">
        <f t="shared" si="404"/>
        <v>0</v>
      </c>
      <c r="BH216" s="47">
        <v>0</v>
      </c>
      <c r="BI216" s="7">
        <v>0</v>
      </c>
      <c r="BJ216" s="46">
        <f t="shared" si="405"/>
        <v>0</v>
      </c>
      <c r="BK216" s="47">
        <v>0</v>
      </c>
      <c r="BL216" s="7">
        <v>0</v>
      </c>
      <c r="BM216" s="46">
        <f t="shared" si="406"/>
        <v>0</v>
      </c>
      <c r="BN216" s="47">
        <v>0</v>
      </c>
      <c r="BO216" s="7">
        <v>0</v>
      </c>
      <c r="BP216" s="46">
        <f t="shared" si="407"/>
        <v>0</v>
      </c>
      <c r="BQ216" s="47">
        <v>0</v>
      </c>
      <c r="BR216" s="7">
        <v>0</v>
      </c>
      <c r="BS216" s="46">
        <f t="shared" si="408"/>
        <v>0</v>
      </c>
      <c r="BT216" s="9">
        <f t="shared" si="410"/>
        <v>0</v>
      </c>
      <c r="BU216" s="15">
        <f t="shared" si="411"/>
        <v>0</v>
      </c>
    </row>
    <row r="217" spans="1:73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387"/>
        <v>0</v>
      </c>
      <c r="I217" s="47">
        <v>0</v>
      </c>
      <c r="J217" s="7">
        <v>0</v>
      </c>
      <c r="K217" s="46">
        <f t="shared" si="388"/>
        <v>0</v>
      </c>
      <c r="L217" s="47">
        <v>0</v>
      </c>
      <c r="M217" s="7">
        <v>0</v>
      </c>
      <c r="N217" s="46">
        <f t="shared" si="389"/>
        <v>0</v>
      </c>
      <c r="O217" s="47">
        <v>0</v>
      </c>
      <c r="P217" s="7">
        <v>0</v>
      </c>
      <c r="Q217" s="46">
        <f t="shared" si="390"/>
        <v>0</v>
      </c>
      <c r="R217" s="47">
        <v>0</v>
      </c>
      <c r="S217" s="7">
        <v>0</v>
      </c>
      <c r="T217" s="46">
        <f t="shared" si="391"/>
        <v>0</v>
      </c>
      <c r="U217" s="47">
        <v>0</v>
      </c>
      <c r="V217" s="7">
        <v>0</v>
      </c>
      <c r="W217" s="46">
        <f t="shared" si="392"/>
        <v>0</v>
      </c>
      <c r="X217" s="47">
        <v>0</v>
      </c>
      <c r="Y217" s="7">
        <v>0</v>
      </c>
      <c r="Z217" s="46">
        <f t="shared" si="393"/>
        <v>0</v>
      </c>
      <c r="AA217" s="47">
        <v>0</v>
      </c>
      <c r="AB217" s="7">
        <v>0</v>
      </c>
      <c r="AC217" s="46">
        <f t="shared" si="394"/>
        <v>0</v>
      </c>
      <c r="AD217" s="47">
        <v>0</v>
      </c>
      <c r="AE217" s="7">
        <v>0</v>
      </c>
      <c r="AF217" s="46">
        <f t="shared" si="395"/>
        <v>0</v>
      </c>
      <c r="AG217" s="47">
        <v>0</v>
      </c>
      <c r="AH217" s="7">
        <v>0</v>
      </c>
      <c r="AI217" s="46">
        <f t="shared" si="396"/>
        <v>0</v>
      </c>
      <c r="AJ217" s="82">
        <v>31.5</v>
      </c>
      <c r="AK217" s="7">
        <v>927.36</v>
      </c>
      <c r="AL217" s="46">
        <f t="shared" si="397"/>
        <v>29440</v>
      </c>
      <c r="AM217" s="47">
        <v>0</v>
      </c>
      <c r="AN217" s="7">
        <v>0</v>
      </c>
      <c r="AO217" s="46">
        <f t="shared" si="398"/>
        <v>0</v>
      </c>
      <c r="AP217" s="47">
        <v>0</v>
      </c>
      <c r="AQ217" s="7">
        <v>0</v>
      </c>
      <c r="AR217" s="46">
        <f t="shared" si="399"/>
        <v>0</v>
      </c>
      <c r="AS217" s="47">
        <v>0</v>
      </c>
      <c r="AT217" s="7">
        <v>0</v>
      </c>
      <c r="AU217" s="46">
        <f t="shared" si="400"/>
        <v>0</v>
      </c>
      <c r="AV217" s="47">
        <v>0</v>
      </c>
      <c r="AW217" s="7">
        <v>0</v>
      </c>
      <c r="AX217" s="46">
        <f t="shared" si="401"/>
        <v>0</v>
      </c>
      <c r="AY217" s="47">
        <v>0</v>
      </c>
      <c r="AZ217" s="7">
        <v>0</v>
      </c>
      <c r="BA217" s="46">
        <f t="shared" si="402"/>
        <v>0</v>
      </c>
      <c r="BB217" s="47">
        <v>0</v>
      </c>
      <c r="BC217" s="7">
        <v>0</v>
      </c>
      <c r="BD217" s="46">
        <f t="shared" si="403"/>
        <v>0</v>
      </c>
      <c r="BE217" s="47">
        <v>0</v>
      </c>
      <c r="BF217" s="7">
        <v>0</v>
      </c>
      <c r="BG217" s="46">
        <f t="shared" si="404"/>
        <v>0</v>
      </c>
      <c r="BH217" s="47">
        <v>0</v>
      </c>
      <c r="BI217" s="7">
        <v>0</v>
      </c>
      <c r="BJ217" s="46">
        <f t="shared" si="405"/>
        <v>0</v>
      </c>
      <c r="BK217" s="47">
        <v>0</v>
      </c>
      <c r="BL217" s="7">
        <v>0</v>
      </c>
      <c r="BM217" s="46">
        <f t="shared" si="406"/>
        <v>0</v>
      </c>
      <c r="BN217" s="47">
        <v>0</v>
      </c>
      <c r="BO217" s="7">
        <v>0</v>
      </c>
      <c r="BP217" s="46">
        <f t="shared" si="407"/>
        <v>0</v>
      </c>
      <c r="BQ217" s="47">
        <v>0</v>
      </c>
      <c r="BR217" s="7">
        <v>0</v>
      </c>
      <c r="BS217" s="46">
        <f t="shared" si="408"/>
        <v>0</v>
      </c>
      <c r="BT217" s="9">
        <f t="shared" si="410"/>
        <v>31.5</v>
      </c>
      <c r="BU217" s="15">
        <f t="shared" si="411"/>
        <v>927.36</v>
      </c>
    </row>
    <row r="218" spans="1:73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412">IF(C218=0,0,D218/C218*1000)</f>
        <v>0</v>
      </c>
      <c r="F218" s="47">
        <v>0</v>
      </c>
      <c r="G218" s="7">
        <v>0</v>
      </c>
      <c r="H218" s="46">
        <f t="shared" si="387"/>
        <v>0</v>
      </c>
      <c r="I218" s="47">
        <v>0</v>
      </c>
      <c r="J218" s="7">
        <v>0</v>
      </c>
      <c r="K218" s="46">
        <f t="shared" si="388"/>
        <v>0</v>
      </c>
      <c r="L218" s="47">
        <v>0</v>
      </c>
      <c r="M218" s="7">
        <v>0</v>
      </c>
      <c r="N218" s="46">
        <f t="shared" si="389"/>
        <v>0</v>
      </c>
      <c r="O218" s="47">
        <v>0</v>
      </c>
      <c r="P218" s="7">
        <v>0</v>
      </c>
      <c r="Q218" s="46">
        <f t="shared" si="390"/>
        <v>0</v>
      </c>
      <c r="R218" s="47">
        <v>0</v>
      </c>
      <c r="S218" s="7">
        <v>0</v>
      </c>
      <c r="T218" s="46">
        <f t="shared" si="391"/>
        <v>0</v>
      </c>
      <c r="U218" s="47">
        <v>0</v>
      </c>
      <c r="V218" s="7">
        <v>0</v>
      </c>
      <c r="W218" s="46">
        <f t="shared" si="392"/>
        <v>0</v>
      </c>
      <c r="X218" s="47">
        <v>0</v>
      </c>
      <c r="Y218" s="7">
        <v>0</v>
      </c>
      <c r="Z218" s="46">
        <f t="shared" si="393"/>
        <v>0</v>
      </c>
      <c r="AA218" s="47">
        <v>0</v>
      </c>
      <c r="AB218" s="7">
        <v>0</v>
      </c>
      <c r="AC218" s="46">
        <f t="shared" si="394"/>
        <v>0</v>
      </c>
      <c r="AD218" s="47">
        <v>0</v>
      </c>
      <c r="AE218" s="7">
        <v>0</v>
      </c>
      <c r="AF218" s="46">
        <f t="shared" si="395"/>
        <v>0</v>
      </c>
      <c r="AG218" s="47">
        <v>0</v>
      </c>
      <c r="AH218" s="7">
        <v>0</v>
      </c>
      <c r="AI218" s="46">
        <f t="shared" si="396"/>
        <v>0</v>
      </c>
      <c r="AJ218" s="82">
        <v>31.5</v>
      </c>
      <c r="AK218" s="7">
        <v>927.36</v>
      </c>
      <c r="AL218" s="46">
        <f t="shared" si="397"/>
        <v>29440</v>
      </c>
      <c r="AM218" s="47">
        <v>0</v>
      </c>
      <c r="AN218" s="7">
        <v>0</v>
      </c>
      <c r="AO218" s="46">
        <f t="shared" si="398"/>
        <v>0</v>
      </c>
      <c r="AP218" s="47">
        <v>0</v>
      </c>
      <c r="AQ218" s="7">
        <v>0</v>
      </c>
      <c r="AR218" s="46">
        <f t="shared" si="399"/>
        <v>0</v>
      </c>
      <c r="AS218" s="47">
        <v>0</v>
      </c>
      <c r="AT218" s="7">
        <v>0</v>
      </c>
      <c r="AU218" s="46">
        <f t="shared" si="400"/>
        <v>0</v>
      </c>
      <c r="AV218" s="47">
        <v>0</v>
      </c>
      <c r="AW218" s="7">
        <v>0</v>
      </c>
      <c r="AX218" s="46">
        <f t="shared" si="401"/>
        <v>0</v>
      </c>
      <c r="AY218" s="47">
        <v>0</v>
      </c>
      <c r="AZ218" s="7">
        <v>0</v>
      </c>
      <c r="BA218" s="46">
        <f t="shared" si="402"/>
        <v>0</v>
      </c>
      <c r="BB218" s="47">
        <v>0</v>
      </c>
      <c r="BC218" s="7">
        <v>0</v>
      </c>
      <c r="BD218" s="46">
        <f t="shared" si="403"/>
        <v>0</v>
      </c>
      <c r="BE218" s="47">
        <v>0</v>
      </c>
      <c r="BF218" s="7">
        <v>0</v>
      </c>
      <c r="BG218" s="46">
        <f t="shared" si="404"/>
        <v>0</v>
      </c>
      <c r="BH218" s="47">
        <v>0</v>
      </c>
      <c r="BI218" s="7">
        <v>0</v>
      </c>
      <c r="BJ218" s="46">
        <f t="shared" si="405"/>
        <v>0</v>
      </c>
      <c r="BK218" s="47">
        <v>0</v>
      </c>
      <c r="BL218" s="7">
        <v>0</v>
      </c>
      <c r="BM218" s="46">
        <f t="shared" si="406"/>
        <v>0</v>
      </c>
      <c r="BN218" s="47">
        <v>0</v>
      </c>
      <c r="BO218" s="7">
        <v>0</v>
      </c>
      <c r="BP218" s="46">
        <f t="shared" si="407"/>
        <v>0</v>
      </c>
      <c r="BQ218" s="47">
        <v>0</v>
      </c>
      <c r="BR218" s="7">
        <v>0</v>
      </c>
      <c r="BS218" s="46">
        <f t="shared" si="408"/>
        <v>0</v>
      </c>
      <c r="BT218" s="9">
        <f t="shared" si="410"/>
        <v>31.5</v>
      </c>
      <c r="BU218" s="15">
        <f t="shared" si="411"/>
        <v>927.36</v>
      </c>
    </row>
    <row r="219" spans="1:73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412"/>
        <v>0</v>
      </c>
      <c r="F219" s="47">
        <v>0</v>
      </c>
      <c r="G219" s="7">
        <v>0</v>
      </c>
      <c r="H219" s="46">
        <f t="shared" si="387"/>
        <v>0</v>
      </c>
      <c r="I219" s="47">
        <v>0</v>
      </c>
      <c r="J219" s="7">
        <v>0</v>
      </c>
      <c r="K219" s="46">
        <f t="shared" si="388"/>
        <v>0</v>
      </c>
      <c r="L219" s="47">
        <v>0</v>
      </c>
      <c r="M219" s="7">
        <v>0</v>
      </c>
      <c r="N219" s="46">
        <f t="shared" si="389"/>
        <v>0</v>
      </c>
      <c r="O219" s="47">
        <v>0</v>
      </c>
      <c r="P219" s="7">
        <v>0</v>
      </c>
      <c r="Q219" s="46">
        <f t="shared" si="390"/>
        <v>0</v>
      </c>
      <c r="R219" s="47">
        <v>0</v>
      </c>
      <c r="S219" s="7">
        <v>0</v>
      </c>
      <c r="T219" s="46">
        <f t="shared" si="391"/>
        <v>0</v>
      </c>
      <c r="U219" s="47">
        <v>0</v>
      </c>
      <c r="V219" s="7">
        <v>0</v>
      </c>
      <c r="W219" s="46">
        <f t="shared" si="392"/>
        <v>0</v>
      </c>
      <c r="X219" s="47">
        <v>0</v>
      </c>
      <c r="Y219" s="7">
        <v>0</v>
      </c>
      <c r="Z219" s="46">
        <f t="shared" si="393"/>
        <v>0</v>
      </c>
      <c r="AA219" s="47">
        <v>0</v>
      </c>
      <c r="AB219" s="7">
        <v>0</v>
      </c>
      <c r="AC219" s="46">
        <f t="shared" si="394"/>
        <v>0</v>
      </c>
      <c r="AD219" s="47">
        <v>0</v>
      </c>
      <c r="AE219" s="7">
        <v>0</v>
      </c>
      <c r="AF219" s="46">
        <f t="shared" si="395"/>
        <v>0</v>
      </c>
      <c r="AG219" s="47">
        <v>0</v>
      </c>
      <c r="AH219" s="7">
        <v>0</v>
      </c>
      <c r="AI219" s="46">
        <f t="shared" si="396"/>
        <v>0</v>
      </c>
      <c r="AJ219" s="47">
        <v>0</v>
      </c>
      <c r="AK219" s="7">
        <v>0</v>
      </c>
      <c r="AL219" s="46">
        <f t="shared" si="397"/>
        <v>0</v>
      </c>
      <c r="AM219" s="47">
        <v>0</v>
      </c>
      <c r="AN219" s="7">
        <v>0</v>
      </c>
      <c r="AO219" s="46">
        <f t="shared" si="398"/>
        <v>0</v>
      </c>
      <c r="AP219" s="47">
        <v>0</v>
      </c>
      <c r="AQ219" s="7">
        <v>0</v>
      </c>
      <c r="AR219" s="46">
        <f t="shared" si="399"/>
        <v>0</v>
      </c>
      <c r="AS219" s="47">
        <v>0</v>
      </c>
      <c r="AT219" s="7">
        <v>0</v>
      </c>
      <c r="AU219" s="46">
        <f t="shared" si="400"/>
        <v>0</v>
      </c>
      <c r="AV219" s="47">
        <v>0</v>
      </c>
      <c r="AW219" s="7">
        <v>0</v>
      </c>
      <c r="AX219" s="46">
        <f t="shared" si="401"/>
        <v>0</v>
      </c>
      <c r="AY219" s="47">
        <v>0</v>
      </c>
      <c r="AZ219" s="7">
        <v>0</v>
      </c>
      <c r="BA219" s="46">
        <f t="shared" si="402"/>
        <v>0</v>
      </c>
      <c r="BB219" s="47">
        <v>0</v>
      </c>
      <c r="BC219" s="7">
        <v>0</v>
      </c>
      <c r="BD219" s="46">
        <f t="shared" si="403"/>
        <v>0</v>
      </c>
      <c r="BE219" s="47">
        <v>0</v>
      </c>
      <c r="BF219" s="7">
        <v>0</v>
      </c>
      <c r="BG219" s="46">
        <f t="shared" si="404"/>
        <v>0</v>
      </c>
      <c r="BH219" s="47">
        <v>0</v>
      </c>
      <c r="BI219" s="7">
        <v>0</v>
      </c>
      <c r="BJ219" s="46">
        <f t="shared" si="405"/>
        <v>0</v>
      </c>
      <c r="BK219" s="47">
        <v>0</v>
      </c>
      <c r="BL219" s="7">
        <v>0</v>
      </c>
      <c r="BM219" s="46">
        <f t="shared" si="406"/>
        <v>0</v>
      </c>
      <c r="BN219" s="47">
        <v>0</v>
      </c>
      <c r="BO219" s="7">
        <v>0</v>
      </c>
      <c r="BP219" s="46">
        <f t="shared" si="407"/>
        <v>0</v>
      </c>
      <c r="BQ219" s="47">
        <v>0</v>
      </c>
      <c r="BR219" s="7">
        <v>0</v>
      </c>
      <c r="BS219" s="46">
        <f t="shared" si="408"/>
        <v>0</v>
      </c>
      <c r="BT219" s="9">
        <f t="shared" si="410"/>
        <v>0</v>
      </c>
      <c r="BU219" s="15">
        <f t="shared" si="411"/>
        <v>0</v>
      </c>
    </row>
    <row r="220" spans="1:73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412"/>
        <v>0</v>
      </c>
      <c r="F220" s="47">
        <v>0</v>
      </c>
      <c r="G220" s="7">
        <v>0</v>
      </c>
      <c r="H220" s="46">
        <f t="shared" si="387"/>
        <v>0</v>
      </c>
      <c r="I220" s="47">
        <v>0</v>
      </c>
      <c r="J220" s="7">
        <v>0</v>
      </c>
      <c r="K220" s="46">
        <f t="shared" si="388"/>
        <v>0</v>
      </c>
      <c r="L220" s="47">
        <v>0</v>
      </c>
      <c r="M220" s="7">
        <v>0</v>
      </c>
      <c r="N220" s="46">
        <f t="shared" si="389"/>
        <v>0</v>
      </c>
      <c r="O220" s="47">
        <v>0</v>
      </c>
      <c r="P220" s="7">
        <v>0</v>
      </c>
      <c r="Q220" s="46">
        <f t="shared" si="390"/>
        <v>0</v>
      </c>
      <c r="R220" s="47">
        <v>0</v>
      </c>
      <c r="S220" s="7">
        <v>0</v>
      </c>
      <c r="T220" s="46">
        <f t="shared" si="391"/>
        <v>0</v>
      </c>
      <c r="U220" s="47">
        <v>0</v>
      </c>
      <c r="V220" s="7">
        <v>0</v>
      </c>
      <c r="W220" s="46">
        <f t="shared" si="392"/>
        <v>0</v>
      </c>
      <c r="X220" s="47">
        <v>0</v>
      </c>
      <c r="Y220" s="7">
        <v>0</v>
      </c>
      <c r="Z220" s="46">
        <f t="shared" si="393"/>
        <v>0</v>
      </c>
      <c r="AA220" s="47">
        <v>0</v>
      </c>
      <c r="AB220" s="7">
        <v>0</v>
      </c>
      <c r="AC220" s="46">
        <f t="shared" si="394"/>
        <v>0</v>
      </c>
      <c r="AD220" s="47">
        <v>0</v>
      </c>
      <c r="AE220" s="7">
        <v>0</v>
      </c>
      <c r="AF220" s="46">
        <f t="shared" si="395"/>
        <v>0</v>
      </c>
      <c r="AG220" s="47">
        <v>0</v>
      </c>
      <c r="AH220" s="7">
        <v>0</v>
      </c>
      <c r="AI220" s="46">
        <f t="shared" si="396"/>
        <v>0</v>
      </c>
      <c r="AJ220" s="47">
        <v>0</v>
      </c>
      <c r="AK220" s="7">
        <v>0</v>
      </c>
      <c r="AL220" s="46">
        <f t="shared" si="397"/>
        <v>0</v>
      </c>
      <c r="AM220" s="47">
        <v>0</v>
      </c>
      <c r="AN220" s="7">
        <v>0</v>
      </c>
      <c r="AO220" s="46">
        <f t="shared" si="398"/>
        <v>0</v>
      </c>
      <c r="AP220" s="47">
        <v>0</v>
      </c>
      <c r="AQ220" s="7">
        <v>0</v>
      </c>
      <c r="AR220" s="46">
        <f t="shared" si="399"/>
        <v>0</v>
      </c>
      <c r="AS220" s="47">
        <v>0</v>
      </c>
      <c r="AT220" s="7">
        <v>0</v>
      </c>
      <c r="AU220" s="46">
        <f t="shared" si="400"/>
        <v>0</v>
      </c>
      <c r="AV220" s="47">
        <v>0</v>
      </c>
      <c r="AW220" s="7">
        <v>0</v>
      </c>
      <c r="AX220" s="46">
        <f t="shared" si="401"/>
        <v>0</v>
      </c>
      <c r="AY220" s="47">
        <v>0</v>
      </c>
      <c r="AZ220" s="7">
        <v>0</v>
      </c>
      <c r="BA220" s="46">
        <f t="shared" si="402"/>
        <v>0</v>
      </c>
      <c r="BB220" s="47">
        <v>0</v>
      </c>
      <c r="BC220" s="7">
        <v>0</v>
      </c>
      <c r="BD220" s="46">
        <f t="shared" si="403"/>
        <v>0</v>
      </c>
      <c r="BE220" s="47">
        <v>0</v>
      </c>
      <c r="BF220" s="7">
        <v>0</v>
      </c>
      <c r="BG220" s="46">
        <f t="shared" si="404"/>
        <v>0</v>
      </c>
      <c r="BH220" s="47">
        <v>0</v>
      </c>
      <c r="BI220" s="7">
        <v>0</v>
      </c>
      <c r="BJ220" s="46">
        <f t="shared" si="405"/>
        <v>0</v>
      </c>
      <c r="BK220" s="47">
        <v>0</v>
      </c>
      <c r="BL220" s="7">
        <v>0</v>
      </c>
      <c r="BM220" s="46">
        <f t="shared" si="406"/>
        <v>0</v>
      </c>
      <c r="BN220" s="47">
        <v>0</v>
      </c>
      <c r="BO220" s="7">
        <v>0</v>
      </c>
      <c r="BP220" s="46">
        <f t="shared" si="407"/>
        <v>0</v>
      </c>
      <c r="BQ220" s="47">
        <v>0</v>
      </c>
      <c r="BR220" s="7">
        <v>0</v>
      </c>
      <c r="BS220" s="46">
        <f t="shared" si="408"/>
        <v>0</v>
      </c>
      <c r="BT220" s="9">
        <f t="shared" si="410"/>
        <v>0</v>
      </c>
      <c r="BU220" s="15">
        <f t="shared" si="411"/>
        <v>0</v>
      </c>
    </row>
    <row r="221" spans="1:73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412"/>
        <v>0</v>
      </c>
      <c r="F221" s="47">
        <v>0</v>
      </c>
      <c r="G221" s="7">
        <v>0</v>
      </c>
      <c r="H221" s="46">
        <f t="shared" si="387"/>
        <v>0</v>
      </c>
      <c r="I221" s="47">
        <v>0</v>
      </c>
      <c r="J221" s="7">
        <v>0</v>
      </c>
      <c r="K221" s="46">
        <f t="shared" si="388"/>
        <v>0</v>
      </c>
      <c r="L221" s="47">
        <v>0</v>
      </c>
      <c r="M221" s="7">
        <v>0</v>
      </c>
      <c r="N221" s="46">
        <f t="shared" si="389"/>
        <v>0</v>
      </c>
      <c r="O221" s="47">
        <v>0</v>
      </c>
      <c r="P221" s="7">
        <v>0</v>
      </c>
      <c r="Q221" s="46">
        <f t="shared" si="390"/>
        <v>0</v>
      </c>
      <c r="R221" s="47">
        <v>0</v>
      </c>
      <c r="S221" s="7">
        <v>0</v>
      </c>
      <c r="T221" s="46">
        <f t="shared" si="391"/>
        <v>0</v>
      </c>
      <c r="U221" s="47">
        <v>0</v>
      </c>
      <c r="V221" s="7">
        <v>0</v>
      </c>
      <c r="W221" s="46">
        <f t="shared" si="392"/>
        <v>0</v>
      </c>
      <c r="X221" s="47">
        <v>0</v>
      </c>
      <c r="Y221" s="7">
        <v>0</v>
      </c>
      <c r="Z221" s="46">
        <f t="shared" si="393"/>
        <v>0</v>
      </c>
      <c r="AA221" s="47">
        <v>0</v>
      </c>
      <c r="AB221" s="7">
        <v>0</v>
      </c>
      <c r="AC221" s="46">
        <f t="shared" si="394"/>
        <v>0</v>
      </c>
      <c r="AD221" s="47">
        <v>0</v>
      </c>
      <c r="AE221" s="7">
        <v>0</v>
      </c>
      <c r="AF221" s="46">
        <f t="shared" si="395"/>
        <v>0</v>
      </c>
      <c r="AG221" s="47">
        <v>0</v>
      </c>
      <c r="AH221" s="7">
        <v>0</v>
      </c>
      <c r="AI221" s="46">
        <f t="shared" si="396"/>
        <v>0</v>
      </c>
      <c r="AJ221" s="47">
        <v>0</v>
      </c>
      <c r="AK221" s="7">
        <v>0</v>
      </c>
      <c r="AL221" s="46">
        <f t="shared" si="397"/>
        <v>0</v>
      </c>
      <c r="AM221" s="47">
        <v>0</v>
      </c>
      <c r="AN221" s="7">
        <v>0</v>
      </c>
      <c r="AO221" s="46">
        <f t="shared" si="398"/>
        <v>0</v>
      </c>
      <c r="AP221" s="47">
        <v>0</v>
      </c>
      <c r="AQ221" s="7">
        <v>0</v>
      </c>
      <c r="AR221" s="46">
        <f t="shared" si="399"/>
        <v>0</v>
      </c>
      <c r="AS221" s="47">
        <v>0</v>
      </c>
      <c r="AT221" s="7">
        <v>0</v>
      </c>
      <c r="AU221" s="46">
        <f t="shared" si="400"/>
        <v>0</v>
      </c>
      <c r="AV221" s="47">
        <v>0</v>
      </c>
      <c r="AW221" s="7">
        <v>0</v>
      </c>
      <c r="AX221" s="46">
        <f t="shared" si="401"/>
        <v>0</v>
      </c>
      <c r="AY221" s="47">
        <v>0</v>
      </c>
      <c r="AZ221" s="7">
        <v>0</v>
      </c>
      <c r="BA221" s="46">
        <f t="shared" si="402"/>
        <v>0</v>
      </c>
      <c r="BB221" s="47">
        <v>0</v>
      </c>
      <c r="BC221" s="7">
        <v>0</v>
      </c>
      <c r="BD221" s="46">
        <f t="shared" si="403"/>
        <v>0</v>
      </c>
      <c r="BE221" s="47">
        <v>0</v>
      </c>
      <c r="BF221" s="7">
        <v>0</v>
      </c>
      <c r="BG221" s="46">
        <f t="shared" si="404"/>
        <v>0</v>
      </c>
      <c r="BH221" s="47">
        <v>0</v>
      </c>
      <c r="BI221" s="7">
        <v>0</v>
      </c>
      <c r="BJ221" s="46">
        <f t="shared" si="405"/>
        <v>0</v>
      </c>
      <c r="BK221" s="47">
        <v>0</v>
      </c>
      <c r="BL221" s="7">
        <v>0</v>
      </c>
      <c r="BM221" s="46">
        <f t="shared" si="406"/>
        <v>0</v>
      </c>
      <c r="BN221" s="47">
        <v>0</v>
      </c>
      <c r="BO221" s="7">
        <v>0</v>
      </c>
      <c r="BP221" s="46">
        <f t="shared" si="407"/>
        <v>0</v>
      </c>
      <c r="BQ221" s="47">
        <v>0</v>
      </c>
      <c r="BR221" s="7">
        <v>0</v>
      </c>
      <c r="BS221" s="46">
        <f t="shared" si="408"/>
        <v>0</v>
      </c>
      <c r="BT221" s="9">
        <f t="shared" si="410"/>
        <v>0</v>
      </c>
      <c r="BU221" s="15">
        <f t="shared" si="411"/>
        <v>0</v>
      </c>
    </row>
    <row r="222" spans="1:73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412"/>
        <v>0</v>
      </c>
      <c r="F222" s="47">
        <v>0</v>
      </c>
      <c r="G222" s="7">
        <v>0</v>
      </c>
      <c r="H222" s="46">
        <f t="shared" si="387"/>
        <v>0</v>
      </c>
      <c r="I222" s="47">
        <v>0</v>
      </c>
      <c r="J222" s="7">
        <v>0</v>
      </c>
      <c r="K222" s="46">
        <f t="shared" si="388"/>
        <v>0</v>
      </c>
      <c r="L222" s="47">
        <v>0</v>
      </c>
      <c r="M222" s="7">
        <v>0</v>
      </c>
      <c r="N222" s="46">
        <f t="shared" si="389"/>
        <v>0</v>
      </c>
      <c r="O222" s="47">
        <v>0</v>
      </c>
      <c r="P222" s="7">
        <v>0</v>
      </c>
      <c r="Q222" s="46">
        <f t="shared" si="390"/>
        <v>0</v>
      </c>
      <c r="R222" s="47">
        <v>0</v>
      </c>
      <c r="S222" s="7">
        <v>0</v>
      </c>
      <c r="T222" s="46">
        <f t="shared" si="391"/>
        <v>0</v>
      </c>
      <c r="U222" s="47">
        <v>0</v>
      </c>
      <c r="V222" s="7">
        <v>0</v>
      </c>
      <c r="W222" s="46">
        <f t="shared" si="392"/>
        <v>0</v>
      </c>
      <c r="X222" s="47">
        <v>0</v>
      </c>
      <c r="Y222" s="7">
        <v>0</v>
      </c>
      <c r="Z222" s="46">
        <f t="shared" si="393"/>
        <v>0</v>
      </c>
      <c r="AA222" s="47">
        <v>0</v>
      </c>
      <c r="AB222" s="7">
        <v>0</v>
      </c>
      <c r="AC222" s="46">
        <f t="shared" si="394"/>
        <v>0</v>
      </c>
      <c r="AD222" s="47">
        <v>0</v>
      </c>
      <c r="AE222" s="7">
        <v>0</v>
      </c>
      <c r="AF222" s="46">
        <f t="shared" si="395"/>
        <v>0</v>
      </c>
      <c r="AG222" s="47">
        <v>0</v>
      </c>
      <c r="AH222" s="7">
        <v>0</v>
      </c>
      <c r="AI222" s="46">
        <f t="shared" si="396"/>
        <v>0</v>
      </c>
      <c r="AJ222" s="47">
        <v>0</v>
      </c>
      <c r="AK222" s="7">
        <v>0</v>
      </c>
      <c r="AL222" s="46">
        <f t="shared" si="397"/>
        <v>0</v>
      </c>
      <c r="AM222" s="47">
        <v>0</v>
      </c>
      <c r="AN222" s="7">
        <v>0</v>
      </c>
      <c r="AO222" s="46">
        <f t="shared" si="398"/>
        <v>0</v>
      </c>
      <c r="AP222" s="47">
        <v>0</v>
      </c>
      <c r="AQ222" s="7">
        <v>0</v>
      </c>
      <c r="AR222" s="46">
        <f t="shared" si="399"/>
        <v>0</v>
      </c>
      <c r="AS222" s="47">
        <v>0</v>
      </c>
      <c r="AT222" s="7">
        <v>0</v>
      </c>
      <c r="AU222" s="46">
        <f t="shared" si="400"/>
        <v>0</v>
      </c>
      <c r="AV222" s="47">
        <v>0</v>
      </c>
      <c r="AW222" s="7">
        <v>0</v>
      </c>
      <c r="AX222" s="46">
        <f t="shared" si="401"/>
        <v>0</v>
      </c>
      <c r="AY222" s="47">
        <v>0</v>
      </c>
      <c r="AZ222" s="7">
        <v>0</v>
      </c>
      <c r="BA222" s="46">
        <f t="shared" si="402"/>
        <v>0</v>
      </c>
      <c r="BB222" s="47">
        <v>0</v>
      </c>
      <c r="BC222" s="7">
        <v>0</v>
      </c>
      <c r="BD222" s="46">
        <f t="shared" si="403"/>
        <v>0</v>
      </c>
      <c r="BE222" s="47">
        <v>0</v>
      </c>
      <c r="BF222" s="7">
        <v>0</v>
      </c>
      <c r="BG222" s="46">
        <f t="shared" si="404"/>
        <v>0</v>
      </c>
      <c r="BH222" s="47">
        <v>0</v>
      </c>
      <c r="BI222" s="7">
        <v>0</v>
      </c>
      <c r="BJ222" s="46">
        <f t="shared" si="405"/>
        <v>0</v>
      </c>
      <c r="BK222" s="47">
        <v>0</v>
      </c>
      <c r="BL222" s="7">
        <v>0</v>
      </c>
      <c r="BM222" s="46">
        <f t="shared" si="406"/>
        <v>0</v>
      </c>
      <c r="BN222" s="47">
        <v>0</v>
      </c>
      <c r="BO222" s="7">
        <v>0</v>
      </c>
      <c r="BP222" s="46">
        <f t="shared" si="407"/>
        <v>0</v>
      </c>
      <c r="BQ222" s="47">
        <v>0</v>
      </c>
      <c r="BR222" s="7">
        <v>0</v>
      </c>
      <c r="BS222" s="46">
        <f t="shared" si="408"/>
        <v>0</v>
      </c>
      <c r="BT222" s="9">
        <f t="shared" si="410"/>
        <v>0</v>
      </c>
      <c r="BU222" s="15">
        <f t="shared" si="411"/>
        <v>0</v>
      </c>
    </row>
    <row r="223" spans="1:73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412"/>
        <v>0</v>
      </c>
      <c r="F223" s="47">
        <v>0</v>
      </c>
      <c r="G223" s="7">
        <v>0</v>
      </c>
      <c r="H223" s="46">
        <f t="shared" si="387"/>
        <v>0</v>
      </c>
      <c r="I223" s="47">
        <v>0</v>
      </c>
      <c r="J223" s="7">
        <v>0</v>
      </c>
      <c r="K223" s="46">
        <f t="shared" si="388"/>
        <v>0</v>
      </c>
      <c r="L223" s="47">
        <v>0</v>
      </c>
      <c r="M223" s="7">
        <v>0</v>
      </c>
      <c r="N223" s="46">
        <f t="shared" si="389"/>
        <v>0</v>
      </c>
      <c r="O223" s="47">
        <v>0</v>
      </c>
      <c r="P223" s="7">
        <v>0</v>
      </c>
      <c r="Q223" s="46">
        <f t="shared" si="390"/>
        <v>0</v>
      </c>
      <c r="R223" s="47">
        <v>0</v>
      </c>
      <c r="S223" s="7">
        <v>0</v>
      </c>
      <c r="T223" s="46">
        <f t="shared" si="391"/>
        <v>0</v>
      </c>
      <c r="U223" s="47">
        <v>0</v>
      </c>
      <c r="V223" s="7">
        <v>0</v>
      </c>
      <c r="W223" s="46">
        <f t="shared" si="392"/>
        <v>0</v>
      </c>
      <c r="X223" s="47">
        <v>0</v>
      </c>
      <c r="Y223" s="7">
        <v>0</v>
      </c>
      <c r="Z223" s="46">
        <f t="shared" si="393"/>
        <v>0</v>
      </c>
      <c r="AA223" s="47">
        <v>0</v>
      </c>
      <c r="AB223" s="7">
        <v>0</v>
      </c>
      <c r="AC223" s="46">
        <f t="shared" si="394"/>
        <v>0</v>
      </c>
      <c r="AD223" s="47">
        <v>0</v>
      </c>
      <c r="AE223" s="7">
        <v>0</v>
      </c>
      <c r="AF223" s="46">
        <f t="shared" si="395"/>
        <v>0</v>
      </c>
      <c r="AG223" s="47">
        <v>0</v>
      </c>
      <c r="AH223" s="7">
        <v>0</v>
      </c>
      <c r="AI223" s="46">
        <f t="shared" si="396"/>
        <v>0</v>
      </c>
      <c r="AJ223" s="47">
        <v>0</v>
      </c>
      <c r="AK223" s="7">
        <v>0</v>
      </c>
      <c r="AL223" s="46">
        <f t="shared" si="397"/>
        <v>0</v>
      </c>
      <c r="AM223" s="47">
        <v>0</v>
      </c>
      <c r="AN223" s="7">
        <v>0</v>
      </c>
      <c r="AO223" s="46">
        <f t="shared" si="398"/>
        <v>0</v>
      </c>
      <c r="AP223" s="47">
        <v>0</v>
      </c>
      <c r="AQ223" s="7">
        <v>0</v>
      </c>
      <c r="AR223" s="46">
        <f t="shared" si="399"/>
        <v>0</v>
      </c>
      <c r="AS223" s="47">
        <v>0</v>
      </c>
      <c r="AT223" s="7">
        <v>0</v>
      </c>
      <c r="AU223" s="46">
        <f t="shared" si="400"/>
        <v>0</v>
      </c>
      <c r="AV223" s="47">
        <v>0</v>
      </c>
      <c r="AW223" s="7">
        <v>0</v>
      </c>
      <c r="AX223" s="46">
        <f t="shared" si="401"/>
        <v>0</v>
      </c>
      <c r="AY223" s="47">
        <v>0</v>
      </c>
      <c r="AZ223" s="7">
        <v>0</v>
      </c>
      <c r="BA223" s="46">
        <f t="shared" si="402"/>
        <v>0</v>
      </c>
      <c r="BB223" s="47">
        <v>0</v>
      </c>
      <c r="BC223" s="7">
        <v>0</v>
      </c>
      <c r="BD223" s="46">
        <f t="shared" si="403"/>
        <v>0</v>
      </c>
      <c r="BE223" s="47">
        <v>0</v>
      </c>
      <c r="BF223" s="7">
        <v>0</v>
      </c>
      <c r="BG223" s="46">
        <f t="shared" si="404"/>
        <v>0</v>
      </c>
      <c r="BH223" s="47">
        <v>0</v>
      </c>
      <c r="BI223" s="7">
        <v>0</v>
      </c>
      <c r="BJ223" s="46">
        <f t="shared" si="405"/>
        <v>0</v>
      </c>
      <c r="BK223" s="47">
        <v>0</v>
      </c>
      <c r="BL223" s="7">
        <v>0</v>
      </c>
      <c r="BM223" s="46">
        <f t="shared" si="406"/>
        <v>0</v>
      </c>
      <c r="BN223" s="47">
        <v>0</v>
      </c>
      <c r="BO223" s="7">
        <v>0</v>
      </c>
      <c r="BP223" s="46">
        <f t="shared" si="407"/>
        <v>0</v>
      </c>
      <c r="BQ223" s="47">
        <v>0</v>
      </c>
      <c r="BR223" s="7">
        <v>0</v>
      </c>
      <c r="BS223" s="46">
        <f t="shared" si="408"/>
        <v>0</v>
      </c>
      <c r="BT223" s="9">
        <f t="shared" si="410"/>
        <v>0</v>
      </c>
      <c r="BU223" s="15">
        <f t="shared" si="411"/>
        <v>0</v>
      </c>
    </row>
    <row r="224" spans="1:73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412"/>
        <v>0</v>
      </c>
      <c r="F224" s="47">
        <v>0</v>
      </c>
      <c r="G224" s="7">
        <v>0</v>
      </c>
      <c r="H224" s="46">
        <f t="shared" si="387"/>
        <v>0</v>
      </c>
      <c r="I224" s="47">
        <v>0</v>
      </c>
      <c r="J224" s="7">
        <v>0</v>
      </c>
      <c r="K224" s="46">
        <f t="shared" si="388"/>
        <v>0</v>
      </c>
      <c r="L224" s="47">
        <v>0</v>
      </c>
      <c r="M224" s="7">
        <v>0</v>
      </c>
      <c r="N224" s="46">
        <f t="shared" si="389"/>
        <v>0</v>
      </c>
      <c r="O224" s="47">
        <v>0</v>
      </c>
      <c r="P224" s="7">
        <v>0</v>
      </c>
      <c r="Q224" s="46">
        <f t="shared" si="390"/>
        <v>0</v>
      </c>
      <c r="R224" s="47">
        <v>0</v>
      </c>
      <c r="S224" s="7">
        <v>0</v>
      </c>
      <c r="T224" s="46">
        <f t="shared" si="391"/>
        <v>0</v>
      </c>
      <c r="U224" s="47">
        <v>0</v>
      </c>
      <c r="V224" s="7">
        <v>0</v>
      </c>
      <c r="W224" s="46">
        <f t="shared" si="392"/>
        <v>0</v>
      </c>
      <c r="X224" s="47">
        <v>0</v>
      </c>
      <c r="Y224" s="7">
        <v>0</v>
      </c>
      <c r="Z224" s="46">
        <f t="shared" si="393"/>
        <v>0</v>
      </c>
      <c r="AA224" s="47">
        <v>0</v>
      </c>
      <c r="AB224" s="7">
        <v>0</v>
      </c>
      <c r="AC224" s="46">
        <f t="shared" si="394"/>
        <v>0</v>
      </c>
      <c r="AD224" s="47">
        <v>0</v>
      </c>
      <c r="AE224" s="7">
        <v>0</v>
      </c>
      <c r="AF224" s="46">
        <f t="shared" si="395"/>
        <v>0</v>
      </c>
      <c r="AG224" s="47">
        <v>0</v>
      </c>
      <c r="AH224" s="7">
        <v>0</v>
      </c>
      <c r="AI224" s="46">
        <f t="shared" si="396"/>
        <v>0</v>
      </c>
      <c r="AJ224" s="47">
        <v>0</v>
      </c>
      <c r="AK224" s="7">
        <v>0</v>
      </c>
      <c r="AL224" s="46">
        <f t="shared" si="397"/>
        <v>0</v>
      </c>
      <c r="AM224" s="47">
        <v>0</v>
      </c>
      <c r="AN224" s="7">
        <v>0</v>
      </c>
      <c r="AO224" s="46">
        <f t="shared" si="398"/>
        <v>0</v>
      </c>
      <c r="AP224" s="47">
        <v>0</v>
      </c>
      <c r="AQ224" s="7">
        <v>0</v>
      </c>
      <c r="AR224" s="46">
        <f t="shared" si="399"/>
        <v>0</v>
      </c>
      <c r="AS224" s="47">
        <v>0</v>
      </c>
      <c r="AT224" s="7">
        <v>0</v>
      </c>
      <c r="AU224" s="46">
        <f t="shared" si="400"/>
        <v>0</v>
      </c>
      <c r="AV224" s="47">
        <v>0</v>
      </c>
      <c r="AW224" s="7">
        <v>0</v>
      </c>
      <c r="AX224" s="46">
        <f t="shared" si="401"/>
        <v>0</v>
      </c>
      <c r="AY224" s="47">
        <v>0</v>
      </c>
      <c r="AZ224" s="7">
        <v>0</v>
      </c>
      <c r="BA224" s="46">
        <f t="shared" si="402"/>
        <v>0</v>
      </c>
      <c r="BB224" s="47">
        <v>0</v>
      </c>
      <c r="BC224" s="7">
        <v>0</v>
      </c>
      <c r="BD224" s="46">
        <f t="shared" si="403"/>
        <v>0</v>
      </c>
      <c r="BE224" s="47">
        <v>0</v>
      </c>
      <c r="BF224" s="7">
        <v>0</v>
      </c>
      <c r="BG224" s="46">
        <f t="shared" si="404"/>
        <v>0</v>
      </c>
      <c r="BH224" s="47">
        <v>0</v>
      </c>
      <c r="BI224" s="7">
        <v>0</v>
      </c>
      <c r="BJ224" s="46">
        <f t="shared" si="405"/>
        <v>0</v>
      </c>
      <c r="BK224" s="47">
        <v>0</v>
      </c>
      <c r="BL224" s="7">
        <v>0</v>
      </c>
      <c r="BM224" s="46">
        <f t="shared" si="406"/>
        <v>0</v>
      </c>
      <c r="BN224" s="47">
        <v>0</v>
      </c>
      <c r="BO224" s="7">
        <v>0</v>
      </c>
      <c r="BP224" s="46">
        <f t="shared" si="407"/>
        <v>0</v>
      </c>
      <c r="BQ224" s="47">
        <v>0</v>
      </c>
      <c r="BR224" s="7">
        <v>0</v>
      </c>
      <c r="BS224" s="46">
        <f t="shared" si="408"/>
        <v>0</v>
      </c>
      <c r="BT224" s="9">
        <f t="shared" si="410"/>
        <v>0</v>
      </c>
      <c r="BU224" s="15">
        <f t="shared" si="411"/>
        <v>0</v>
      </c>
    </row>
    <row r="225" spans="1:73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412"/>
        <v>0</v>
      </c>
      <c r="F225" s="47">
        <v>0</v>
      </c>
      <c r="G225" s="7">
        <v>0</v>
      </c>
      <c r="H225" s="46">
        <f t="shared" si="387"/>
        <v>0</v>
      </c>
      <c r="I225" s="47">
        <v>0</v>
      </c>
      <c r="J225" s="7">
        <v>0</v>
      </c>
      <c r="K225" s="46">
        <f t="shared" si="388"/>
        <v>0</v>
      </c>
      <c r="L225" s="47">
        <v>0</v>
      </c>
      <c r="M225" s="7">
        <v>0</v>
      </c>
      <c r="N225" s="46">
        <f t="shared" si="389"/>
        <v>0</v>
      </c>
      <c r="O225" s="47">
        <v>0</v>
      </c>
      <c r="P225" s="7">
        <v>0</v>
      </c>
      <c r="Q225" s="46">
        <f t="shared" si="390"/>
        <v>0</v>
      </c>
      <c r="R225" s="47">
        <v>0</v>
      </c>
      <c r="S225" s="7">
        <v>0</v>
      </c>
      <c r="T225" s="46">
        <f t="shared" si="391"/>
        <v>0</v>
      </c>
      <c r="U225" s="47">
        <v>0</v>
      </c>
      <c r="V225" s="7">
        <v>0</v>
      </c>
      <c r="W225" s="46">
        <f t="shared" si="392"/>
        <v>0</v>
      </c>
      <c r="X225" s="47">
        <v>0</v>
      </c>
      <c r="Y225" s="7">
        <v>0</v>
      </c>
      <c r="Z225" s="46">
        <f t="shared" si="393"/>
        <v>0</v>
      </c>
      <c r="AA225" s="47">
        <v>0</v>
      </c>
      <c r="AB225" s="7">
        <v>0</v>
      </c>
      <c r="AC225" s="46">
        <f t="shared" si="394"/>
        <v>0</v>
      </c>
      <c r="AD225" s="47">
        <v>0</v>
      </c>
      <c r="AE225" s="7">
        <v>0</v>
      </c>
      <c r="AF225" s="46">
        <f t="shared" si="395"/>
        <v>0</v>
      </c>
      <c r="AG225" s="47">
        <v>0</v>
      </c>
      <c r="AH225" s="7">
        <v>0</v>
      </c>
      <c r="AI225" s="46">
        <f t="shared" si="396"/>
        <v>0</v>
      </c>
      <c r="AJ225" s="47">
        <v>0</v>
      </c>
      <c r="AK225" s="7">
        <v>0</v>
      </c>
      <c r="AL225" s="46">
        <f t="shared" si="397"/>
        <v>0</v>
      </c>
      <c r="AM225" s="47">
        <v>0</v>
      </c>
      <c r="AN225" s="7">
        <v>0</v>
      </c>
      <c r="AO225" s="46">
        <f t="shared" si="398"/>
        <v>0</v>
      </c>
      <c r="AP225" s="47">
        <v>0</v>
      </c>
      <c r="AQ225" s="7">
        <v>0</v>
      </c>
      <c r="AR225" s="46">
        <f t="shared" si="399"/>
        <v>0</v>
      </c>
      <c r="AS225" s="47">
        <v>0</v>
      </c>
      <c r="AT225" s="7">
        <v>0</v>
      </c>
      <c r="AU225" s="46">
        <f t="shared" si="400"/>
        <v>0</v>
      </c>
      <c r="AV225" s="47">
        <v>0</v>
      </c>
      <c r="AW225" s="7">
        <v>0</v>
      </c>
      <c r="AX225" s="46">
        <f t="shared" si="401"/>
        <v>0</v>
      </c>
      <c r="AY225" s="47">
        <v>0</v>
      </c>
      <c r="AZ225" s="7">
        <v>0</v>
      </c>
      <c r="BA225" s="46">
        <f t="shared" si="402"/>
        <v>0</v>
      </c>
      <c r="BB225" s="47">
        <v>0</v>
      </c>
      <c r="BC225" s="7">
        <v>0</v>
      </c>
      <c r="BD225" s="46">
        <f t="shared" si="403"/>
        <v>0</v>
      </c>
      <c r="BE225" s="47">
        <v>0</v>
      </c>
      <c r="BF225" s="7">
        <v>0</v>
      </c>
      <c r="BG225" s="46">
        <f t="shared" si="404"/>
        <v>0</v>
      </c>
      <c r="BH225" s="47">
        <v>0</v>
      </c>
      <c r="BI225" s="7">
        <v>0</v>
      </c>
      <c r="BJ225" s="46">
        <f t="shared" si="405"/>
        <v>0</v>
      </c>
      <c r="BK225" s="47">
        <v>0</v>
      </c>
      <c r="BL225" s="7">
        <v>0</v>
      </c>
      <c r="BM225" s="46">
        <f t="shared" si="406"/>
        <v>0</v>
      </c>
      <c r="BN225" s="47">
        <v>0</v>
      </c>
      <c r="BO225" s="7">
        <v>0</v>
      </c>
      <c r="BP225" s="46">
        <f t="shared" si="407"/>
        <v>0</v>
      </c>
      <c r="BQ225" s="47">
        <v>0</v>
      </c>
      <c r="BR225" s="7">
        <v>0</v>
      </c>
      <c r="BS225" s="46">
        <f t="shared" si="408"/>
        <v>0</v>
      </c>
      <c r="BT225" s="9">
        <f t="shared" si="410"/>
        <v>0</v>
      </c>
      <c r="BU225" s="15">
        <f t="shared" si="411"/>
        <v>0</v>
      </c>
    </row>
    <row r="226" spans="1:73" ht="15" thickBot="1" x14ac:dyDescent="0.35">
      <c r="A226" s="65"/>
      <c r="B226" s="68" t="s">
        <v>17</v>
      </c>
      <c r="C226" s="69">
        <f t="shared" ref="C226:D226" si="413">SUM(C214:C225)</f>
        <v>0</v>
      </c>
      <c r="D226" s="70">
        <f t="shared" si="413"/>
        <v>0</v>
      </c>
      <c r="E226" s="71"/>
      <c r="F226" s="69">
        <f t="shared" ref="F226:G226" si="414">SUM(F214:F225)</f>
        <v>0</v>
      </c>
      <c r="G226" s="70">
        <f t="shared" si="414"/>
        <v>0</v>
      </c>
      <c r="H226" s="71"/>
      <c r="I226" s="69">
        <f t="shared" ref="I226:J226" si="415">SUM(I214:I225)</f>
        <v>0</v>
      </c>
      <c r="J226" s="70">
        <f t="shared" si="415"/>
        <v>0</v>
      </c>
      <c r="K226" s="71"/>
      <c r="L226" s="69">
        <f t="shared" ref="L226:M226" si="416">SUM(L214:L225)</f>
        <v>0</v>
      </c>
      <c r="M226" s="70">
        <f t="shared" si="416"/>
        <v>0</v>
      </c>
      <c r="N226" s="71"/>
      <c r="O226" s="69">
        <f t="shared" ref="O226:P226" si="417">SUM(O214:O225)</f>
        <v>0.15</v>
      </c>
      <c r="P226" s="70">
        <f t="shared" si="417"/>
        <v>34.593000000000004</v>
      </c>
      <c r="Q226" s="71"/>
      <c r="R226" s="69">
        <f t="shared" ref="R226:S226" si="418">SUM(R214:R225)</f>
        <v>0</v>
      </c>
      <c r="S226" s="70">
        <f t="shared" si="418"/>
        <v>0</v>
      </c>
      <c r="T226" s="71"/>
      <c r="U226" s="69">
        <f t="shared" ref="U226:V226" si="419">SUM(U214:U225)</f>
        <v>0</v>
      </c>
      <c r="V226" s="70">
        <f t="shared" si="419"/>
        <v>0</v>
      </c>
      <c r="W226" s="71"/>
      <c r="X226" s="69">
        <f t="shared" ref="X226:Y226" si="420">SUM(X214:X225)</f>
        <v>0</v>
      </c>
      <c r="Y226" s="70">
        <f t="shared" si="420"/>
        <v>0</v>
      </c>
      <c r="Z226" s="71"/>
      <c r="AA226" s="69">
        <f t="shared" ref="AA226:AB226" si="421">SUM(AA214:AA225)</f>
        <v>0</v>
      </c>
      <c r="AB226" s="70">
        <f t="shared" si="421"/>
        <v>0</v>
      </c>
      <c r="AC226" s="71"/>
      <c r="AD226" s="69">
        <f t="shared" ref="AD226:AE226" si="422">SUM(AD214:AD225)</f>
        <v>0</v>
      </c>
      <c r="AE226" s="70">
        <f t="shared" si="422"/>
        <v>0</v>
      </c>
      <c r="AF226" s="71"/>
      <c r="AG226" s="69">
        <f t="shared" ref="AG226:AH226" si="423">SUM(AG214:AG225)</f>
        <v>0</v>
      </c>
      <c r="AH226" s="70">
        <f t="shared" si="423"/>
        <v>0</v>
      </c>
      <c r="AI226" s="71"/>
      <c r="AJ226" s="69">
        <f t="shared" ref="AJ226:AK226" si="424">SUM(AJ214:AJ225)</f>
        <v>63</v>
      </c>
      <c r="AK226" s="70">
        <f t="shared" si="424"/>
        <v>1854.72</v>
      </c>
      <c r="AL226" s="71"/>
      <c r="AM226" s="69">
        <f t="shared" ref="AM226:AN226" si="425">SUM(AM214:AM225)</f>
        <v>0</v>
      </c>
      <c r="AN226" s="70">
        <f t="shared" si="425"/>
        <v>0</v>
      </c>
      <c r="AO226" s="71"/>
      <c r="AP226" s="69">
        <f t="shared" ref="AP226:AQ226" si="426">SUM(AP214:AP225)</f>
        <v>0</v>
      </c>
      <c r="AQ226" s="70">
        <f t="shared" si="426"/>
        <v>0</v>
      </c>
      <c r="AR226" s="71"/>
      <c r="AS226" s="69">
        <f t="shared" ref="AS226:AT226" si="427">SUM(AS214:AS225)</f>
        <v>0</v>
      </c>
      <c r="AT226" s="70">
        <f t="shared" si="427"/>
        <v>0</v>
      </c>
      <c r="AU226" s="71"/>
      <c r="AV226" s="69">
        <f t="shared" ref="AV226:AW226" si="428">SUM(AV214:AV225)</f>
        <v>0</v>
      </c>
      <c r="AW226" s="70">
        <f t="shared" si="428"/>
        <v>0</v>
      </c>
      <c r="AX226" s="71"/>
      <c r="AY226" s="69">
        <f t="shared" ref="AY226:AZ226" si="429">SUM(AY214:AY225)</f>
        <v>0</v>
      </c>
      <c r="AZ226" s="70">
        <f t="shared" si="429"/>
        <v>0</v>
      </c>
      <c r="BA226" s="71"/>
      <c r="BB226" s="69">
        <f t="shared" ref="BB226:BC226" si="430">SUM(BB214:BB225)</f>
        <v>0</v>
      </c>
      <c r="BC226" s="70">
        <f t="shared" si="430"/>
        <v>0</v>
      </c>
      <c r="BD226" s="71"/>
      <c r="BE226" s="69">
        <f t="shared" ref="BE226:BF226" si="431">SUM(BE214:BE225)</f>
        <v>0</v>
      </c>
      <c r="BF226" s="70">
        <f t="shared" si="431"/>
        <v>0</v>
      </c>
      <c r="BG226" s="71"/>
      <c r="BH226" s="69">
        <f t="shared" ref="BH226:BI226" si="432">SUM(BH214:BH225)</f>
        <v>0</v>
      </c>
      <c r="BI226" s="70">
        <f t="shared" si="432"/>
        <v>0</v>
      </c>
      <c r="BJ226" s="71"/>
      <c r="BK226" s="69">
        <f t="shared" ref="BK226:BL226" si="433">SUM(BK214:BK225)</f>
        <v>0</v>
      </c>
      <c r="BL226" s="70">
        <f t="shared" si="433"/>
        <v>0</v>
      </c>
      <c r="BM226" s="71"/>
      <c r="BN226" s="69">
        <f t="shared" ref="BN226:BO226" si="434">SUM(BN214:BN225)</f>
        <v>0</v>
      </c>
      <c r="BO226" s="70">
        <f t="shared" si="434"/>
        <v>0</v>
      </c>
      <c r="BP226" s="71"/>
      <c r="BQ226" s="69">
        <f t="shared" ref="BQ226:BR226" si="435">SUM(BQ214:BQ225)</f>
        <v>0</v>
      </c>
      <c r="BR226" s="70">
        <f t="shared" si="435"/>
        <v>0</v>
      </c>
      <c r="BS226" s="71"/>
      <c r="BT226" s="88">
        <f t="shared" si="410"/>
        <v>63.15</v>
      </c>
      <c r="BU226" s="89">
        <f t="shared" si="411"/>
        <v>1889.3130000000001</v>
      </c>
    </row>
    <row r="227" spans="1:73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436">IF(F227=0,0,G227/F227*1000)</f>
        <v>0</v>
      </c>
      <c r="I227" s="47">
        <v>0</v>
      </c>
      <c r="J227" s="7">
        <v>0</v>
      </c>
      <c r="K227" s="46">
        <f t="shared" ref="K227:K238" si="437">IF(I227=0,0,J227/I227*1000)</f>
        <v>0</v>
      </c>
      <c r="L227" s="47">
        <v>0</v>
      </c>
      <c r="M227" s="7">
        <v>0</v>
      </c>
      <c r="N227" s="46">
        <f t="shared" ref="N227:N238" si="438">IF(L227=0,0,M227/L227*1000)</f>
        <v>0</v>
      </c>
      <c r="O227" s="47">
        <v>0</v>
      </c>
      <c r="P227" s="7">
        <v>0</v>
      </c>
      <c r="Q227" s="46">
        <f t="shared" ref="Q227:Q238" si="439">IF(O227=0,0,P227/O227*1000)</f>
        <v>0</v>
      </c>
      <c r="R227" s="47">
        <v>0</v>
      </c>
      <c r="S227" s="7">
        <v>0</v>
      </c>
      <c r="T227" s="46">
        <f t="shared" ref="T227:T238" si="440">IF(R227=0,0,S227/R227*1000)</f>
        <v>0</v>
      </c>
      <c r="U227" s="47">
        <v>0</v>
      </c>
      <c r="V227" s="7">
        <v>0</v>
      </c>
      <c r="W227" s="46">
        <f t="shared" ref="W227:W238" si="441">IF(U227=0,0,V227/U227*1000)</f>
        <v>0</v>
      </c>
      <c r="X227" s="47">
        <v>0</v>
      </c>
      <c r="Y227" s="7">
        <v>0</v>
      </c>
      <c r="Z227" s="46">
        <f t="shared" ref="Z227:Z238" si="442">IF(X227=0,0,Y227/X227*1000)</f>
        <v>0</v>
      </c>
      <c r="AA227" s="47">
        <v>0</v>
      </c>
      <c r="AB227" s="7">
        <v>0</v>
      </c>
      <c r="AC227" s="46">
        <f t="shared" ref="AC227:AC238" si="443">IF(AA227=0,0,AB227/AA227*1000)</f>
        <v>0</v>
      </c>
      <c r="AD227" s="47">
        <v>0</v>
      </c>
      <c r="AE227" s="7">
        <v>0</v>
      </c>
      <c r="AF227" s="46">
        <f t="shared" ref="AF227:AF238" si="444">IF(AD227=0,0,AE227/AD227*1000)</f>
        <v>0</v>
      </c>
      <c r="AG227" s="47">
        <v>0</v>
      </c>
      <c r="AH227" s="7">
        <v>0</v>
      </c>
      <c r="AI227" s="46">
        <f t="shared" ref="AI227:AI238" si="445">IF(AG227=0,0,AH227/AG227*1000)</f>
        <v>0</v>
      </c>
      <c r="AJ227" s="47">
        <v>0</v>
      </c>
      <c r="AK227" s="7">
        <v>0</v>
      </c>
      <c r="AL227" s="46">
        <f t="shared" ref="AL227:AL238" si="446">IF(AJ227=0,0,AK227/AJ227*1000)</f>
        <v>0</v>
      </c>
      <c r="AM227" s="47">
        <v>0</v>
      </c>
      <c r="AN227" s="7">
        <v>0</v>
      </c>
      <c r="AO227" s="46">
        <f t="shared" ref="AO227:AO238" si="447">IF(AM227=0,0,AN227/AM227*1000)</f>
        <v>0</v>
      </c>
      <c r="AP227" s="47">
        <v>0</v>
      </c>
      <c r="AQ227" s="7">
        <v>0</v>
      </c>
      <c r="AR227" s="46">
        <f t="shared" ref="AR227:AR238" si="448">IF(AP227=0,0,AQ227/AP227*1000)</f>
        <v>0</v>
      </c>
      <c r="AS227" s="47">
        <v>0</v>
      </c>
      <c r="AT227" s="7">
        <v>0</v>
      </c>
      <c r="AU227" s="46">
        <f t="shared" ref="AU227:AU238" si="449">IF(AS227=0,0,AT227/AS227*1000)</f>
        <v>0</v>
      </c>
      <c r="AV227" s="47">
        <v>0</v>
      </c>
      <c r="AW227" s="7">
        <v>0</v>
      </c>
      <c r="AX227" s="46">
        <f t="shared" ref="AX227:AX238" si="450">IF(AV227=0,0,AW227/AV227*1000)</f>
        <v>0</v>
      </c>
      <c r="AY227" s="47">
        <v>0</v>
      </c>
      <c r="AZ227" s="7">
        <v>0</v>
      </c>
      <c r="BA227" s="46">
        <f t="shared" ref="BA227:BA238" si="451">IF(AY227=0,0,AZ227/AY227*1000)</f>
        <v>0</v>
      </c>
      <c r="BB227" s="47">
        <v>0</v>
      </c>
      <c r="BC227" s="7">
        <v>0</v>
      </c>
      <c r="BD227" s="46">
        <f t="shared" ref="BD227:BD238" si="452">IF(BB227=0,0,BC227/BB227*1000)</f>
        <v>0</v>
      </c>
      <c r="BE227" s="47">
        <v>0</v>
      </c>
      <c r="BF227" s="7">
        <v>0</v>
      </c>
      <c r="BG227" s="46">
        <f t="shared" ref="BG227:BG238" si="453">IF(BE227=0,0,BF227/BE227*1000)</f>
        <v>0</v>
      </c>
      <c r="BH227" s="47">
        <v>0</v>
      </c>
      <c r="BI227" s="7">
        <v>0</v>
      </c>
      <c r="BJ227" s="46">
        <f t="shared" ref="BJ227:BJ238" si="454">IF(BH227=0,0,BI227/BH227*1000)</f>
        <v>0</v>
      </c>
      <c r="BK227" s="47">
        <v>0</v>
      </c>
      <c r="BL227" s="7">
        <v>0</v>
      </c>
      <c r="BM227" s="46">
        <f t="shared" ref="BM227:BM238" si="455">IF(BK227=0,0,BL227/BK227*1000)</f>
        <v>0</v>
      </c>
      <c r="BN227" s="47">
        <v>0</v>
      </c>
      <c r="BO227" s="7">
        <v>0</v>
      </c>
      <c r="BP227" s="46">
        <f t="shared" ref="BP227:BP238" si="456">IF(BN227=0,0,BO227/BN227*1000)</f>
        <v>0</v>
      </c>
      <c r="BQ227" s="47">
        <v>0</v>
      </c>
      <c r="BR227" s="7">
        <v>0</v>
      </c>
      <c r="BS227" s="46">
        <f t="shared" ref="BS227:BS238" si="457">IF(BQ227=0,0,BR227/BQ227*1000)</f>
        <v>0</v>
      </c>
      <c r="BT227" s="9">
        <f>SUMIF($C$5:$BS$5,"Ton",C227:BS227)</f>
        <v>0</v>
      </c>
      <c r="BU227" s="15">
        <f>SUMIF($C$5:$BS$5,"F*",C227:BS227)</f>
        <v>0</v>
      </c>
    </row>
    <row r="228" spans="1:73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458">IF(C228=0,0,D228/C228*1000)</f>
        <v>0</v>
      </c>
      <c r="F228" s="47">
        <v>0</v>
      </c>
      <c r="G228" s="7">
        <v>0</v>
      </c>
      <c r="H228" s="46">
        <f t="shared" si="436"/>
        <v>0</v>
      </c>
      <c r="I228" s="47">
        <v>0</v>
      </c>
      <c r="J228" s="7">
        <v>0</v>
      </c>
      <c r="K228" s="46">
        <f t="shared" si="437"/>
        <v>0</v>
      </c>
      <c r="L228" s="47">
        <v>0</v>
      </c>
      <c r="M228" s="7">
        <v>0</v>
      </c>
      <c r="N228" s="46">
        <f t="shared" si="438"/>
        <v>0</v>
      </c>
      <c r="O228" s="47">
        <v>0</v>
      </c>
      <c r="P228" s="7">
        <v>0</v>
      </c>
      <c r="Q228" s="46">
        <f t="shared" si="439"/>
        <v>0</v>
      </c>
      <c r="R228" s="47">
        <v>0</v>
      </c>
      <c r="S228" s="7">
        <v>0</v>
      </c>
      <c r="T228" s="46">
        <f t="shared" si="440"/>
        <v>0</v>
      </c>
      <c r="U228" s="47">
        <v>0</v>
      </c>
      <c r="V228" s="7">
        <v>0</v>
      </c>
      <c r="W228" s="46">
        <f t="shared" si="441"/>
        <v>0</v>
      </c>
      <c r="X228" s="47">
        <v>0</v>
      </c>
      <c r="Y228" s="7">
        <v>0</v>
      </c>
      <c r="Z228" s="46">
        <f t="shared" si="442"/>
        <v>0</v>
      </c>
      <c r="AA228" s="47">
        <v>0</v>
      </c>
      <c r="AB228" s="7">
        <v>0</v>
      </c>
      <c r="AC228" s="46">
        <f t="shared" si="443"/>
        <v>0</v>
      </c>
      <c r="AD228" s="47">
        <v>0</v>
      </c>
      <c r="AE228" s="7">
        <v>0</v>
      </c>
      <c r="AF228" s="46">
        <f t="shared" si="444"/>
        <v>0</v>
      </c>
      <c r="AG228" s="47">
        <v>0</v>
      </c>
      <c r="AH228" s="7">
        <v>0</v>
      </c>
      <c r="AI228" s="46">
        <f t="shared" si="445"/>
        <v>0</v>
      </c>
      <c r="AJ228" s="47">
        <v>0</v>
      </c>
      <c r="AK228" s="7">
        <v>0</v>
      </c>
      <c r="AL228" s="46">
        <f t="shared" si="446"/>
        <v>0</v>
      </c>
      <c r="AM228" s="47">
        <v>0</v>
      </c>
      <c r="AN228" s="7">
        <v>0</v>
      </c>
      <c r="AO228" s="46">
        <f t="shared" si="447"/>
        <v>0</v>
      </c>
      <c r="AP228" s="47">
        <v>0</v>
      </c>
      <c r="AQ228" s="7">
        <v>0</v>
      </c>
      <c r="AR228" s="46">
        <f t="shared" si="448"/>
        <v>0</v>
      </c>
      <c r="AS228" s="47">
        <v>0</v>
      </c>
      <c r="AT228" s="7">
        <v>0</v>
      </c>
      <c r="AU228" s="46">
        <f t="shared" si="449"/>
        <v>0</v>
      </c>
      <c r="AV228" s="47">
        <v>0</v>
      </c>
      <c r="AW228" s="7">
        <v>0</v>
      </c>
      <c r="AX228" s="46">
        <f t="shared" si="450"/>
        <v>0</v>
      </c>
      <c r="AY228" s="47">
        <v>0</v>
      </c>
      <c r="AZ228" s="7">
        <v>0</v>
      </c>
      <c r="BA228" s="46">
        <f t="shared" si="451"/>
        <v>0</v>
      </c>
      <c r="BB228" s="47">
        <v>0</v>
      </c>
      <c r="BC228" s="7">
        <v>0</v>
      </c>
      <c r="BD228" s="46">
        <f t="shared" si="452"/>
        <v>0</v>
      </c>
      <c r="BE228" s="47">
        <v>0</v>
      </c>
      <c r="BF228" s="7">
        <v>0</v>
      </c>
      <c r="BG228" s="46">
        <f t="shared" si="453"/>
        <v>0</v>
      </c>
      <c r="BH228" s="47">
        <v>0</v>
      </c>
      <c r="BI228" s="7">
        <v>0</v>
      </c>
      <c r="BJ228" s="46">
        <f t="shared" si="454"/>
        <v>0</v>
      </c>
      <c r="BK228" s="47">
        <v>0</v>
      </c>
      <c r="BL228" s="7">
        <v>0</v>
      </c>
      <c r="BM228" s="46">
        <f t="shared" si="455"/>
        <v>0</v>
      </c>
      <c r="BN228" s="47">
        <v>0</v>
      </c>
      <c r="BO228" s="7">
        <v>0</v>
      </c>
      <c r="BP228" s="46">
        <f t="shared" si="456"/>
        <v>0</v>
      </c>
      <c r="BQ228" s="47">
        <v>0</v>
      </c>
      <c r="BR228" s="7">
        <v>0</v>
      </c>
      <c r="BS228" s="46">
        <f t="shared" si="457"/>
        <v>0</v>
      </c>
      <c r="BT228" s="9">
        <f t="shared" ref="BT228:BT239" si="459">SUMIF($C$5:$BS$5,"Ton",C228:BS228)</f>
        <v>0</v>
      </c>
      <c r="BU228" s="15">
        <f t="shared" ref="BU228:BU239" si="460">SUMIF($C$5:$BS$5,"F*",C228:BS228)</f>
        <v>0</v>
      </c>
    </row>
    <row r="229" spans="1:73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458"/>
        <v>0</v>
      </c>
      <c r="F229" s="47">
        <v>0</v>
      </c>
      <c r="G229" s="7">
        <v>0</v>
      </c>
      <c r="H229" s="46">
        <f t="shared" si="436"/>
        <v>0</v>
      </c>
      <c r="I229" s="47">
        <v>0</v>
      </c>
      <c r="J229" s="7">
        <v>0</v>
      </c>
      <c r="K229" s="46">
        <f t="shared" si="437"/>
        <v>0</v>
      </c>
      <c r="L229" s="47">
        <v>0</v>
      </c>
      <c r="M229" s="7">
        <v>0</v>
      </c>
      <c r="N229" s="46">
        <f t="shared" si="438"/>
        <v>0</v>
      </c>
      <c r="O229" s="47">
        <v>0</v>
      </c>
      <c r="P229" s="7">
        <v>0</v>
      </c>
      <c r="Q229" s="46">
        <f t="shared" si="439"/>
        <v>0</v>
      </c>
      <c r="R229" s="47">
        <v>0</v>
      </c>
      <c r="S229" s="7">
        <v>0</v>
      </c>
      <c r="T229" s="46">
        <f t="shared" si="440"/>
        <v>0</v>
      </c>
      <c r="U229" s="47">
        <v>0</v>
      </c>
      <c r="V229" s="7">
        <v>0</v>
      </c>
      <c r="W229" s="46">
        <f t="shared" si="441"/>
        <v>0</v>
      </c>
      <c r="X229" s="47">
        <v>0</v>
      </c>
      <c r="Y229" s="7">
        <v>0</v>
      </c>
      <c r="Z229" s="46">
        <f t="shared" si="442"/>
        <v>0</v>
      </c>
      <c r="AA229" s="47">
        <v>0</v>
      </c>
      <c r="AB229" s="7">
        <v>0</v>
      </c>
      <c r="AC229" s="46">
        <f t="shared" si="443"/>
        <v>0</v>
      </c>
      <c r="AD229" s="47">
        <v>0</v>
      </c>
      <c r="AE229" s="7">
        <v>0</v>
      </c>
      <c r="AF229" s="46">
        <f t="shared" si="444"/>
        <v>0</v>
      </c>
      <c r="AG229" s="47">
        <v>0</v>
      </c>
      <c r="AH229" s="7">
        <v>0</v>
      </c>
      <c r="AI229" s="46">
        <f t="shared" si="445"/>
        <v>0</v>
      </c>
      <c r="AJ229" s="82">
        <v>31</v>
      </c>
      <c r="AK229" s="7">
        <v>637.04999999999995</v>
      </c>
      <c r="AL229" s="46">
        <f t="shared" si="446"/>
        <v>20549.999999999996</v>
      </c>
      <c r="AM229" s="47">
        <v>0</v>
      </c>
      <c r="AN229" s="7">
        <v>0</v>
      </c>
      <c r="AO229" s="46">
        <f t="shared" si="447"/>
        <v>0</v>
      </c>
      <c r="AP229" s="47">
        <v>0</v>
      </c>
      <c r="AQ229" s="7">
        <v>0</v>
      </c>
      <c r="AR229" s="46">
        <f t="shared" si="448"/>
        <v>0</v>
      </c>
      <c r="AS229" s="47">
        <v>0</v>
      </c>
      <c r="AT229" s="7">
        <v>0</v>
      </c>
      <c r="AU229" s="46">
        <f t="shared" si="449"/>
        <v>0</v>
      </c>
      <c r="AV229" s="47">
        <v>0</v>
      </c>
      <c r="AW229" s="7">
        <v>0</v>
      </c>
      <c r="AX229" s="46">
        <f t="shared" si="450"/>
        <v>0</v>
      </c>
      <c r="AY229" s="47">
        <v>0</v>
      </c>
      <c r="AZ229" s="7">
        <v>0</v>
      </c>
      <c r="BA229" s="46">
        <f t="shared" si="451"/>
        <v>0</v>
      </c>
      <c r="BB229" s="47">
        <v>0</v>
      </c>
      <c r="BC229" s="7">
        <v>0</v>
      </c>
      <c r="BD229" s="46">
        <f t="shared" si="452"/>
        <v>0</v>
      </c>
      <c r="BE229" s="47">
        <v>0</v>
      </c>
      <c r="BF229" s="7">
        <v>0</v>
      </c>
      <c r="BG229" s="46">
        <f t="shared" si="453"/>
        <v>0</v>
      </c>
      <c r="BH229" s="47">
        <v>0</v>
      </c>
      <c r="BI229" s="7">
        <v>0</v>
      </c>
      <c r="BJ229" s="46">
        <f t="shared" si="454"/>
        <v>0</v>
      </c>
      <c r="BK229" s="47">
        <v>0</v>
      </c>
      <c r="BL229" s="7">
        <v>0</v>
      </c>
      <c r="BM229" s="46">
        <f t="shared" si="455"/>
        <v>0</v>
      </c>
      <c r="BN229" s="47">
        <v>0</v>
      </c>
      <c r="BO229" s="7">
        <v>0</v>
      </c>
      <c r="BP229" s="46">
        <f t="shared" si="456"/>
        <v>0</v>
      </c>
      <c r="BQ229" s="47">
        <v>0</v>
      </c>
      <c r="BR229" s="7">
        <v>0</v>
      </c>
      <c r="BS229" s="46">
        <f t="shared" si="457"/>
        <v>0</v>
      </c>
      <c r="BT229" s="9">
        <f t="shared" si="459"/>
        <v>31</v>
      </c>
      <c r="BU229" s="15">
        <f t="shared" si="460"/>
        <v>637.04999999999995</v>
      </c>
    </row>
    <row r="230" spans="1:73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436"/>
        <v>0</v>
      </c>
      <c r="I230" s="47">
        <v>0</v>
      </c>
      <c r="J230" s="7">
        <v>0</v>
      </c>
      <c r="K230" s="46">
        <f t="shared" si="437"/>
        <v>0</v>
      </c>
      <c r="L230" s="47">
        <v>0</v>
      </c>
      <c r="M230" s="7">
        <v>0</v>
      </c>
      <c r="N230" s="46">
        <f t="shared" si="438"/>
        <v>0</v>
      </c>
      <c r="O230" s="47">
        <v>0</v>
      </c>
      <c r="P230" s="7">
        <v>0</v>
      </c>
      <c r="Q230" s="46">
        <f t="shared" si="439"/>
        <v>0</v>
      </c>
      <c r="R230" s="47">
        <v>0</v>
      </c>
      <c r="S230" s="7">
        <v>0</v>
      </c>
      <c r="T230" s="46">
        <f t="shared" si="440"/>
        <v>0</v>
      </c>
      <c r="U230" s="47">
        <v>0</v>
      </c>
      <c r="V230" s="7">
        <v>0</v>
      </c>
      <c r="W230" s="46">
        <f t="shared" si="441"/>
        <v>0</v>
      </c>
      <c r="X230" s="47">
        <v>0</v>
      </c>
      <c r="Y230" s="7">
        <v>0</v>
      </c>
      <c r="Z230" s="46">
        <f t="shared" si="442"/>
        <v>0</v>
      </c>
      <c r="AA230" s="47">
        <v>0</v>
      </c>
      <c r="AB230" s="7">
        <v>0</v>
      </c>
      <c r="AC230" s="46">
        <f t="shared" si="443"/>
        <v>0</v>
      </c>
      <c r="AD230" s="47">
        <v>0</v>
      </c>
      <c r="AE230" s="7">
        <v>0</v>
      </c>
      <c r="AF230" s="46">
        <f t="shared" si="444"/>
        <v>0</v>
      </c>
      <c r="AG230" s="47">
        <v>0</v>
      </c>
      <c r="AH230" s="7">
        <v>0</v>
      </c>
      <c r="AI230" s="46">
        <f t="shared" si="445"/>
        <v>0</v>
      </c>
      <c r="AJ230" s="47">
        <v>0</v>
      </c>
      <c r="AK230" s="7">
        <v>0</v>
      </c>
      <c r="AL230" s="46">
        <f t="shared" si="446"/>
        <v>0</v>
      </c>
      <c r="AM230" s="47">
        <v>0</v>
      </c>
      <c r="AN230" s="7">
        <v>0</v>
      </c>
      <c r="AO230" s="46">
        <f t="shared" si="447"/>
        <v>0</v>
      </c>
      <c r="AP230" s="47">
        <v>0</v>
      </c>
      <c r="AQ230" s="7">
        <v>0</v>
      </c>
      <c r="AR230" s="46">
        <f t="shared" si="448"/>
        <v>0</v>
      </c>
      <c r="AS230" s="47">
        <v>0</v>
      </c>
      <c r="AT230" s="7">
        <v>0</v>
      </c>
      <c r="AU230" s="46">
        <f t="shared" si="449"/>
        <v>0</v>
      </c>
      <c r="AV230" s="47">
        <v>0</v>
      </c>
      <c r="AW230" s="7">
        <v>0</v>
      </c>
      <c r="AX230" s="46">
        <f t="shared" si="450"/>
        <v>0</v>
      </c>
      <c r="AY230" s="47">
        <v>0</v>
      </c>
      <c r="AZ230" s="7">
        <v>0</v>
      </c>
      <c r="BA230" s="46">
        <f t="shared" si="451"/>
        <v>0</v>
      </c>
      <c r="BB230" s="47">
        <v>0</v>
      </c>
      <c r="BC230" s="7">
        <v>0</v>
      </c>
      <c r="BD230" s="46">
        <f t="shared" si="452"/>
        <v>0</v>
      </c>
      <c r="BE230" s="47">
        <v>0</v>
      </c>
      <c r="BF230" s="7">
        <v>0</v>
      </c>
      <c r="BG230" s="46">
        <f t="shared" si="453"/>
        <v>0</v>
      </c>
      <c r="BH230" s="47">
        <v>0</v>
      </c>
      <c r="BI230" s="7">
        <v>0</v>
      </c>
      <c r="BJ230" s="46">
        <f t="shared" si="454"/>
        <v>0</v>
      </c>
      <c r="BK230" s="47">
        <v>0</v>
      </c>
      <c r="BL230" s="7">
        <v>0</v>
      </c>
      <c r="BM230" s="46">
        <f t="shared" si="455"/>
        <v>0</v>
      </c>
      <c r="BN230" s="47">
        <v>0</v>
      </c>
      <c r="BO230" s="7">
        <v>0</v>
      </c>
      <c r="BP230" s="46">
        <f t="shared" si="456"/>
        <v>0</v>
      </c>
      <c r="BQ230" s="47">
        <v>0</v>
      </c>
      <c r="BR230" s="7">
        <v>0</v>
      </c>
      <c r="BS230" s="46">
        <f t="shared" si="457"/>
        <v>0</v>
      </c>
      <c r="BT230" s="9">
        <f t="shared" si="459"/>
        <v>0</v>
      </c>
      <c r="BU230" s="15">
        <f t="shared" si="460"/>
        <v>0</v>
      </c>
    </row>
    <row r="231" spans="1:73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461">IF(C231=0,0,D231/C231*1000)</f>
        <v>0</v>
      </c>
      <c r="F231" s="47">
        <v>0</v>
      </c>
      <c r="G231" s="7">
        <v>0</v>
      </c>
      <c r="H231" s="46">
        <f t="shared" si="436"/>
        <v>0</v>
      </c>
      <c r="I231" s="47">
        <v>0</v>
      </c>
      <c r="J231" s="7">
        <v>0</v>
      </c>
      <c r="K231" s="46">
        <f t="shared" si="437"/>
        <v>0</v>
      </c>
      <c r="L231" s="82">
        <v>2.5870000000000002</v>
      </c>
      <c r="M231" s="7">
        <v>8.4469999999999992</v>
      </c>
      <c r="N231" s="46">
        <f t="shared" si="438"/>
        <v>3265.1720139157319</v>
      </c>
      <c r="O231" s="47">
        <v>0</v>
      </c>
      <c r="P231" s="7">
        <v>0</v>
      </c>
      <c r="Q231" s="46">
        <f t="shared" si="439"/>
        <v>0</v>
      </c>
      <c r="R231" s="47">
        <v>0</v>
      </c>
      <c r="S231" s="7">
        <v>0</v>
      </c>
      <c r="T231" s="46">
        <f t="shared" si="440"/>
        <v>0</v>
      </c>
      <c r="U231" s="47">
        <v>0</v>
      </c>
      <c r="V231" s="7">
        <v>0</v>
      </c>
      <c r="W231" s="46">
        <f t="shared" si="441"/>
        <v>0</v>
      </c>
      <c r="X231" s="47">
        <v>0</v>
      </c>
      <c r="Y231" s="7">
        <v>0</v>
      </c>
      <c r="Z231" s="46">
        <f t="shared" si="442"/>
        <v>0</v>
      </c>
      <c r="AA231" s="47">
        <v>0</v>
      </c>
      <c r="AB231" s="7">
        <v>0</v>
      </c>
      <c r="AC231" s="46">
        <f t="shared" si="443"/>
        <v>0</v>
      </c>
      <c r="AD231" s="47">
        <v>0</v>
      </c>
      <c r="AE231" s="7">
        <v>0</v>
      </c>
      <c r="AF231" s="46">
        <f t="shared" si="444"/>
        <v>0</v>
      </c>
      <c r="AG231" s="47">
        <v>0</v>
      </c>
      <c r="AH231" s="7">
        <v>0</v>
      </c>
      <c r="AI231" s="46">
        <f t="shared" si="445"/>
        <v>0</v>
      </c>
      <c r="AJ231" s="47">
        <v>0</v>
      </c>
      <c r="AK231" s="7">
        <v>0</v>
      </c>
      <c r="AL231" s="46">
        <f t="shared" si="446"/>
        <v>0</v>
      </c>
      <c r="AM231" s="47">
        <v>0</v>
      </c>
      <c r="AN231" s="7">
        <v>0</v>
      </c>
      <c r="AO231" s="46">
        <f t="shared" si="447"/>
        <v>0</v>
      </c>
      <c r="AP231" s="47">
        <v>0</v>
      </c>
      <c r="AQ231" s="7">
        <v>0</v>
      </c>
      <c r="AR231" s="46">
        <f t="shared" si="448"/>
        <v>0</v>
      </c>
      <c r="AS231" s="47">
        <v>0</v>
      </c>
      <c r="AT231" s="7">
        <v>0</v>
      </c>
      <c r="AU231" s="46">
        <f t="shared" si="449"/>
        <v>0</v>
      </c>
      <c r="AV231" s="47">
        <v>0</v>
      </c>
      <c r="AW231" s="7">
        <v>0</v>
      </c>
      <c r="AX231" s="46">
        <f t="shared" si="450"/>
        <v>0</v>
      </c>
      <c r="AY231" s="47">
        <v>0</v>
      </c>
      <c r="AZ231" s="7">
        <v>0</v>
      </c>
      <c r="BA231" s="46">
        <f t="shared" si="451"/>
        <v>0</v>
      </c>
      <c r="BB231" s="47">
        <v>0</v>
      </c>
      <c r="BC231" s="7">
        <v>0</v>
      </c>
      <c r="BD231" s="46">
        <f t="shared" si="452"/>
        <v>0</v>
      </c>
      <c r="BE231" s="47">
        <v>0</v>
      </c>
      <c r="BF231" s="7">
        <v>0</v>
      </c>
      <c r="BG231" s="46">
        <f t="shared" si="453"/>
        <v>0</v>
      </c>
      <c r="BH231" s="47">
        <v>0</v>
      </c>
      <c r="BI231" s="7">
        <v>0</v>
      </c>
      <c r="BJ231" s="46">
        <f t="shared" si="454"/>
        <v>0</v>
      </c>
      <c r="BK231" s="47">
        <v>0</v>
      </c>
      <c r="BL231" s="7">
        <v>0</v>
      </c>
      <c r="BM231" s="46">
        <f t="shared" si="455"/>
        <v>0</v>
      </c>
      <c r="BN231" s="47">
        <v>0</v>
      </c>
      <c r="BO231" s="7">
        <v>0</v>
      </c>
      <c r="BP231" s="46">
        <f t="shared" si="456"/>
        <v>0</v>
      </c>
      <c r="BQ231" s="47">
        <v>0</v>
      </c>
      <c r="BR231" s="7">
        <v>0</v>
      </c>
      <c r="BS231" s="46">
        <f t="shared" si="457"/>
        <v>0</v>
      </c>
      <c r="BT231" s="9">
        <f t="shared" si="459"/>
        <v>2.5870000000000002</v>
      </c>
      <c r="BU231" s="15">
        <f t="shared" si="460"/>
        <v>8.4469999999999992</v>
      </c>
    </row>
    <row r="232" spans="1:73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461"/>
        <v>0</v>
      </c>
      <c r="F232" s="47">
        <v>0</v>
      </c>
      <c r="G232" s="7">
        <v>0</v>
      </c>
      <c r="H232" s="46">
        <f t="shared" si="436"/>
        <v>0</v>
      </c>
      <c r="I232" s="47">
        <v>0</v>
      </c>
      <c r="J232" s="7">
        <v>0</v>
      </c>
      <c r="K232" s="46">
        <f t="shared" si="437"/>
        <v>0</v>
      </c>
      <c r="L232" s="47">
        <v>0</v>
      </c>
      <c r="M232" s="7">
        <v>0</v>
      </c>
      <c r="N232" s="46">
        <f t="shared" si="438"/>
        <v>0</v>
      </c>
      <c r="O232" s="47">
        <v>0</v>
      </c>
      <c r="P232" s="7">
        <v>0</v>
      </c>
      <c r="Q232" s="46">
        <f t="shared" si="439"/>
        <v>0</v>
      </c>
      <c r="R232" s="47">
        <v>0</v>
      </c>
      <c r="S232" s="7">
        <v>0</v>
      </c>
      <c r="T232" s="46">
        <f t="shared" si="440"/>
        <v>0</v>
      </c>
      <c r="U232" s="47">
        <v>0</v>
      </c>
      <c r="V232" s="7">
        <v>0</v>
      </c>
      <c r="W232" s="46">
        <f t="shared" si="441"/>
        <v>0</v>
      </c>
      <c r="X232" s="47">
        <v>0</v>
      </c>
      <c r="Y232" s="7">
        <v>0</v>
      </c>
      <c r="Z232" s="46">
        <f t="shared" si="442"/>
        <v>0</v>
      </c>
      <c r="AA232" s="47">
        <v>0</v>
      </c>
      <c r="AB232" s="7">
        <v>0</v>
      </c>
      <c r="AC232" s="46">
        <f t="shared" si="443"/>
        <v>0</v>
      </c>
      <c r="AD232" s="47">
        <v>0</v>
      </c>
      <c r="AE232" s="7">
        <v>0</v>
      </c>
      <c r="AF232" s="46">
        <f t="shared" si="444"/>
        <v>0</v>
      </c>
      <c r="AG232" s="47">
        <v>0</v>
      </c>
      <c r="AH232" s="7">
        <v>0</v>
      </c>
      <c r="AI232" s="46">
        <f t="shared" si="445"/>
        <v>0</v>
      </c>
      <c r="AJ232" s="47">
        <v>0</v>
      </c>
      <c r="AK232" s="7">
        <v>0</v>
      </c>
      <c r="AL232" s="46">
        <f t="shared" si="446"/>
        <v>0</v>
      </c>
      <c r="AM232" s="47">
        <v>0</v>
      </c>
      <c r="AN232" s="7">
        <v>0</v>
      </c>
      <c r="AO232" s="46">
        <f t="shared" si="447"/>
        <v>0</v>
      </c>
      <c r="AP232" s="47">
        <v>0</v>
      </c>
      <c r="AQ232" s="7">
        <v>0</v>
      </c>
      <c r="AR232" s="46">
        <f t="shared" si="448"/>
        <v>0</v>
      </c>
      <c r="AS232" s="47">
        <v>0</v>
      </c>
      <c r="AT232" s="7">
        <v>0</v>
      </c>
      <c r="AU232" s="46">
        <f t="shared" si="449"/>
        <v>0</v>
      </c>
      <c r="AV232" s="47">
        <v>0</v>
      </c>
      <c r="AW232" s="7">
        <v>0</v>
      </c>
      <c r="AX232" s="46">
        <f t="shared" si="450"/>
        <v>0</v>
      </c>
      <c r="AY232" s="47">
        <v>0</v>
      </c>
      <c r="AZ232" s="7">
        <v>0</v>
      </c>
      <c r="BA232" s="46">
        <f t="shared" si="451"/>
        <v>0</v>
      </c>
      <c r="BB232" s="47">
        <v>0</v>
      </c>
      <c r="BC232" s="7">
        <v>0</v>
      </c>
      <c r="BD232" s="46">
        <f t="shared" si="452"/>
        <v>0</v>
      </c>
      <c r="BE232" s="47">
        <v>0</v>
      </c>
      <c r="BF232" s="7">
        <v>0</v>
      </c>
      <c r="BG232" s="46">
        <f t="shared" si="453"/>
        <v>0</v>
      </c>
      <c r="BH232" s="47">
        <v>0</v>
      </c>
      <c r="BI232" s="7">
        <v>0</v>
      </c>
      <c r="BJ232" s="46">
        <f t="shared" si="454"/>
        <v>0</v>
      </c>
      <c r="BK232" s="47">
        <v>0</v>
      </c>
      <c r="BL232" s="7">
        <v>0</v>
      </c>
      <c r="BM232" s="46">
        <f t="shared" si="455"/>
        <v>0</v>
      </c>
      <c r="BN232" s="47">
        <v>0</v>
      </c>
      <c r="BO232" s="7">
        <v>0</v>
      </c>
      <c r="BP232" s="46">
        <f t="shared" si="456"/>
        <v>0</v>
      </c>
      <c r="BQ232" s="47">
        <v>0</v>
      </c>
      <c r="BR232" s="7">
        <v>0</v>
      </c>
      <c r="BS232" s="46">
        <f t="shared" si="457"/>
        <v>0</v>
      </c>
      <c r="BT232" s="9">
        <f t="shared" si="459"/>
        <v>0</v>
      </c>
      <c r="BU232" s="15">
        <f t="shared" si="460"/>
        <v>0</v>
      </c>
    </row>
    <row r="233" spans="1:73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461"/>
        <v>0</v>
      </c>
      <c r="F233" s="47">
        <v>0</v>
      </c>
      <c r="G233" s="7">
        <v>0</v>
      </c>
      <c r="H233" s="46">
        <f t="shared" si="436"/>
        <v>0</v>
      </c>
      <c r="I233" s="47">
        <v>0</v>
      </c>
      <c r="J233" s="7">
        <v>0</v>
      </c>
      <c r="K233" s="46">
        <f t="shared" si="437"/>
        <v>0</v>
      </c>
      <c r="L233" s="47">
        <v>0</v>
      </c>
      <c r="M233" s="7">
        <v>0</v>
      </c>
      <c r="N233" s="46">
        <f t="shared" si="438"/>
        <v>0</v>
      </c>
      <c r="O233" s="47">
        <v>0</v>
      </c>
      <c r="P233" s="7">
        <v>0</v>
      </c>
      <c r="Q233" s="46">
        <f t="shared" si="439"/>
        <v>0</v>
      </c>
      <c r="R233" s="47">
        <v>0</v>
      </c>
      <c r="S233" s="7">
        <v>0</v>
      </c>
      <c r="T233" s="46">
        <f t="shared" si="440"/>
        <v>0</v>
      </c>
      <c r="U233" s="47">
        <v>0</v>
      </c>
      <c r="V233" s="7">
        <v>0</v>
      </c>
      <c r="W233" s="46">
        <f t="shared" si="441"/>
        <v>0</v>
      </c>
      <c r="X233" s="47">
        <v>0</v>
      </c>
      <c r="Y233" s="7">
        <v>0</v>
      </c>
      <c r="Z233" s="46">
        <f t="shared" si="442"/>
        <v>0</v>
      </c>
      <c r="AA233" s="47">
        <v>0</v>
      </c>
      <c r="AB233" s="7">
        <v>0</v>
      </c>
      <c r="AC233" s="46">
        <f t="shared" si="443"/>
        <v>0</v>
      </c>
      <c r="AD233" s="47">
        <v>0</v>
      </c>
      <c r="AE233" s="7">
        <v>0</v>
      </c>
      <c r="AF233" s="46">
        <f t="shared" si="444"/>
        <v>0</v>
      </c>
      <c r="AG233" s="47">
        <v>0</v>
      </c>
      <c r="AH233" s="7">
        <v>0</v>
      </c>
      <c r="AI233" s="46">
        <f t="shared" si="445"/>
        <v>0</v>
      </c>
      <c r="AJ233" s="47">
        <v>0</v>
      </c>
      <c r="AK233" s="7">
        <v>0</v>
      </c>
      <c r="AL233" s="46">
        <f t="shared" si="446"/>
        <v>0</v>
      </c>
      <c r="AM233" s="47">
        <v>0</v>
      </c>
      <c r="AN233" s="7">
        <v>0</v>
      </c>
      <c r="AO233" s="46">
        <f t="shared" si="447"/>
        <v>0</v>
      </c>
      <c r="AP233" s="47">
        <v>0</v>
      </c>
      <c r="AQ233" s="7">
        <v>0</v>
      </c>
      <c r="AR233" s="46">
        <f t="shared" si="448"/>
        <v>0</v>
      </c>
      <c r="AS233" s="47">
        <v>0</v>
      </c>
      <c r="AT233" s="7">
        <v>0</v>
      </c>
      <c r="AU233" s="46">
        <f t="shared" si="449"/>
        <v>0</v>
      </c>
      <c r="AV233" s="47">
        <v>0</v>
      </c>
      <c r="AW233" s="7">
        <v>0</v>
      </c>
      <c r="AX233" s="46">
        <f t="shared" si="450"/>
        <v>0</v>
      </c>
      <c r="AY233" s="47">
        <v>0</v>
      </c>
      <c r="AZ233" s="7">
        <v>0</v>
      </c>
      <c r="BA233" s="46">
        <f t="shared" si="451"/>
        <v>0</v>
      </c>
      <c r="BB233" s="47">
        <v>0</v>
      </c>
      <c r="BC233" s="7">
        <v>0</v>
      </c>
      <c r="BD233" s="46">
        <f t="shared" si="452"/>
        <v>0</v>
      </c>
      <c r="BE233" s="47">
        <v>0</v>
      </c>
      <c r="BF233" s="7">
        <v>0</v>
      </c>
      <c r="BG233" s="46">
        <f t="shared" si="453"/>
        <v>0</v>
      </c>
      <c r="BH233" s="47">
        <v>0</v>
      </c>
      <c r="BI233" s="7">
        <v>0</v>
      </c>
      <c r="BJ233" s="46">
        <f t="shared" si="454"/>
        <v>0</v>
      </c>
      <c r="BK233" s="47">
        <v>0</v>
      </c>
      <c r="BL233" s="7">
        <v>0</v>
      </c>
      <c r="BM233" s="46">
        <f t="shared" si="455"/>
        <v>0</v>
      </c>
      <c r="BN233" s="47">
        <v>0</v>
      </c>
      <c r="BO233" s="7">
        <v>0</v>
      </c>
      <c r="BP233" s="46">
        <f t="shared" si="456"/>
        <v>0</v>
      </c>
      <c r="BQ233" s="47">
        <v>0</v>
      </c>
      <c r="BR233" s="7">
        <v>0</v>
      </c>
      <c r="BS233" s="46">
        <f t="shared" si="457"/>
        <v>0</v>
      </c>
      <c r="BT233" s="9">
        <f t="shared" si="459"/>
        <v>0</v>
      </c>
      <c r="BU233" s="15">
        <f t="shared" si="460"/>
        <v>0</v>
      </c>
    </row>
    <row r="234" spans="1:73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461"/>
        <v>0</v>
      </c>
      <c r="F234" s="47">
        <v>0</v>
      </c>
      <c r="G234" s="7">
        <v>0</v>
      </c>
      <c r="H234" s="46">
        <f t="shared" si="436"/>
        <v>0</v>
      </c>
      <c r="I234" s="47">
        <v>0</v>
      </c>
      <c r="J234" s="7">
        <v>0</v>
      </c>
      <c r="K234" s="46">
        <f t="shared" si="437"/>
        <v>0</v>
      </c>
      <c r="L234" s="47">
        <v>0</v>
      </c>
      <c r="M234" s="7">
        <v>0</v>
      </c>
      <c r="N234" s="46">
        <f t="shared" si="438"/>
        <v>0</v>
      </c>
      <c r="O234" s="47">
        <v>0</v>
      </c>
      <c r="P234" s="7">
        <v>0</v>
      </c>
      <c r="Q234" s="46">
        <f t="shared" si="439"/>
        <v>0</v>
      </c>
      <c r="R234" s="47">
        <v>0</v>
      </c>
      <c r="S234" s="7">
        <v>0</v>
      </c>
      <c r="T234" s="46">
        <f t="shared" si="440"/>
        <v>0</v>
      </c>
      <c r="U234" s="47">
        <v>0</v>
      </c>
      <c r="V234" s="7">
        <v>0</v>
      </c>
      <c r="W234" s="46">
        <f t="shared" si="441"/>
        <v>0</v>
      </c>
      <c r="X234" s="47">
        <v>0</v>
      </c>
      <c r="Y234" s="7">
        <v>0</v>
      </c>
      <c r="Z234" s="46">
        <f t="shared" si="442"/>
        <v>0</v>
      </c>
      <c r="AA234" s="47">
        <v>0</v>
      </c>
      <c r="AB234" s="7">
        <v>0</v>
      </c>
      <c r="AC234" s="46">
        <f t="shared" si="443"/>
        <v>0</v>
      </c>
      <c r="AD234" s="47">
        <v>0</v>
      </c>
      <c r="AE234" s="7">
        <v>0</v>
      </c>
      <c r="AF234" s="46">
        <f t="shared" si="444"/>
        <v>0</v>
      </c>
      <c r="AG234" s="47">
        <v>0</v>
      </c>
      <c r="AH234" s="7">
        <v>0</v>
      </c>
      <c r="AI234" s="46">
        <f t="shared" si="445"/>
        <v>0</v>
      </c>
      <c r="AJ234" s="47">
        <v>0</v>
      </c>
      <c r="AK234" s="7">
        <v>0</v>
      </c>
      <c r="AL234" s="46">
        <f t="shared" si="446"/>
        <v>0</v>
      </c>
      <c r="AM234" s="47">
        <v>0</v>
      </c>
      <c r="AN234" s="7">
        <v>0</v>
      </c>
      <c r="AO234" s="46">
        <f t="shared" si="447"/>
        <v>0</v>
      </c>
      <c r="AP234" s="47">
        <v>0</v>
      </c>
      <c r="AQ234" s="7">
        <v>0</v>
      </c>
      <c r="AR234" s="46">
        <f t="shared" si="448"/>
        <v>0</v>
      </c>
      <c r="AS234" s="47">
        <v>0</v>
      </c>
      <c r="AT234" s="7">
        <v>0</v>
      </c>
      <c r="AU234" s="46">
        <f t="shared" si="449"/>
        <v>0</v>
      </c>
      <c r="AV234" s="47">
        <v>0</v>
      </c>
      <c r="AW234" s="7">
        <v>0</v>
      </c>
      <c r="AX234" s="46">
        <f t="shared" si="450"/>
        <v>0</v>
      </c>
      <c r="AY234" s="47">
        <v>0</v>
      </c>
      <c r="AZ234" s="7">
        <v>0</v>
      </c>
      <c r="BA234" s="46">
        <f t="shared" si="451"/>
        <v>0</v>
      </c>
      <c r="BB234" s="47">
        <v>0</v>
      </c>
      <c r="BC234" s="7">
        <v>0</v>
      </c>
      <c r="BD234" s="46">
        <f t="shared" si="452"/>
        <v>0</v>
      </c>
      <c r="BE234" s="47">
        <v>0</v>
      </c>
      <c r="BF234" s="7">
        <v>0</v>
      </c>
      <c r="BG234" s="46">
        <f t="shared" si="453"/>
        <v>0</v>
      </c>
      <c r="BH234" s="47">
        <v>0</v>
      </c>
      <c r="BI234" s="7">
        <v>0</v>
      </c>
      <c r="BJ234" s="46">
        <f t="shared" si="454"/>
        <v>0</v>
      </c>
      <c r="BK234" s="47">
        <v>0</v>
      </c>
      <c r="BL234" s="7">
        <v>0</v>
      </c>
      <c r="BM234" s="46">
        <f t="shared" si="455"/>
        <v>0</v>
      </c>
      <c r="BN234" s="47">
        <v>0</v>
      </c>
      <c r="BO234" s="7">
        <v>0</v>
      </c>
      <c r="BP234" s="46">
        <f t="shared" si="456"/>
        <v>0</v>
      </c>
      <c r="BQ234" s="47">
        <v>0</v>
      </c>
      <c r="BR234" s="7">
        <v>0</v>
      </c>
      <c r="BS234" s="46">
        <f t="shared" si="457"/>
        <v>0</v>
      </c>
      <c r="BT234" s="9">
        <f t="shared" si="459"/>
        <v>0</v>
      </c>
      <c r="BU234" s="15">
        <f t="shared" si="460"/>
        <v>0</v>
      </c>
    </row>
    <row r="235" spans="1:73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461"/>
        <v>0</v>
      </c>
      <c r="F235" s="47">
        <v>0</v>
      </c>
      <c r="G235" s="7">
        <v>0</v>
      </c>
      <c r="H235" s="46">
        <f t="shared" si="436"/>
        <v>0</v>
      </c>
      <c r="I235" s="47">
        <v>0</v>
      </c>
      <c r="J235" s="7">
        <v>0</v>
      </c>
      <c r="K235" s="46">
        <f t="shared" si="437"/>
        <v>0</v>
      </c>
      <c r="L235" s="47">
        <v>0</v>
      </c>
      <c r="M235" s="7">
        <v>0</v>
      </c>
      <c r="N235" s="46">
        <f t="shared" si="438"/>
        <v>0</v>
      </c>
      <c r="O235" s="47">
        <v>0</v>
      </c>
      <c r="P235" s="7">
        <v>0</v>
      </c>
      <c r="Q235" s="46">
        <f t="shared" si="439"/>
        <v>0</v>
      </c>
      <c r="R235" s="47">
        <v>0</v>
      </c>
      <c r="S235" s="7">
        <v>0</v>
      </c>
      <c r="T235" s="46">
        <f t="shared" si="440"/>
        <v>0</v>
      </c>
      <c r="U235" s="47">
        <v>0</v>
      </c>
      <c r="V235" s="7">
        <v>0</v>
      </c>
      <c r="W235" s="46">
        <f t="shared" si="441"/>
        <v>0</v>
      </c>
      <c r="X235" s="47">
        <v>0</v>
      </c>
      <c r="Y235" s="7">
        <v>0</v>
      </c>
      <c r="Z235" s="46">
        <f t="shared" si="442"/>
        <v>0</v>
      </c>
      <c r="AA235" s="47">
        <v>0</v>
      </c>
      <c r="AB235" s="7">
        <v>0</v>
      </c>
      <c r="AC235" s="46">
        <f t="shared" si="443"/>
        <v>0</v>
      </c>
      <c r="AD235" s="47">
        <v>0</v>
      </c>
      <c r="AE235" s="7">
        <v>0</v>
      </c>
      <c r="AF235" s="46">
        <f t="shared" si="444"/>
        <v>0</v>
      </c>
      <c r="AG235" s="47">
        <v>0</v>
      </c>
      <c r="AH235" s="7">
        <v>0</v>
      </c>
      <c r="AI235" s="46">
        <f t="shared" si="445"/>
        <v>0</v>
      </c>
      <c r="AJ235" s="47">
        <v>0</v>
      </c>
      <c r="AK235" s="7">
        <v>0</v>
      </c>
      <c r="AL235" s="46">
        <f t="shared" si="446"/>
        <v>0</v>
      </c>
      <c r="AM235" s="47">
        <v>0</v>
      </c>
      <c r="AN235" s="7">
        <v>0</v>
      </c>
      <c r="AO235" s="46">
        <f t="shared" si="447"/>
        <v>0</v>
      </c>
      <c r="AP235" s="47">
        <v>0</v>
      </c>
      <c r="AQ235" s="7">
        <v>0</v>
      </c>
      <c r="AR235" s="46">
        <f t="shared" si="448"/>
        <v>0</v>
      </c>
      <c r="AS235" s="47">
        <v>0</v>
      </c>
      <c r="AT235" s="7">
        <v>0</v>
      </c>
      <c r="AU235" s="46">
        <f t="shared" si="449"/>
        <v>0</v>
      </c>
      <c r="AV235" s="47">
        <v>0</v>
      </c>
      <c r="AW235" s="7">
        <v>0</v>
      </c>
      <c r="AX235" s="46">
        <f t="shared" si="450"/>
        <v>0</v>
      </c>
      <c r="AY235" s="47">
        <v>0</v>
      </c>
      <c r="AZ235" s="7">
        <v>0</v>
      </c>
      <c r="BA235" s="46">
        <f t="shared" si="451"/>
        <v>0</v>
      </c>
      <c r="BB235" s="47">
        <v>0</v>
      </c>
      <c r="BC235" s="7">
        <v>0</v>
      </c>
      <c r="BD235" s="46">
        <f t="shared" si="452"/>
        <v>0</v>
      </c>
      <c r="BE235" s="47">
        <v>0</v>
      </c>
      <c r="BF235" s="7">
        <v>0</v>
      </c>
      <c r="BG235" s="46">
        <f t="shared" si="453"/>
        <v>0</v>
      </c>
      <c r="BH235" s="47">
        <v>0</v>
      </c>
      <c r="BI235" s="7">
        <v>0</v>
      </c>
      <c r="BJ235" s="46">
        <f t="shared" si="454"/>
        <v>0</v>
      </c>
      <c r="BK235" s="47">
        <v>0</v>
      </c>
      <c r="BL235" s="7">
        <v>0</v>
      </c>
      <c r="BM235" s="46">
        <f t="shared" si="455"/>
        <v>0</v>
      </c>
      <c r="BN235" s="47">
        <v>0</v>
      </c>
      <c r="BO235" s="7">
        <v>0</v>
      </c>
      <c r="BP235" s="46">
        <f t="shared" si="456"/>
        <v>0</v>
      </c>
      <c r="BQ235" s="47">
        <v>0</v>
      </c>
      <c r="BR235" s="7">
        <v>0</v>
      </c>
      <c r="BS235" s="46">
        <f t="shared" si="457"/>
        <v>0</v>
      </c>
      <c r="BT235" s="9">
        <f t="shared" si="459"/>
        <v>0</v>
      </c>
      <c r="BU235" s="15">
        <f t="shared" si="460"/>
        <v>0</v>
      </c>
    </row>
    <row r="236" spans="1:73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461"/>
        <v>0</v>
      </c>
      <c r="F236" s="47">
        <v>0</v>
      </c>
      <c r="G236" s="7">
        <v>0</v>
      </c>
      <c r="H236" s="46">
        <f t="shared" si="436"/>
        <v>0</v>
      </c>
      <c r="I236" s="47">
        <v>0</v>
      </c>
      <c r="J236" s="7">
        <v>0</v>
      </c>
      <c r="K236" s="46">
        <f t="shared" si="437"/>
        <v>0</v>
      </c>
      <c r="L236" s="47">
        <v>0</v>
      </c>
      <c r="M236" s="7">
        <v>0</v>
      </c>
      <c r="N236" s="46">
        <f t="shared" si="438"/>
        <v>0</v>
      </c>
      <c r="O236" s="47">
        <v>0</v>
      </c>
      <c r="P236" s="7">
        <v>0</v>
      </c>
      <c r="Q236" s="46">
        <f t="shared" si="439"/>
        <v>0</v>
      </c>
      <c r="R236" s="47">
        <v>0</v>
      </c>
      <c r="S236" s="7">
        <v>0</v>
      </c>
      <c r="T236" s="46">
        <f t="shared" si="440"/>
        <v>0</v>
      </c>
      <c r="U236" s="47">
        <v>0</v>
      </c>
      <c r="V236" s="7">
        <v>0</v>
      </c>
      <c r="W236" s="46">
        <f t="shared" si="441"/>
        <v>0</v>
      </c>
      <c r="X236" s="47">
        <v>0</v>
      </c>
      <c r="Y236" s="7">
        <v>0</v>
      </c>
      <c r="Z236" s="46">
        <f t="shared" si="442"/>
        <v>0</v>
      </c>
      <c r="AA236" s="47">
        <v>0</v>
      </c>
      <c r="AB236" s="7">
        <v>0</v>
      </c>
      <c r="AC236" s="46">
        <f t="shared" si="443"/>
        <v>0</v>
      </c>
      <c r="AD236" s="47">
        <v>0</v>
      </c>
      <c r="AE236" s="7">
        <v>0</v>
      </c>
      <c r="AF236" s="46">
        <f t="shared" si="444"/>
        <v>0</v>
      </c>
      <c r="AG236" s="47">
        <v>0</v>
      </c>
      <c r="AH236" s="7">
        <v>0</v>
      </c>
      <c r="AI236" s="46">
        <f t="shared" si="445"/>
        <v>0</v>
      </c>
      <c r="AJ236" s="47">
        <v>0</v>
      </c>
      <c r="AK236" s="7">
        <v>0</v>
      </c>
      <c r="AL236" s="46">
        <f t="shared" si="446"/>
        <v>0</v>
      </c>
      <c r="AM236" s="47">
        <v>0</v>
      </c>
      <c r="AN236" s="7">
        <v>0</v>
      </c>
      <c r="AO236" s="46">
        <f t="shared" si="447"/>
        <v>0</v>
      </c>
      <c r="AP236" s="47">
        <v>0</v>
      </c>
      <c r="AQ236" s="7">
        <v>0</v>
      </c>
      <c r="AR236" s="46">
        <f t="shared" si="448"/>
        <v>0</v>
      </c>
      <c r="AS236" s="47">
        <v>0</v>
      </c>
      <c r="AT236" s="7">
        <v>0</v>
      </c>
      <c r="AU236" s="46">
        <f t="shared" si="449"/>
        <v>0</v>
      </c>
      <c r="AV236" s="47">
        <v>0</v>
      </c>
      <c r="AW236" s="7">
        <v>0</v>
      </c>
      <c r="AX236" s="46">
        <f t="shared" si="450"/>
        <v>0</v>
      </c>
      <c r="AY236" s="47">
        <v>0</v>
      </c>
      <c r="AZ236" s="7">
        <v>0</v>
      </c>
      <c r="BA236" s="46">
        <f t="shared" si="451"/>
        <v>0</v>
      </c>
      <c r="BB236" s="47">
        <v>0</v>
      </c>
      <c r="BC236" s="7">
        <v>0</v>
      </c>
      <c r="BD236" s="46">
        <f t="shared" si="452"/>
        <v>0</v>
      </c>
      <c r="BE236" s="47">
        <v>0</v>
      </c>
      <c r="BF236" s="7">
        <v>0</v>
      </c>
      <c r="BG236" s="46">
        <f t="shared" si="453"/>
        <v>0</v>
      </c>
      <c r="BH236" s="47">
        <v>0</v>
      </c>
      <c r="BI236" s="7">
        <v>0</v>
      </c>
      <c r="BJ236" s="46">
        <f t="shared" si="454"/>
        <v>0</v>
      </c>
      <c r="BK236" s="47">
        <v>0</v>
      </c>
      <c r="BL236" s="7">
        <v>0</v>
      </c>
      <c r="BM236" s="46">
        <f t="shared" si="455"/>
        <v>0</v>
      </c>
      <c r="BN236" s="47">
        <v>0</v>
      </c>
      <c r="BO236" s="7">
        <v>0</v>
      </c>
      <c r="BP236" s="46">
        <f t="shared" si="456"/>
        <v>0</v>
      </c>
      <c r="BQ236" s="47">
        <v>0</v>
      </c>
      <c r="BR236" s="7">
        <v>0</v>
      </c>
      <c r="BS236" s="46">
        <f t="shared" si="457"/>
        <v>0</v>
      </c>
      <c r="BT236" s="9">
        <f t="shared" si="459"/>
        <v>0</v>
      </c>
      <c r="BU236" s="15">
        <f t="shared" si="460"/>
        <v>0</v>
      </c>
    </row>
    <row r="237" spans="1:73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461"/>
        <v>0</v>
      </c>
      <c r="F237" s="47">
        <v>0</v>
      </c>
      <c r="G237" s="7">
        <v>0</v>
      </c>
      <c r="H237" s="46">
        <f t="shared" si="436"/>
        <v>0</v>
      </c>
      <c r="I237" s="47">
        <v>0</v>
      </c>
      <c r="J237" s="7">
        <v>0</v>
      </c>
      <c r="K237" s="46">
        <f t="shared" si="437"/>
        <v>0</v>
      </c>
      <c r="L237" s="47">
        <v>0</v>
      </c>
      <c r="M237" s="7">
        <v>0</v>
      </c>
      <c r="N237" s="46">
        <f t="shared" si="438"/>
        <v>0</v>
      </c>
      <c r="O237" s="47">
        <v>0</v>
      </c>
      <c r="P237" s="7">
        <v>0</v>
      </c>
      <c r="Q237" s="46">
        <f t="shared" si="439"/>
        <v>0</v>
      </c>
      <c r="R237" s="47">
        <v>0</v>
      </c>
      <c r="S237" s="7">
        <v>0</v>
      </c>
      <c r="T237" s="46">
        <f t="shared" si="440"/>
        <v>0</v>
      </c>
      <c r="U237" s="47">
        <v>0</v>
      </c>
      <c r="V237" s="7">
        <v>0</v>
      </c>
      <c r="W237" s="46">
        <f t="shared" si="441"/>
        <v>0</v>
      </c>
      <c r="X237" s="47">
        <v>0</v>
      </c>
      <c r="Y237" s="7">
        <v>0</v>
      </c>
      <c r="Z237" s="46">
        <f t="shared" si="442"/>
        <v>0</v>
      </c>
      <c r="AA237" s="47">
        <v>0</v>
      </c>
      <c r="AB237" s="7">
        <v>0</v>
      </c>
      <c r="AC237" s="46">
        <f t="shared" si="443"/>
        <v>0</v>
      </c>
      <c r="AD237" s="47">
        <v>0</v>
      </c>
      <c r="AE237" s="7">
        <v>0</v>
      </c>
      <c r="AF237" s="46">
        <f t="shared" si="444"/>
        <v>0</v>
      </c>
      <c r="AG237" s="47">
        <v>0</v>
      </c>
      <c r="AH237" s="7">
        <v>0</v>
      </c>
      <c r="AI237" s="46">
        <f t="shared" si="445"/>
        <v>0</v>
      </c>
      <c r="AJ237" s="47">
        <v>0</v>
      </c>
      <c r="AK237" s="7">
        <v>0</v>
      </c>
      <c r="AL237" s="46">
        <f t="shared" si="446"/>
        <v>0</v>
      </c>
      <c r="AM237" s="47">
        <v>0</v>
      </c>
      <c r="AN237" s="7">
        <v>0</v>
      </c>
      <c r="AO237" s="46">
        <f t="shared" si="447"/>
        <v>0</v>
      </c>
      <c r="AP237" s="47">
        <v>0</v>
      </c>
      <c r="AQ237" s="7">
        <v>0</v>
      </c>
      <c r="AR237" s="46">
        <f t="shared" si="448"/>
        <v>0</v>
      </c>
      <c r="AS237" s="47">
        <v>0</v>
      </c>
      <c r="AT237" s="7">
        <v>0</v>
      </c>
      <c r="AU237" s="46">
        <f t="shared" si="449"/>
        <v>0</v>
      </c>
      <c r="AV237" s="47">
        <v>0</v>
      </c>
      <c r="AW237" s="7">
        <v>0</v>
      </c>
      <c r="AX237" s="46">
        <f t="shared" si="450"/>
        <v>0</v>
      </c>
      <c r="AY237" s="47">
        <v>0</v>
      </c>
      <c r="AZ237" s="7">
        <v>0</v>
      </c>
      <c r="BA237" s="46">
        <f t="shared" si="451"/>
        <v>0</v>
      </c>
      <c r="BB237" s="47">
        <v>0</v>
      </c>
      <c r="BC237" s="7">
        <v>0</v>
      </c>
      <c r="BD237" s="46">
        <f t="shared" si="452"/>
        <v>0</v>
      </c>
      <c r="BE237" s="47">
        <v>0</v>
      </c>
      <c r="BF237" s="7">
        <v>0</v>
      </c>
      <c r="BG237" s="46">
        <f t="shared" si="453"/>
        <v>0</v>
      </c>
      <c r="BH237" s="47">
        <v>0</v>
      </c>
      <c r="BI237" s="7">
        <v>0</v>
      </c>
      <c r="BJ237" s="46">
        <f t="shared" si="454"/>
        <v>0</v>
      </c>
      <c r="BK237" s="47">
        <v>0</v>
      </c>
      <c r="BL237" s="7">
        <v>0</v>
      </c>
      <c r="BM237" s="46">
        <f t="shared" si="455"/>
        <v>0</v>
      </c>
      <c r="BN237" s="47">
        <v>0</v>
      </c>
      <c r="BO237" s="7">
        <v>0</v>
      </c>
      <c r="BP237" s="46">
        <f t="shared" si="456"/>
        <v>0</v>
      </c>
      <c r="BQ237" s="47">
        <v>0</v>
      </c>
      <c r="BR237" s="7">
        <v>0</v>
      </c>
      <c r="BS237" s="46">
        <f t="shared" si="457"/>
        <v>0</v>
      </c>
      <c r="BT237" s="9">
        <f t="shared" si="459"/>
        <v>0</v>
      </c>
      <c r="BU237" s="15">
        <f t="shared" si="460"/>
        <v>0</v>
      </c>
    </row>
    <row r="238" spans="1:73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461"/>
        <v>0</v>
      </c>
      <c r="F238" s="47">
        <v>0</v>
      </c>
      <c r="G238" s="7">
        <v>0</v>
      </c>
      <c r="H238" s="46">
        <f t="shared" si="436"/>
        <v>0</v>
      </c>
      <c r="I238" s="47">
        <v>0</v>
      </c>
      <c r="J238" s="7">
        <v>0</v>
      </c>
      <c r="K238" s="46">
        <f t="shared" si="437"/>
        <v>0</v>
      </c>
      <c r="L238" s="47">
        <v>0</v>
      </c>
      <c r="M238" s="7">
        <v>0</v>
      </c>
      <c r="N238" s="46">
        <f t="shared" si="438"/>
        <v>0</v>
      </c>
      <c r="O238" s="47">
        <v>0</v>
      </c>
      <c r="P238" s="7">
        <v>0</v>
      </c>
      <c r="Q238" s="46">
        <f t="shared" si="439"/>
        <v>0</v>
      </c>
      <c r="R238" s="47">
        <v>0</v>
      </c>
      <c r="S238" s="7">
        <v>0</v>
      </c>
      <c r="T238" s="46">
        <f t="shared" si="440"/>
        <v>0</v>
      </c>
      <c r="U238" s="47">
        <v>0</v>
      </c>
      <c r="V238" s="7">
        <v>0</v>
      </c>
      <c r="W238" s="46">
        <f t="shared" si="441"/>
        <v>0</v>
      </c>
      <c r="X238" s="47">
        <v>0</v>
      </c>
      <c r="Y238" s="7">
        <v>0</v>
      </c>
      <c r="Z238" s="46">
        <f t="shared" si="442"/>
        <v>0</v>
      </c>
      <c r="AA238" s="47">
        <v>0</v>
      </c>
      <c r="AB238" s="7">
        <v>0</v>
      </c>
      <c r="AC238" s="46">
        <f t="shared" si="443"/>
        <v>0</v>
      </c>
      <c r="AD238" s="47">
        <v>0</v>
      </c>
      <c r="AE238" s="7">
        <v>0</v>
      </c>
      <c r="AF238" s="46">
        <f t="shared" si="444"/>
        <v>0</v>
      </c>
      <c r="AG238" s="47">
        <v>0</v>
      </c>
      <c r="AH238" s="7">
        <v>0</v>
      </c>
      <c r="AI238" s="46">
        <f t="shared" si="445"/>
        <v>0</v>
      </c>
      <c r="AJ238" s="82">
        <v>60</v>
      </c>
      <c r="AK238" s="7">
        <v>1239.5999999999999</v>
      </c>
      <c r="AL238" s="46">
        <f t="shared" si="446"/>
        <v>20660</v>
      </c>
      <c r="AM238" s="47">
        <v>0</v>
      </c>
      <c r="AN238" s="7">
        <v>0</v>
      </c>
      <c r="AO238" s="46">
        <f t="shared" si="447"/>
        <v>0</v>
      </c>
      <c r="AP238" s="47">
        <v>0</v>
      </c>
      <c r="AQ238" s="7">
        <v>0</v>
      </c>
      <c r="AR238" s="46">
        <f t="shared" si="448"/>
        <v>0</v>
      </c>
      <c r="AS238" s="47">
        <v>0</v>
      </c>
      <c r="AT238" s="7">
        <v>0</v>
      </c>
      <c r="AU238" s="46">
        <f t="shared" si="449"/>
        <v>0</v>
      </c>
      <c r="AV238" s="47">
        <v>0</v>
      </c>
      <c r="AW238" s="7">
        <v>0</v>
      </c>
      <c r="AX238" s="46">
        <f t="shared" si="450"/>
        <v>0</v>
      </c>
      <c r="AY238" s="47">
        <v>0</v>
      </c>
      <c r="AZ238" s="7">
        <v>0</v>
      </c>
      <c r="BA238" s="46">
        <f t="shared" si="451"/>
        <v>0</v>
      </c>
      <c r="BB238" s="47">
        <v>0</v>
      </c>
      <c r="BC238" s="7">
        <v>0</v>
      </c>
      <c r="BD238" s="46">
        <f t="shared" si="452"/>
        <v>0</v>
      </c>
      <c r="BE238" s="47">
        <v>0</v>
      </c>
      <c r="BF238" s="7">
        <v>0</v>
      </c>
      <c r="BG238" s="46">
        <f t="shared" si="453"/>
        <v>0</v>
      </c>
      <c r="BH238" s="47">
        <v>0</v>
      </c>
      <c r="BI238" s="7">
        <v>0</v>
      </c>
      <c r="BJ238" s="46">
        <f t="shared" si="454"/>
        <v>0</v>
      </c>
      <c r="BK238" s="47">
        <v>0</v>
      </c>
      <c r="BL238" s="7">
        <v>0</v>
      </c>
      <c r="BM238" s="46">
        <f t="shared" si="455"/>
        <v>0</v>
      </c>
      <c r="BN238" s="47">
        <v>0</v>
      </c>
      <c r="BO238" s="7">
        <v>0</v>
      </c>
      <c r="BP238" s="46">
        <f t="shared" si="456"/>
        <v>0</v>
      </c>
      <c r="BQ238" s="47">
        <v>0</v>
      </c>
      <c r="BR238" s="7">
        <v>0</v>
      </c>
      <c r="BS238" s="46">
        <f t="shared" si="457"/>
        <v>0</v>
      </c>
      <c r="BT238" s="9">
        <f t="shared" si="459"/>
        <v>60</v>
      </c>
      <c r="BU238" s="15">
        <f t="shared" si="460"/>
        <v>1239.5999999999999</v>
      </c>
    </row>
    <row r="239" spans="1:73" ht="15" thickBot="1" x14ac:dyDescent="0.35">
      <c r="A239" s="65"/>
      <c r="B239" s="68" t="s">
        <v>17</v>
      </c>
      <c r="C239" s="69">
        <f t="shared" ref="C239:D239" si="462">SUM(C227:C238)</f>
        <v>0</v>
      </c>
      <c r="D239" s="70">
        <f t="shared" si="462"/>
        <v>0</v>
      </c>
      <c r="E239" s="71"/>
      <c r="F239" s="69">
        <f t="shared" ref="F239:G239" si="463">SUM(F227:F238)</f>
        <v>0</v>
      </c>
      <c r="G239" s="70">
        <f t="shared" si="463"/>
        <v>0</v>
      </c>
      <c r="H239" s="71"/>
      <c r="I239" s="69">
        <f t="shared" ref="I239:J239" si="464">SUM(I227:I238)</f>
        <v>0</v>
      </c>
      <c r="J239" s="70">
        <f t="shared" si="464"/>
        <v>0</v>
      </c>
      <c r="K239" s="71"/>
      <c r="L239" s="69">
        <f t="shared" ref="L239:M239" si="465">SUM(L227:L238)</f>
        <v>2.5870000000000002</v>
      </c>
      <c r="M239" s="70">
        <f t="shared" si="465"/>
        <v>8.4469999999999992</v>
      </c>
      <c r="N239" s="71"/>
      <c r="O239" s="69">
        <f t="shared" ref="O239:P239" si="466">SUM(O227:O238)</f>
        <v>0</v>
      </c>
      <c r="P239" s="70">
        <f t="shared" si="466"/>
        <v>0</v>
      </c>
      <c r="Q239" s="71"/>
      <c r="R239" s="69">
        <f t="shared" ref="R239:S239" si="467">SUM(R227:R238)</f>
        <v>0</v>
      </c>
      <c r="S239" s="70">
        <f t="shared" si="467"/>
        <v>0</v>
      </c>
      <c r="T239" s="71"/>
      <c r="U239" s="69">
        <f t="shared" ref="U239:V239" si="468">SUM(U227:U238)</f>
        <v>0</v>
      </c>
      <c r="V239" s="70">
        <f t="shared" si="468"/>
        <v>0</v>
      </c>
      <c r="W239" s="71"/>
      <c r="X239" s="69">
        <f t="shared" ref="X239:Y239" si="469">SUM(X227:X238)</f>
        <v>0</v>
      </c>
      <c r="Y239" s="70">
        <f t="shared" si="469"/>
        <v>0</v>
      </c>
      <c r="Z239" s="71"/>
      <c r="AA239" s="69">
        <f t="shared" ref="AA239:AB239" si="470">SUM(AA227:AA238)</f>
        <v>0</v>
      </c>
      <c r="AB239" s="70">
        <f t="shared" si="470"/>
        <v>0</v>
      </c>
      <c r="AC239" s="71"/>
      <c r="AD239" s="69">
        <f t="shared" ref="AD239:AE239" si="471">SUM(AD227:AD238)</f>
        <v>0</v>
      </c>
      <c r="AE239" s="70">
        <f t="shared" si="471"/>
        <v>0</v>
      </c>
      <c r="AF239" s="71"/>
      <c r="AG239" s="69">
        <f t="shared" ref="AG239:AH239" si="472">SUM(AG227:AG238)</f>
        <v>0</v>
      </c>
      <c r="AH239" s="70">
        <f t="shared" si="472"/>
        <v>0</v>
      </c>
      <c r="AI239" s="71"/>
      <c r="AJ239" s="69">
        <f t="shared" ref="AJ239:AK239" si="473">SUM(AJ227:AJ238)</f>
        <v>91</v>
      </c>
      <c r="AK239" s="70">
        <f t="shared" si="473"/>
        <v>1876.6499999999999</v>
      </c>
      <c r="AL239" s="71"/>
      <c r="AM239" s="69">
        <f t="shared" ref="AM239:AN239" si="474">SUM(AM227:AM238)</f>
        <v>0</v>
      </c>
      <c r="AN239" s="70">
        <f t="shared" si="474"/>
        <v>0</v>
      </c>
      <c r="AO239" s="71"/>
      <c r="AP239" s="69">
        <f t="shared" ref="AP239:AQ239" si="475">SUM(AP227:AP238)</f>
        <v>0</v>
      </c>
      <c r="AQ239" s="70">
        <f t="shared" si="475"/>
        <v>0</v>
      </c>
      <c r="AR239" s="71"/>
      <c r="AS239" s="69">
        <f t="shared" ref="AS239:AT239" si="476">SUM(AS227:AS238)</f>
        <v>0</v>
      </c>
      <c r="AT239" s="70">
        <f t="shared" si="476"/>
        <v>0</v>
      </c>
      <c r="AU239" s="71"/>
      <c r="AV239" s="69">
        <f t="shared" ref="AV239:AW239" si="477">SUM(AV227:AV238)</f>
        <v>0</v>
      </c>
      <c r="AW239" s="70">
        <f t="shared" si="477"/>
        <v>0</v>
      </c>
      <c r="AX239" s="71"/>
      <c r="AY239" s="69">
        <f t="shared" ref="AY239:AZ239" si="478">SUM(AY227:AY238)</f>
        <v>0</v>
      </c>
      <c r="AZ239" s="70">
        <f t="shared" si="478"/>
        <v>0</v>
      </c>
      <c r="BA239" s="71"/>
      <c r="BB239" s="69">
        <f t="shared" ref="BB239:BC239" si="479">SUM(BB227:BB238)</f>
        <v>0</v>
      </c>
      <c r="BC239" s="70">
        <f t="shared" si="479"/>
        <v>0</v>
      </c>
      <c r="BD239" s="71"/>
      <c r="BE239" s="69">
        <f t="shared" ref="BE239:BF239" si="480">SUM(BE227:BE238)</f>
        <v>0</v>
      </c>
      <c r="BF239" s="70">
        <f t="shared" si="480"/>
        <v>0</v>
      </c>
      <c r="BG239" s="71"/>
      <c r="BH239" s="69">
        <f t="shared" ref="BH239:BI239" si="481">SUM(BH227:BH238)</f>
        <v>0</v>
      </c>
      <c r="BI239" s="70">
        <f t="shared" si="481"/>
        <v>0</v>
      </c>
      <c r="BJ239" s="71"/>
      <c r="BK239" s="69">
        <f t="shared" ref="BK239:BL239" si="482">SUM(BK227:BK238)</f>
        <v>0</v>
      </c>
      <c r="BL239" s="70">
        <f t="shared" si="482"/>
        <v>0</v>
      </c>
      <c r="BM239" s="71"/>
      <c r="BN239" s="69">
        <f t="shared" ref="BN239:BO239" si="483">SUM(BN227:BN238)</f>
        <v>0</v>
      </c>
      <c r="BO239" s="70">
        <f t="shared" si="483"/>
        <v>0</v>
      </c>
      <c r="BP239" s="71"/>
      <c r="BQ239" s="69">
        <f t="shared" ref="BQ239:BR239" si="484">SUM(BQ227:BQ238)</f>
        <v>0</v>
      </c>
      <c r="BR239" s="70">
        <f t="shared" si="484"/>
        <v>0</v>
      </c>
      <c r="BS239" s="71"/>
      <c r="BT239" s="88">
        <f t="shared" si="459"/>
        <v>93.587000000000003</v>
      </c>
      <c r="BU239" s="89">
        <f t="shared" si="460"/>
        <v>1885.0969999999998</v>
      </c>
    </row>
    <row r="240" spans="1:73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485">IF(F240=0,0,G240/F240*1000)</f>
        <v>0</v>
      </c>
      <c r="I240" s="47">
        <v>0</v>
      </c>
      <c r="J240" s="7">
        <v>0</v>
      </c>
      <c r="K240" s="46">
        <f t="shared" ref="K240:K251" si="486">IF(I240=0,0,J240/I240*1000)</f>
        <v>0</v>
      </c>
      <c r="L240" s="47">
        <v>0</v>
      </c>
      <c r="M240" s="7">
        <v>0</v>
      </c>
      <c r="N240" s="46">
        <f t="shared" ref="N240:N251" si="487">IF(L240=0,0,M240/L240*1000)</f>
        <v>0</v>
      </c>
      <c r="O240" s="47">
        <v>0</v>
      </c>
      <c r="P240" s="7">
        <v>0</v>
      </c>
      <c r="Q240" s="46">
        <f t="shared" ref="Q240:Q251" si="488">IF(O240=0,0,P240/O240*1000)</f>
        <v>0</v>
      </c>
      <c r="R240" s="47">
        <v>0</v>
      </c>
      <c r="S240" s="7">
        <v>0</v>
      </c>
      <c r="T240" s="46">
        <f t="shared" ref="T240:T251" si="489">IF(R240=0,0,S240/R240*1000)</f>
        <v>0</v>
      </c>
      <c r="U240" s="47">
        <v>0</v>
      </c>
      <c r="V240" s="7">
        <v>0</v>
      </c>
      <c r="W240" s="46">
        <f t="shared" ref="W240:W251" si="490">IF(U240=0,0,V240/U240*1000)</f>
        <v>0</v>
      </c>
      <c r="X240" s="47">
        <v>0</v>
      </c>
      <c r="Y240" s="7">
        <v>0</v>
      </c>
      <c r="Z240" s="46">
        <f t="shared" ref="Z240:Z251" si="491">IF(X240=0,0,Y240/X240*1000)</f>
        <v>0</v>
      </c>
      <c r="AA240" s="47">
        <v>0</v>
      </c>
      <c r="AB240" s="7">
        <v>0</v>
      </c>
      <c r="AC240" s="46">
        <f t="shared" ref="AC240:AC251" si="492">IF(AA240=0,0,AB240/AA240*1000)</f>
        <v>0</v>
      </c>
      <c r="AD240" s="47">
        <v>0</v>
      </c>
      <c r="AE240" s="7">
        <v>0</v>
      </c>
      <c r="AF240" s="46">
        <f t="shared" ref="AF240:AF251" si="493">IF(AD240=0,0,AE240/AD240*1000)</f>
        <v>0</v>
      </c>
      <c r="AG240" s="47">
        <v>0</v>
      </c>
      <c r="AH240" s="7">
        <v>0</v>
      </c>
      <c r="AI240" s="46">
        <f t="shared" ref="AI240:AI251" si="494">IF(AG240=0,0,AH240/AG240*1000)</f>
        <v>0</v>
      </c>
      <c r="AJ240" s="47">
        <v>0</v>
      </c>
      <c r="AK240" s="7">
        <v>0</v>
      </c>
      <c r="AL240" s="46">
        <f t="shared" ref="AL240:AL251" si="495">IF(AJ240=0,0,AK240/AJ240*1000)</f>
        <v>0</v>
      </c>
      <c r="AM240" s="47">
        <v>0</v>
      </c>
      <c r="AN240" s="7">
        <v>0</v>
      </c>
      <c r="AO240" s="46">
        <f t="shared" ref="AO240:AO251" si="496">IF(AM240=0,0,AN240/AM240*1000)</f>
        <v>0</v>
      </c>
      <c r="AP240" s="47">
        <v>0</v>
      </c>
      <c r="AQ240" s="7">
        <v>0</v>
      </c>
      <c r="AR240" s="46">
        <f t="shared" ref="AR240:AR251" si="497">IF(AP240=0,0,AQ240/AP240*1000)</f>
        <v>0</v>
      </c>
      <c r="AS240" s="47">
        <v>0</v>
      </c>
      <c r="AT240" s="7">
        <v>0</v>
      </c>
      <c r="AU240" s="46">
        <f t="shared" ref="AU240:AU251" si="498">IF(AS240=0,0,AT240/AS240*1000)</f>
        <v>0</v>
      </c>
      <c r="AV240" s="47">
        <v>0</v>
      </c>
      <c r="AW240" s="7">
        <v>0</v>
      </c>
      <c r="AX240" s="46">
        <f t="shared" ref="AX240:AX251" si="499">IF(AV240=0,0,AW240/AV240*1000)</f>
        <v>0</v>
      </c>
      <c r="AY240" s="47">
        <v>0</v>
      </c>
      <c r="AZ240" s="7">
        <v>0</v>
      </c>
      <c r="BA240" s="46">
        <f t="shared" ref="BA240:BA251" si="500">IF(AY240=0,0,AZ240/AY240*1000)</f>
        <v>0</v>
      </c>
      <c r="BB240" s="47">
        <v>0</v>
      </c>
      <c r="BC240" s="7">
        <v>0</v>
      </c>
      <c r="BD240" s="46">
        <f t="shared" ref="BD240:BD251" si="501">IF(BB240=0,0,BC240/BB240*1000)</f>
        <v>0</v>
      </c>
      <c r="BE240" s="47">
        <v>0</v>
      </c>
      <c r="BF240" s="7">
        <v>0</v>
      </c>
      <c r="BG240" s="46">
        <f t="shared" ref="BG240:BG251" si="502">IF(BE240=0,0,BF240/BE240*1000)</f>
        <v>0</v>
      </c>
      <c r="BH240" s="47">
        <v>0</v>
      </c>
      <c r="BI240" s="7">
        <v>0</v>
      </c>
      <c r="BJ240" s="46">
        <f t="shared" ref="BJ240:BJ251" si="503">IF(BH240=0,0,BI240/BH240*1000)</f>
        <v>0</v>
      </c>
      <c r="BK240" s="47">
        <v>0</v>
      </c>
      <c r="BL240" s="7">
        <v>0</v>
      </c>
      <c r="BM240" s="46">
        <f t="shared" ref="BM240:BM251" si="504">IF(BK240=0,0,BL240/BK240*1000)</f>
        <v>0</v>
      </c>
      <c r="BN240" s="47">
        <v>0</v>
      </c>
      <c r="BO240" s="7">
        <v>0</v>
      </c>
      <c r="BP240" s="46">
        <f t="shared" ref="BP240:BP251" si="505">IF(BN240=0,0,BO240/BN240*1000)</f>
        <v>0</v>
      </c>
      <c r="BQ240" s="47">
        <v>0</v>
      </c>
      <c r="BR240" s="7">
        <v>0</v>
      </c>
      <c r="BS240" s="46">
        <f t="shared" ref="BS240:BS251" si="506">IF(BQ240=0,0,BR240/BQ240*1000)</f>
        <v>0</v>
      </c>
      <c r="BT240" s="9">
        <f>SUMIF($C$5:$BS$5,"Ton",C240:BS240)</f>
        <v>0</v>
      </c>
      <c r="BU240" s="15">
        <f>SUMIF($C$5:$BS$5,"F*",C240:BS240)</f>
        <v>0</v>
      </c>
    </row>
    <row r="241" spans="1:73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507">IF(C241=0,0,D241/C241*1000)</f>
        <v>0</v>
      </c>
      <c r="F241" s="47">
        <v>0</v>
      </c>
      <c r="G241" s="7">
        <v>0</v>
      </c>
      <c r="H241" s="46">
        <f t="shared" si="485"/>
        <v>0</v>
      </c>
      <c r="I241" s="47">
        <v>0</v>
      </c>
      <c r="J241" s="7">
        <v>0</v>
      </c>
      <c r="K241" s="46">
        <f t="shared" si="486"/>
        <v>0</v>
      </c>
      <c r="L241" s="47">
        <v>0</v>
      </c>
      <c r="M241" s="7">
        <v>0</v>
      </c>
      <c r="N241" s="46">
        <f t="shared" si="487"/>
        <v>0</v>
      </c>
      <c r="O241" s="47">
        <v>0</v>
      </c>
      <c r="P241" s="7">
        <v>0</v>
      </c>
      <c r="Q241" s="46">
        <f t="shared" si="488"/>
        <v>0</v>
      </c>
      <c r="R241" s="47">
        <v>0</v>
      </c>
      <c r="S241" s="7">
        <v>0</v>
      </c>
      <c r="T241" s="46">
        <f t="shared" si="489"/>
        <v>0</v>
      </c>
      <c r="U241" s="47">
        <v>0</v>
      </c>
      <c r="V241" s="7">
        <v>0</v>
      </c>
      <c r="W241" s="46">
        <f t="shared" si="490"/>
        <v>0</v>
      </c>
      <c r="X241" s="47">
        <v>0</v>
      </c>
      <c r="Y241" s="7">
        <v>0</v>
      </c>
      <c r="Z241" s="46">
        <f t="shared" si="491"/>
        <v>0</v>
      </c>
      <c r="AA241" s="47">
        <v>0</v>
      </c>
      <c r="AB241" s="7">
        <v>0</v>
      </c>
      <c r="AC241" s="46">
        <f t="shared" si="492"/>
        <v>0</v>
      </c>
      <c r="AD241" s="47">
        <v>0</v>
      </c>
      <c r="AE241" s="7">
        <v>0</v>
      </c>
      <c r="AF241" s="46">
        <f t="shared" si="493"/>
        <v>0</v>
      </c>
      <c r="AG241" s="47">
        <v>0</v>
      </c>
      <c r="AH241" s="7">
        <v>0</v>
      </c>
      <c r="AI241" s="46">
        <f t="shared" si="494"/>
        <v>0</v>
      </c>
      <c r="AJ241" s="47">
        <v>0</v>
      </c>
      <c r="AK241" s="7">
        <v>0</v>
      </c>
      <c r="AL241" s="46">
        <f t="shared" si="495"/>
        <v>0</v>
      </c>
      <c r="AM241" s="47">
        <v>0</v>
      </c>
      <c r="AN241" s="7">
        <v>0</v>
      </c>
      <c r="AO241" s="46">
        <f t="shared" si="496"/>
        <v>0</v>
      </c>
      <c r="AP241" s="47">
        <v>0</v>
      </c>
      <c r="AQ241" s="7">
        <v>0</v>
      </c>
      <c r="AR241" s="46">
        <f t="shared" si="497"/>
        <v>0</v>
      </c>
      <c r="AS241" s="47">
        <v>0</v>
      </c>
      <c r="AT241" s="7">
        <v>0</v>
      </c>
      <c r="AU241" s="46">
        <f t="shared" si="498"/>
        <v>0</v>
      </c>
      <c r="AV241" s="47">
        <v>0</v>
      </c>
      <c r="AW241" s="7">
        <v>0</v>
      </c>
      <c r="AX241" s="46">
        <f t="shared" si="499"/>
        <v>0</v>
      </c>
      <c r="AY241" s="47">
        <v>0</v>
      </c>
      <c r="AZ241" s="7">
        <v>0</v>
      </c>
      <c r="BA241" s="46">
        <f t="shared" si="500"/>
        <v>0</v>
      </c>
      <c r="BB241" s="47">
        <v>0</v>
      </c>
      <c r="BC241" s="7">
        <v>0</v>
      </c>
      <c r="BD241" s="46">
        <f t="shared" si="501"/>
        <v>0</v>
      </c>
      <c r="BE241" s="47">
        <v>0</v>
      </c>
      <c r="BF241" s="7">
        <v>0</v>
      </c>
      <c r="BG241" s="46">
        <f t="shared" si="502"/>
        <v>0</v>
      </c>
      <c r="BH241" s="47">
        <v>0</v>
      </c>
      <c r="BI241" s="7">
        <v>0</v>
      </c>
      <c r="BJ241" s="46">
        <f t="shared" si="503"/>
        <v>0</v>
      </c>
      <c r="BK241" s="47">
        <v>0</v>
      </c>
      <c r="BL241" s="7">
        <v>0</v>
      </c>
      <c r="BM241" s="46">
        <f t="shared" si="504"/>
        <v>0</v>
      </c>
      <c r="BN241" s="47">
        <v>0</v>
      </c>
      <c r="BO241" s="7">
        <v>0</v>
      </c>
      <c r="BP241" s="46">
        <f t="shared" si="505"/>
        <v>0</v>
      </c>
      <c r="BQ241" s="47">
        <v>0</v>
      </c>
      <c r="BR241" s="7">
        <v>0</v>
      </c>
      <c r="BS241" s="46">
        <f t="shared" si="506"/>
        <v>0</v>
      </c>
      <c r="BT241" s="9">
        <f t="shared" ref="BT241:BT252" si="508">SUMIF($C$5:$BS$5,"Ton",C241:BS241)</f>
        <v>0</v>
      </c>
      <c r="BU241" s="15">
        <f t="shared" ref="BU241:BU252" si="509">SUMIF($C$5:$BS$5,"F*",C241:BS241)</f>
        <v>0</v>
      </c>
    </row>
    <row r="242" spans="1:73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507"/>
        <v>0</v>
      </c>
      <c r="F242" s="47">
        <v>0</v>
      </c>
      <c r="G242" s="7">
        <v>0</v>
      </c>
      <c r="H242" s="46">
        <f t="shared" si="485"/>
        <v>0</v>
      </c>
      <c r="I242" s="47">
        <v>0</v>
      </c>
      <c r="J242" s="7">
        <v>0</v>
      </c>
      <c r="K242" s="46">
        <f t="shared" si="486"/>
        <v>0</v>
      </c>
      <c r="L242" s="47">
        <v>0</v>
      </c>
      <c r="M242" s="7">
        <v>0</v>
      </c>
      <c r="N242" s="46">
        <f t="shared" si="487"/>
        <v>0</v>
      </c>
      <c r="O242" s="47">
        <v>0</v>
      </c>
      <c r="P242" s="7">
        <v>0</v>
      </c>
      <c r="Q242" s="46">
        <f t="shared" si="488"/>
        <v>0</v>
      </c>
      <c r="R242" s="47">
        <v>0</v>
      </c>
      <c r="S242" s="7">
        <v>0</v>
      </c>
      <c r="T242" s="46">
        <f t="shared" si="489"/>
        <v>0</v>
      </c>
      <c r="U242" s="47">
        <v>0</v>
      </c>
      <c r="V242" s="7">
        <v>0</v>
      </c>
      <c r="W242" s="46">
        <f t="shared" si="490"/>
        <v>0</v>
      </c>
      <c r="X242" s="47">
        <v>0</v>
      </c>
      <c r="Y242" s="7">
        <v>0</v>
      </c>
      <c r="Z242" s="46">
        <f t="shared" si="491"/>
        <v>0</v>
      </c>
      <c r="AA242" s="47">
        <v>0</v>
      </c>
      <c r="AB242" s="7">
        <v>0</v>
      </c>
      <c r="AC242" s="46">
        <f t="shared" si="492"/>
        <v>0</v>
      </c>
      <c r="AD242" s="47">
        <v>0</v>
      </c>
      <c r="AE242" s="7">
        <v>0</v>
      </c>
      <c r="AF242" s="46">
        <f t="shared" si="493"/>
        <v>0</v>
      </c>
      <c r="AG242" s="47">
        <v>0</v>
      </c>
      <c r="AH242" s="7">
        <v>0</v>
      </c>
      <c r="AI242" s="46">
        <f t="shared" si="494"/>
        <v>0</v>
      </c>
      <c r="AJ242" s="47">
        <v>0</v>
      </c>
      <c r="AK242" s="7">
        <v>0</v>
      </c>
      <c r="AL242" s="46">
        <f t="shared" si="495"/>
        <v>0</v>
      </c>
      <c r="AM242" s="47">
        <v>0</v>
      </c>
      <c r="AN242" s="7">
        <v>0</v>
      </c>
      <c r="AO242" s="46">
        <f t="shared" si="496"/>
        <v>0</v>
      </c>
      <c r="AP242" s="47">
        <v>0</v>
      </c>
      <c r="AQ242" s="7">
        <v>0</v>
      </c>
      <c r="AR242" s="46">
        <f t="shared" si="497"/>
        <v>0</v>
      </c>
      <c r="AS242" s="47">
        <v>0</v>
      </c>
      <c r="AT242" s="7">
        <v>0</v>
      </c>
      <c r="AU242" s="46">
        <f t="shared" si="498"/>
        <v>0</v>
      </c>
      <c r="AV242" s="47">
        <v>0</v>
      </c>
      <c r="AW242" s="7">
        <v>0</v>
      </c>
      <c r="AX242" s="46">
        <f t="shared" si="499"/>
        <v>0</v>
      </c>
      <c r="AY242" s="47">
        <v>0</v>
      </c>
      <c r="AZ242" s="7">
        <v>0</v>
      </c>
      <c r="BA242" s="46">
        <f t="shared" si="500"/>
        <v>0</v>
      </c>
      <c r="BB242" s="47">
        <v>0</v>
      </c>
      <c r="BC242" s="7">
        <v>0</v>
      </c>
      <c r="BD242" s="46">
        <f t="shared" si="501"/>
        <v>0</v>
      </c>
      <c r="BE242" s="47">
        <v>0</v>
      </c>
      <c r="BF242" s="7">
        <v>0</v>
      </c>
      <c r="BG242" s="46">
        <f t="shared" si="502"/>
        <v>0</v>
      </c>
      <c r="BH242" s="47">
        <v>0</v>
      </c>
      <c r="BI242" s="7">
        <v>0</v>
      </c>
      <c r="BJ242" s="46">
        <f t="shared" si="503"/>
        <v>0</v>
      </c>
      <c r="BK242" s="47">
        <v>0</v>
      </c>
      <c r="BL242" s="7">
        <v>0</v>
      </c>
      <c r="BM242" s="46">
        <f t="shared" si="504"/>
        <v>0</v>
      </c>
      <c r="BN242" s="47">
        <v>0</v>
      </c>
      <c r="BO242" s="7">
        <v>0</v>
      </c>
      <c r="BP242" s="46">
        <f t="shared" si="505"/>
        <v>0</v>
      </c>
      <c r="BQ242" s="47">
        <v>0</v>
      </c>
      <c r="BR242" s="7">
        <v>0</v>
      </c>
      <c r="BS242" s="46">
        <f t="shared" si="506"/>
        <v>0</v>
      </c>
      <c r="BT242" s="9">
        <f t="shared" si="508"/>
        <v>0</v>
      </c>
      <c r="BU242" s="15">
        <f t="shared" si="509"/>
        <v>0</v>
      </c>
    </row>
    <row r="243" spans="1:73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485"/>
        <v>0</v>
      </c>
      <c r="I243" s="47">
        <v>0</v>
      </c>
      <c r="J243" s="7">
        <v>0</v>
      </c>
      <c r="K243" s="46">
        <f t="shared" si="486"/>
        <v>0</v>
      </c>
      <c r="L243" s="47">
        <v>0</v>
      </c>
      <c r="M243" s="7">
        <v>0</v>
      </c>
      <c r="N243" s="46">
        <f t="shared" si="487"/>
        <v>0</v>
      </c>
      <c r="O243" s="47">
        <v>0</v>
      </c>
      <c r="P243" s="7">
        <v>0</v>
      </c>
      <c r="Q243" s="46">
        <f t="shared" si="488"/>
        <v>0</v>
      </c>
      <c r="R243" s="47">
        <v>0</v>
      </c>
      <c r="S243" s="7">
        <v>0</v>
      </c>
      <c r="T243" s="46">
        <f t="shared" si="489"/>
        <v>0</v>
      </c>
      <c r="U243" s="47">
        <v>0</v>
      </c>
      <c r="V243" s="7">
        <v>0</v>
      </c>
      <c r="W243" s="46">
        <f t="shared" si="490"/>
        <v>0</v>
      </c>
      <c r="X243" s="47">
        <v>0</v>
      </c>
      <c r="Y243" s="7">
        <v>0</v>
      </c>
      <c r="Z243" s="46">
        <f t="shared" si="491"/>
        <v>0</v>
      </c>
      <c r="AA243" s="47">
        <v>0</v>
      </c>
      <c r="AB243" s="7">
        <v>0</v>
      </c>
      <c r="AC243" s="46">
        <f t="shared" si="492"/>
        <v>0</v>
      </c>
      <c r="AD243" s="47">
        <v>0</v>
      </c>
      <c r="AE243" s="7">
        <v>0</v>
      </c>
      <c r="AF243" s="46">
        <f t="shared" si="493"/>
        <v>0</v>
      </c>
      <c r="AG243" s="47">
        <v>0</v>
      </c>
      <c r="AH243" s="7">
        <v>0</v>
      </c>
      <c r="AI243" s="46">
        <f t="shared" si="494"/>
        <v>0</v>
      </c>
      <c r="AJ243" s="47">
        <v>0</v>
      </c>
      <c r="AK243" s="7">
        <v>0</v>
      </c>
      <c r="AL243" s="46">
        <f t="shared" si="495"/>
        <v>0</v>
      </c>
      <c r="AM243" s="47">
        <v>0</v>
      </c>
      <c r="AN243" s="7">
        <v>0</v>
      </c>
      <c r="AO243" s="46">
        <f t="shared" si="496"/>
        <v>0</v>
      </c>
      <c r="AP243" s="47">
        <v>0</v>
      </c>
      <c r="AQ243" s="7">
        <v>0</v>
      </c>
      <c r="AR243" s="46">
        <f t="shared" si="497"/>
        <v>0</v>
      </c>
      <c r="AS243" s="47">
        <v>0</v>
      </c>
      <c r="AT243" s="7">
        <v>0</v>
      </c>
      <c r="AU243" s="46">
        <f t="shared" si="498"/>
        <v>0</v>
      </c>
      <c r="AV243" s="47">
        <v>0</v>
      </c>
      <c r="AW243" s="7">
        <v>0</v>
      </c>
      <c r="AX243" s="46">
        <f t="shared" si="499"/>
        <v>0</v>
      </c>
      <c r="AY243" s="47">
        <v>0</v>
      </c>
      <c r="AZ243" s="7">
        <v>0</v>
      </c>
      <c r="BA243" s="46">
        <f t="shared" si="500"/>
        <v>0</v>
      </c>
      <c r="BB243" s="47">
        <v>0</v>
      </c>
      <c r="BC243" s="7">
        <v>0</v>
      </c>
      <c r="BD243" s="46">
        <f t="shared" si="501"/>
        <v>0</v>
      </c>
      <c r="BE243" s="47">
        <v>0</v>
      </c>
      <c r="BF243" s="7">
        <v>0</v>
      </c>
      <c r="BG243" s="46">
        <f t="shared" si="502"/>
        <v>0</v>
      </c>
      <c r="BH243" s="47">
        <v>0</v>
      </c>
      <c r="BI243" s="7">
        <v>0</v>
      </c>
      <c r="BJ243" s="46">
        <f t="shared" si="503"/>
        <v>0</v>
      </c>
      <c r="BK243" s="47">
        <v>0</v>
      </c>
      <c r="BL243" s="7">
        <v>0</v>
      </c>
      <c r="BM243" s="46">
        <f t="shared" si="504"/>
        <v>0</v>
      </c>
      <c r="BN243" s="47">
        <v>0</v>
      </c>
      <c r="BO243" s="7">
        <v>0</v>
      </c>
      <c r="BP243" s="46">
        <f t="shared" si="505"/>
        <v>0</v>
      </c>
      <c r="BQ243" s="47">
        <v>0</v>
      </c>
      <c r="BR243" s="7">
        <v>0</v>
      </c>
      <c r="BS243" s="46">
        <f t="shared" si="506"/>
        <v>0</v>
      </c>
      <c r="BT243" s="9">
        <f t="shared" si="508"/>
        <v>0</v>
      </c>
      <c r="BU243" s="15">
        <f t="shared" si="509"/>
        <v>0</v>
      </c>
    </row>
    <row r="244" spans="1:73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510">IF(C244=0,0,D244/C244*1000)</f>
        <v>0</v>
      </c>
      <c r="F244" s="47">
        <v>0</v>
      </c>
      <c r="G244" s="7">
        <v>0</v>
      </c>
      <c r="H244" s="46">
        <f t="shared" si="485"/>
        <v>0</v>
      </c>
      <c r="I244" s="47">
        <v>0</v>
      </c>
      <c r="J244" s="7">
        <v>0</v>
      </c>
      <c r="K244" s="46">
        <f t="shared" si="486"/>
        <v>0</v>
      </c>
      <c r="L244" s="47">
        <v>0</v>
      </c>
      <c r="M244" s="7">
        <v>0</v>
      </c>
      <c r="N244" s="46">
        <f t="shared" si="487"/>
        <v>0</v>
      </c>
      <c r="O244" s="47">
        <v>0</v>
      </c>
      <c r="P244" s="7">
        <v>0</v>
      </c>
      <c r="Q244" s="46">
        <f t="shared" si="488"/>
        <v>0</v>
      </c>
      <c r="R244" s="47">
        <v>0</v>
      </c>
      <c r="S244" s="7">
        <v>0</v>
      </c>
      <c r="T244" s="46">
        <f t="shared" si="489"/>
        <v>0</v>
      </c>
      <c r="U244" s="47">
        <v>0</v>
      </c>
      <c r="V244" s="7">
        <v>0</v>
      </c>
      <c r="W244" s="46">
        <f t="shared" si="490"/>
        <v>0</v>
      </c>
      <c r="X244" s="47">
        <v>0</v>
      </c>
      <c r="Y244" s="7">
        <v>0</v>
      </c>
      <c r="Z244" s="46">
        <f t="shared" si="491"/>
        <v>0</v>
      </c>
      <c r="AA244" s="47">
        <v>0</v>
      </c>
      <c r="AB244" s="7">
        <v>0</v>
      </c>
      <c r="AC244" s="46">
        <f t="shared" si="492"/>
        <v>0</v>
      </c>
      <c r="AD244" s="47">
        <v>0</v>
      </c>
      <c r="AE244" s="7">
        <v>0</v>
      </c>
      <c r="AF244" s="46">
        <f t="shared" si="493"/>
        <v>0</v>
      </c>
      <c r="AG244" s="47">
        <v>0</v>
      </c>
      <c r="AH244" s="7">
        <v>0</v>
      </c>
      <c r="AI244" s="46">
        <f t="shared" si="494"/>
        <v>0</v>
      </c>
      <c r="AJ244" s="47">
        <v>0</v>
      </c>
      <c r="AK244" s="7">
        <v>0</v>
      </c>
      <c r="AL244" s="46">
        <f t="shared" si="495"/>
        <v>0</v>
      </c>
      <c r="AM244" s="47">
        <v>0</v>
      </c>
      <c r="AN244" s="7">
        <v>0</v>
      </c>
      <c r="AO244" s="46">
        <f t="shared" si="496"/>
        <v>0</v>
      </c>
      <c r="AP244" s="47">
        <v>0</v>
      </c>
      <c r="AQ244" s="7">
        <v>0</v>
      </c>
      <c r="AR244" s="46">
        <f t="shared" si="497"/>
        <v>0</v>
      </c>
      <c r="AS244" s="47">
        <v>0</v>
      </c>
      <c r="AT244" s="7">
        <v>0</v>
      </c>
      <c r="AU244" s="46">
        <f t="shared" si="498"/>
        <v>0</v>
      </c>
      <c r="AV244" s="47">
        <v>0</v>
      </c>
      <c r="AW244" s="7">
        <v>0</v>
      </c>
      <c r="AX244" s="46">
        <f t="shared" si="499"/>
        <v>0</v>
      </c>
      <c r="AY244" s="47">
        <v>0</v>
      </c>
      <c r="AZ244" s="7">
        <v>0</v>
      </c>
      <c r="BA244" s="46">
        <f t="shared" si="500"/>
        <v>0</v>
      </c>
      <c r="BB244" s="47">
        <v>0</v>
      </c>
      <c r="BC244" s="7">
        <v>0</v>
      </c>
      <c r="BD244" s="46">
        <f t="shared" si="501"/>
        <v>0</v>
      </c>
      <c r="BE244" s="47">
        <v>0</v>
      </c>
      <c r="BF244" s="7">
        <v>0</v>
      </c>
      <c r="BG244" s="46">
        <f t="shared" si="502"/>
        <v>0</v>
      </c>
      <c r="BH244" s="47">
        <v>0</v>
      </c>
      <c r="BI244" s="7">
        <v>0</v>
      </c>
      <c r="BJ244" s="46">
        <f t="shared" si="503"/>
        <v>0</v>
      </c>
      <c r="BK244" s="47">
        <v>0</v>
      </c>
      <c r="BL244" s="7">
        <v>0</v>
      </c>
      <c r="BM244" s="46">
        <f t="shared" si="504"/>
        <v>0</v>
      </c>
      <c r="BN244" s="47">
        <v>0</v>
      </c>
      <c r="BO244" s="7">
        <v>0</v>
      </c>
      <c r="BP244" s="46">
        <f t="shared" si="505"/>
        <v>0</v>
      </c>
      <c r="BQ244" s="47">
        <v>0</v>
      </c>
      <c r="BR244" s="7">
        <v>0</v>
      </c>
      <c r="BS244" s="46">
        <f t="shared" si="506"/>
        <v>0</v>
      </c>
      <c r="BT244" s="9">
        <f t="shared" si="508"/>
        <v>0</v>
      </c>
      <c r="BU244" s="15">
        <f t="shared" si="509"/>
        <v>0</v>
      </c>
    </row>
    <row r="245" spans="1:73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510"/>
        <v>0</v>
      </c>
      <c r="F245" s="47">
        <v>0</v>
      </c>
      <c r="G245" s="7">
        <v>0</v>
      </c>
      <c r="H245" s="46">
        <f t="shared" si="485"/>
        <v>0</v>
      </c>
      <c r="I245" s="47">
        <v>0</v>
      </c>
      <c r="J245" s="7">
        <v>0</v>
      </c>
      <c r="K245" s="46">
        <f t="shared" si="486"/>
        <v>0</v>
      </c>
      <c r="L245" s="47">
        <v>0</v>
      </c>
      <c r="M245" s="7">
        <v>0</v>
      </c>
      <c r="N245" s="46">
        <f t="shared" si="487"/>
        <v>0</v>
      </c>
      <c r="O245" s="47">
        <v>0</v>
      </c>
      <c r="P245" s="7">
        <v>0</v>
      </c>
      <c r="Q245" s="46">
        <f t="shared" si="488"/>
        <v>0</v>
      </c>
      <c r="R245" s="47">
        <v>0</v>
      </c>
      <c r="S245" s="7">
        <v>0</v>
      </c>
      <c r="T245" s="46">
        <f t="shared" si="489"/>
        <v>0</v>
      </c>
      <c r="U245" s="47">
        <v>0</v>
      </c>
      <c r="V245" s="7">
        <v>0</v>
      </c>
      <c r="W245" s="46">
        <f t="shared" si="490"/>
        <v>0</v>
      </c>
      <c r="X245" s="47">
        <v>0</v>
      </c>
      <c r="Y245" s="7">
        <v>0</v>
      </c>
      <c r="Z245" s="46">
        <f t="shared" si="491"/>
        <v>0</v>
      </c>
      <c r="AA245" s="47">
        <v>0</v>
      </c>
      <c r="AB245" s="7">
        <v>0</v>
      </c>
      <c r="AC245" s="46">
        <f t="shared" si="492"/>
        <v>0</v>
      </c>
      <c r="AD245" s="47">
        <v>0</v>
      </c>
      <c r="AE245" s="7">
        <v>0</v>
      </c>
      <c r="AF245" s="46">
        <f t="shared" si="493"/>
        <v>0</v>
      </c>
      <c r="AG245" s="47">
        <v>0</v>
      </c>
      <c r="AH245" s="7">
        <v>0</v>
      </c>
      <c r="AI245" s="46">
        <f t="shared" si="494"/>
        <v>0</v>
      </c>
      <c r="AJ245" s="47">
        <v>0</v>
      </c>
      <c r="AK245" s="7">
        <v>0</v>
      </c>
      <c r="AL245" s="46">
        <f t="shared" si="495"/>
        <v>0</v>
      </c>
      <c r="AM245" s="47">
        <v>0</v>
      </c>
      <c r="AN245" s="7">
        <v>0</v>
      </c>
      <c r="AO245" s="46">
        <f t="shared" si="496"/>
        <v>0</v>
      </c>
      <c r="AP245" s="47">
        <v>0</v>
      </c>
      <c r="AQ245" s="7">
        <v>0</v>
      </c>
      <c r="AR245" s="46">
        <f t="shared" si="497"/>
        <v>0</v>
      </c>
      <c r="AS245" s="47">
        <v>0</v>
      </c>
      <c r="AT245" s="7">
        <v>0</v>
      </c>
      <c r="AU245" s="46">
        <f t="shared" si="498"/>
        <v>0</v>
      </c>
      <c r="AV245" s="47">
        <v>0</v>
      </c>
      <c r="AW245" s="7">
        <v>0</v>
      </c>
      <c r="AX245" s="46">
        <f t="shared" si="499"/>
        <v>0</v>
      </c>
      <c r="AY245" s="47">
        <v>0</v>
      </c>
      <c r="AZ245" s="7">
        <v>0</v>
      </c>
      <c r="BA245" s="46">
        <f t="shared" si="500"/>
        <v>0</v>
      </c>
      <c r="BB245" s="47">
        <v>0</v>
      </c>
      <c r="BC245" s="7">
        <v>0</v>
      </c>
      <c r="BD245" s="46">
        <f t="shared" si="501"/>
        <v>0</v>
      </c>
      <c r="BE245" s="47">
        <v>0</v>
      </c>
      <c r="BF245" s="7">
        <v>0</v>
      </c>
      <c r="BG245" s="46">
        <f t="shared" si="502"/>
        <v>0</v>
      </c>
      <c r="BH245" s="47">
        <v>0</v>
      </c>
      <c r="BI245" s="7">
        <v>0</v>
      </c>
      <c r="BJ245" s="46">
        <f t="shared" si="503"/>
        <v>0</v>
      </c>
      <c r="BK245" s="47">
        <v>0</v>
      </c>
      <c r="BL245" s="7">
        <v>0</v>
      </c>
      <c r="BM245" s="46">
        <f t="shared" si="504"/>
        <v>0</v>
      </c>
      <c r="BN245" s="47">
        <v>0</v>
      </c>
      <c r="BO245" s="7">
        <v>0</v>
      </c>
      <c r="BP245" s="46">
        <f t="shared" si="505"/>
        <v>0</v>
      </c>
      <c r="BQ245" s="47">
        <v>0</v>
      </c>
      <c r="BR245" s="7">
        <v>0</v>
      </c>
      <c r="BS245" s="46">
        <f t="shared" si="506"/>
        <v>0</v>
      </c>
      <c r="BT245" s="9">
        <f t="shared" si="508"/>
        <v>0</v>
      </c>
      <c r="BU245" s="15">
        <f t="shared" si="509"/>
        <v>0</v>
      </c>
    </row>
    <row r="246" spans="1:73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510"/>
        <v>0</v>
      </c>
      <c r="F246" s="47">
        <v>0</v>
      </c>
      <c r="G246" s="7">
        <v>0</v>
      </c>
      <c r="H246" s="46">
        <f t="shared" si="485"/>
        <v>0</v>
      </c>
      <c r="I246" s="47">
        <v>0</v>
      </c>
      <c r="J246" s="7">
        <v>0</v>
      </c>
      <c r="K246" s="46">
        <f t="shared" si="486"/>
        <v>0</v>
      </c>
      <c r="L246" s="47">
        <v>0</v>
      </c>
      <c r="M246" s="7">
        <v>0</v>
      </c>
      <c r="N246" s="46">
        <f t="shared" si="487"/>
        <v>0</v>
      </c>
      <c r="O246" s="47">
        <v>0</v>
      </c>
      <c r="P246" s="7">
        <v>0</v>
      </c>
      <c r="Q246" s="46">
        <f t="shared" si="488"/>
        <v>0</v>
      </c>
      <c r="R246" s="47">
        <v>0</v>
      </c>
      <c r="S246" s="7">
        <v>0</v>
      </c>
      <c r="T246" s="46">
        <f t="shared" si="489"/>
        <v>0</v>
      </c>
      <c r="U246" s="47">
        <v>0</v>
      </c>
      <c r="V246" s="7">
        <v>0</v>
      </c>
      <c r="W246" s="46">
        <f t="shared" si="490"/>
        <v>0</v>
      </c>
      <c r="X246" s="47">
        <v>0</v>
      </c>
      <c r="Y246" s="7">
        <v>0</v>
      </c>
      <c r="Z246" s="46">
        <f t="shared" si="491"/>
        <v>0</v>
      </c>
      <c r="AA246" s="47">
        <v>0</v>
      </c>
      <c r="AB246" s="7">
        <v>0</v>
      </c>
      <c r="AC246" s="46">
        <f t="shared" si="492"/>
        <v>0</v>
      </c>
      <c r="AD246" s="47">
        <v>0</v>
      </c>
      <c r="AE246" s="7">
        <v>0</v>
      </c>
      <c r="AF246" s="46">
        <f t="shared" si="493"/>
        <v>0</v>
      </c>
      <c r="AG246" s="47">
        <v>0</v>
      </c>
      <c r="AH246" s="7">
        <v>0</v>
      </c>
      <c r="AI246" s="46">
        <f t="shared" si="494"/>
        <v>0</v>
      </c>
      <c r="AJ246" s="47">
        <v>0</v>
      </c>
      <c r="AK246" s="7">
        <v>0</v>
      </c>
      <c r="AL246" s="46">
        <f t="shared" si="495"/>
        <v>0</v>
      </c>
      <c r="AM246" s="47">
        <v>0</v>
      </c>
      <c r="AN246" s="7">
        <v>0</v>
      </c>
      <c r="AO246" s="46">
        <f t="shared" si="496"/>
        <v>0</v>
      </c>
      <c r="AP246" s="47">
        <v>0</v>
      </c>
      <c r="AQ246" s="7">
        <v>0</v>
      </c>
      <c r="AR246" s="46">
        <f t="shared" si="497"/>
        <v>0</v>
      </c>
      <c r="AS246" s="47">
        <v>0</v>
      </c>
      <c r="AT246" s="7">
        <v>0</v>
      </c>
      <c r="AU246" s="46">
        <f t="shared" si="498"/>
        <v>0</v>
      </c>
      <c r="AV246" s="47">
        <v>0</v>
      </c>
      <c r="AW246" s="7">
        <v>0</v>
      </c>
      <c r="AX246" s="46">
        <f t="shared" si="499"/>
        <v>0</v>
      </c>
      <c r="AY246" s="47">
        <v>0</v>
      </c>
      <c r="AZ246" s="7">
        <v>0</v>
      </c>
      <c r="BA246" s="46">
        <f t="shared" si="500"/>
        <v>0</v>
      </c>
      <c r="BB246" s="47">
        <v>0</v>
      </c>
      <c r="BC246" s="7">
        <v>0</v>
      </c>
      <c r="BD246" s="46">
        <f t="shared" si="501"/>
        <v>0</v>
      </c>
      <c r="BE246" s="47">
        <v>0</v>
      </c>
      <c r="BF246" s="7">
        <v>0</v>
      </c>
      <c r="BG246" s="46">
        <f t="shared" si="502"/>
        <v>0</v>
      </c>
      <c r="BH246" s="47">
        <v>0</v>
      </c>
      <c r="BI246" s="7">
        <v>0</v>
      </c>
      <c r="BJ246" s="46">
        <f t="shared" si="503"/>
        <v>0</v>
      </c>
      <c r="BK246" s="47">
        <v>0</v>
      </c>
      <c r="BL246" s="7">
        <v>0</v>
      </c>
      <c r="BM246" s="46">
        <f t="shared" si="504"/>
        <v>0</v>
      </c>
      <c r="BN246" s="47">
        <v>0</v>
      </c>
      <c r="BO246" s="7">
        <v>0</v>
      </c>
      <c r="BP246" s="46">
        <f t="shared" si="505"/>
        <v>0</v>
      </c>
      <c r="BQ246" s="47">
        <v>0</v>
      </c>
      <c r="BR246" s="7">
        <v>0</v>
      </c>
      <c r="BS246" s="46">
        <f t="shared" si="506"/>
        <v>0</v>
      </c>
      <c r="BT246" s="9">
        <f t="shared" si="508"/>
        <v>0</v>
      </c>
      <c r="BU246" s="15">
        <f t="shared" si="509"/>
        <v>0</v>
      </c>
    </row>
    <row r="247" spans="1:73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510"/>
        <v>0</v>
      </c>
      <c r="F247" s="47">
        <v>0</v>
      </c>
      <c r="G247" s="7">
        <v>0</v>
      </c>
      <c r="H247" s="46">
        <f t="shared" si="485"/>
        <v>0</v>
      </c>
      <c r="I247" s="47">
        <v>0</v>
      </c>
      <c r="J247" s="7">
        <v>0</v>
      </c>
      <c r="K247" s="46">
        <f t="shared" si="486"/>
        <v>0</v>
      </c>
      <c r="L247" s="47">
        <v>0</v>
      </c>
      <c r="M247" s="7">
        <v>0</v>
      </c>
      <c r="N247" s="46">
        <f t="shared" si="487"/>
        <v>0</v>
      </c>
      <c r="O247" s="47">
        <v>0</v>
      </c>
      <c r="P247" s="7">
        <v>0</v>
      </c>
      <c r="Q247" s="46">
        <f t="shared" si="488"/>
        <v>0</v>
      </c>
      <c r="R247" s="47">
        <v>0</v>
      </c>
      <c r="S247" s="7">
        <v>0</v>
      </c>
      <c r="T247" s="46">
        <f t="shared" si="489"/>
        <v>0</v>
      </c>
      <c r="U247" s="47">
        <v>0</v>
      </c>
      <c r="V247" s="7">
        <v>0</v>
      </c>
      <c r="W247" s="46">
        <f t="shared" si="490"/>
        <v>0</v>
      </c>
      <c r="X247" s="47">
        <v>0</v>
      </c>
      <c r="Y247" s="7">
        <v>0</v>
      </c>
      <c r="Z247" s="46">
        <f t="shared" si="491"/>
        <v>0</v>
      </c>
      <c r="AA247" s="47">
        <v>0</v>
      </c>
      <c r="AB247" s="7">
        <v>0</v>
      </c>
      <c r="AC247" s="46">
        <f t="shared" si="492"/>
        <v>0</v>
      </c>
      <c r="AD247" s="47">
        <v>0</v>
      </c>
      <c r="AE247" s="7">
        <v>0</v>
      </c>
      <c r="AF247" s="46">
        <f t="shared" si="493"/>
        <v>0</v>
      </c>
      <c r="AG247" s="47">
        <v>0</v>
      </c>
      <c r="AH247" s="7">
        <v>0</v>
      </c>
      <c r="AI247" s="46">
        <f t="shared" si="494"/>
        <v>0</v>
      </c>
      <c r="AJ247" s="47">
        <v>0</v>
      </c>
      <c r="AK247" s="7">
        <v>0</v>
      </c>
      <c r="AL247" s="46">
        <f t="shared" si="495"/>
        <v>0</v>
      </c>
      <c r="AM247" s="47">
        <v>0</v>
      </c>
      <c r="AN247" s="7">
        <v>0</v>
      </c>
      <c r="AO247" s="46">
        <f t="shared" si="496"/>
        <v>0</v>
      </c>
      <c r="AP247" s="47">
        <v>0</v>
      </c>
      <c r="AQ247" s="7">
        <v>0</v>
      </c>
      <c r="AR247" s="46">
        <f t="shared" si="497"/>
        <v>0</v>
      </c>
      <c r="AS247" s="47">
        <v>0</v>
      </c>
      <c r="AT247" s="7">
        <v>0</v>
      </c>
      <c r="AU247" s="46">
        <f t="shared" si="498"/>
        <v>0</v>
      </c>
      <c r="AV247" s="47">
        <v>0</v>
      </c>
      <c r="AW247" s="7">
        <v>0</v>
      </c>
      <c r="AX247" s="46">
        <f t="shared" si="499"/>
        <v>0</v>
      </c>
      <c r="AY247" s="47">
        <v>0</v>
      </c>
      <c r="AZ247" s="7">
        <v>0</v>
      </c>
      <c r="BA247" s="46">
        <f t="shared" si="500"/>
        <v>0</v>
      </c>
      <c r="BB247" s="47">
        <v>0</v>
      </c>
      <c r="BC247" s="7">
        <v>0</v>
      </c>
      <c r="BD247" s="46">
        <f t="shared" si="501"/>
        <v>0</v>
      </c>
      <c r="BE247" s="47">
        <v>0</v>
      </c>
      <c r="BF247" s="7">
        <v>0</v>
      </c>
      <c r="BG247" s="46">
        <f t="shared" si="502"/>
        <v>0</v>
      </c>
      <c r="BH247" s="47">
        <v>0</v>
      </c>
      <c r="BI247" s="7">
        <v>0</v>
      </c>
      <c r="BJ247" s="46">
        <f t="shared" si="503"/>
        <v>0</v>
      </c>
      <c r="BK247" s="47">
        <v>0</v>
      </c>
      <c r="BL247" s="7">
        <v>0</v>
      </c>
      <c r="BM247" s="46">
        <f t="shared" si="504"/>
        <v>0</v>
      </c>
      <c r="BN247" s="47">
        <v>0</v>
      </c>
      <c r="BO247" s="7">
        <v>0</v>
      </c>
      <c r="BP247" s="46">
        <f t="shared" si="505"/>
        <v>0</v>
      </c>
      <c r="BQ247" s="47">
        <v>0</v>
      </c>
      <c r="BR247" s="7">
        <v>0</v>
      </c>
      <c r="BS247" s="46">
        <f t="shared" si="506"/>
        <v>0</v>
      </c>
      <c r="BT247" s="9">
        <f t="shared" si="508"/>
        <v>0</v>
      </c>
      <c r="BU247" s="15">
        <f t="shared" si="509"/>
        <v>0</v>
      </c>
    </row>
    <row r="248" spans="1:73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510"/>
        <v>0</v>
      </c>
      <c r="F248" s="47">
        <v>0</v>
      </c>
      <c r="G248" s="7">
        <v>0</v>
      </c>
      <c r="H248" s="46">
        <f t="shared" si="485"/>
        <v>0</v>
      </c>
      <c r="I248" s="47">
        <v>0</v>
      </c>
      <c r="J248" s="7">
        <v>0</v>
      </c>
      <c r="K248" s="46">
        <f t="shared" si="486"/>
        <v>0</v>
      </c>
      <c r="L248" s="47">
        <v>0</v>
      </c>
      <c r="M248" s="7">
        <v>0</v>
      </c>
      <c r="N248" s="46">
        <f t="shared" si="487"/>
        <v>0</v>
      </c>
      <c r="O248" s="47">
        <v>0</v>
      </c>
      <c r="P248" s="7">
        <v>0</v>
      </c>
      <c r="Q248" s="46">
        <f t="shared" si="488"/>
        <v>0</v>
      </c>
      <c r="R248" s="47">
        <v>0</v>
      </c>
      <c r="S248" s="7">
        <v>0</v>
      </c>
      <c r="T248" s="46">
        <f t="shared" si="489"/>
        <v>0</v>
      </c>
      <c r="U248" s="47">
        <v>0</v>
      </c>
      <c r="V248" s="7">
        <v>0</v>
      </c>
      <c r="W248" s="46">
        <f t="shared" si="490"/>
        <v>0</v>
      </c>
      <c r="X248" s="47">
        <v>0</v>
      </c>
      <c r="Y248" s="7">
        <v>0</v>
      </c>
      <c r="Z248" s="46">
        <f t="shared" si="491"/>
        <v>0</v>
      </c>
      <c r="AA248" s="47">
        <v>0</v>
      </c>
      <c r="AB248" s="7">
        <v>0</v>
      </c>
      <c r="AC248" s="46">
        <f t="shared" si="492"/>
        <v>0</v>
      </c>
      <c r="AD248" s="47">
        <v>0</v>
      </c>
      <c r="AE248" s="7">
        <v>0</v>
      </c>
      <c r="AF248" s="46">
        <f t="shared" si="493"/>
        <v>0</v>
      </c>
      <c r="AG248" s="47">
        <v>0</v>
      </c>
      <c r="AH248" s="7">
        <v>0</v>
      </c>
      <c r="AI248" s="46">
        <f t="shared" si="494"/>
        <v>0</v>
      </c>
      <c r="AJ248" s="47">
        <v>0</v>
      </c>
      <c r="AK248" s="7">
        <v>0</v>
      </c>
      <c r="AL248" s="46">
        <f t="shared" si="495"/>
        <v>0</v>
      </c>
      <c r="AM248" s="47">
        <v>0</v>
      </c>
      <c r="AN248" s="7">
        <v>0</v>
      </c>
      <c r="AO248" s="46">
        <f t="shared" si="496"/>
        <v>0</v>
      </c>
      <c r="AP248" s="47">
        <v>0</v>
      </c>
      <c r="AQ248" s="7">
        <v>0</v>
      </c>
      <c r="AR248" s="46">
        <f t="shared" si="497"/>
        <v>0</v>
      </c>
      <c r="AS248" s="47">
        <v>0</v>
      </c>
      <c r="AT248" s="7">
        <v>0</v>
      </c>
      <c r="AU248" s="46">
        <f t="shared" si="498"/>
        <v>0</v>
      </c>
      <c r="AV248" s="47">
        <v>0</v>
      </c>
      <c r="AW248" s="7">
        <v>0</v>
      </c>
      <c r="AX248" s="46">
        <f t="shared" si="499"/>
        <v>0</v>
      </c>
      <c r="AY248" s="47">
        <v>0</v>
      </c>
      <c r="AZ248" s="7">
        <v>0</v>
      </c>
      <c r="BA248" s="46">
        <f t="shared" si="500"/>
        <v>0</v>
      </c>
      <c r="BB248" s="47">
        <v>0</v>
      </c>
      <c r="BC248" s="7">
        <v>0</v>
      </c>
      <c r="BD248" s="46">
        <f t="shared" si="501"/>
        <v>0</v>
      </c>
      <c r="BE248" s="47">
        <v>0</v>
      </c>
      <c r="BF248" s="7">
        <v>0</v>
      </c>
      <c r="BG248" s="46">
        <f t="shared" si="502"/>
        <v>0</v>
      </c>
      <c r="BH248" s="47">
        <v>0</v>
      </c>
      <c r="BI248" s="7">
        <v>0</v>
      </c>
      <c r="BJ248" s="46">
        <f t="shared" si="503"/>
        <v>0</v>
      </c>
      <c r="BK248" s="47">
        <v>0</v>
      </c>
      <c r="BL248" s="7">
        <v>0</v>
      </c>
      <c r="BM248" s="46">
        <f t="shared" si="504"/>
        <v>0</v>
      </c>
      <c r="BN248" s="47">
        <v>0</v>
      </c>
      <c r="BO248" s="7">
        <v>0</v>
      </c>
      <c r="BP248" s="46">
        <f t="shared" si="505"/>
        <v>0</v>
      </c>
      <c r="BQ248" s="47">
        <v>0</v>
      </c>
      <c r="BR248" s="7">
        <v>0</v>
      </c>
      <c r="BS248" s="46">
        <f t="shared" si="506"/>
        <v>0</v>
      </c>
      <c r="BT248" s="9">
        <f t="shared" si="508"/>
        <v>0</v>
      </c>
      <c r="BU248" s="15">
        <f t="shared" si="509"/>
        <v>0</v>
      </c>
    </row>
    <row r="249" spans="1:73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510"/>
        <v>0</v>
      </c>
      <c r="F249" s="47">
        <v>0</v>
      </c>
      <c r="G249" s="7">
        <v>0</v>
      </c>
      <c r="H249" s="46">
        <f t="shared" si="485"/>
        <v>0</v>
      </c>
      <c r="I249" s="47">
        <v>0</v>
      </c>
      <c r="J249" s="7">
        <v>0</v>
      </c>
      <c r="K249" s="46">
        <f t="shared" si="486"/>
        <v>0</v>
      </c>
      <c r="L249" s="47">
        <v>0</v>
      </c>
      <c r="M249" s="7">
        <v>0</v>
      </c>
      <c r="N249" s="46">
        <f t="shared" si="487"/>
        <v>0</v>
      </c>
      <c r="O249" s="47">
        <v>0</v>
      </c>
      <c r="P249" s="7">
        <v>0</v>
      </c>
      <c r="Q249" s="46">
        <f t="shared" si="488"/>
        <v>0</v>
      </c>
      <c r="R249" s="47">
        <v>0</v>
      </c>
      <c r="S249" s="7">
        <v>0</v>
      </c>
      <c r="T249" s="46">
        <f t="shared" si="489"/>
        <v>0</v>
      </c>
      <c r="U249" s="47">
        <v>0</v>
      </c>
      <c r="V249" s="7">
        <v>0</v>
      </c>
      <c r="W249" s="46">
        <f t="shared" si="490"/>
        <v>0</v>
      </c>
      <c r="X249" s="47">
        <v>0</v>
      </c>
      <c r="Y249" s="7">
        <v>0</v>
      </c>
      <c r="Z249" s="46">
        <f t="shared" si="491"/>
        <v>0</v>
      </c>
      <c r="AA249" s="47">
        <v>0</v>
      </c>
      <c r="AB249" s="7">
        <v>0</v>
      </c>
      <c r="AC249" s="46">
        <f t="shared" si="492"/>
        <v>0</v>
      </c>
      <c r="AD249" s="47">
        <v>0</v>
      </c>
      <c r="AE249" s="7">
        <v>0</v>
      </c>
      <c r="AF249" s="46">
        <f t="shared" si="493"/>
        <v>0</v>
      </c>
      <c r="AG249" s="47">
        <v>0</v>
      </c>
      <c r="AH249" s="7">
        <v>0</v>
      </c>
      <c r="AI249" s="46">
        <f t="shared" si="494"/>
        <v>0</v>
      </c>
      <c r="AJ249" s="47">
        <v>0</v>
      </c>
      <c r="AK249" s="7">
        <v>0</v>
      </c>
      <c r="AL249" s="46">
        <f t="shared" si="495"/>
        <v>0</v>
      </c>
      <c r="AM249" s="47">
        <v>0</v>
      </c>
      <c r="AN249" s="7">
        <v>0</v>
      </c>
      <c r="AO249" s="46">
        <f t="shared" si="496"/>
        <v>0</v>
      </c>
      <c r="AP249" s="47">
        <v>0</v>
      </c>
      <c r="AQ249" s="7">
        <v>0</v>
      </c>
      <c r="AR249" s="46">
        <f t="shared" si="497"/>
        <v>0</v>
      </c>
      <c r="AS249" s="47">
        <v>0</v>
      </c>
      <c r="AT249" s="7">
        <v>0</v>
      </c>
      <c r="AU249" s="46">
        <f t="shared" si="498"/>
        <v>0</v>
      </c>
      <c r="AV249" s="47">
        <v>0</v>
      </c>
      <c r="AW249" s="7">
        <v>0</v>
      </c>
      <c r="AX249" s="46">
        <f t="shared" si="499"/>
        <v>0</v>
      </c>
      <c r="AY249" s="47">
        <v>0</v>
      </c>
      <c r="AZ249" s="7">
        <v>0</v>
      </c>
      <c r="BA249" s="46">
        <f t="shared" si="500"/>
        <v>0</v>
      </c>
      <c r="BB249" s="47">
        <v>0</v>
      </c>
      <c r="BC249" s="7">
        <v>0</v>
      </c>
      <c r="BD249" s="46">
        <f t="shared" si="501"/>
        <v>0</v>
      </c>
      <c r="BE249" s="47">
        <v>0</v>
      </c>
      <c r="BF249" s="7">
        <v>0</v>
      </c>
      <c r="BG249" s="46">
        <f t="shared" si="502"/>
        <v>0</v>
      </c>
      <c r="BH249" s="47">
        <v>0</v>
      </c>
      <c r="BI249" s="7">
        <v>0</v>
      </c>
      <c r="BJ249" s="46">
        <f t="shared" si="503"/>
        <v>0</v>
      </c>
      <c r="BK249" s="47">
        <v>0</v>
      </c>
      <c r="BL249" s="7">
        <v>0</v>
      </c>
      <c r="BM249" s="46">
        <f t="shared" si="504"/>
        <v>0</v>
      </c>
      <c r="BN249" s="47">
        <v>0</v>
      </c>
      <c r="BO249" s="7">
        <v>0</v>
      </c>
      <c r="BP249" s="46">
        <f t="shared" si="505"/>
        <v>0</v>
      </c>
      <c r="BQ249" s="47">
        <v>0</v>
      </c>
      <c r="BR249" s="7">
        <v>0</v>
      </c>
      <c r="BS249" s="46">
        <f t="shared" si="506"/>
        <v>0</v>
      </c>
      <c r="BT249" s="9">
        <f t="shared" si="508"/>
        <v>0</v>
      </c>
      <c r="BU249" s="15">
        <f t="shared" si="509"/>
        <v>0</v>
      </c>
    </row>
    <row r="250" spans="1:73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510"/>
        <v>0</v>
      </c>
      <c r="F250" s="47">
        <v>0</v>
      </c>
      <c r="G250" s="7">
        <v>0</v>
      </c>
      <c r="H250" s="46">
        <f t="shared" si="485"/>
        <v>0</v>
      </c>
      <c r="I250" s="47">
        <v>0</v>
      </c>
      <c r="J250" s="7">
        <v>0</v>
      </c>
      <c r="K250" s="46">
        <f t="shared" si="486"/>
        <v>0</v>
      </c>
      <c r="L250" s="47">
        <v>0</v>
      </c>
      <c r="M250" s="7">
        <v>0</v>
      </c>
      <c r="N250" s="46">
        <f t="shared" si="487"/>
        <v>0</v>
      </c>
      <c r="O250" s="47">
        <v>0</v>
      </c>
      <c r="P250" s="7">
        <v>0</v>
      </c>
      <c r="Q250" s="46">
        <f t="shared" si="488"/>
        <v>0</v>
      </c>
      <c r="R250" s="47">
        <v>0</v>
      </c>
      <c r="S250" s="7">
        <v>0</v>
      </c>
      <c r="T250" s="46">
        <f t="shared" si="489"/>
        <v>0</v>
      </c>
      <c r="U250" s="47">
        <v>0</v>
      </c>
      <c r="V250" s="7">
        <v>0</v>
      </c>
      <c r="W250" s="46">
        <f t="shared" si="490"/>
        <v>0</v>
      </c>
      <c r="X250" s="47">
        <v>0</v>
      </c>
      <c r="Y250" s="7">
        <v>0</v>
      </c>
      <c r="Z250" s="46">
        <f t="shared" si="491"/>
        <v>0</v>
      </c>
      <c r="AA250" s="47">
        <v>0</v>
      </c>
      <c r="AB250" s="7">
        <v>0</v>
      </c>
      <c r="AC250" s="46">
        <f t="shared" si="492"/>
        <v>0</v>
      </c>
      <c r="AD250" s="47">
        <v>0</v>
      </c>
      <c r="AE250" s="7">
        <v>0</v>
      </c>
      <c r="AF250" s="46">
        <f t="shared" si="493"/>
        <v>0</v>
      </c>
      <c r="AG250" s="47">
        <v>0</v>
      </c>
      <c r="AH250" s="7">
        <v>0</v>
      </c>
      <c r="AI250" s="46">
        <f t="shared" si="494"/>
        <v>0</v>
      </c>
      <c r="AJ250" s="47">
        <v>0</v>
      </c>
      <c r="AK250" s="7">
        <v>0</v>
      </c>
      <c r="AL250" s="46">
        <f t="shared" si="495"/>
        <v>0</v>
      </c>
      <c r="AM250" s="47">
        <v>0</v>
      </c>
      <c r="AN250" s="7">
        <v>0</v>
      </c>
      <c r="AO250" s="46">
        <f t="shared" si="496"/>
        <v>0</v>
      </c>
      <c r="AP250" s="47">
        <v>0</v>
      </c>
      <c r="AQ250" s="7">
        <v>0</v>
      </c>
      <c r="AR250" s="46">
        <f t="shared" si="497"/>
        <v>0</v>
      </c>
      <c r="AS250" s="47">
        <v>0</v>
      </c>
      <c r="AT250" s="7">
        <v>0</v>
      </c>
      <c r="AU250" s="46">
        <f t="shared" si="498"/>
        <v>0</v>
      </c>
      <c r="AV250" s="47">
        <v>0</v>
      </c>
      <c r="AW250" s="7">
        <v>0</v>
      </c>
      <c r="AX250" s="46">
        <f t="shared" si="499"/>
        <v>0</v>
      </c>
      <c r="AY250" s="47">
        <v>0</v>
      </c>
      <c r="AZ250" s="7">
        <v>0</v>
      </c>
      <c r="BA250" s="46">
        <f t="shared" si="500"/>
        <v>0</v>
      </c>
      <c r="BB250" s="47">
        <v>0</v>
      </c>
      <c r="BC250" s="7">
        <v>0</v>
      </c>
      <c r="BD250" s="46">
        <f t="shared" si="501"/>
        <v>0</v>
      </c>
      <c r="BE250" s="47">
        <v>0</v>
      </c>
      <c r="BF250" s="7">
        <v>0</v>
      </c>
      <c r="BG250" s="46">
        <f t="shared" si="502"/>
        <v>0</v>
      </c>
      <c r="BH250" s="47">
        <v>0</v>
      </c>
      <c r="BI250" s="7">
        <v>0</v>
      </c>
      <c r="BJ250" s="46">
        <f t="shared" si="503"/>
        <v>0</v>
      </c>
      <c r="BK250" s="47">
        <v>0</v>
      </c>
      <c r="BL250" s="7">
        <v>0</v>
      </c>
      <c r="BM250" s="46">
        <f t="shared" si="504"/>
        <v>0</v>
      </c>
      <c r="BN250" s="47">
        <v>0</v>
      </c>
      <c r="BO250" s="7">
        <v>0</v>
      </c>
      <c r="BP250" s="46">
        <f t="shared" si="505"/>
        <v>0</v>
      </c>
      <c r="BQ250" s="47">
        <v>0</v>
      </c>
      <c r="BR250" s="7">
        <v>0</v>
      </c>
      <c r="BS250" s="46">
        <f t="shared" si="506"/>
        <v>0</v>
      </c>
      <c r="BT250" s="9">
        <f t="shared" si="508"/>
        <v>0</v>
      </c>
      <c r="BU250" s="15">
        <f t="shared" si="509"/>
        <v>0</v>
      </c>
    </row>
    <row r="251" spans="1:73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510"/>
        <v>0</v>
      </c>
      <c r="F251" s="47">
        <v>0</v>
      </c>
      <c r="G251" s="7">
        <v>0</v>
      </c>
      <c r="H251" s="46">
        <f t="shared" si="485"/>
        <v>0</v>
      </c>
      <c r="I251" s="47">
        <v>0</v>
      </c>
      <c r="J251" s="7">
        <v>0</v>
      </c>
      <c r="K251" s="46">
        <f t="shared" si="486"/>
        <v>0</v>
      </c>
      <c r="L251" s="47">
        <v>0</v>
      </c>
      <c r="M251" s="7">
        <v>0</v>
      </c>
      <c r="N251" s="46">
        <f t="shared" si="487"/>
        <v>0</v>
      </c>
      <c r="O251" s="47">
        <v>0</v>
      </c>
      <c r="P251" s="7">
        <v>0</v>
      </c>
      <c r="Q251" s="46">
        <f t="shared" si="488"/>
        <v>0</v>
      </c>
      <c r="R251" s="47">
        <v>0</v>
      </c>
      <c r="S251" s="7">
        <v>0</v>
      </c>
      <c r="T251" s="46">
        <f t="shared" si="489"/>
        <v>0</v>
      </c>
      <c r="U251" s="47">
        <v>0</v>
      </c>
      <c r="V251" s="7">
        <v>0</v>
      </c>
      <c r="W251" s="46">
        <f t="shared" si="490"/>
        <v>0</v>
      </c>
      <c r="X251" s="47">
        <v>0</v>
      </c>
      <c r="Y251" s="7">
        <v>0</v>
      </c>
      <c r="Z251" s="46">
        <f t="shared" si="491"/>
        <v>0</v>
      </c>
      <c r="AA251" s="47">
        <v>0</v>
      </c>
      <c r="AB251" s="7">
        <v>0</v>
      </c>
      <c r="AC251" s="46">
        <f t="shared" si="492"/>
        <v>0</v>
      </c>
      <c r="AD251" s="47">
        <v>0</v>
      </c>
      <c r="AE251" s="7">
        <v>0</v>
      </c>
      <c r="AF251" s="46">
        <f t="shared" si="493"/>
        <v>0</v>
      </c>
      <c r="AG251" s="47">
        <v>0</v>
      </c>
      <c r="AH251" s="7">
        <v>0</v>
      </c>
      <c r="AI251" s="46">
        <f t="shared" si="494"/>
        <v>0</v>
      </c>
      <c r="AJ251" s="47">
        <v>0</v>
      </c>
      <c r="AK251" s="7">
        <v>0</v>
      </c>
      <c r="AL251" s="46">
        <f t="shared" si="495"/>
        <v>0</v>
      </c>
      <c r="AM251" s="47">
        <v>0</v>
      </c>
      <c r="AN251" s="7">
        <v>0</v>
      </c>
      <c r="AO251" s="46">
        <f t="shared" si="496"/>
        <v>0</v>
      </c>
      <c r="AP251" s="47">
        <v>0</v>
      </c>
      <c r="AQ251" s="7">
        <v>0</v>
      </c>
      <c r="AR251" s="46">
        <f t="shared" si="497"/>
        <v>0</v>
      </c>
      <c r="AS251" s="47">
        <v>0</v>
      </c>
      <c r="AT251" s="7">
        <v>0</v>
      </c>
      <c r="AU251" s="46">
        <f t="shared" si="498"/>
        <v>0</v>
      </c>
      <c r="AV251" s="47">
        <v>0</v>
      </c>
      <c r="AW251" s="7">
        <v>0</v>
      </c>
      <c r="AX251" s="46">
        <f t="shared" si="499"/>
        <v>0</v>
      </c>
      <c r="AY251" s="47">
        <v>0</v>
      </c>
      <c r="AZ251" s="7">
        <v>0</v>
      </c>
      <c r="BA251" s="46">
        <f t="shared" si="500"/>
        <v>0</v>
      </c>
      <c r="BB251" s="47">
        <v>0</v>
      </c>
      <c r="BC251" s="7">
        <v>0</v>
      </c>
      <c r="BD251" s="46">
        <f t="shared" si="501"/>
        <v>0</v>
      </c>
      <c r="BE251" s="47">
        <v>0</v>
      </c>
      <c r="BF251" s="7">
        <v>0</v>
      </c>
      <c r="BG251" s="46">
        <f t="shared" si="502"/>
        <v>0</v>
      </c>
      <c r="BH251" s="47">
        <v>0</v>
      </c>
      <c r="BI251" s="7">
        <v>0</v>
      </c>
      <c r="BJ251" s="46">
        <f t="shared" si="503"/>
        <v>0</v>
      </c>
      <c r="BK251" s="47">
        <v>0</v>
      </c>
      <c r="BL251" s="7">
        <v>0</v>
      </c>
      <c r="BM251" s="46">
        <f t="shared" si="504"/>
        <v>0</v>
      </c>
      <c r="BN251" s="47">
        <v>0</v>
      </c>
      <c r="BO251" s="7">
        <v>0</v>
      </c>
      <c r="BP251" s="46">
        <f t="shared" si="505"/>
        <v>0</v>
      </c>
      <c r="BQ251" s="47">
        <v>0</v>
      </c>
      <c r="BR251" s="7">
        <v>0</v>
      </c>
      <c r="BS251" s="46">
        <f t="shared" si="506"/>
        <v>0</v>
      </c>
      <c r="BT251" s="9">
        <f t="shared" si="508"/>
        <v>0</v>
      </c>
      <c r="BU251" s="15">
        <f t="shared" si="509"/>
        <v>0</v>
      </c>
    </row>
    <row r="252" spans="1:73" ht="15" thickBot="1" x14ac:dyDescent="0.35">
      <c r="A252" s="65"/>
      <c r="B252" s="68" t="s">
        <v>17</v>
      </c>
      <c r="C252" s="69">
        <f t="shared" ref="C252:D252" si="511">SUM(C240:C251)</f>
        <v>0</v>
      </c>
      <c r="D252" s="70">
        <f t="shared" si="511"/>
        <v>0</v>
      </c>
      <c r="E252" s="71"/>
      <c r="F252" s="69">
        <f t="shared" ref="F252:G252" si="512">SUM(F240:F251)</f>
        <v>0</v>
      </c>
      <c r="G252" s="70">
        <f t="shared" si="512"/>
        <v>0</v>
      </c>
      <c r="H252" s="71"/>
      <c r="I252" s="69">
        <f t="shared" ref="I252:J252" si="513">SUM(I240:I251)</f>
        <v>0</v>
      </c>
      <c r="J252" s="70">
        <f t="shared" si="513"/>
        <v>0</v>
      </c>
      <c r="K252" s="71"/>
      <c r="L252" s="69">
        <f t="shared" ref="L252:M252" si="514">SUM(L240:L251)</f>
        <v>0</v>
      </c>
      <c r="M252" s="70">
        <f t="shared" si="514"/>
        <v>0</v>
      </c>
      <c r="N252" s="71"/>
      <c r="O252" s="69">
        <f t="shared" ref="O252:P252" si="515">SUM(O240:O251)</f>
        <v>0</v>
      </c>
      <c r="P252" s="70">
        <f t="shared" si="515"/>
        <v>0</v>
      </c>
      <c r="Q252" s="71"/>
      <c r="R252" s="69">
        <f t="shared" ref="R252:S252" si="516">SUM(R240:R251)</f>
        <v>0</v>
      </c>
      <c r="S252" s="70">
        <f t="shared" si="516"/>
        <v>0</v>
      </c>
      <c r="T252" s="71"/>
      <c r="U252" s="69">
        <f t="shared" ref="U252:V252" si="517">SUM(U240:U251)</f>
        <v>0</v>
      </c>
      <c r="V252" s="70">
        <f t="shared" si="517"/>
        <v>0</v>
      </c>
      <c r="W252" s="71"/>
      <c r="X252" s="69">
        <f t="shared" ref="X252:Y252" si="518">SUM(X240:X251)</f>
        <v>0</v>
      </c>
      <c r="Y252" s="70">
        <f t="shared" si="518"/>
        <v>0</v>
      </c>
      <c r="Z252" s="71"/>
      <c r="AA252" s="69">
        <f t="shared" ref="AA252:AB252" si="519">SUM(AA240:AA251)</f>
        <v>0</v>
      </c>
      <c r="AB252" s="70">
        <f t="shared" si="519"/>
        <v>0</v>
      </c>
      <c r="AC252" s="71"/>
      <c r="AD252" s="69">
        <f t="shared" ref="AD252:AE252" si="520">SUM(AD240:AD251)</f>
        <v>0</v>
      </c>
      <c r="AE252" s="70">
        <f t="shared" si="520"/>
        <v>0</v>
      </c>
      <c r="AF252" s="71"/>
      <c r="AG252" s="69">
        <f t="shared" ref="AG252:AH252" si="521">SUM(AG240:AG251)</f>
        <v>0</v>
      </c>
      <c r="AH252" s="70">
        <f t="shared" si="521"/>
        <v>0</v>
      </c>
      <c r="AI252" s="71"/>
      <c r="AJ252" s="69">
        <f t="shared" ref="AJ252:AK252" si="522">SUM(AJ240:AJ251)</f>
        <v>0</v>
      </c>
      <c r="AK252" s="70">
        <f t="shared" si="522"/>
        <v>0</v>
      </c>
      <c r="AL252" s="71"/>
      <c r="AM252" s="69">
        <f t="shared" ref="AM252:AN252" si="523">SUM(AM240:AM251)</f>
        <v>0</v>
      </c>
      <c r="AN252" s="70">
        <f t="shared" si="523"/>
        <v>0</v>
      </c>
      <c r="AO252" s="71"/>
      <c r="AP252" s="69">
        <f t="shared" ref="AP252:AQ252" si="524">SUM(AP240:AP251)</f>
        <v>0</v>
      </c>
      <c r="AQ252" s="70">
        <f t="shared" si="524"/>
        <v>0</v>
      </c>
      <c r="AR252" s="71"/>
      <c r="AS252" s="69">
        <f t="shared" ref="AS252:AT252" si="525">SUM(AS240:AS251)</f>
        <v>0</v>
      </c>
      <c r="AT252" s="70">
        <f t="shared" si="525"/>
        <v>0</v>
      </c>
      <c r="AU252" s="71"/>
      <c r="AV252" s="69">
        <f t="shared" ref="AV252:AW252" si="526">SUM(AV240:AV251)</f>
        <v>0</v>
      </c>
      <c r="AW252" s="70">
        <f t="shared" si="526"/>
        <v>0</v>
      </c>
      <c r="AX252" s="71"/>
      <c r="AY252" s="69">
        <f t="shared" ref="AY252:AZ252" si="527">SUM(AY240:AY251)</f>
        <v>0</v>
      </c>
      <c r="AZ252" s="70">
        <f t="shared" si="527"/>
        <v>0</v>
      </c>
      <c r="BA252" s="71"/>
      <c r="BB252" s="69">
        <f t="shared" ref="BB252:BC252" si="528">SUM(BB240:BB251)</f>
        <v>0</v>
      </c>
      <c r="BC252" s="70">
        <f t="shared" si="528"/>
        <v>0</v>
      </c>
      <c r="BD252" s="71"/>
      <c r="BE252" s="69">
        <f t="shared" ref="BE252:BF252" si="529">SUM(BE240:BE251)</f>
        <v>0</v>
      </c>
      <c r="BF252" s="70">
        <f t="shared" si="529"/>
        <v>0</v>
      </c>
      <c r="BG252" s="71"/>
      <c r="BH252" s="69">
        <f t="shared" ref="BH252:BI252" si="530">SUM(BH240:BH251)</f>
        <v>0</v>
      </c>
      <c r="BI252" s="70">
        <f t="shared" si="530"/>
        <v>0</v>
      </c>
      <c r="BJ252" s="71"/>
      <c r="BK252" s="69">
        <f t="shared" ref="BK252:BL252" si="531">SUM(BK240:BK251)</f>
        <v>0</v>
      </c>
      <c r="BL252" s="70">
        <f t="shared" si="531"/>
        <v>0</v>
      </c>
      <c r="BM252" s="71"/>
      <c r="BN252" s="69">
        <f t="shared" ref="BN252:BO252" si="532">SUM(BN240:BN251)</f>
        <v>0</v>
      </c>
      <c r="BO252" s="70">
        <f t="shared" si="532"/>
        <v>0</v>
      </c>
      <c r="BP252" s="71"/>
      <c r="BQ252" s="69">
        <f t="shared" ref="BQ252:BR252" si="533">SUM(BQ240:BQ251)</f>
        <v>0</v>
      </c>
      <c r="BR252" s="70">
        <f t="shared" si="533"/>
        <v>0</v>
      </c>
      <c r="BS252" s="71"/>
      <c r="BT252" s="30">
        <f t="shared" si="508"/>
        <v>0</v>
      </c>
      <c r="BU252" s="31">
        <f t="shared" si="509"/>
        <v>0</v>
      </c>
    </row>
    <row r="253" spans="1:73" x14ac:dyDescent="0.3">
      <c r="A253" s="60">
        <v>2025</v>
      </c>
      <c r="B253" s="56" t="s">
        <v>5</v>
      </c>
      <c r="C253" s="47">
        <v>0</v>
      </c>
      <c r="D253" s="7">
        <v>0</v>
      </c>
      <c r="E253" s="46">
        <f>IF(C253=0,0,D253/C253*1000)</f>
        <v>0</v>
      </c>
      <c r="F253" s="47">
        <v>0</v>
      </c>
      <c r="G253" s="7">
        <v>0</v>
      </c>
      <c r="H253" s="46">
        <f t="shared" ref="H253:H264" si="534">IF(F253=0,0,G253/F253*1000)</f>
        <v>0</v>
      </c>
      <c r="I253" s="47">
        <v>0</v>
      </c>
      <c r="J253" s="7">
        <v>0</v>
      </c>
      <c r="K253" s="46">
        <f t="shared" ref="K253:K264" si="535">IF(I253=0,0,J253/I253*1000)</f>
        <v>0</v>
      </c>
      <c r="L253" s="47">
        <v>0</v>
      </c>
      <c r="M253" s="7">
        <v>0</v>
      </c>
      <c r="N253" s="46">
        <f t="shared" ref="N253:N264" si="536">IF(L253=0,0,M253/L253*1000)</f>
        <v>0</v>
      </c>
      <c r="O253" s="47">
        <v>0</v>
      </c>
      <c r="P253" s="7">
        <v>0</v>
      </c>
      <c r="Q253" s="46">
        <f t="shared" ref="Q253:Q264" si="537">IF(O253=0,0,P253/O253*1000)</f>
        <v>0</v>
      </c>
      <c r="R253" s="47">
        <v>0</v>
      </c>
      <c r="S253" s="7">
        <v>0</v>
      </c>
      <c r="T253" s="46">
        <f t="shared" ref="T253:T264" si="538">IF(R253=0,0,S253/R253*1000)</f>
        <v>0</v>
      </c>
      <c r="U253" s="47">
        <v>0</v>
      </c>
      <c r="V253" s="7">
        <v>0</v>
      </c>
      <c r="W253" s="46">
        <f t="shared" ref="W253:W264" si="539">IF(U253=0,0,V253/U253*1000)</f>
        <v>0</v>
      </c>
      <c r="X253" s="47">
        <v>0</v>
      </c>
      <c r="Y253" s="7">
        <v>0</v>
      </c>
      <c r="Z253" s="46">
        <f t="shared" ref="Z253:Z264" si="540">IF(X253=0,0,Y253/X253*1000)</f>
        <v>0</v>
      </c>
      <c r="AA253" s="47">
        <v>0</v>
      </c>
      <c r="AB253" s="7">
        <v>0</v>
      </c>
      <c r="AC253" s="46">
        <f t="shared" ref="AC253:AC264" si="541">IF(AA253=0,0,AB253/AA253*1000)</f>
        <v>0</v>
      </c>
      <c r="AD253" s="47">
        <v>0</v>
      </c>
      <c r="AE253" s="7">
        <v>0</v>
      </c>
      <c r="AF253" s="46">
        <f t="shared" ref="AF253:AF264" si="542">IF(AD253=0,0,AE253/AD253*1000)</f>
        <v>0</v>
      </c>
      <c r="AG253" s="47">
        <v>0</v>
      </c>
      <c r="AH253" s="7">
        <v>0</v>
      </c>
      <c r="AI253" s="46">
        <f t="shared" ref="AI253:AI264" si="543">IF(AG253=0,0,AH253/AG253*1000)</f>
        <v>0</v>
      </c>
      <c r="AJ253" s="47">
        <v>0</v>
      </c>
      <c r="AK253" s="7">
        <v>0</v>
      </c>
      <c r="AL253" s="46">
        <f t="shared" ref="AL253:AL264" si="544">IF(AJ253=0,0,AK253/AJ253*1000)</f>
        <v>0</v>
      </c>
      <c r="AM253" s="47">
        <v>0</v>
      </c>
      <c r="AN253" s="7">
        <v>0</v>
      </c>
      <c r="AO253" s="46">
        <f t="shared" ref="AO253:AO264" si="545">IF(AM253=0,0,AN253/AM253*1000)</f>
        <v>0</v>
      </c>
      <c r="AP253" s="47">
        <v>0</v>
      </c>
      <c r="AQ253" s="7">
        <v>0</v>
      </c>
      <c r="AR253" s="46">
        <f t="shared" ref="AR253:AR264" si="546">IF(AP253=0,0,AQ253/AP253*1000)</f>
        <v>0</v>
      </c>
      <c r="AS253" s="47">
        <v>0</v>
      </c>
      <c r="AT253" s="7">
        <v>0</v>
      </c>
      <c r="AU253" s="46">
        <f t="shared" ref="AU253:AU264" si="547">IF(AS253=0,0,AT253/AS253*1000)</f>
        <v>0</v>
      </c>
      <c r="AV253" s="47">
        <v>0</v>
      </c>
      <c r="AW253" s="7">
        <v>0</v>
      </c>
      <c r="AX253" s="46">
        <f t="shared" ref="AX253:AX264" si="548">IF(AV253=0,0,AW253/AV253*1000)</f>
        <v>0</v>
      </c>
      <c r="AY253" s="47">
        <v>0</v>
      </c>
      <c r="AZ253" s="7">
        <v>0</v>
      </c>
      <c r="BA253" s="46">
        <f t="shared" ref="BA253:BA264" si="549">IF(AY253=0,0,AZ253/AY253*1000)</f>
        <v>0</v>
      </c>
      <c r="BB253" s="47">
        <v>0</v>
      </c>
      <c r="BC253" s="7">
        <v>0</v>
      </c>
      <c r="BD253" s="46">
        <f t="shared" ref="BD253:BD264" si="550">IF(BB253=0,0,BC253/BB253*1000)</f>
        <v>0</v>
      </c>
      <c r="BE253" s="47">
        <v>0</v>
      </c>
      <c r="BF253" s="7">
        <v>0</v>
      </c>
      <c r="BG253" s="46">
        <f t="shared" ref="BG253:BG264" si="551">IF(BE253=0,0,BF253/BE253*1000)</f>
        <v>0</v>
      </c>
      <c r="BH253" s="47">
        <v>0</v>
      </c>
      <c r="BI253" s="7">
        <v>0</v>
      </c>
      <c r="BJ253" s="46">
        <f t="shared" ref="BJ253:BJ264" si="552">IF(BH253=0,0,BI253/BH253*1000)</f>
        <v>0</v>
      </c>
      <c r="BK253" s="47">
        <v>0</v>
      </c>
      <c r="BL253" s="7">
        <v>0</v>
      </c>
      <c r="BM253" s="46">
        <f t="shared" ref="BM253:BM264" si="553">IF(BK253=0,0,BL253/BK253*1000)</f>
        <v>0</v>
      </c>
      <c r="BN253" s="47">
        <v>0</v>
      </c>
      <c r="BO253" s="7">
        <v>0</v>
      </c>
      <c r="BP253" s="46">
        <f t="shared" ref="BP253:BP264" si="554">IF(BN253=0,0,BO253/BN253*1000)</f>
        <v>0</v>
      </c>
      <c r="BQ253" s="47">
        <v>0</v>
      </c>
      <c r="BR253" s="7">
        <v>0</v>
      </c>
      <c r="BS253" s="46">
        <f t="shared" ref="BS253:BS264" si="555">IF(BQ253=0,0,BR253/BQ253*1000)</f>
        <v>0</v>
      </c>
      <c r="BT253" s="9">
        <f>SUMIF($C$5:$BS$5,"Ton",C253:BS253)</f>
        <v>0</v>
      </c>
      <c r="BU253" s="15">
        <f>SUMIF($C$5:$BS$5,"F*",C253:BS253)</f>
        <v>0</v>
      </c>
    </row>
    <row r="254" spans="1:73" x14ac:dyDescent="0.3">
      <c r="A254" s="60">
        <v>2025</v>
      </c>
      <c r="B254" s="56" t="s">
        <v>6</v>
      </c>
      <c r="C254" s="47">
        <v>0</v>
      </c>
      <c r="D254" s="7">
        <v>0</v>
      </c>
      <c r="E254" s="46">
        <f t="shared" ref="E254:E255" si="556">IF(C254=0,0,D254/C254*1000)</f>
        <v>0</v>
      </c>
      <c r="F254" s="47">
        <v>0</v>
      </c>
      <c r="G254" s="7">
        <v>0</v>
      </c>
      <c r="H254" s="46">
        <f t="shared" si="534"/>
        <v>0</v>
      </c>
      <c r="I254" s="47">
        <v>0</v>
      </c>
      <c r="J254" s="7">
        <v>0</v>
      </c>
      <c r="K254" s="46">
        <f t="shared" si="535"/>
        <v>0</v>
      </c>
      <c r="L254" s="47">
        <v>0</v>
      </c>
      <c r="M254" s="7">
        <v>0</v>
      </c>
      <c r="N254" s="46">
        <f t="shared" si="536"/>
        <v>0</v>
      </c>
      <c r="O254" s="47">
        <v>0</v>
      </c>
      <c r="P254" s="7">
        <v>0</v>
      </c>
      <c r="Q254" s="46">
        <f t="shared" si="537"/>
        <v>0</v>
      </c>
      <c r="R254" s="47">
        <v>0</v>
      </c>
      <c r="S254" s="7">
        <v>0</v>
      </c>
      <c r="T254" s="46">
        <f t="shared" si="538"/>
        <v>0</v>
      </c>
      <c r="U254" s="47">
        <v>0</v>
      </c>
      <c r="V254" s="7">
        <v>0</v>
      </c>
      <c r="W254" s="46">
        <f t="shared" si="539"/>
        <v>0</v>
      </c>
      <c r="X254" s="47">
        <v>0</v>
      </c>
      <c r="Y254" s="7">
        <v>0</v>
      </c>
      <c r="Z254" s="46">
        <f t="shared" si="540"/>
        <v>0</v>
      </c>
      <c r="AA254" s="47">
        <v>0</v>
      </c>
      <c r="AB254" s="7">
        <v>0</v>
      </c>
      <c r="AC254" s="46">
        <f t="shared" si="541"/>
        <v>0</v>
      </c>
      <c r="AD254" s="47">
        <v>0</v>
      </c>
      <c r="AE254" s="7">
        <v>0</v>
      </c>
      <c r="AF254" s="46">
        <f t="shared" si="542"/>
        <v>0</v>
      </c>
      <c r="AG254" s="47">
        <v>0</v>
      </c>
      <c r="AH254" s="7">
        <v>0</v>
      </c>
      <c r="AI254" s="46">
        <f t="shared" si="543"/>
        <v>0</v>
      </c>
      <c r="AJ254" s="47">
        <v>0</v>
      </c>
      <c r="AK254" s="7">
        <v>0</v>
      </c>
      <c r="AL254" s="46">
        <f t="shared" si="544"/>
        <v>0</v>
      </c>
      <c r="AM254" s="47">
        <v>0</v>
      </c>
      <c r="AN254" s="7">
        <v>0</v>
      </c>
      <c r="AO254" s="46">
        <f t="shared" si="545"/>
        <v>0</v>
      </c>
      <c r="AP254" s="47">
        <v>0</v>
      </c>
      <c r="AQ254" s="7">
        <v>0</v>
      </c>
      <c r="AR254" s="46">
        <f t="shared" si="546"/>
        <v>0</v>
      </c>
      <c r="AS254" s="47">
        <v>0</v>
      </c>
      <c r="AT254" s="7">
        <v>0</v>
      </c>
      <c r="AU254" s="46">
        <f t="shared" si="547"/>
        <v>0</v>
      </c>
      <c r="AV254" s="47">
        <v>0</v>
      </c>
      <c r="AW254" s="7">
        <v>0</v>
      </c>
      <c r="AX254" s="46">
        <f t="shared" si="548"/>
        <v>0</v>
      </c>
      <c r="AY254" s="47">
        <v>0</v>
      </c>
      <c r="AZ254" s="7">
        <v>0</v>
      </c>
      <c r="BA254" s="46">
        <f t="shared" si="549"/>
        <v>0</v>
      </c>
      <c r="BB254" s="47">
        <v>0</v>
      </c>
      <c r="BC254" s="7">
        <v>0</v>
      </c>
      <c r="BD254" s="46">
        <f t="shared" si="550"/>
        <v>0</v>
      </c>
      <c r="BE254" s="47">
        <v>0</v>
      </c>
      <c r="BF254" s="7">
        <v>0</v>
      </c>
      <c r="BG254" s="46">
        <f t="shared" si="551"/>
        <v>0</v>
      </c>
      <c r="BH254" s="47">
        <v>0</v>
      </c>
      <c r="BI254" s="7">
        <v>0</v>
      </c>
      <c r="BJ254" s="46">
        <f t="shared" si="552"/>
        <v>0</v>
      </c>
      <c r="BK254" s="47">
        <v>0</v>
      </c>
      <c r="BL254" s="7">
        <v>0</v>
      </c>
      <c r="BM254" s="46">
        <f t="shared" si="553"/>
        <v>0</v>
      </c>
      <c r="BN254" s="47">
        <v>0</v>
      </c>
      <c r="BO254" s="7">
        <v>0</v>
      </c>
      <c r="BP254" s="46">
        <f t="shared" si="554"/>
        <v>0</v>
      </c>
      <c r="BQ254" s="47">
        <v>0</v>
      </c>
      <c r="BR254" s="7">
        <v>0</v>
      </c>
      <c r="BS254" s="46">
        <f t="shared" si="555"/>
        <v>0</v>
      </c>
      <c r="BT254" s="9">
        <f t="shared" ref="BT254:BT265" si="557">SUMIF($C$5:$BS$5,"Ton",C254:BS254)</f>
        <v>0</v>
      </c>
      <c r="BU254" s="15">
        <f t="shared" ref="BU254:BU265" si="558">SUMIF($C$5:$BS$5,"F*",C254:BS254)</f>
        <v>0</v>
      </c>
    </row>
    <row r="255" spans="1:73" x14ac:dyDescent="0.3">
      <c r="A255" s="60">
        <v>2025</v>
      </c>
      <c r="B255" s="56" t="s">
        <v>7</v>
      </c>
      <c r="C255" s="47">
        <v>0</v>
      </c>
      <c r="D255" s="7">
        <v>0</v>
      </c>
      <c r="E255" s="46">
        <f t="shared" si="556"/>
        <v>0</v>
      </c>
      <c r="F255" s="47">
        <v>0</v>
      </c>
      <c r="G255" s="7">
        <v>0</v>
      </c>
      <c r="H255" s="46">
        <f t="shared" si="534"/>
        <v>0</v>
      </c>
      <c r="I255" s="47">
        <v>0</v>
      </c>
      <c r="J255" s="7">
        <v>0</v>
      </c>
      <c r="K255" s="46">
        <f t="shared" si="535"/>
        <v>0</v>
      </c>
      <c r="L255" s="47">
        <v>0</v>
      </c>
      <c r="M255" s="7">
        <v>0</v>
      </c>
      <c r="N255" s="46">
        <f t="shared" si="536"/>
        <v>0</v>
      </c>
      <c r="O255" s="47">
        <v>0</v>
      </c>
      <c r="P255" s="7">
        <v>0</v>
      </c>
      <c r="Q255" s="46">
        <f t="shared" si="537"/>
        <v>0</v>
      </c>
      <c r="R255" s="47">
        <v>0</v>
      </c>
      <c r="S255" s="7">
        <v>0</v>
      </c>
      <c r="T255" s="46">
        <f t="shared" si="538"/>
        <v>0</v>
      </c>
      <c r="U255" s="47">
        <v>0</v>
      </c>
      <c r="V255" s="7">
        <v>0</v>
      </c>
      <c r="W255" s="46">
        <f t="shared" si="539"/>
        <v>0</v>
      </c>
      <c r="X255" s="47">
        <v>0</v>
      </c>
      <c r="Y255" s="7">
        <v>0</v>
      </c>
      <c r="Z255" s="46">
        <f t="shared" si="540"/>
        <v>0</v>
      </c>
      <c r="AA255" s="47">
        <v>0</v>
      </c>
      <c r="AB255" s="7">
        <v>0</v>
      </c>
      <c r="AC255" s="46">
        <f t="shared" si="541"/>
        <v>0</v>
      </c>
      <c r="AD255" s="47">
        <v>0</v>
      </c>
      <c r="AE255" s="7">
        <v>0</v>
      </c>
      <c r="AF255" s="46">
        <f t="shared" si="542"/>
        <v>0</v>
      </c>
      <c r="AG255" s="47">
        <v>0</v>
      </c>
      <c r="AH255" s="7">
        <v>0</v>
      </c>
      <c r="AI255" s="46">
        <f t="shared" si="543"/>
        <v>0</v>
      </c>
      <c r="AJ255" s="47">
        <v>0</v>
      </c>
      <c r="AK255" s="7">
        <v>0</v>
      </c>
      <c r="AL255" s="46">
        <f t="shared" si="544"/>
        <v>0</v>
      </c>
      <c r="AM255" s="47">
        <v>0</v>
      </c>
      <c r="AN255" s="7">
        <v>0</v>
      </c>
      <c r="AO255" s="46">
        <f t="shared" si="545"/>
        <v>0</v>
      </c>
      <c r="AP255" s="47">
        <v>0</v>
      </c>
      <c r="AQ255" s="7">
        <v>0</v>
      </c>
      <c r="AR255" s="46">
        <f t="shared" si="546"/>
        <v>0</v>
      </c>
      <c r="AS255" s="47">
        <v>0</v>
      </c>
      <c r="AT255" s="7">
        <v>0</v>
      </c>
      <c r="AU255" s="46">
        <f t="shared" si="547"/>
        <v>0</v>
      </c>
      <c r="AV255" s="47">
        <v>0</v>
      </c>
      <c r="AW255" s="7">
        <v>0</v>
      </c>
      <c r="AX255" s="46">
        <f t="shared" si="548"/>
        <v>0</v>
      </c>
      <c r="AY255" s="47">
        <v>0</v>
      </c>
      <c r="AZ255" s="7">
        <v>0</v>
      </c>
      <c r="BA255" s="46">
        <f t="shared" si="549"/>
        <v>0</v>
      </c>
      <c r="BB255" s="47">
        <v>0</v>
      </c>
      <c r="BC255" s="7">
        <v>0</v>
      </c>
      <c r="BD255" s="46">
        <f t="shared" si="550"/>
        <v>0</v>
      </c>
      <c r="BE255" s="47">
        <v>0</v>
      </c>
      <c r="BF255" s="7">
        <v>0</v>
      </c>
      <c r="BG255" s="46">
        <f t="shared" si="551"/>
        <v>0</v>
      </c>
      <c r="BH255" s="47">
        <v>0</v>
      </c>
      <c r="BI255" s="7">
        <v>0</v>
      </c>
      <c r="BJ255" s="46">
        <f t="shared" si="552"/>
        <v>0</v>
      </c>
      <c r="BK255" s="47">
        <v>0</v>
      </c>
      <c r="BL255" s="7">
        <v>0</v>
      </c>
      <c r="BM255" s="46">
        <f t="shared" si="553"/>
        <v>0</v>
      </c>
      <c r="BN255" s="47">
        <v>0</v>
      </c>
      <c r="BO255" s="7">
        <v>0</v>
      </c>
      <c r="BP255" s="46">
        <f t="shared" si="554"/>
        <v>0</v>
      </c>
      <c r="BQ255" s="47">
        <v>0</v>
      </c>
      <c r="BR255" s="7">
        <v>0</v>
      </c>
      <c r="BS255" s="46">
        <f t="shared" si="555"/>
        <v>0</v>
      </c>
      <c r="BT255" s="9">
        <f t="shared" si="557"/>
        <v>0</v>
      </c>
      <c r="BU255" s="15">
        <f t="shared" si="558"/>
        <v>0</v>
      </c>
    </row>
    <row r="256" spans="1:73" x14ac:dyDescent="0.3">
      <c r="A256" s="60">
        <v>2025</v>
      </c>
      <c r="B256" s="56" t="s">
        <v>8</v>
      </c>
      <c r="C256" s="47">
        <v>0</v>
      </c>
      <c r="D256" s="7">
        <v>0</v>
      </c>
      <c r="E256" s="46">
        <f>IF(C256=0,0,D256/C256*1000)</f>
        <v>0</v>
      </c>
      <c r="F256" s="47">
        <v>0</v>
      </c>
      <c r="G256" s="7">
        <v>0</v>
      </c>
      <c r="H256" s="46">
        <f t="shared" si="534"/>
        <v>0</v>
      </c>
      <c r="I256" s="47">
        <v>0</v>
      </c>
      <c r="J256" s="7">
        <v>0</v>
      </c>
      <c r="K256" s="46">
        <f t="shared" si="535"/>
        <v>0</v>
      </c>
      <c r="L256" s="47">
        <v>0</v>
      </c>
      <c r="M256" s="7">
        <v>0</v>
      </c>
      <c r="N256" s="46">
        <f t="shared" si="536"/>
        <v>0</v>
      </c>
      <c r="O256" s="47">
        <v>0</v>
      </c>
      <c r="P256" s="7">
        <v>0</v>
      </c>
      <c r="Q256" s="46">
        <f t="shared" si="537"/>
        <v>0</v>
      </c>
      <c r="R256" s="47">
        <v>0</v>
      </c>
      <c r="S256" s="7">
        <v>0</v>
      </c>
      <c r="T256" s="46">
        <f t="shared" si="538"/>
        <v>0</v>
      </c>
      <c r="U256" s="47">
        <v>0</v>
      </c>
      <c r="V256" s="7">
        <v>0</v>
      </c>
      <c r="W256" s="46">
        <f t="shared" si="539"/>
        <v>0</v>
      </c>
      <c r="X256" s="47">
        <v>0</v>
      </c>
      <c r="Y256" s="7">
        <v>0</v>
      </c>
      <c r="Z256" s="46">
        <f t="shared" si="540"/>
        <v>0</v>
      </c>
      <c r="AA256" s="47">
        <v>0</v>
      </c>
      <c r="AB256" s="7">
        <v>0</v>
      </c>
      <c r="AC256" s="46">
        <f t="shared" si="541"/>
        <v>0</v>
      </c>
      <c r="AD256" s="47">
        <v>0</v>
      </c>
      <c r="AE256" s="7">
        <v>0</v>
      </c>
      <c r="AF256" s="46">
        <f t="shared" si="542"/>
        <v>0</v>
      </c>
      <c r="AG256" s="47">
        <v>0</v>
      </c>
      <c r="AH256" s="7">
        <v>0</v>
      </c>
      <c r="AI256" s="46">
        <f t="shared" si="543"/>
        <v>0</v>
      </c>
      <c r="AJ256" s="47">
        <v>0</v>
      </c>
      <c r="AK256" s="7">
        <v>0</v>
      </c>
      <c r="AL256" s="46">
        <f t="shared" si="544"/>
        <v>0</v>
      </c>
      <c r="AM256" s="47">
        <v>0</v>
      </c>
      <c r="AN256" s="7">
        <v>0</v>
      </c>
      <c r="AO256" s="46">
        <f t="shared" si="545"/>
        <v>0</v>
      </c>
      <c r="AP256" s="47">
        <v>0</v>
      </c>
      <c r="AQ256" s="7">
        <v>0</v>
      </c>
      <c r="AR256" s="46">
        <f t="shared" si="546"/>
        <v>0</v>
      </c>
      <c r="AS256" s="47">
        <v>0</v>
      </c>
      <c r="AT256" s="7">
        <v>0</v>
      </c>
      <c r="AU256" s="46">
        <f t="shared" si="547"/>
        <v>0</v>
      </c>
      <c r="AV256" s="47">
        <v>0</v>
      </c>
      <c r="AW256" s="7">
        <v>0</v>
      </c>
      <c r="AX256" s="46">
        <f t="shared" si="548"/>
        <v>0</v>
      </c>
      <c r="AY256" s="47">
        <v>0</v>
      </c>
      <c r="AZ256" s="7">
        <v>0</v>
      </c>
      <c r="BA256" s="46">
        <f t="shared" si="549"/>
        <v>0</v>
      </c>
      <c r="BB256" s="47">
        <v>0</v>
      </c>
      <c r="BC256" s="7">
        <v>0</v>
      </c>
      <c r="BD256" s="46">
        <f t="shared" si="550"/>
        <v>0</v>
      </c>
      <c r="BE256" s="47">
        <v>0</v>
      </c>
      <c r="BF256" s="7">
        <v>0</v>
      </c>
      <c r="BG256" s="46">
        <f t="shared" si="551"/>
        <v>0</v>
      </c>
      <c r="BH256" s="47">
        <v>0</v>
      </c>
      <c r="BI256" s="7">
        <v>0</v>
      </c>
      <c r="BJ256" s="46">
        <f t="shared" si="552"/>
        <v>0</v>
      </c>
      <c r="BK256" s="47">
        <v>0</v>
      </c>
      <c r="BL256" s="7">
        <v>0</v>
      </c>
      <c r="BM256" s="46">
        <f t="shared" si="553"/>
        <v>0</v>
      </c>
      <c r="BN256" s="47">
        <v>0</v>
      </c>
      <c r="BO256" s="7">
        <v>0</v>
      </c>
      <c r="BP256" s="46">
        <f t="shared" si="554"/>
        <v>0</v>
      </c>
      <c r="BQ256" s="47">
        <v>0</v>
      </c>
      <c r="BR256" s="7">
        <v>0</v>
      </c>
      <c r="BS256" s="46">
        <f t="shared" si="555"/>
        <v>0</v>
      </c>
      <c r="BT256" s="9">
        <f t="shared" si="557"/>
        <v>0</v>
      </c>
      <c r="BU256" s="15">
        <f t="shared" si="558"/>
        <v>0</v>
      </c>
    </row>
    <row r="257" spans="1:73" x14ac:dyDescent="0.3">
      <c r="A257" s="60">
        <v>2025</v>
      </c>
      <c r="B257" s="46" t="s">
        <v>9</v>
      </c>
      <c r="C257" s="47">
        <v>0</v>
      </c>
      <c r="D257" s="7">
        <v>0</v>
      </c>
      <c r="E257" s="46">
        <f t="shared" ref="E257:E264" si="559">IF(C257=0,0,D257/C257*1000)</f>
        <v>0</v>
      </c>
      <c r="F257" s="47">
        <v>0</v>
      </c>
      <c r="G257" s="7">
        <v>0</v>
      </c>
      <c r="H257" s="46">
        <f t="shared" si="534"/>
        <v>0</v>
      </c>
      <c r="I257" s="47">
        <v>0</v>
      </c>
      <c r="J257" s="7">
        <v>0</v>
      </c>
      <c r="K257" s="46">
        <f t="shared" si="535"/>
        <v>0</v>
      </c>
      <c r="L257" s="47">
        <v>0</v>
      </c>
      <c r="M257" s="7">
        <v>0</v>
      </c>
      <c r="N257" s="46">
        <f t="shared" si="536"/>
        <v>0</v>
      </c>
      <c r="O257" s="47">
        <v>0</v>
      </c>
      <c r="P257" s="7">
        <v>0</v>
      </c>
      <c r="Q257" s="46">
        <f t="shared" si="537"/>
        <v>0</v>
      </c>
      <c r="R257" s="47">
        <v>0</v>
      </c>
      <c r="S257" s="7">
        <v>0</v>
      </c>
      <c r="T257" s="46">
        <f t="shared" si="538"/>
        <v>0</v>
      </c>
      <c r="U257" s="47">
        <v>0</v>
      </c>
      <c r="V257" s="7">
        <v>0</v>
      </c>
      <c r="W257" s="46">
        <f t="shared" si="539"/>
        <v>0</v>
      </c>
      <c r="X257" s="47">
        <v>0</v>
      </c>
      <c r="Y257" s="7">
        <v>0</v>
      </c>
      <c r="Z257" s="46">
        <f t="shared" si="540"/>
        <v>0</v>
      </c>
      <c r="AA257" s="47">
        <v>0</v>
      </c>
      <c r="AB257" s="7">
        <v>0</v>
      </c>
      <c r="AC257" s="46">
        <f t="shared" si="541"/>
        <v>0</v>
      </c>
      <c r="AD257" s="47">
        <v>0</v>
      </c>
      <c r="AE257" s="7">
        <v>0</v>
      </c>
      <c r="AF257" s="46">
        <f t="shared" si="542"/>
        <v>0</v>
      </c>
      <c r="AG257" s="47">
        <v>0</v>
      </c>
      <c r="AH257" s="7">
        <v>0</v>
      </c>
      <c r="AI257" s="46">
        <f t="shared" si="543"/>
        <v>0</v>
      </c>
      <c r="AJ257" s="47">
        <v>0</v>
      </c>
      <c r="AK257" s="7">
        <v>0</v>
      </c>
      <c r="AL257" s="46">
        <f t="shared" si="544"/>
        <v>0</v>
      </c>
      <c r="AM257" s="47">
        <v>0</v>
      </c>
      <c r="AN257" s="7">
        <v>0</v>
      </c>
      <c r="AO257" s="46">
        <f t="shared" si="545"/>
        <v>0</v>
      </c>
      <c r="AP257" s="47">
        <v>0</v>
      </c>
      <c r="AQ257" s="7">
        <v>0</v>
      </c>
      <c r="AR257" s="46">
        <f t="shared" si="546"/>
        <v>0</v>
      </c>
      <c r="AS257" s="47">
        <v>0</v>
      </c>
      <c r="AT257" s="7">
        <v>0</v>
      </c>
      <c r="AU257" s="46">
        <f t="shared" si="547"/>
        <v>0</v>
      </c>
      <c r="AV257" s="47">
        <v>0</v>
      </c>
      <c r="AW257" s="7">
        <v>0</v>
      </c>
      <c r="AX257" s="46">
        <f t="shared" si="548"/>
        <v>0</v>
      </c>
      <c r="AY257" s="47">
        <v>0</v>
      </c>
      <c r="AZ257" s="7">
        <v>0</v>
      </c>
      <c r="BA257" s="46">
        <f t="shared" si="549"/>
        <v>0</v>
      </c>
      <c r="BB257" s="47">
        <v>0</v>
      </c>
      <c r="BC257" s="7">
        <v>0</v>
      </c>
      <c r="BD257" s="46">
        <f t="shared" si="550"/>
        <v>0</v>
      </c>
      <c r="BE257" s="47">
        <v>0</v>
      </c>
      <c r="BF257" s="7">
        <v>0</v>
      </c>
      <c r="BG257" s="46">
        <f t="shared" si="551"/>
        <v>0</v>
      </c>
      <c r="BH257" s="47">
        <v>0</v>
      </c>
      <c r="BI257" s="7">
        <v>0</v>
      </c>
      <c r="BJ257" s="46">
        <f t="shared" si="552"/>
        <v>0</v>
      </c>
      <c r="BK257" s="47">
        <v>0</v>
      </c>
      <c r="BL257" s="7">
        <v>0</v>
      </c>
      <c r="BM257" s="46">
        <f t="shared" si="553"/>
        <v>0</v>
      </c>
      <c r="BN257" s="47">
        <v>0</v>
      </c>
      <c r="BO257" s="7">
        <v>0</v>
      </c>
      <c r="BP257" s="46">
        <f t="shared" si="554"/>
        <v>0</v>
      </c>
      <c r="BQ257" s="47">
        <v>0</v>
      </c>
      <c r="BR257" s="7">
        <v>0</v>
      </c>
      <c r="BS257" s="46">
        <f t="shared" si="555"/>
        <v>0</v>
      </c>
      <c r="BT257" s="9">
        <f t="shared" si="557"/>
        <v>0</v>
      </c>
      <c r="BU257" s="15">
        <f t="shared" si="558"/>
        <v>0</v>
      </c>
    </row>
    <row r="258" spans="1:73" x14ac:dyDescent="0.3">
      <c r="A258" s="60">
        <v>2025</v>
      </c>
      <c r="B258" s="56" t="s">
        <v>10</v>
      </c>
      <c r="C258" s="47">
        <v>0</v>
      </c>
      <c r="D258" s="7">
        <v>0</v>
      </c>
      <c r="E258" s="46">
        <f t="shared" si="559"/>
        <v>0</v>
      </c>
      <c r="F258" s="47">
        <v>0</v>
      </c>
      <c r="G258" s="7">
        <v>0</v>
      </c>
      <c r="H258" s="46">
        <f t="shared" si="534"/>
        <v>0</v>
      </c>
      <c r="I258" s="47">
        <v>0</v>
      </c>
      <c r="J258" s="7">
        <v>0</v>
      </c>
      <c r="K258" s="46">
        <f t="shared" si="535"/>
        <v>0</v>
      </c>
      <c r="L258" s="47">
        <v>0</v>
      </c>
      <c r="M258" s="7">
        <v>0</v>
      </c>
      <c r="N258" s="46">
        <f t="shared" si="536"/>
        <v>0</v>
      </c>
      <c r="O258" s="47">
        <v>0</v>
      </c>
      <c r="P258" s="7">
        <v>0</v>
      </c>
      <c r="Q258" s="46">
        <f t="shared" si="537"/>
        <v>0</v>
      </c>
      <c r="R258" s="47">
        <v>0</v>
      </c>
      <c r="S258" s="7">
        <v>0</v>
      </c>
      <c r="T258" s="46">
        <f t="shared" si="538"/>
        <v>0</v>
      </c>
      <c r="U258" s="47">
        <v>0</v>
      </c>
      <c r="V258" s="7">
        <v>0</v>
      </c>
      <c r="W258" s="46">
        <f t="shared" si="539"/>
        <v>0</v>
      </c>
      <c r="X258" s="47">
        <v>0</v>
      </c>
      <c r="Y258" s="7">
        <v>0</v>
      </c>
      <c r="Z258" s="46">
        <f t="shared" si="540"/>
        <v>0</v>
      </c>
      <c r="AA258" s="47">
        <v>0</v>
      </c>
      <c r="AB258" s="7">
        <v>0</v>
      </c>
      <c r="AC258" s="46">
        <f t="shared" si="541"/>
        <v>0</v>
      </c>
      <c r="AD258" s="47">
        <v>0</v>
      </c>
      <c r="AE258" s="7">
        <v>0</v>
      </c>
      <c r="AF258" s="46">
        <f t="shared" si="542"/>
        <v>0</v>
      </c>
      <c r="AG258" s="47">
        <v>0</v>
      </c>
      <c r="AH258" s="7">
        <v>0</v>
      </c>
      <c r="AI258" s="46">
        <f t="shared" si="543"/>
        <v>0</v>
      </c>
      <c r="AJ258" s="47">
        <v>0</v>
      </c>
      <c r="AK258" s="7">
        <v>0</v>
      </c>
      <c r="AL258" s="46">
        <f t="shared" si="544"/>
        <v>0</v>
      </c>
      <c r="AM258" s="47">
        <v>0</v>
      </c>
      <c r="AN258" s="7">
        <v>0</v>
      </c>
      <c r="AO258" s="46">
        <f t="shared" si="545"/>
        <v>0</v>
      </c>
      <c r="AP258" s="47">
        <v>0</v>
      </c>
      <c r="AQ258" s="7">
        <v>0</v>
      </c>
      <c r="AR258" s="46">
        <f t="shared" si="546"/>
        <v>0</v>
      </c>
      <c r="AS258" s="47">
        <v>0</v>
      </c>
      <c r="AT258" s="7">
        <v>0</v>
      </c>
      <c r="AU258" s="46">
        <f t="shared" si="547"/>
        <v>0</v>
      </c>
      <c r="AV258" s="47">
        <v>0</v>
      </c>
      <c r="AW258" s="7">
        <v>0</v>
      </c>
      <c r="AX258" s="46">
        <f t="shared" si="548"/>
        <v>0</v>
      </c>
      <c r="AY258" s="47">
        <v>0</v>
      </c>
      <c r="AZ258" s="7">
        <v>0</v>
      </c>
      <c r="BA258" s="46">
        <f t="shared" si="549"/>
        <v>0</v>
      </c>
      <c r="BB258" s="47">
        <v>0</v>
      </c>
      <c r="BC258" s="7">
        <v>0</v>
      </c>
      <c r="BD258" s="46">
        <f t="shared" si="550"/>
        <v>0</v>
      </c>
      <c r="BE258" s="47">
        <v>0</v>
      </c>
      <c r="BF258" s="7">
        <v>0</v>
      </c>
      <c r="BG258" s="46">
        <f t="shared" si="551"/>
        <v>0</v>
      </c>
      <c r="BH258" s="47">
        <v>0</v>
      </c>
      <c r="BI258" s="7">
        <v>0</v>
      </c>
      <c r="BJ258" s="46">
        <f t="shared" si="552"/>
        <v>0</v>
      </c>
      <c r="BK258" s="47">
        <v>0</v>
      </c>
      <c r="BL258" s="7">
        <v>0</v>
      </c>
      <c r="BM258" s="46">
        <f t="shared" si="553"/>
        <v>0</v>
      </c>
      <c r="BN258" s="47">
        <v>0</v>
      </c>
      <c r="BO258" s="7">
        <v>0</v>
      </c>
      <c r="BP258" s="46">
        <f t="shared" si="554"/>
        <v>0</v>
      </c>
      <c r="BQ258" s="47">
        <v>0</v>
      </c>
      <c r="BR258" s="7">
        <v>0</v>
      </c>
      <c r="BS258" s="46">
        <f t="shared" si="555"/>
        <v>0</v>
      </c>
      <c r="BT258" s="9">
        <f t="shared" si="557"/>
        <v>0</v>
      </c>
      <c r="BU258" s="15">
        <f t="shared" si="558"/>
        <v>0</v>
      </c>
    </row>
    <row r="259" spans="1:73" x14ac:dyDescent="0.3">
      <c r="A259" s="60">
        <v>2025</v>
      </c>
      <c r="B259" s="56" t="s">
        <v>11</v>
      </c>
      <c r="C259" s="47">
        <v>0</v>
      </c>
      <c r="D259" s="7">
        <v>0</v>
      </c>
      <c r="E259" s="46">
        <f t="shared" si="559"/>
        <v>0</v>
      </c>
      <c r="F259" s="47">
        <v>0</v>
      </c>
      <c r="G259" s="7">
        <v>0</v>
      </c>
      <c r="H259" s="46">
        <f t="shared" si="534"/>
        <v>0</v>
      </c>
      <c r="I259" s="47">
        <v>0</v>
      </c>
      <c r="J259" s="7">
        <v>0</v>
      </c>
      <c r="K259" s="46">
        <f t="shared" si="535"/>
        <v>0</v>
      </c>
      <c r="L259" s="47">
        <v>0</v>
      </c>
      <c r="M259" s="7">
        <v>0</v>
      </c>
      <c r="N259" s="46">
        <f t="shared" si="536"/>
        <v>0</v>
      </c>
      <c r="O259" s="47">
        <v>0</v>
      </c>
      <c r="P259" s="7">
        <v>0</v>
      </c>
      <c r="Q259" s="46">
        <f t="shared" si="537"/>
        <v>0</v>
      </c>
      <c r="R259" s="47">
        <v>0</v>
      </c>
      <c r="S259" s="7">
        <v>0</v>
      </c>
      <c r="T259" s="46">
        <f t="shared" si="538"/>
        <v>0</v>
      </c>
      <c r="U259" s="47">
        <v>0</v>
      </c>
      <c r="V259" s="7">
        <v>0</v>
      </c>
      <c r="W259" s="46">
        <f t="shared" si="539"/>
        <v>0</v>
      </c>
      <c r="X259" s="47">
        <v>0</v>
      </c>
      <c r="Y259" s="7">
        <v>0</v>
      </c>
      <c r="Z259" s="46">
        <f t="shared" si="540"/>
        <v>0</v>
      </c>
      <c r="AA259" s="47">
        <v>0</v>
      </c>
      <c r="AB259" s="7">
        <v>0</v>
      </c>
      <c r="AC259" s="46">
        <f t="shared" si="541"/>
        <v>0</v>
      </c>
      <c r="AD259" s="47">
        <v>0</v>
      </c>
      <c r="AE259" s="7">
        <v>0</v>
      </c>
      <c r="AF259" s="46">
        <f t="shared" si="542"/>
        <v>0</v>
      </c>
      <c r="AG259" s="47">
        <v>0</v>
      </c>
      <c r="AH259" s="7">
        <v>0</v>
      </c>
      <c r="AI259" s="46">
        <f t="shared" si="543"/>
        <v>0</v>
      </c>
      <c r="AJ259" s="47">
        <v>0</v>
      </c>
      <c r="AK259" s="7">
        <v>0</v>
      </c>
      <c r="AL259" s="46">
        <f t="shared" si="544"/>
        <v>0</v>
      </c>
      <c r="AM259" s="47">
        <v>0</v>
      </c>
      <c r="AN259" s="7">
        <v>0</v>
      </c>
      <c r="AO259" s="46">
        <f t="shared" si="545"/>
        <v>0</v>
      </c>
      <c r="AP259" s="47">
        <v>0</v>
      </c>
      <c r="AQ259" s="7">
        <v>0</v>
      </c>
      <c r="AR259" s="46">
        <f t="shared" si="546"/>
        <v>0</v>
      </c>
      <c r="AS259" s="47">
        <v>0</v>
      </c>
      <c r="AT259" s="7">
        <v>0</v>
      </c>
      <c r="AU259" s="46">
        <f t="shared" si="547"/>
        <v>0</v>
      </c>
      <c r="AV259" s="47">
        <v>0</v>
      </c>
      <c r="AW259" s="7">
        <v>0</v>
      </c>
      <c r="AX259" s="46">
        <f t="shared" si="548"/>
        <v>0</v>
      </c>
      <c r="AY259" s="47">
        <v>0</v>
      </c>
      <c r="AZ259" s="7">
        <v>0</v>
      </c>
      <c r="BA259" s="46">
        <f t="shared" si="549"/>
        <v>0</v>
      </c>
      <c r="BB259" s="47">
        <v>0</v>
      </c>
      <c r="BC259" s="7">
        <v>0</v>
      </c>
      <c r="BD259" s="46">
        <f t="shared" si="550"/>
        <v>0</v>
      </c>
      <c r="BE259" s="47">
        <v>0</v>
      </c>
      <c r="BF259" s="7">
        <v>0</v>
      </c>
      <c r="BG259" s="46">
        <f t="shared" si="551"/>
        <v>0</v>
      </c>
      <c r="BH259" s="47">
        <v>0</v>
      </c>
      <c r="BI259" s="7">
        <v>0</v>
      </c>
      <c r="BJ259" s="46">
        <f t="shared" si="552"/>
        <v>0</v>
      </c>
      <c r="BK259" s="47">
        <v>0</v>
      </c>
      <c r="BL259" s="7">
        <v>0</v>
      </c>
      <c r="BM259" s="46">
        <f t="shared" si="553"/>
        <v>0</v>
      </c>
      <c r="BN259" s="47">
        <v>0</v>
      </c>
      <c r="BO259" s="7">
        <v>0</v>
      </c>
      <c r="BP259" s="46">
        <f t="shared" si="554"/>
        <v>0</v>
      </c>
      <c r="BQ259" s="47">
        <v>0</v>
      </c>
      <c r="BR259" s="7">
        <v>0</v>
      </c>
      <c r="BS259" s="46">
        <f t="shared" si="555"/>
        <v>0</v>
      </c>
      <c r="BT259" s="9">
        <f t="shared" si="557"/>
        <v>0</v>
      </c>
      <c r="BU259" s="15">
        <f t="shared" si="558"/>
        <v>0</v>
      </c>
    </row>
    <row r="260" spans="1:73" x14ac:dyDescent="0.3">
      <c r="A260" s="60">
        <v>2025</v>
      </c>
      <c r="B260" s="56" t="s">
        <v>12</v>
      </c>
      <c r="C260" s="47">
        <v>0</v>
      </c>
      <c r="D260" s="7">
        <v>0</v>
      </c>
      <c r="E260" s="46">
        <f t="shared" si="559"/>
        <v>0</v>
      </c>
      <c r="F260" s="47">
        <v>0</v>
      </c>
      <c r="G260" s="7">
        <v>0</v>
      </c>
      <c r="H260" s="46">
        <f t="shared" si="534"/>
        <v>0</v>
      </c>
      <c r="I260" s="47">
        <v>0</v>
      </c>
      <c r="J260" s="7">
        <v>0</v>
      </c>
      <c r="K260" s="46">
        <f t="shared" si="535"/>
        <v>0</v>
      </c>
      <c r="L260" s="47">
        <v>0</v>
      </c>
      <c r="M260" s="7">
        <v>0</v>
      </c>
      <c r="N260" s="46">
        <f t="shared" si="536"/>
        <v>0</v>
      </c>
      <c r="O260" s="47">
        <v>0</v>
      </c>
      <c r="P260" s="7">
        <v>0</v>
      </c>
      <c r="Q260" s="46">
        <f t="shared" si="537"/>
        <v>0</v>
      </c>
      <c r="R260" s="47">
        <v>0</v>
      </c>
      <c r="S260" s="7">
        <v>0</v>
      </c>
      <c r="T260" s="46">
        <f t="shared" si="538"/>
        <v>0</v>
      </c>
      <c r="U260" s="47">
        <v>0</v>
      </c>
      <c r="V260" s="7">
        <v>0</v>
      </c>
      <c r="W260" s="46">
        <f t="shared" si="539"/>
        <v>0</v>
      </c>
      <c r="X260" s="47">
        <v>0</v>
      </c>
      <c r="Y260" s="7">
        <v>0</v>
      </c>
      <c r="Z260" s="46">
        <f t="shared" si="540"/>
        <v>0</v>
      </c>
      <c r="AA260" s="47">
        <v>0</v>
      </c>
      <c r="AB260" s="7">
        <v>0</v>
      </c>
      <c r="AC260" s="46">
        <f t="shared" si="541"/>
        <v>0</v>
      </c>
      <c r="AD260" s="47">
        <v>0</v>
      </c>
      <c r="AE260" s="7">
        <v>0</v>
      </c>
      <c r="AF260" s="46">
        <f t="shared" si="542"/>
        <v>0</v>
      </c>
      <c r="AG260" s="47">
        <v>0</v>
      </c>
      <c r="AH260" s="7">
        <v>0</v>
      </c>
      <c r="AI260" s="46">
        <f t="shared" si="543"/>
        <v>0</v>
      </c>
      <c r="AJ260" s="47">
        <v>0</v>
      </c>
      <c r="AK260" s="7">
        <v>0</v>
      </c>
      <c r="AL260" s="46">
        <f t="shared" si="544"/>
        <v>0</v>
      </c>
      <c r="AM260" s="47">
        <v>0</v>
      </c>
      <c r="AN260" s="7">
        <v>0</v>
      </c>
      <c r="AO260" s="46">
        <f t="shared" si="545"/>
        <v>0</v>
      </c>
      <c r="AP260" s="47">
        <v>0</v>
      </c>
      <c r="AQ260" s="7">
        <v>0</v>
      </c>
      <c r="AR260" s="46">
        <f t="shared" si="546"/>
        <v>0</v>
      </c>
      <c r="AS260" s="47">
        <v>0</v>
      </c>
      <c r="AT260" s="7">
        <v>0</v>
      </c>
      <c r="AU260" s="46">
        <f t="shared" si="547"/>
        <v>0</v>
      </c>
      <c r="AV260" s="47">
        <v>0</v>
      </c>
      <c r="AW260" s="7">
        <v>0</v>
      </c>
      <c r="AX260" s="46">
        <f t="shared" si="548"/>
        <v>0</v>
      </c>
      <c r="AY260" s="47">
        <v>0</v>
      </c>
      <c r="AZ260" s="7">
        <v>0</v>
      </c>
      <c r="BA260" s="46">
        <f t="shared" si="549"/>
        <v>0</v>
      </c>
      <c r="BB260" s="47">
        <v>0</v>
      </c>
      <c r="BC260" s="7">
        <v>0</v>
      </c>
      <c r="BD260" s="46">
        <f t="shared" si="550"/>
        <v>0</v>
      </c>
      <c r="BE260" s="47">
        <v>0</v>
      </c>
      <c r="BF260" s="7">
        <v>0</v>
      </c>
      <c r="BG260" s="46">
        <f t="shared" si="551"/>
        <v>0</v>
      </c>
      <c r="BH260" s="47">
        <v>0</v>
      </c>
      <c r="BI260" s="7">
        <v>0</v>
      </c>
      <c r="BJ260" s="46">
        <f t="shared" si="552"/>
        <v>0</v>
      </c>
      <c r="BK260" s="47">
        <v>0</v>
      </c>
      <c r="BL260" s="7">
        <v>0</v>
      </c>
      <c r="BM260" s="46">
        <f t="shared" si="553"/>
        <v>0</v>
      </c>
      <c r="BN260" s="47">
        <v>0</v>
      </c>
      <c r="BO260" s="7">
        <v>0</v>
      </c>
      <c r="BP260" s="46">
        <f t="shared" si="554"/>
        <v>0</v>
      </c>
      <c r="BQ260" s="47">
        <v>0</v>
      </c>
      <c r="BR260" s="7">
        <v>0</v>
      </c>
      <c r="BS260" s="46">
        <f t="shared" si="555"/>
        <v>0</v>
      </c>
      <c r="BT260" s="9">
        <f t="shared" si="557"/>
        <v>0</v>
      </c>
      <c r="BU260" s="15">
        <f t="shared" si="558"/>
        <v>0</v>
      </c>
    </row>
    <row r="261" spans="1:73" x14ac:dyDescent="0.3">
      <c r="A261" s="60">
        <v>2025</v>
      </c>
      <c r="B261" s="56" t="s">
        <v>13</v>
      </c>
      <c r="C261" s="47">
        <v>0</v>
      </c>
      <c r="D261" s="7">
        <v>0</v>
      </c>
      <c r="E261" s="46">
        <f t="shared" si="559"/>
        <v>0</v>
      </c>
      <c r="F261" s="47">
        <v>0</v>
      </c>
      <c r="G261" s="7">
        <v>0</v>
      </c>
      <c r="H261" s="46">
        <f t="shared" si="534"/>
        <v>0</v>
      </c>
      <c r="I261" s="47">
        <v>0</v>
      </c>
      <c r="J261" s="7">
        <v>0</v>
      </c>
      <c r="K261" s="46">
        <f t="shared" si="535"/>
        <v>0</v>
      </c>
      <c r="L261" s="47">
        <v>0</v>
      </c>
      <c r="M261" s="7">
        <v>0</v>
      </c>
      <c r="N261" s="46">
        <f t="shared" si="536"/>
        <v>0</v>
      </c>
      <c r="O261" s="47">
        <v>0</v>
      </c>
      <c r="P261" s="7">
        <v>0</v>
      </c>
      <c r="Q261" s="46">
        <f t="shared" si="537"/>
        <v>0</v>
      </c>
      <c r="R261" s="47">
        <v>0</v>
      </c>
      <c r="S261" s="7">
        <v>0</v>
      </c>
      <c r="T261" s="46">
        <f t="shared" si="538"/>
        <v>0</v>
      </c>
      <c r="U261" s="47">
        <v>0</v>
      </c>
      <c r="V261" s="7">
        <v>0</v>
      </c>
      <c r="W261" s="46">
        <f t="shared" si="539"/>
        <v>0</v>
      </c>
      <c r="X261" s="47">
        <v>0</v>
      </c>
      <c r="Y261" s="7">
        <v>0</v>
      </c>
      <c r="Z261" s="46">
        <f t="shared" si="540"/>
        <v>0</v>
      </c>
      <c r="AA261" s="47">
        <v>0</v>
      </c>
      <c r="AB261" s="7">
        <v>0</v>
      </c>
      <c r="AC261" s="46">
        <f t="shared" si="541"/>
        <v>0</v>
      </c>
      <c r="AD261" s="47">
        <v>0</v>
      </c>
      <c r="AE261" s="7">
        <v>0</v>
      </c>
      <c r="AF261" s="46">
        <f t="shared" si="542"/>
        <v>0</v>
      </c>
      <c r="AG261" s="47">
        <v>0</v>
      </c>
      <c r="AH261" s="7">
        <v>0</v>
      </c>
      <c r="AI261" s="46">
        <f t="shared" si="543"/>
        <v>0</v>
      </c>
      <c r="AJ261" s="47">
        <v>0</v>
      </c>
      <c r="AK261" s="7">
        <v>0</v>
      </c>
      <c r="AL261" s="46">
        <f t="shared" si="544"/>
        <v>0</v>
      </c>
      <c r="AM261" s="47">
        <v>0</v>
      </c>
      <c r="AN261" s="7">
        <v>0</v>
      </c>
      <c r="AO261" s="46">
        <f t="shared" si="545"/>
        <v>0</v>
      </c>
      <c r="AP261" s="47">
        <v>0</v>
      </c>
      <c r="AQ261" s="7">
        <v>0</v>
      </c>
      <c r="AR261" s="46">
        <f t="shared" si="546"/>
        <v>0</v>
      </c>
      <c r="AS261" s="47">
        <v>0</v>
      </c>
      <c r="AT261" s="7">
        <v>0</v>
      </c>
      <c r="AU261" s="46">
        <f t="shared" si="547"/>
        <v>0</v>
      </c>
      <c r="AV261" s="47">
        <v>0</v>
      </c>
      <c r="AW261" s="7">
        <v>0</v>
      </c>
      <c r="AX261" s="46">
        <f t="shared" si="548"/>
        <v>0</v>
      </c>
      <c r="AY261" s="47">
        <v>0</v>
      </c>
      <c r="AZ261" s="7">
        <v>0</v>
      </c>
      <c r="BA261" s="46">
        <f t="shared" si="549"/>
        <v>0</v>
      </c>
      <c r="BB261" s="47">
        <v>0</v>
      </c>
      <c r="BC261" s="7">
        <v>0</v>
      </c>
      <c r="BD261" s="46">
        <f t="shared" si="550"/>
        <v>0</v>
      </c>
      <c r="BE261" s="47">
        <v>0</v>
      </c>
      <c r="BF261" s="7">
        <v>0</v>
      </c>
      <c r="BG261" s="46">
        <f t="shared" si="551"/>
        <v>0</v>
      </c>
      <c r="BH261" s="47">
        <v>0</v>
      </c>
      <c r="BI261" s="7">
        <v>0</v>
      </c>
      <c r="BJ261" s="46">
        <f t="shared" si="552"/>
        <v>0</v>
      </c>
      <c r="BK261" s="47">
        <v>0</v>
      </c>
      <c r="BL261" s="7">
        <v>0</v>
      </c>
      <c r="BM261" s="46">
        <f t="shared" si="553"/>
        <v>0</v>
      </c>
      <c r="BN261" s="47">
        <v>0</v>
      </c>
      <c r="BO261" s="7">
        <v>0</v>
      </c>
      <c r="BP261" s="46">
        <f t="shared" si="554"/>
        <v>0</v>
      </c>
      <c r="BQ261" s="47">
        <v>0</v>
      </c>
      <c r="BR261" s="7">
        <v>0</v>
      </c>
      <c r="BS261" s="46">
        <f t="shared" si="555"/>
        <v>0</v>
      </c>
      <c r="BT261" s="9">
        <f t="shared" si="557"/>
        <v>0</v>
      </c>
      <c r="BU261" s="15">
        <f t="shared" si="558"/>
        <v>0</v>
      </c>
    </row>
    <row r="262" spans="1:73" x14ac:dyDescent="0.3">
      <c r="A262" s="60">
        <v>2025</v>
      </c>
      <c r="B262" s="56" t="s">
        <v>14</v>
      </c>
      <c r="C262" s="47">
        <v>0</v>
      </c>
      <c r="D262" s="7">
        <v>0</v>
      </c>
      <c r="E262" s="46">
        <f t="shared" si="559"/>
        <v>0</v>
      </c>
      <c r="F262" s="47">
        <v>0</v>
      </c>
      <c r="G262" s="7">
        <v>0</v>
      </c>
      <c r="H262" s="46">
        <f t="shared" si="534"/>
        <v>0</v>
      </c>
      <c r="I262" s="47">
        <v>0</v>
      </c>
      <c r="J262" s="7">
        <v>0</v>
      </c>
      <c r="K262" s="46">
        <f t="shared" si="535"/>
        <v>0</v>
      </c>
      <c r="L262" s="47">
        <v>0</v>
      </c>
      <c r="M262" s="7">
        <v>0</v>
      </c>
      <c r="N262" s="46">
        <f t="shared" si="536"/>
        <v>0</v>
      </c>
      <c r="O262" s="47">
        <v>0</v>
      </c>
      <c r="P262" s="7">
        <v>0</v>
      </c>
      <c r="Q262" s="46">
        <f t="shared" si="537"/>
        <v>0</v>
      </c>
      <c r="R262" s="47">
        <v>0</v>
      </c>
      <c r="S262" s="7">
        <v>0</v>
      </c>
      <c r="T262" s="46">
        <f t="shared" si="538"/>
        <v>0</v>
      </c>
      <c r="U262" s="47">
        <v>0</v>
      </c>
      <c r="V262" s="7">
        <v>0</v>
      </c>
      <c r="W262" s="46">
        <f t="shared" si="539"/>
        <v>0</v>
      </c>
      <c r="X262" s="47">
        <v>0</v>
      </c>
      <c r="Y262" s="7">
        <v>0</v>
      </c>
      <c r="Z262" s="46">
        <f t="shared" si="540"/>
        <v>0</v>
      </c>
      <c r="AA262" s="47">
        <v>0</v>
      </c>
      <c r="AB262" s="7">
        <v>0</v>
      </c>
      <c r="AC262" s="46">
        <f t="shared" si="541"/>
        <v>0</v>
      </c>
      <c r="AD262" s="47">
        <v>0</v>
      </c>
      <c r="AE262" s="7">
        <v>0</v>
      </c>
      <c r="AF262" s="46">
        <f t="shared" si="542"/>
        <v>0</v>
      </c>
      <c r="AG262" s="47">
        <v>0</v>
      </c>
      <c r="AH262" s="7">
        <v>0</v>
      </c>
      <c r="AI262" s="46">
        <f t="shared" si="543"/>
        <v>0</v>
      </c>
      <c r="AJ262" s="47">
        <v>0</v>
      </c>
      <c r="AK262" s="7">
        <v>0</v>
      </c>
      <c r="AL262" s="46">
        <f t="shared" si="544"/>
        <v>0</v>
      </c>
      <c r="AM262" s="47">
        <v>0</v>
      </c>
      <c r="AN262" s="7">
        <v>0</v>
      </c>
      <c r="AO262" s="46">
        <f t="shared" si="545"/>
        <v>0</v>
      </c>
      <c r="AP262" s="47">
        <v>0</v>
      </c>
      <c r="AQ262" s="7">
        <v>0</v>
      </c>
      <c r="AR262" s="46">
        <f t="shared" si="546"/>
        <v>0</v>
      </c>
      <c r="AS262" s="47">
        <v>0</v>
      </c>
      <c r="AT262" s="7">
        <v>0</v>
      </c>
      <c r="AU262" s="46">
        <f t="shared" si="547"/>
        <v>0</v>
      </c>
      <c r="AV262" s="47">
        <v>0</v>
      </c>
      <c r="AW262" s="7">
        <v>0</v>
      </c>
      <c r="AX262" s="46">
        <f t="shared" si="548"/>
        <v>0</v>
      </c>
      <c r="AY262" s="47">
        <v>0</v>
      </c>
      <c r="AZ262" s="7">
        <v>0</v>
      </c>
      <c r="BA262" s="46">
        <f t="shared" si="549"/>
        <v>0</v>
      </c>
      <c r="BB262" s="47">
        <v>0</v>
      </c>
      <c r="BC262" s="7">
        <v>0</v>
      </c>
      <c r="BD262" s="46">
        <f t="shared" si="550"/>
        <v>0</v>
      </c>
      <c r="BE262" s="47">
        <v>0</v>
      </c>
      <c r="BF262" s="7">
        <v>0</v>
      </c>
      <c r="BG262" s="46">
        <f t="shared" si="551"/>
        <v>0</v>
      </c>
      <c r="BH262" s="47">
        <v>0</v>
      </c>
      <c r="BI262" s="7">
        <v>0</v>
      </c>
      <c r="BJ262" s="46">
        <f t="shared" si="552"/>
        <v>0</v>
      </c>
      <c r="BK262" s="47">
        <v>0</v>
      </c>
      <c r="BL262" s="7">
        <v>0</v>
      </c>
      <c r="BM262" s="46">
        <f t="shared" si="553"/>
        <v>0</v>
      </c>
      <c r="BN262" s="47">
        <v>0</v>
      </c>
      <c r="BO262" s="7">
        <v>0</v>
      </c>
      <c r="BP262" s="46">
        <f t="shared" si="554"/>
        <v>0</v>
      </c>
      <c r="BQ262" s="47">
        <v>0</v>
      </c>
      <c r="BR262" s="7">
        <v>0</v>
      </c>
      <c r="BS262" s="46">
        <f t="shared" si="555"/>
        <v>0</v>
      </c>
      <c r="BT262" s="9">
        <f t="shared" si="557"/>
        <v>0</v>
      </c>
      <c r="BU262" s="15">
        <f t="shared" si="558"/>
        <v>0</v>
      </c>
    </row>
    <row r="263" spans="1:73" x14ac:dyDescent="0.3">
      <c r="A263" s="60">
        <v>2025</v>
      </c>
      <c r="B263" s="46" t="s">
        <v>15</v>
      </c>
      <c r="C263" s="47">
        <v>0</v>
      </c>
      <c r="D263" s="7">
        <v>0</v>
      </c>
      <c r="E263" s="46">
        <f t="shared" si="559"/>
        <v>0</v>
      </c>
      <c r="F263" s="47">
        <v>0</v>
      </c>
      <c r="G263" s="7">
        <v>0</v>
      </c>
      <c r="H263" s="46">
        <f t="shared" si="534"/>
        <v>0</v>
      </c>
      <c r="I263" s="47">
        <v>0</v>
      </c>
      <c r="J263" s="7">
        <v>0</v>
      </c>
      <c r="K263" s="46">
        <f t="shared" si="535"/>
        <v>0</v>
      </c>
      <c r="L263" s="47">
        <v>0</v>
      </c>
      <c r="M263" s="7">
        <v>0</v>
      </c>
      <c r="N263" s="46">
        <f t="shared" si="536"/>
        <v>0</v>
      </c>
      <c r="O263" s="47">
        <v>0</v>
      </c>
      <c r="P263" s="7">
        <v>0</v>
      </c>
      <c r="Q263" s="46">
        <f t="shared" si="537"/>
        <v>0</v>
      </c>
      <c r="R263" s="47">
        <v>0</v>
      </c>
      <c r="S263" s="7">
        <v>0</v>
      </c>
      <c r="T263" s="46">
        <f t="shared" si="538"/>
        <v>0</v>
      </c>
      <c r="U263" s="47">
        <v>0</v>
      </c>
      <c r="V263" s="7">
        <v>0</v>
      </c>
      <c r="W263" s="46">
        <f t="shared" si="539"/>
        <v>0</v>
      </c>
      <c r="X263" s="47">
        <v>0</v>
      </c>
      <c r="Y263" s="7">
        <v>0</v>
      </c>
      <c r="Z263" s="46">
        <f t="shared" si="540"/>
        <v>0</v>
      </c>
      <c r="AA263" s="47">
        <v>0</v>
      </c>
      <c r="AB263" s="7">
        <v>0</v>
      </c>
      <c r="AC263" s="46">
        <f t="shared" si="541"/>
        <v>0</v>
      </c>
      <c r="AD263" s="47">
        <v>0</v>
      </c>
      <c r="AE263" s="7">
        <v>0</v>
      </c>
      <c r="AF263" s="46">
        <f t="shared" si="542"/>
        <v>0</v>
      </c>
      <c r="AG263" s="47">
        <v>0</v>
      </c>
      <c r="AH263" s="7">
        <v>0</v>
      </c>
      <c r="AI263" s="46">
        <f t="shared" si="543"/>
        <v>0</v>
      </c>
      <c r="AJ263" s="47">
        <v>0</v>
      </c>
      <c r="AK263" s="7">
        <v>0</v>
      </c>
      <c r="AL263" s="46">
        <f t="shared" si="544"/>
        <v>0</v>
      </c>
      <c r="AM263" s="47">
        <v>0</v>
      </c>
      <c r="AN263" s="7">
        <v>0</v>
      </c>
      <c r="AO263" s="46">
        <f t="shared" si="545"/>
        <v>0</v>
      </c>
      <c r="AP263" s="47">
        <v>0</v>
      </c>
      <c r="AQ263" s="7">
        <v>0</v>
      </c>
      <c r="AR263" s="46">
        <f t="shared" si="546"/>
        <v>0</v>
      </c>
      <c r="AS263" s="47">
        <v>0</v>
      </c>
      <c r="AT263" s="7">
        <v>0</v>
      </c>
      <c r="AU263" s="46">
        <f t="shared" si="547"/>
        <v>0</v>
      </c>
      <c r="AV263" s="47">
        <v>0</v>
      </c>
      <c r="AW263" s="7">
        <v>0</v>
      </c>
      <c r="AX263" s="46">
        <f t="shared" si="548"/>
        <v>0</v>
      </c>
      <c r="AY263" s="47">
        <v>0</v>
      </c>
      <c r="AZ263" s="7">
        <v>0</v>
      </c>
      <c r="BA263" s="46">
        <f t="shared" si="549"/>
        <v>0</v>
      </c>
      <c r="BB263" s="47">
        <v>0</v>
      </c>
      <c r="BC263" s="7">
        <v>0</v>
      </c>
      <c r="BD263" s="46">
        <f t="shared" si="550"/>
        <v>0</v>
      </c>
      <c r="BE263" s="47">
        <v>0</v>
      </c>
      <c r="BF263" s="7">
        <v>0</v>
      </c>
      <c r="BG263" s="46">
        <f t="shared" si="551"/>
        <v>0</v>
      </c>
      <c r="BH263" s="47">
        <v>0</v>
      </c>
      <c r="BI263" s="7">
        <v>0</v>
      </c>
      <c r="BJ263" s="46">
        <f t="shared" si="552"/>
        <v>0</v>
      </c>
      <c r="BK263" s="47">
        <v>0</v>
      </c>
      <c r="BL263" s="7">
        <v>0</v>
      </c>
      <c r="BM263" s="46">
        <f t="shared" si="553"/>
        <v>0</v>
      </c>
      <c r="BN263" s="47">
        <v>0</v>
      </c>
      <c r="BO263" s="7">
        <v>0</v>
      </c>
      <c r="BP263" s="46">
        <f t="shared" si="554"/>
        <v>0</v>
      </c>
      <c r="BQ263" s="47">
        <v>0</v>
      </c>
      <c r="BR263" s="7">
        <v>0</v>
      </c>
      <c r="BS263" s="46">
        <f t="shared" si="555"/>
        <v>0</v>
      </c>
      <c r="BT263" s="9">
        <f t="shared" si="557"/>
        <v>0</v>
      </c>
      <c r="BU263" s="15">
        <f t="shared" si="558"/>
        <v>0</v>
      </c>
    </row>
    <row r="264" spans="1:73" x14ac:dyDescent="0.3">
      <c r="A264" s="60">
        <v>2025</v>
      </c>
      <c r="B264" s="56" t="s">
        <v>16</v>
      </c>
      <c r="C264" s="47">
        <v>0</v>
      </c>
      <c r="D264" s="7">
        <v>0</v>
      </c>
      <c r="E264" s="46">
        <f t="shared" si="559"/>
        <v>0</v>
      </c>
      <c r="F264" s="47">
        <v>0</v>
      </c>
      <c r="G264" s="7">
        <v>0</v>
      </c>
      <c r="H264" s="46">
        <f t="shared" si="534"/>
        <v>0</v>
      </c>
      <c r="I264" s="47">
        <v>0</v>
      </c>
      <c r="J264" s="7">
        <v>0</v>
      </c>
      <c r="K264" s="46">
        <f t="shared" si="535"/>
        <v>0</v>
      </c>
      <c r="L264" s="47">
        <v>0</v>
      </c>
      <c r="M264" s="7">
        <v>0</v>
      </c>
      <c r="N264" s="46">
        <f t="shared" si="536"/>
        <v>0</v>
      </c>
      <c r="O264" s="47">
        <v>0</v>
      </c>
      <c r="P264" s="7">
        <v>0</v>
      </c>
      <c r="Q264" s="46">
        <f t="shared" si="537"/>
        <v>0</v>
      </c>
      <c r="R264" s="47">
        <v>0</v>
      </c>
      <c r="S264" s="7">
        <v>0</v>
      </c>
      <c r="T264" s="46">
        <f t="shared" si="538"/>
        <v>0</v>
      </c>
      <c r="U264" s="47">
        <v>0</v>
      </c>
      <c r="V264" s="7">
        <v>0</v>
      </c>
      <c r="W264" s="46">
        <f t="shared" si="539"/>
        <v>0</v>
      </c>
      <c r="X264" s="47">
        <v>0</v>
      </c>
      <c r="Y264" s="7">
        <v>0</v>
      </c>
      <c r="Z264" s="46">
        <f t="shared" si="540"/>
        <v>0</v>
      </c>
      <c r="AA264" s="47">
        <v>0</v>
      </c>
      <c r="AB264" s="7">
        <v>0</v>
      </c>
      <c r="AC264" s="46">
        <f t="shared" si="541"/>
        <v>0</v>
      </c>
      <c r="AD264" s="47">
        <v>0</v>
      </c>
      <c r="AE264" s="7">
        <v>0</v>
      </c>
      <c r="AF264" s="46">
        <f t="shared" si="542"/>
        <v>0</v>
      </c>
      <c r="AG264" s="47">
        <v>0</v>
      </c>
      <c r="AH264" s="7">
        <v>0</v>
      </c>
      <c r="AI264" s="46">
        <f t="shared" si="543"/>
        <v>0</v>
      </c>
      <c r="AJ264" s="47">
        <v>0</v>
      </c>
      <c r="AK264" s="7">
        <v>0</v>
      </c>
      <c r="AL264" s="46">
        <f t="shared" si="544"/>
        <v>0</v>
      </c>
      <c r="AM264" s="47">
        <v>0</v>
      </c>
      <c r="AN264" s="7">
        <v>0</v>
      </c>
      <c r="AO264" s="46">
        <f t="shared" si="545"/>
        <v>0</v>
      </c>
      <c r="AP264" s="47">
        <v>0</v>
      </c>
      <c r="AQ264" s="7">
        <v>0</v>
      </c>
      <c r="AR264" s="46">
        <f t="shared" si="546"/>
        <v>0</v>
      </c>
      <c r="AS264" s="47">
        <v>0</v>
      </c>
      <c r="AT264" s="7">
        <v>0</v>
      </c>
      <c r="AU264" s="46">
        <f t="shared" si="547"/>
        <v>0</v>
      </c>
      <c r="AV264" s="47">
        <v>0</v>
      </c>
      <c r="AW264" s="7">
        <v>0</v>
      </c>
      <c r="AX264" s="46">
        <f t="shared" si="548"/>
        <v>0</v>
      </c>
      <c r="AY264" s="47">
        <v>0</v>
      </c>
      <c r="AZ264" s="7">
        <v>0</v>
      </c>
      <c r="BA264" s="46">
        <f t="shared" si="549"/>
        <v>0</v>
      </c>
      <c r="BB264" s="47">
        <v>0</v>
      </c>
      <c r="BC264" s="7">
        <v>0</v>
      </c>
      <c r="BD264" s="46">
        <f t="shared" si="550"/>
        <v>0</v>
      </c>
      <c r="BE264" s="47">
        <v>0</v>
      </c>
      <c r="BF264" s="7">
        <v>0</v>
      </c>
      <c r="BG264" s="46">
        <f t="shared" si="551"/>
        <v>0</v>
      </c>
      <c r="BH264" s="47">
        <v>0</v>
      </c>
      <c r="BI264" s="7">
        <v>0</v>
      </c>
      <c r="BJ264" s="46">
        <f t="shared" si="552"/>
        <v>0</v>
      </c>
      <c r="BK264" s="47">
        <v>0</v>
      </c>
      <c r="BL264" s="7">
        <v>0</v>
      </c>
      <c r="BM264" s="46">
        <f t="shared" si="553"/>
        <v>0</v>
      </c>
      <c r="BN264" s="47">
        <v>0</v>
      </c>
      <c r="BO264" s="7">
        <v>0</v>
      </c>
      <c r="BP264" s="46">
        <f t="shared" si="554"/>
        <v>0</v>
      </c>
      <c r="BQ264" s="47">
        <v>0</v>
      </c>
      <c r="BR264" s="7">
        <v>0</v>
      </c>
      <c r="BS264" s="46">
        <f t="shared" si="555"/>
        <v>0</v>
      </c>
      <c r="BT264" s="9">
        <f t="shared" si="557"/>
        <v>0</v>
      </c>
      <c r="BU264" s="15">
        <f t="shared" si="558"/>
        <v>0</v>
      </c>
    </row>
    <row r="265" spans="1:73" ht="15" thickBot="1" x14ac:dyDescent="0.35">
      <c r="A265" s="65"/>
      <c r="B265" s="68" t="s">
        <v>17</v>
      </c>
      <c r="C265" s="69">
        <f t="shared" ref="C265:D265" si="560">SUM(C253:C264)</f>
        <v>0</v>
      </c>
      <c r="D265" s="70">
        <f t="shared" si="560"/>
        <v>0</v>
      </c>
      <c r="E265" s="71"/>
      <c r="F265" s="69">
        <f t="shared" ref="F265:G265" si="561">SUM(F253:F264)</f>
        <v>0</v>
      </c>
      <c r="G265" s="70">
        <f t="shared" si="561"/>
        <v>0</v>
      </c>
      <c r="H265" s="71"/>
      <c r="I265" s="69">
        <f t="shared" ref="I265:J265" si="562">SUM(I253:I264)</f>
        <v>0</v>
      </c>
      <c r="J265" s="70">
        <f t="shared" si="562"/>
        <v>0</v>
      </c>
      <c r="K265" s="71"/>
      <c r="L265" s="69">
        <f t="shared" ref="L265:M265" si="563">SUM(L253:L264)</f>
        <v>0</v>
      </c>
      <c r="M265" s="70">
        <f t="shared" si="563"/>
        <v>0</v>
      </c>
      <c r="N265" s="71"/>
      <c r="O265" s="69">
        <f t="shared" ref="O265:P265" si="564">SUM(O253:O264)</f>
        <v>0</v>
      </c>
      <c r="P265" s="70">
        <f t="shared" si="564"/>
        <v>0</v>
      </c>
      <c r="Q265" s="71"/>
      <c r="R265" s="69">
        <f t="shared" ref="R265:S265" si="565">SUM(R253:R264)</f>
        <v>0</v>
      </c>
      <c r="S265" s="70">
        <f t="shared" si="565"/>
        <v>0</v>
      </c>
      <c r="T265" s="71"/>
      <c r="U265" s="69">
        <f t="shared" ref="U265:V265" si="566">SUM(U253:U264)</f>
        <v>0</v>
      </c>
      <c r="V265" s="70">
        <f t="shared" si="566"/>
        <v>0</v>
      </c>
      <c r="W265" s="71"/>
      <c r="X265" s="69">
        <f t="shared" ref="X265:Y265" si="567">SUM(X253:X264)</f>
        <v>0</v>
      </c>
      <c r="Y265" s="70">
        <f t="shared" si="567"/>
        <v>0</v>
      </c>
      <c r="Z265" s="71"/>
      <c r="AA265" s="69">
        <f t="shared" ref="AA265:AB265" si="568">SUM(AA253:AA264)</f>
        <v>0</v>
      </c>
      <c r="AB265" s="70">
        <f t="shared" si="568"/>
        <v>0</v>
      </c>
      <c r="AC265" s="71"/>
      <c r="AD265" s="69">
        <f t="shared" ref="AD265:AE265" si="569">SUM(AD253:AD264)</f>
        <v>0</v>
      </c>
      <c r="AE265" s="70">
        <f t="shared" si="569"/>
        <v>0</v>
      </c>
      <c r="AF265" s="71"/>
      <c r="AG265" s="69">
        <f t="shared" ref="AG265:AH265" si="570">SUM(AG253:AG264)</f>
        <v>0</v>
      </c>
      <c r="AH265" s="70">
        <f t="shared" si="570"/>
        <v>0</v>
      </c>
      <c r="AI265" s="71"/>
      <c r="AJ265" s="69">
        <f t="shared" ref="AJ265:AK265" si="571">SUM(AJ253:AJ264)</f>
        <v>0</v>
      </c>
      <c r="AK265" s="70">
        <f t="shared" si="571"/>
        <v>0</v>
      </c>
      <c r="AL265" s="71"/>
      <c r="AM265" s="69">
        <f t="shared" ref="AM265:AN265" si="572">SUM(AM253:AM264)</f>
        <v>0</v>
      </c>
      <c r="AN265" s="70">
        <f t="shared" si="572"/>
        <v>0</v>
      </c>
      <c r="AO265" s="71"/>
      <c r="AP265" s="69">
        <f t="shared" ref="AP265:AQ265" si="573">SUM(AP253:AP264)</f>
        <v>0</v>
      </c>
      <c r="AQ265" s="70">
        <f t="shared" si="573"/>
        <v>0</v>
      </c>
      <c r="AR265" s="71"/>
      <c r="AS265" s="69">
        <f t="shared" ref="AS265:AT265" si="574">SUM(AS253:AS264)</f>
        <v>0</v>
      </c>
      <c r="AT265" s="70">
        <f t="shared" si="574"/>
        <v>0</v>
      </c>
      <c r="AU265" s="71"/>
      <c r="AV265" s="69">
        <f t="shared" ref="AV265:AW265" si="575">SUM(AV253:AV264)</f>
        <v>0</v>
      </c>
      <c r="AW265" s="70">
        <f t="shared" si="575"/>
        <v>0</v>
      </c>
      <c r="AX265" s="71"/>
      <c r="AY265" s="69">
        <f t="shared" ref="AY265:AZ265" si="576">SUM(AY253:AY264)</f>
        <v>0</v>
      </c>
      <c r="AZ265" s="70">
        <f t="shared" si="576"/>
        <v>0</v>
      </c>
      <c r="BA265" s="71"/>
      <c r="BB265" s="69">
        <f t="shared" ref="BB265:BC265" si="577">SUM(BB253:BB264)</f>
        <v>0</v>
      </c>
      <c r="BC265" s="70">
        <f t="shared" si="577"/>
        <v>0</v>
      </c>
      <c r="BD265" s="71"/>
      <c r="BE265" s="69">
        <f t="shared" ref="BE265:BF265" si="578">SUM(BE253:BE264)</f>
        <v>0</v>
      </c>
      <c r="BF265" s="70">
        <f t="shared" si="578"/>
        <v>0</v>
      </c>
      <c r="BG265" s="71"/>
      <c r="BH265" s="69">
        <f t="shared" ref="BH265:BI265" si="579">SUM(BH253:BH264)</f>
        <v>0</v>
      </c>
      <c r="BI265" s="70">
        <f t="shared" si="579"/>
        <v>0</v>
      </c>
      <c r="BJ265" s="71"/>
      <c r="BK265" s="69">
        <f t="shared" ref="BK265:BL265" si="580">SUM(BK253:BK264)</f>
        <v>0</v>
      </c>
      <c r="BL265" s="70">
        <f t="shared" si="580"/>
        <v>0</v>
      </c>
      <c r="BM265" s="71"/>
      <c r="BN265" s="69">
        <f t="shared" ref="BN265:BO265" si="581">SUM(BN253:BN264)</f>
        <v>0</v>
      </c>
      <c r="BO265" s="70">
        <f t="shared" si="581"/>
        <v>0</v>
      </c>
      <c r="BP265" s="71"/>
      <c r="BQ265" s="69">
        <f t="shared" ref="BQ265:BR265" si="582">SUM(BQ253:BQ264)</f>
        <v>0</v>
      </c>
      <c r="BR265" s="70">
        <f t="shared" si="582"/>
        <v>0</v>
      </c>
      <c r="BS265" s="71"/>
      <c r="BT265" s="30">
        <f t="shared" si="557"/>
        <v>0</v>
      </c>
      <c r="BU265" s="31">
        <f t="shared" si="558"/>
        <v>0</v>
      </c>
    </row>
  </sheetData>
  <mergeCells count="26">
    <mergeCell ref="A4:B4"/>
    <mergeCell ref="F4:H4"/>
    <mergeCell ref="I4:K4"/>
    <mergeCell ref="X4:Z4"/>
    <mergeCell ref="BN4:BP4"/>
    <mergeCell ref="U4:W4"/>
    <mergeCell ref="BB4:BD4"/>
    <mergeCell ref="AD4:AF4"/>
    <mergeCell ref="AM4:AO4"/>
    <mergeCell ref="AV4:AX4"/>
    <mergeCell ref="C2:M2"/>
    <mergeCell ref="C3:H3"/>
    <mergeCell ref="BE4:BG4"/>
    <mergeCell ref="BQ4:BS4"/>
    <mergeCell ref="BK4:BM4"/>
    <mergeCell ref="C4:E4"/>
    <mergeCell ref="L4:N4"/>
    <mergeCell ref="R4:T4"/>
    <mergeCell ref="AA4:AC4"/>
    <mergeCell ref="AG4:AI4"/>
    <mergeCell ref="AJ4:AL4"/>
    <mergeCell ref="AP4:AR4"/>
    <mergeCell ref="AS4:AU4"/>
    <mergeCell ref="AY4:BA4"/>
    <mergeCell ref="BH4:BJ4"/>
    <mergeCell ref="O4:Q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65"/>
  <sheetViews>
    <sheetView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RowHeight="14.4" x14ac:dyDescent="0.3"/>
  <cols>
    <col min="2" max="2" width="11.6640625" customWidth="1"/>
    <col min="3" max="3" width="9.109375" style="10"/>
    <col min="4" max="4" width="10.33203125" style="8" bestFit="1" customWidth="1"/>
    <col min="5" max="5" width="11.33203125" style="8" customWidth="1"/>
    <col min="6" max="6" width="9.109375" style="10"/>
    <col min="7" max="7" width="10.33203125" style="8" bestFit="1" customWidth="1"/>
    <col min="8" max="8" width="9.88671875" style="8" bestFit="1" customWidth="1"/>
    <col min="9" max="9" width="9.109375" style="10"/>
    <col min="10" max="10" width="10.33203125" style="8" bestFit="1" customWidth="1"/>
    <col min="11" max="11" width="11.6640625" style="8" customWidth="1"/>
    <col min="12" max="12" width="9.109375" style="10"/>
    <col min="13" max="13" width="10.33203125" style="8" bestFit="1" customWidth="1"/>
    <col min="14" max="14" width="10.109375" style="8" customWidth="1"/>
    <col min="15" max="15" width="9.109375" style="10"/>
    <col min="16" max="16" width="10.33203125" style="8" bestFit="1" customWidth="1"/>
    <col min="17" max="17" width="9.109375" style="8"/>
    <col min="18" max="18" width="9.109375" style="10"/>
    <col min="19" max="19" width="10.33203125" style="8" bestFit="1" customWidth="1"/>
    <col min="20" max="20" width="10.88671875" style="8" bestFit="1" customWidth="1"/>
    <col min="21" max="21" width="9.109375" style="10"/>
    <col min="22" max="22" width="10.33203125" style="8" bestFit="1" customWidth="1"/>
    <col min="23" max="23" width="11.109375" style="8" customWidth="1"/>
    <col min="24" max="24" width="9.109375" style="10"/>
    <col min="25" max="25" width="10.33203125" style="8" bestFit="1" customWidth="1"/>
    <col min="26" max="26" width="9.88671875" style="8" bestFit="1" customWidth="1"/>
    <col min="27" max="27" width="9.109375" style="10"/>
    <col min="28" max="28" width="10.33203125" style="8" bestFit="1" customWidth="1"/>
    <col min="29" max="29" width="9.88671875" style="8" bestFit="1" customWidth="1"/>
    <col min="30" max="35" width="11" style="8" customWidth="1"/>
    <col min="36" max="36" width="9.109375" style="10"/>
    <col min="37" max="37" width="10.33203125" style="8" bestFit="1" customWidth="1"/>
    <col min="38" max="38" width="10.88671875" style="8" bestFit="1" customWidth="1"/>
    <col min="39" max="39" width="9.109375" style="10"/>
    <col min="40" max="40" width="10.33203125" style="8" bestFit="1" customWidth="1"/>
    <col min="41" max="41" width="10.6640625" style="8" customWidth="1"/>
    <col min="42" max="42" width="9.109375" style="10"/>
    <col min="43" max="43" width="10.33203125" style="8" bestFit="1" customWidth="1"/>
    <col min="44" max="44" width="11.44140625" style="8" customWidth="1"/>
    <col min="45" max="45" width="9.109375" style="10"/>
    <col min="46" max="46" width="10.33203125" style="8" bestFit="1" customWidth="1"/>
    <col min="47" max="47" width="9.88671875" style="8" bestFit="1" customWidth="1"/>
    <col min="48" max="48" width="9.88671875" style="8" customWidth="1"/>
    <col min="49" max="49" width="10.33203125" style="8" bestFit="1" customWidth="1"/>
    <col min="50" max="50" width="9.88671875" style="8" customWidth="1"/>
    <col min="51" max="51" width="9.109375" style="10"/>
    <col min="52" max="52" width="10.33203125" style="8" bestFit="1" customWidth="1"/>
    <col min="53" max="53" width="9.88671875" style="8" bestFit="1" customWidth="1"/>
    <col min="54" max="54" width="9.109375" style="10"/>
    <col min="55" max="55" width="10.33203125" style="8" bestFit="1" customWidth="1"/>
    <col min="56" max="56" width="9.88671875" style="8" bestFit="1" customWidth="1"/>
    <col min="57" max="57" width="9.109375" style="10"/>
    <col min="58" max="58" width="10.33203125" style="8" bestFit="1" customWidth="1"/>
    <col min="59" max="59" width="12.109375" style="8" customWidth="1"/>
    <col min="60" max="60" width="9.109375" style="10"/>
    <col min="61" max="61" width="10.33203125" style="8" bestFit="1" customWidth="1"/>
    <col min="62" max="62" width="10.6640625" style="8" customWidth="1"/>
    <col min="63" max="63" width="9.109375" style="10"/>
    <col min="64" max="64" width="10.33203125" style="8" bestFit="1" customWidth="1"/>
    <col min="65" max="65" width="9.88671875" style="8" bestFit="1" customWidth="1"/>
    <col min="66" max="66" width="9.109375" style="10"/>
    <col min="67" max="67" width="10.33203125" style="8" bestFit="1" customWidth="1"/>
    <col min="68" max="68" width="9.88671875" style="8" bestFit="1" customWidth="1"/>
    <col min="69" max="69" width="9.109375" style="10"/>
    <col min="70" max="70" width="10.33203125" style="8" bestFit="1" customWidth="1"/>
    <col min="71" max="71" width="9.109375" style="8"/>
    <col min="72" max="72" width="9.88671875" style="10" bestFit="1" customWidth="1"/>
    <col min="73" max="73" width="10.33203125" style="8" customWidth="1"/>
    <col min="74" max="74" width="12" style="8" customWidth="1"/>
    <col min="75" max="75" width="9.109375" style="10"/>
    <col min="76" max="76" width="10.33203125" style="8" bestFit="1" customWidth="1"/>
    <col min="77" max="77" width="10.6640625" style="8" customWidth="1"/>
    <col min="78" max="78" width="11.109375" style="10" customWidth="1"/>
    <col min="79" max="79" width="11.109375" style="8" customWidth="1"/>
    <col min="80" max="80" width="9.109375" style="8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20"/>
      <c r="AE1" s="20"/>
      <c r="AF1" s="20"/>
      <c r="AG1" s="20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20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</row>
    <row r="2" spans="1:199" s="24" customFormat="1" ht="21" customHeight="1" x14ac:dyDescent="0.4">
      <c r="B2" s="21" t="s">
        <v>18</v>
      </c>
      <c r="C2" s="92" t="s">
        <v>62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36"/>
      <c r="P2" s="35"/>
      <c r="Q2" s="35"/>
      <c r="R2" s="36"/>
      <c r="S2" s="35"/>
      <c r="T2" s="35"/>
      <c r="U2" s="37"/>
      <c r="V2" s="38"/>
      <c r="W2" s="38"/>
      <c r="X2" s="36"/>
      <c r="Y2" s="35"/>
      <c r="Z2" s="22"/>
      <c r="AA2" s="36"/>
      <c r="AB2" s="35"/>
      <c r="AC2" s="22"/>
      <c r="AD2" s="22"/>
      <c r="AE2" s="22"/>
      <c r="AF2" s="22"/>
      <c r="AG2" s="22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2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37"/>
      <c r="BI2" s="38"/>
      <c r="BJ2" s="38"/>
      <c r="BK2" s="37"/>
      <c r="BL2" s="38"/>
      <c r="BM2" s="38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</row>
    <row r="3" spans="1:199" s="24" customFormat="1" ht="21" customHeight="1" thickBot="1" x14ac:dyDescent="0.45">
      <c r="C3" s="93" t="s">
        <v>61</v>
      </c>
      <c r="D3" s="93"/>
      <c r="E3" s="93"/>
      <c r="F3" s="93"/>
      <c r="G3" s="93"/>
      <c r="H3" s="93"/>
      <c r="I3" s="39"/>
      <c r="J3" s="40"/>
      <c r="K3" s="40"/>
      <c r="L3" s="39"/>
      <c r="M3" s="40"/>
      <c r="N3" s="40"/>
      <c r="O3" s="39"/>
      <c r="P3" s="40"/>
      <c r="Q3" s="40"/>
      <c r="R3" s="39"/>
      <c r="S3" s="40"/>
      <c r="T3" s="40"/>
      <c r="U3" s="39"/>
      <c r="V3" s="40"/>
      <c r="W3" s="40"/>
      <c r="X3" s="23"/>
      <c r="Y3" s="22"/>
      <c r="Z3" s="22"/>
      <c r="AA3" s="23"/>
      <c r="AB3" s="22"/>
      <c r="AC3" s="22"/>
      <c r="AD3" s="22"/>
      <c r="AE3" s="22"/>
      <c r="AF3" s="22"/>
      <c r="AG3" s="22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2"/>
      <c r="AW3" s="22"/>
      <c r="AX3" s="22"/>
      <c r="AY3" s="39"/>
      <c r="AZ3" s="40"/>
      <c r="BA3" s="40"/>
      <c r="BB3" s="23"/>
      <c r="BC3" s="22"/>
      <c r="BD3" s="22"/>
      <c r="BE3" s="39"/>
      <c r="BF3" s="40"/>
      <c r="BG3" s="40"/>
      <c r="BH3" s="39"/>
      <c r="BI3" s="40"/>
      <c r="BJ3" s="40"/>
      <c r="BK3" s="39"/>
      <c r="BL3" s="40"/>
      <c r="BM3" s="40"/>
      <c r="BN3" s="23"/>
      <c r="BO3" s="22"/>
      <c r="BP3" s="22"/>
      <c r="BQ3" s="39"/>
      <c r="BR3" s="40"/>
      <c r="BS3" s="40"/>
      <c r="BT3" s="23"/>
      <c r="BU3" s="22"/>
      <c r="BV3" s="22"/>
      <c r="BW3" s="23"/>
      <c r="BX3" s="22"/>
      <c r="BY3" s="22"/>
      <c r="BZ3" s="23"/>
      <c r="CA3" s="22"/>
      <c r="CB3" s="22"/>
    </row>
    <row r="4" spans="1:199" s="86" customFormat="1" ht="45" customHeight="1" x14ac:dyDescent="0.3">
      <c r="A4" s="105" t="s">
        <v>0</v>
      </c>
      <c r="B4" s="106"/>
      <c r="C4" s="99" t="s">
        <v>51</v>
      </c>
      <c r="D4" s="100"/>
      <c r="E4" s="101"/>
      <c r="F4" s="99" t="s">
        <v>47</v>
      </c>
      <c r="G4" s="100"/>
      <c r="H4" s="101"/>
      <c r="I4" s="99" t="s">
        <v>52</v>
      </c>
      <c r="J4" s="100"/>
      <c r="K4" s="101"/>
      <c r="L4" s="99" t="s">
        <v>59</v>
      </c>
      <c r="M4" s="100"/>
      <c r="N4" s="101"/>
      <c r="O4" s="99" t="s">
        <v>48</v>
      </c>
      <c r="P4" s="100"/>
      <c r="Q4" s="101"/>
      <c r="R4" s="99" t="s">
        <v>35</v>
      </c>
      <c r="S4" s="100"/>
      <c r="T4" s="101"/>
      <c r="U4" s="99" t="s">
        <v>65</v>
      </c>
      <c r="V4" s="100"/>
      <c r="W4" s="101"/>
      <c r="X4" s="99" t="s">
        <v>46</v>
      </c>
      <c r="Y4" s="100"/>
      <c r="Z4" s="101"/>
      <c r="AA4" s="99" t="s">
        <v>21</v>
      </c>
      <c r="AB4" s="100"/>
      <c r="AC4" s="101"/>
      <c r="AD4" s="99" t="s">
        <v>60</v>
      </c>
      <c r="AE4" s="100"/>
      <c r="AF4" s="101"/>
      <c r="AG4" s="99" t="s">
        <v>55</v>
      </c>
      <c r="AH4" s="100"/>
      <c r="AI4" s="101"/>
      <c r="AJ4" s="99" t="s">
        <v>57</v>
      </c>
      <c r="AK4" s="100"/>
      <c r="AL4" s="101"/>
      <c r="AM4" s="99" t="s">
        <v>36</v>
      </c>
      <c r="AN4" s="100"/>
      <c r="AO4" s="101"/>
      <c r="AP4" s="99" t="s">
        <v>24</v>
      </c>
      <c r="AQ4" s="100"/>
      <c r="AR4" s="101"/>
      <c r="AS4" s="99" t="s">
        <v>25</v>
      </c>
      <c r="AT4" s="100"/>
      <c r="AU4" s="101"/>
      <c r="AV4" s="102" t="s">
        <v>56</v>
      </c>
      <c r="AW4" s="103"/>
      <c r="AX4" s="104"/>
      <c r="AY4" s="99" t="s">
        <v>44</v>
      </c>
      <c r="AZ4" s="100"/>
      <c r="BA4" s="101"/>
      <c r="BB4" s="99" t="s">
        <v>26</v>
      </c>
      <c r="BC4" s="100"/>
      <c r="BD4" s="101"/>
      <c r="BE4" s="99" t="s">
        <v>58</v>
      </c>
      <c r="BF4" s="100"/>
      <c r="BG4" s="101"/>
      <c r="BH4" s="99" t="s">
        <v>49</v>
      </c>
      <c r="BI4" s="100"/>
      <c r="BJ4" s="101"/>
      <c r="BK4" s="99" t="s">
        <v>50</v>
      </c>
      <c r="BL4" s="100"/>
      <c r="BM4" s="101"/>
      <c r="BN4" s="99" t="s">
        <v>37</v>
      </c>
      <c r="BO4" s="100"/>
      <c r="BP4" s="101"/>
      <c r="BQ4" s="99" t="s">
        <v>41</v>
      </c>
      <c r="BR4" s="100"/>
      <c r="BS4" s="101"/>
      <c r="BT4" s="99" t="s">
        <v>38</v>
      </c>
      <c r="BU4" s="100"/>
      <c r="BV4" s="101"/>
      <c r="BW4" s="99" t="s">
        <v>39</v>
      </c>
      <c r="BX4" s="100"/>
      <c r="BY4" s="101"/>
      <c r="BZ4" s="83" t="s">
        <v>32</v>
      </c>
      <c r="CA4" s="84" t="s">
        <v>32</v>
      </c>
      <c r="CB4" s="85"/>
      <c r="CD4" s="87"/>
      <c r="CE4" s="87"/>
      <c r="CF4" s="87"/>
      <c r="CH4" s="87"/>
      <c r="CI4" s="87"/>
      <c r="CJ4" s="87"/>
      <c r="CL4" s="87"/>
      <c r="CM4" s="87"/>
      <c r="CN4" s="87"/>
      <c r="CP4" s="87"/>
      <c r="CQ4" s="87"/>
      <c r="CR4" s="87"/>
      <c r="CT4" s="87"/>
      <c r="CU4" s="87"/>
      <c r="CV4" s="87"/>
      <c r="CX4" s="87"/>
      <c r="CY4" s="87"/>
      <c r="CZ4" s="87"/>
      <c r="DB4" s="87"/>
      <c r="DC4" s="87"/>
      <c r="DD4" s="87"/>
      <c r="DF4" s="87"/>
      <c r="DG4" s="87"/>
      <c r="DH4" s="87"/>
      <c r="DJ4" s="87"/>
      <c r="DK4" s="87"/>
      <c r="DL4" s="87"/>
      <c r="DN4" s="87"/>
      <c r="DO4" s="87"/>
      <c r="DP4" s="87"/>
    </row>
    <row r="5" spans="1:199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2</v>
      </c>
      <c r="BU5" s="32" t="s">
        <v>3</v>
      </c>
      <c r="BV5" s="44" t="s">
        <v>4</v>
      </c>
      <c r="BW5" s="33" t="s">
        <v>2</v>
      </c>
      <c r="BX5" s="32" t="s">
        <v>3</v>
      </c>
      <c r="BY5" s="44" t="s">
        <v>4</v>
      </c>
      <c r="BZ5" s="33" t="s">
        <v>33</v>
      </c>
      <c r="CA5" s="34" t="s">
        <v>34</v>
      </c>
      <c r="CB5" s="6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55">
        <v>2006</v>
      </c>
      <c r="B6" s="56" t="s">
        <v>5</v>
      </c>
      <c r="C6" s="47">
        <v>0</v>
      </c>
      <c r="D6" s="7">
        <v>0</v>
      </c>
      <c r="E6" s="46">
        <v>0</v>
      </c>
      <c r="F6" s="47">
        <v>0</v>
      </c>
      <c r="G6" s="7">
        <v>0</v>
      </c>
      <c r="H6" s="46">
        <v>0</v>
      </c>
      <c r="I6" s="47">
        <v>0</v>
      </c>
      <c r="J6" s="7">
        <v>0</v>
      </c>
      <c r="K6" s="46">
        <v>0</v>
      </c>
      <c r="L6" s="47">
        <v>0</v>
      </c>
      <c r="M6" s="7">
        <v>0</v>
      </c>
      <c r="N6" s="46">
        <v>0</v>
      </c>
      <c r="O6" s="47">
        <v>0</v>
      </c>
      <c r="P6" s="7">
        <v>0</v>
      </c>
      <c r="Q6" s="46">
        <v>0</v>
      </c>
      <c r="R6" s="47">
        <v>0</v>
      </c>
      <c r="S6" s="7">
        <v>0</v>
      </c>
      <c r="T6" s="46">
        <v>0</v>
      </c>
      <c r="U6" s="47">
        <v>0</v>
      </c>
      <c r="V6" s="7">
        <v>0</v>
      </c>
      <c r="W6" s="46">
        <v>0</v>
      </c>
      <c r="X6" s="47">
        <v>0</v>
      </c>
      <c r="Y6" s="7">
        <v>0</v>
      </c>
      <c r="Z6" s="46">
        <v>0</v>
      </c>
      <c r="AA6" s="47">
        <v>0</v>
      </c>
      <c r="AB6" s="7">
        <v>0</v>
      </c>
      <c r="AC6" s="46">
        <v>0</v>
      </c>
      <c r="AD6" s="47">
        <v>0</v>
      </c>
      <c r="AE6" s="7">
        <v>0</v>
      </c>
      <c r="AF6" s="46">
        <v>0</v>
      </c>
      <c r="AG6" s="47">
        <v>0</v>
      </c>
      <c r="AH6" s="7">
        <v>0</v>
      </c>
      <c r="AI6" s="46">
        <v>0</v>
      </c>
      <c r="AJ6" s="47">
        <v>0</v>
      </c>
      <c r="AK6" s="7">
        <v>0</v>
      </c>
      <c r="AL6" s="46">
        <v>0</v>
      </c>
      <c r="AM6" s="47">
        <v>0</v>
      </c>
      <c r="AN6" s="7">
        <v>0</v>
      </c>
      <c r="AO6" s="46">
        <v>0</v>
      </c>
      <c r="AP6" s="47">
        <v>0</v>
      </c>
      <c r="AQ6" s="7">
        <v>0</v>
      </c>
      <c r="AR6" s="46">
        <v>0</v>
      </c>
      <c r="AS6" s="47">
        <v>0</v>
      </c>
      <c r="AT6" s="7">
        <v>0</v>
      </c>
      <c r="AU6" s="46">
        <v>0</v>
      </c>
      <c r="AV6" s="47">
        <v>0</v>
      </c>
      <c r="AW6" s="7">
        <v>0</v>
      </c>
      <c r="AX6" s="46">
        <v>0</v>
      </c>
      <c r="AY6" s="47">
        <v>0</v>
      </c>
      <c r="AZ6" s="7">
        <v>0</v>
      </c>
      <c r="BA6" s="46">
        <v>0</v>
      </c>
      <c r="BB6" s="47">
        <v>0</v>
      </c>
      <c r="BC6" s="7">
        <v>0</v>
      </c>
      <c r="BD6" s="46">
        <v>0</v>
      </c>
      <c r="BE6" s="47">
        <v>0</v>
      </c>
      <c r="BF6" s="7">
        <v>0</v>
      </c>
      <c r="BG6" s="46">
        <v>0</v>
      </c>
      <c r="BH6" s="47">
        <v>0</v>
      </c>
      <c r="BI6" s="7">
        <v>0</v>
      </c>
      <c r="BJ6" s="46">
        <v>0</v>
      </c>
      <c r="BK6" s="47">
        <v>0</v>
      </c>
      <c r="BL6" s="7">
        <v>0</v>
      </c>
      <c r="BM6" s="46">
        <v>0</v>
      </c>
      <c r="BN6" s="47">
        <v>0</v>
      </c>
      <c r="BO6" s="7">
        <v>0</v>
      </c>
      <c r="BP6" s="46">
        <v>0</v>
      </c>
      <c r="BQ6" s="47">
        <v>0</v>
      </c>
      <c r="BR6" s="7">
        <v>0</v>
      </c>
      <c r="BS6" s="46">
        <v>0</v>
      </c>
      <c r="BT6" s="47">
        <v>0</v>
      </c>
      <c r="BU6" s="7">
        <v>0</v>
      </c>
      <c r="BV6" s="46">
        <v>0</v>
      </c>
      <c r="BW6" s="45">
        <v>30</v>
      </c>
      <c r="BX6" s="14">
        <v>129</v>
      </c>
      <c r="BY6" s="46">
        <f>BX6/BW6*1000</f>
        <v>4300</v>
      </c>
      <c r="BZ6" s="9">
        <f t="shared" ref="BZ6:BZ31" si="0">SUM(BW6,BT6,BN6,BB6,AS6,AM6,AA6,R6)</f>
        <v>30</v>
      </c>
      <c r="CA6" s="15">
        <f t="shared" ref="CA6:CA31" si="1">SUM(BX6,BU6,BO6,BC6,AT6,AN6,AB6,S6)</f>
        <v>129</v>
      </c>
      <c r="CB6" s="6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</row>
    <row r="7" spans="1:199" x14ac:dyDescent="0.3">
      <c r="A7" s="55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7">
        <v>0</v>
      </c>
      <c r="S7" s="7">
        <v>0</v>
      </c>
      <c r="T7" s="46">
        <v>0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7">
        <v>0</v>
      </c>
      <c r="AB7" s="7">
        <v>0</v>
      </c>
      <c r="AC7" s="46">
        <v>0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47">
        <v>0</v>
      </c>
      <c r="BU7" s="7">
        <v>0</v>
      </c>
      <c r="BV7" s="46">
        <v>0</v>
      </c>
      <c r="BW7" s="47">
        <v>0</v>
      </c>
      <c r="BX7" s="7">
        <v>0</v>
      </c>
      <c r="BY7" s="46">
        <v>0</v>
      </c>
      <c r="BZ7" s="9">
        <f t="shared" si="0"/>
        <v>0</v>
      </c>
      <c r="CA7" s="15">
        <f t="shared" si="1"/>
        <v>0</v>
      </c>
      <c r="CB7" s="6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</row>
    <row r="8" spans="1:199" x14ac:dyDescent="0.3">
      <c r="A8" s="55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0</v>
      </c>
      <c r="N8" s="46">
        <v>0</v>
      </c>
      <c r="O8" s="47">
        <v>0</v>
      </c>
      <c r="P8" s="7">
        <v>0</v>
      </c>
      <c r="Q8" s="46">
        <v>0</v>
      </c>
      <c r="R8" s="47">
        <v>0</v>
      </c>
      <c r="S8" s="7">
        <v>0</v>
      </c>
      <c r="T8" s="46">
        <v>0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7">
        <v>0</v>
      </c>
      <c r="AB8" s="7">
        <v>0</v>
      </c>
      <c r="AC8" s="46">
        <v>0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3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5">
        <v>1</v>
      </c>
      <c r="BC8" s="14">
        <v>11</v>
      </c>
      <c r="BD8" s="46">
        <f>BC8/BB8*1000</f>
        <v>11000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7">
        <v>0</v>
      </c>
      <c r="BL8" s="7">
        <v>0</v>
      </c>
      <c r="BM8" s="46">
        <v>0</v>
      </c>
      <c r="BN8" s="47">
        <v>0</v>
      </c>
      <c r="BO8" s="7">
        <v>0</v>
      </c>
      <c r="BP8" s="46">
        <v>0</v>
      </c>
      <c r="BQ8" s="47">
        <v>0</v>
      </c>
      <c r="BR8" s="7">
        <v>0</v>
      </c>
      <c r="BS8" s="46">
        <v>0</v>
      </c>
      <c r="BT8" s="47">
        <v>0</v>
      </c>
      <c r="BU8" s="7">
        <v>0</v>
      </c>
      <c r="BV8" s="46">
        <v>0</v>
      </c>
      <c r="BW8" s="47">
        <v>0</v>
      </c>
      <c r="BX8" s="7">
        <v>0</v>
      </c>
      <c r="BY8" s="46">
        <v>0</v>
      </c>
      <c r="BZ8" s="9">
        <f t="shared" si="0"/>
        <v>1</v>
      </c>
      <c r="CA8" s="15">
        <f t="shared" si="1"/>
        <v>14</v>
      </c>
      <c r="CB8" s="6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</row>
    <row r="9" spans="1:199" x14ac:dyDescent="0.3">
      <c r="A9" s="55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7">
        <v>0</v>
      </c>
      <c r="S9" s="7">
        <v>0</v>
      </c>
      <c r="T9" s="46">
        <v>0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7">
        <v>0</v>
      </c>
      <c r="AB9" s="7">
        <v>0</v>
      </c>
      <c r="AC9" s="46">
        <v>0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47">
        <v>0</v>
      </c>
      <c r="BU9" s="7">
        <v>0</v>
      </c>
      <c r="BV9" s="46">
        <v>0</v>
      </c>
      <c r="BW9" s="47">
        <v>0</v>
      </c>
      <c r="BX9" s="7">
        <v>0</v>
      </c>
      <c r="BY9" s="46">
        <v>0</v>
      </c>
      <c r="BZ9" s="9">
        <f t="shared" si="0"/>
        <v>0</v>
      </c>
      <c r="CA9" s="15">
        <f t="shared" si="1"/>
        <v>0</v>
      </c>
      <c r="CB9" s="6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</row>
    <row r="10" spans="1:199" x14ac:dyDescent="0.3">
      <c r="A10" s="55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7">
        <v>0</v>
      </c>
      <c r="S10" s="7">
        <v>0</v>
      </c>
      <c r="T10" s="46">
        <v>0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7">
        <v>0</v>
      </c>
      <c r="AB10" s="7">
        <v>0</v>
      </c>
      <c r="AC10" s="46">
        <v>0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7">
        <v>0</v>
      </c>
      <c r="AZ10" s="7">
        <v>0</v>
      </c>
      <c r="BA10" s="46">
        <v>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47">
        <v>0</v>
      </c>
      <c r="BU10" s="7">
        <v>0</v>
      </c>
      <c r="BV10" s="46">
        <v>0</v>
      </c>
      <c r="BW10" s="47">
        <v>0</v>
      </c>
      <c r="BX10" s="7">
        <v>0</v>
      </c>
      <c r="BY10" s="46">
        <v>0</v>
      </c>
      <c r="BZ10" s="9">
        <f t="shared" si="0"/>
        <v>0</v>
      </c>
      <c r="CA10" s="15">
        <f t="shared" si="1"/>
        <v>0</v>
      </c>
      <c r="CB10" s="6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</row>
    <row r="11" spans="1:199" x14ac:dyDescent="0.3">
      <c r="A11" s="55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7">
        <v>0</v>
      </c>
      <c r="S11" s="7">
        <v>0</v>
      </c>
      <c r="T11" s="46">
        <v>0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7">
        <v>0</v>
      </c>
      <c r="AB11" s="7">
        <v>0</v>
      </c>
      <c r="AC11" s="46">
        <v>0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45">
        <v>1</v>
      </c>
      <c r="BU11" s="14">
        <v>4</v>
      </c>
      <c r="BV11" s="46">
        <f>BU11/BT11*1000</f>
        <v>4000</v>
      </c>
      <c r="BW11" s="47">
        <v>0</v>
      </c>
      <c r="BX11" s="7">
        <v>0</v>
      </c>
      <c r="BY11" s="46">
        <v>0</v>
      </c>
      <c r="BZ11" s="9">
        <f t="shared" si="0"/>
        <v>1</v>
      </c>
      <c r="CA11" s="15">
        <f t="shared" si="1"/>
        <v>4</v>
      </c>
      <c r="CB11" s="6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</row>
    <row r="12" spans="1:199" x14ac:dyDescent="0.3">
      <c r="A12" s="55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7">
        <v>0</v>
      </c>
      <c r="M12" s="7">
        <v>0</v>
      </c>
      <c r="N12" s="46">
        <v>0</v>
      </c>
      <c r="O12" s="47">
        <v>0</v>
      </c>
      <c r="P12" s="7">
        <v>0</v>
      </c>
      <c r="Q12" s="46">
        <v>0</v>
      </c>
      <c r="R12" s="47">
        <v>0</v>
      </c>
      <c r="S12" s="7">
        <v>0</v>
      </c>
      <c r="T12" s="46">
        <v>0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7">
        <v>0</v>
      </c>
      <c r="AB12" s="7">
        <v>0</v>
      </c>
      <c r="AC12" s="46">
        <v>0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47">
        <v>0</v>
      </c>
      <c r="BU12" s="7">
        <v>0</v>
      </c>
      <c r="BV12" s="46">
        <v>0</v>
      </c>
      <c r="BW12" s="47">
        <v>0</v>
      </c>
      <c r="BX12" s="7">
        <v>2</v>
      </c>
      <c r="BY12" s="46">
        <v>0</v>
      </c>
      <c r="BZ12" s="9">
        <f t="shared" si="0"/>
        <v>0</v>
      </c>
      <c r="CA12" s="15">
        <f t="shared" si="1"/>
        <v>2</v>
      </c>
      <c r="CB12" s="6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</row>
    <row r="13" spans="1:199" x14ac:dyDescent="0.3">
      <c r="A13" s="55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0</v>
      </c>
      <c r="Q13" s="46">
        <v>0</v>
      </c>
      <c r="R13" s="47">
        <v>0</v>
      </c>
      <c r="S13" s="7">
        <v>0</v>
      </c>
      <c r="T13" s="46">
        <v>0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7">
        <v>0</v>
      </c>
      <c r="AB13" s="7">
        <v>0</v>
      </c>
      <c r="AC13" s="46">
        <v>0</v>
      </c>
      <c r="AD13" s="47">
        <v>0</v>
      </c>
      <c r="AE13" s="7">
        <v>0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0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47">
        <v>0</v>
      </c>
      <c r="BU13" s="7">
        <v>0</v>
      </c>
      <c r="BV13" s="46">
        <v>0</v>
      </c>
      <c r="BW13" s="47">
        <v>0</v>
      </c>
      <c r="BX13" s="7">
        <v>2</v>
      </c>
      <c r="BY13" s="46">
        <v>0</v>
      </c>
      <c r="BZ13" s="9">
        <f t="shared" si="0"/>
        <v>0</v>
      </c>
      <c r="CA13" s="15">
        <f t="shared" si="1"/>
        <v>2</v>
      </c>
      <c r="CB13" s="6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</row>
    <row r="14" spans="1:199" x14ac:dyDescent="0.3">
      <c r="A14" s="55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7">
        <v>0</v>
      </c>
      <c r="S14" s="7">
        <v>0</v>
      </c>
      <c r="T14" s="46">
        <v>0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7">
        <v>0</v>
      </c>
      <c r="AB14" s="7">
        <v>0</v>
      </c>
      <c r="AC14" s="46">
        <v>0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47">
        <v>0</v>
      </c>
      <c r="BU14" s="7">
        <v>0</v>
      </c>
      <c r="BV14" s="46">
        <v>0</v>
      </c>
      <c r="BW14" s="47">
        <v>0</v>
      </c>
      <c r="BX14" s="7">
        <v>0</v>
      </c>
      <c r="BY14" s="46">
        <v>0</v>
      </c>
      <c r="BZ14" s="9">
        <f t="shared" si="0"/>
        <v>0</v>
      </c>
      <c r="CA14" s="15">
        <f t="shared" si="1"/>
        <v>0</v>
      </c>
      <c r="CB14" s="6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</row>
    <row r="15" spans="1:199" x14ac:dyDescent="0.3">
      <c r="A15" s="55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7">
        <v>0</v>
      </c>
      <c r="AB15" s="7">
        <v>0</v>
      </c>
      <c r="AC15" s="46">
        <v>0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7">
        <v>0</v>
      </c>
      <c r="AZ15" s="7">
        <v>0</v>
      </c>
      <c r="BA15" s="46">
        <v>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47">
        <v>0</v>
      </c>
      <c r="BU15" s="7">
        <v>0</v>
      </c>
      <c r="BV15" s="46">
        <v>0</v>
      </c>
      <c r="BW15" s="47">
        <v>0</v>
      </c>
      <c r="BX15" s="7">
        <v>0</v>
      </c>
      <c r="BY15" s="46">
        <v>0</v>
      </c>
      <c r="BZ15" s="9">
        <f t="shared" si="0"/>
        <v>0</v>
      </c>
      <c r="CA15" s="15">
        <f t="shared" si="1"/>
        <v>0</v>
      </c>
      <c r="CB15" s="6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</row>
    <row r="16" spans="1:199" x14ac:dyDescent="0.3">
      <c r="A16" s="55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7">
        <v>0</v>
      </c>
      <c r="S16" s="7">
        <v>0</v>
      </c>
      <c r="T16" s="46">
        <v>0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7">
        <v>0</v>
      </c>
      <c r="AB16" s="7">
        <v>0</v>
      </c>
      <c r="AC16" s="46">
        <v>0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47">
        <v>0</v>
      </c>
      <c r="BU16" s="7">
        <v>0</v>
      </c>
      <c r="BV16" s="46">
        <v>0</v>
      </c>
      <c r="BW16" s="47">
        <v>0</v>
      </c>
      <c r="BX16" s="7">
        <v>5</v>
      </c>
      <c r="BY16" s="46">
        <v>0</v>
      </c>
      <c r="BZ16" s="9">
        <f t="shared" si="0"/>
        <v>0</v>
      </c>
      <c r="CA16" s="15">
        <f t="shared" si="1"/>
        <v>5</v>
      </c>
      <c r="CB16" s="6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</row>
    <row r="17" spans="1:195" x14ac:dyDescent="0.3">
      <c r="A17" s="55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7">
        <v>0</v>
      </c>
      <c r="AB17" s="7">
        <v>0</v>
      </c>
      <c r="AC17" s="46">
        <v>0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47">
        <v>0</v>
      </c>
      <c r="BU17" s="7">
        <v>0</v>
      </c>
      <c r="BV17" s="46">
        <v>0</v>
      </c>
      <c r="BW17" s="47">
        <v>0</v>
      </c>
      <c r="BX17" s="7">
        <v>0</v>
      </c>
      <c r="BY17" s="46">
        <v>0</v>
      </c>
      <c r="BZ17" s="9">
        <f t="shared" si="0"/>
        <v>0</v>
      </c>
      <c r="CA17" s="15">
        <f t="shared" si="1"/>
        <v>0</v>
      </c>
      <c r="CB17" s="6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</row>
    <row r="18" spans="1:195" s="5" customFormat="1" ht="15" thickBot="1" x14ac:dyDescent="0.35">
      <c r="A18" s="57"/>
      <c r="B18" s="58" t="s">
        <v>17</v>
      </c>
      <c r="C18" s="48">
        <f>SUM(C6:C17)</f>
        <v>0</v>
      </c>
      <c r="D18" s="41">
        <f>SUM(D6:D17)</f>
        <v>0</v>
      </c>
      <c r="E18" s="49"/>
      <c r="F18" s="48">
        <f>SUM(F6:F17)</f>
        <v>0</v>
      </c>
      <c r="G18" s="41">
        <f>SUM(G6:G17)</f>
        <v>0</v>
      </c>
      <c r="H18" s="49"/>
      <c r="I18" s="48">
        <f>SUM(I6:I17)</f>
        <v>0</v>
      </c>
      <c r="J18" s="41">
        <f>SUM(J6:J17)</f>
        <v>0</v>
      </c>
      <c r="K18" s="49"/>
      <c r="L18" s="48">
        <f>SUM(L6:L17)</f>
        <v>0</v>
      </c>
      <c r="M18" s="41">
        <f>SUM(M6:M17)</f>
        <v>0</v>
      </c>
      <c r="N18" s="49"/>
      <c r="O18" s="48">
        <f>SUM(O6:O17)</f>
        <v>0</v>
      </c>
      <c r="P18" s="41">
        <f>SUM(P6:P17)</f>
        <v>0</v>
      </c>
      <c r="Q18" s="49"/>
      <c r="R18" s="48">
        <f>SUM(R6:R17)</f>
        <v>0</v>
      </c>
      <c r="S18" s="41">
        <f>SUM(S6:S17)</f>
        <v>0</v>
      </c>
      <c r="T18" s="49"/>
      <c r="U18" s="48">
        <f>SUM(U6:U17)</f>
        <v>0</v>
      </c>
      <c r="V18" s="41">
        <f>SUM(V6:V17)</f>
        <v>0</v>
      </c>
      <c r="W18" s="49"/>
      <c r="X18" s="48">
        <f t="shared" ref="X18:Y18" si="2">SUM(X6:X17)</f>
        <v>0</v>
      </c>
      <c r="Y18" s="41">
        <f t="shared" si="2"/>
        <v>0</v>
      </c>
      <c r="Z18" s="49"/>
      <c r="AA18" s="48">
        <f t="shared" ref="AA18" si="3">SUM(AA6:AA17)</f>
        <v>0</v>
      </c>
      <c r="AB18" s="41">
        <f t="shared" ref="AB18" si="4">SUM(AB6:AB17)</f>
        <v>0</v>
      </c>
      <c r="AC18" s="49"/>
      <c r="AD18" s="48">
        <f t="shared" ref="AD18:AE18" si="5">SUM(AD6:AD17)</f>
        <v>0</v>
      </c>
      <c r="AE18" s="41">
        <f t="shared" si="5"/>
        <v>0</v>
      </c>
      <c r="AF18" s="49"/>
      <c r="AG18" s="48">
        <f t="shared" ref="AG18:AH18" si="6">SUM(AG6:AG17)</f>
        <v>0</v>
      </c>
      <c r="AH18" s="41">
        <f t="shared" si="6"/>
        <v>0</v>
      </c>
      <c r="AI18" s="49"/>
      <c r="AJ18" s="48">
        <f t="shared" ref="AJ18:AK18" si="7">SUM(AJ6:AJ17)</f>
        <v>0</v>
      </c>
      <c r="AK18" s="41">
        <f t="shared" si="7"/>
        <v>0</v>
      </c>
      <c r="AL18" s="49"/>
      <c r="AM18" s="48">
        <f t="shared" ref="AM18" si="8">SUM(AM6:AM17)</f>
        <v>0</v>
      </c>
      <c r="AN18" s="41">
        <f t="shared" ref="AN18" si="9">SUM(AN6:AN17)</f>
        <v>0</v>
      </c>
      <c r="AO18" s="49"/>
      <c r="AP18" s="48">
        <f t="shared" ref="AP18:AQ18" si="10">SUM(AP6:AP17)</f>
        <v>0</v>
      </c>
      <c r="AQ18" s="41">
        <f t="shared" si="10"/>
        <v>0</v>
      </c>
      <c r="AR18" s="49"/>
      <c r="AS18" s="48">
        <f t="shared" ref="AS18" si="11">SUM(AS6:AS17)</f>
        <v>0</v>
      </c>
      <c r="AT18" s="41">
        <f t="shared" ref="AT18" si="12">SUM(AT6:AT17)</f>
        <v>3</v>
      </c>
      <c r="AU18" s="49"/>
      <c r="AV18" s="48">
        <f t="shared" ref="AV18:AW18" si="13">SUM(AV6:AV17)</f>
        <v>0</v>
      </c>
      <c r="AW18" s="41">
        <f t="shared" si="13"/>
        <v>0</v>
      </c>
      <c r="AX18" s="49"/>
      <c r="AY18" s="48">
        <f>SUM(AY6:AY17)</f>
        <v>0</v>
      </c>
      <c r="AZ18" s="41">
        <f>SUM(AZ6:AZ17)</f>
        <v>0</v>
      </c>
      <c r="BA18" s="49"/>
      <c r="BB18" s="48">
        <f t="shared" ref="BB18" si="14">SUM(BB6:BB17)</f>
        <v>1</v>
      </c>
      <c r="BC18" s="41">
        <f t="shared" ref="BC18" si="15">SUM(BC6:BC17)</f>
        <v>11</v>
      </c>
      <c r="BD18" s="49"/>
      <c r="BE18" s="48">
        <f>SUM(BE6:BE17)</f>
        <v>0</v>
      </c>
      <c r="BF18" s="41">
        <f>SUM(BF6:BF17)</f>
        <v>0</v>
      </c>
      <c r="BG18" s="49"/>
      <c r="BH18" s="48">
        <f>SUM(BH6:BH17)</f>
        <v>0</v>
      </c>
      <c r="BI18" s="41">
        <f>SUM(BI6:BI17)</f>
        <v>0</v>
      </c>
      <c r="BJ18" s="49"/>
      <c r="BK18" s="48">
        <f>SUM(BK6:BK17)</f>
        <v>0</v>
      </c>
      <c r="BL18" s="41">
        <f>SUM(BL6:BL17)</f>
        <v>0</v>
      </c>
      <c r="BM18" s="49"/>
      <c r="BN18" s="48">
        <f t="shared" ref="BN18" si="16">SUM(BN6:BN17)</f>
        <v>0</v>
      </c>
      <c r="BO18" s="41">
        <f t="shared" ref="BO18" si="17">SUM(BO6:BO17)</f>
        <v>0</v>
      </c>
      <c r="BP18" s="49"/>
      <c r="BQ18" s="48">
        <f>SUM(BQ6:BQ17)</f>
        <v>0</v>
      </c>
      <c r="BR18" s="41">
        <f>SUM(BR6:BR17)</f>
        <v>0</v>
      </c>
      <c r="BS18" s="49"/>
      <c r="BT18" s="48">
        <f t="shared" ref="BT18" si="18">SUM(BT6:BT17)</f>
        <v>1</v>
      </c>
      <c r="BU18" s="41">
        <f t="shared" ref="BU18" si="19">SUM(BU6:BU17)</f>
        <v>4</v>
      </c>
      <c r="BV18" s="49"/>
      <c r="BW18" s="48">
        <f t="shared" ref="BW18" si="20">SUM(BW6:BW17)</f>
        <v>30</v>
      </c>
      <c r="BX18" s="41">
        <f t="shared" ref="BX18" si="21">SUM(BX6:BX17)</f>
        <v>138</v>
      </c>
      <c r="BY18" s="49"/>
      <c r="BZ18" s="42">
        <f t="shared" si="0"/>
        <v>32</v>
      </c>
      <c r="CA18" s="43">
        <f t="shared" si="1"/>
        <v>156</v>
      </c>
      <c r="CB18" s="6"/>
      <c r="CC18" s="4"/>
      <c r="CD18" s="1"/>
      <c r="CE18" s="1"/>
      <c r="CF18" s="1"/>
      <c r="CG18" s="4"/>
      <c r="CH18" s="1"/>
      <c r="CI18" s="1"/>
      <c r="CJ18" s="1"/>
      <c r="CK18" s="4"/>
      <c r="CL18" s="1"/>
      <c r="CM18" s="1"/>
      <c r="CN18" s="1"/>
      <c r="CO18" s="4"/>
      <c r="CP18" s="1"/>
      <c r="CQ18" s="1"/>
      <c r="CR18" s="1"/>
      <c r="CS18" s="4"/>
      <c r="CT18" s="1"/>
      <c r="CU18" s="1"/>
      <c r="CV18" s="1"/>
      <c r="CW18" s="4"/>
      <c r="CX18" s="1"/>
      <c r="CY18" s="1"/>
      <c r="CZ18" s="1"/>
      <c r="DA18" s="4"/>
      <c r="DB18" s="1"/>
      <c r="DC18" s="1"/>
      <c r="DD18" s="1"/>
      <c r="DE18" s="4"/>
      <c r="DF18" s="1"/>
      <c r="DG18" s="1"/>
      <c r="DH18" s="1"/>
      <c r="DI18" s="4"/>
      <c r="DJ18" s="1"/>
      <c r="DK18" s="1"/>
      <c r="DL18" s="1"/>
      <c r="DM18" s="4"/>
      <c r="DN18" s="1"/>
      <c r="DO18" s="1"/>
      <c r="DP18" s="1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50">
        <v>0</v>
      </c>
      <c r="S19" s="25">
        <v>0</v>
      </c>
      <c r="T19" s="51">
        <v>0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50">
        <v>0</v>
      </c>
      <c r="AB19" s="25">
        <v>0</v>
      </c>
      <c r="AC19" s="51">
        <v>0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0</v>
      </c>
      <c r="BP19" s="51">
        <v>0</v>
      </c>
      <c r="BQ19" s="50">
        <v>0</v>
      </c>
      <c r="BR19" s="25">
        <v>0</v>
      </c>
      <c r="BS19" s="51">
        <v>0</v>
      </c>
      <c r="BT19" s="50">
        <v>0</v>
      </c>
      <c r="BU19" s="25">
        <v>0</v>
      </c>
      <c r="BV19" s="51">
        <v>0</v>
      </c>
      <c r="BW19" s="50">
        <v>0</v>
      </c>
      <c r="BX19" s="25">
        <v>0</v>
      </c>
      <c r="BY19" s="51">
        <v>0</v>
      </c>
      <c r="BZ19" s="27">
        <f t="shared" si="0"/>
        <v>0</v>
      </c>
      <c r="CA19" s="28">
        <f t="shared" si="1"/>
        <v>0</v>
      </c>
      <c r="CB19" s="6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</row>
    <row r="20" spans="1:195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7">
        <v>0</v>
      </c>
      <c r="S20" s="7">
        <v>0</v>
      </c>
      <c r="T20" s="46">
        <v>0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7">
        <v>0</v>
      </c>
      <c r="AB20" s="7">
        <v>0</v>
      </c>
      <c r="AC20" s="46">
        <v>0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1</v>
      </c>
      <c r="BP20" s="46">
        <v>0</v>
      </c>
      <c r="BQ20" s="47">
        <v>0</v>
      </c>
      <c r="BR20" s="7">
        <v>0</v>
      </c>
      <c r="BS20" s="46">
        <v>0</v>
      </c>
      <c r="BT20" s="47">
        <v>0</v>
      </c>
      <c r="BU20" s="7">
        <v>0</v>
      </c>
      <c r="BV20" s="46">
        <v>0</v>
      </c>
      <c r="BW20" s="47">
        <v>0</v>
      </c>
      <c r="BX20" s="7">
        <v>0</v>
      </c>
      <c r="BY20" s="46">
        <v>0</v>
      </c>
      <c r="BZ20" s="9">
        <f t="shared" si="0"/>
        <v>0</v>
      </c>
      <c r="CA20" s="15">
        <f t="shared" si="1"/>
        <v>1</v>
      </c>
      <c r="CB20" s="6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</row>
    <row r="21" spans="1:195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7">
        <v>0</v>
      </c>
      <c r="S21" s="7">
        <v>0</v>
      </c>
      <c r="T21" s="46">
        <v>0</v>
      </c>
      <c r="U21" s="47">
        <v>0</v>
      </c>
      <c r="V21" s="7">
        <v>0</v>
      </c>
      <c r="W21" s="46">
        <v>0</v>
      </c>
      <c r="X21" s="47">
        <v>0</v>
      </c>
      <c r="Y21" s="7">
        <v>0</v>
      </c>
      <c r="Z21" s="46">
        <v>0</v>
      </c>
      <c r="AA21" s="47">
        <v>0</v>
      </c>
      <c r="AB21" s="7">
        <v>0</v>
      </c>
      <c r="AC21" s="46">
        <v>0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47">
        <v>0</v>
      </c>
      <c r="BU21" s="7">
        <v>0</v>
      </c>
      <c r="BV21" s="46">
        <v>0</v>
      </c>
      <c r="BW21" s="47">
        <v>0</v>
      </c>
      <c r="BX21" s="7">
        <v>3</v>
      </c>
      <c r="BY21" s="46">
        <v>0</v>
      </c>
      <c r="BZ21" s="9">
        <f t="shared" si="0"/>
        <v>0</v>
      </c>
      <c r="CA21" s="15">
        <f t="shared" si="1"/>
        <v>3</v>
      </c>
      <c r="CB21" s="6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</row>
    <row r="22" spans="1:195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0</v>
      </c>
      <c r="N22" s="46">
        <v>0</v>
      </c>
      <c r="O22" s="47">
        <v>0</v>
      </c>
      <c r="P22" s="7">
        <v>0</v>
      </c>
      <c r="Q22" s="46">
        <v>0</v>
      </c>
      <c r="R22" s="47">
        <v>0</v>
      </c>
      <c r="S22" s="7">
        <v>0</v>
      </c>
      <c r="T22" s="46">
        <v>0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7">
        <v>0</v>
      </c>
      <c r="AB22" s="7">
        <v>0</v>
      </c>
      <c r="AC22" s="46">
        <v>0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47">
        <v>0</v>
      </c>
      <c r="BU22" s="7">
        <v>0</v>
      </c>
      <c r="BV22" s="46">
        <v>0</v>
      </c>
      <c r="BW22" s="47">
        <v>0</v>
      </c>
      <c r="BX22" s="7">
        <v>0</v>
      </c>
      <c r="BY22" s="46">
        <v>0</v>
      </c>
      <c r="BZ22" s="9">
        <f t="shared" si="0"/>
        <v>0</v>
      </c>
      <c r="CA22" s="15">
        <f t="shared" si="1"/>
        <v>0</v>
      </c>
      <c r="CB22" s="6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</row>
    <row r="23" spans="1:195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7">
        <v>0</v>
      </c>
      <c r="S23" s="7">
        <v>0</v>
      </c>
      <c r="T23" s="46">
        <v>0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7">
        <v>0</v>
      </c>
      <c r="AB23" s="7">
        <v>0</v>
      </c>
      <c r="AC23" s="46">
        <v>0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0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47">
        <v>0</v>
      </c>
      <c r="BU23" s="7">
        <v>0</v>
      </c>
      <c r="BV23" s="46">
        <v>0</v>
      </c>
      <c r="BW23" s="47">
        <v>0</v>
      </c>
      <c r="BX23" s="7">
        <v>0</v>
      </c>
      <c r="BY23" s="46">
        <v>0</v>
      </c>
      <c r="BZ23" s="9">
        <f t="shared" si="0"/>
        <v>0</v>
      </c>
      <c r="CA23" s="15">
        <f t="shared" si="1"/>
        <v>0</v>
      </c>
      <c r="CB23" s="6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</row>
    <row r="24" spans="1:195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7">
        <v>0</v>
      </c>
      <c r="S24" s="7">
        <v>0</v>
      </c>
      <c r="T24" s="46">
        <v>0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7">
        <v>0</v>
      </c>
      <c r="AB24" s="7">
        <v>0</v>
      </c>
      <c r="AC24" s="46">
        <v>0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0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47">
        <v>0</v>
      </c>
      <c r="BU24" s="7">
        <v>0</v>
      </c>
      <c r="BV24" s="46">
        <v>0</v>
      </c>
      <c r="BW24" s="47">
        <v>0</v>
      </c>
      <c r="BX24" s="7">
        <v>11</v>
      </c>
      <c r="BY24" s="46">
        <v>0</v>
      </c>
      <c r="BZ24" s="9">
        <f t="shared" si="0"/>
        <v>0</v>
      </c>
      <c r="CA24" s="15">
        <f t="shared" si="1"/>
        <v>11</v>
      </c>
      <c r="CB24" s="6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</row>
    <row r="25" spans="1:195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7">
        <v>0</v>
      </c>
      <c r="S25" s="7">
        <v>0</v>
      </c>
      <c r="T25" s="46">
        <v>0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7">
        <v>0</v>
      </c>
      <c r="AB25" s="7">
        <v>0</v>
      </c>
      <c r="AC25" s="46">
        <v>0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1</v>
      </c>
      <c r="BP25" s="46">
        <v>0</v>
      </c>
      <c r="BQ25" s="47">
        <v>0</v>
      </c>
      <c r="BR25" s="7">
        <v>0</v>
      </c>
      <c r="BS25" s="46">
        <v>0</v>
      </c>
      <c r="BT25" s="47">
        <v>0</v>
      </c>
      <c r="BU25" s="7">
        <v>0</v>
      </c>
      <c r="BV25" s="46">
        <v>0</v>
      </c>
      <c r="BW25" s="45">
        <v>1</v>
      </c>
      <c r="BX25" s="14">
        <v>5</v>
      </c>
      <c r="BY25" s="46">
        <f>BX25/BW25*1000</f>
        <v>5000</v>
      </c>
      <c r="BZ25" s="9">
        <f t="shared" si="0"/>
        <v>1</v>
      </c>
      <c r="CA25" s="15">
        <f t="shared" si="1"/>
        <v>6</v>
      </c>
      <c r="CB25" s="6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</row>
    <row r="26" spans="1:195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7">
        <v>0</v>
      </c>
      <c r="AB26" s="7">
        <v>0</v>
      </c>
      <c r="AC26" s="46">
        <v>0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47">
        <v>0</v>
      </c>
      <c r="BU26" s="7">
        <v>0</v>
      </c>
      <c r="BV26" s="46">
        <v>0</v>
      </c>
      <c r="BW26" s="47">
        <v>0</v>
      </c>
      <c r="BX26" s="7">
        <v>0</v>
      </c>
      <c r="BY26" s="46">
        <v>0</v>
      </c>
      <c r="BZ26" s="9">
        <f t="shared" si="0"/>
        <v>0</v>
      </c>
      <c r="CA26" s="15">
        <f t="shared" si="1"/>
        <v>0</v>
      </c>
      <c r="CB26" s="6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</row>
    <row r="27" spans="1:195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0</v>
      </c>
      <c r="N27" s="46">
        <v>0</v>
      </c>
      <c r="O27" s="47">
        <v>0</v>
      </c>
      <c r="P27" s="7">
        <v>0</v>
      </c>
      <c r="Q27" s="46">
        <v>0</v>
      </c>
      <c r="R27" s="47">
        <v>0</v>
      </c>
      <c r="S27" s="7">
        <v>0</v>
      </c>
      <c r="T27" s="46">
        <v>0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7">
        <v>0</v>
      </c>
      <c r="AB27" s="7">
        <v>0</v>
      </c>
      <c r="AC27" s="46">
        <v>0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45">
        <v>2</v>
      </c>
      <c r="BU27" s="14">
        <v>14</v>
      </c>
      <c r="BV27" s="46">
        <f>BU27/BT27*1000</f>
        <v>7000</v>
      </c>
      <c r="BW27" s="47">
        <v>0</v>
      </c>
      <c r="BX27" s="7">
        <v>1</v>
      </c>
      <c r="BY27" s="46">
        <v>0</v>
      </c>
      <c r="BZ27" s="9">
        <f t="shared" si="0"/>
        <v>2</v>
      </c>
      <c r="CA27" s="15">
        <f t="shared" si="1"/>
        <v>15</v>
      </c>
      <c r="CB27" s="6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</row>
    <row r="28" spans="1:195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7">
        <v>0</v>
      </c>
      <c r="S28" s="7">
        <v>0</v>
      </c>
      <c r="T28" s="46">
        <v>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7">
        <v>0</v>
      </c>
      <c r="AB28" s="7">
        <v>0</v>
      </c>
      <c r="AC28" s="46">
        <v>0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0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47">
        <v>0</v>
      </c>
      <c r="BU28" s="7">
        <v>0</v>
      </c>
      <c r="BV28" s="46">
        <v>0</v>
      </c>
      <c r="BW28" s="45">
        <v>30</v>
      </c>
      <c r="BX28" s="14">
        <v>268</v>
      </c>
      <c r="BY28" s="46">
        <f>BX28/BW28*1000</f>
        <v>8933.3333333333339</v>
      </c>
      <c r="BZ28" s="9">
        <f t="shared" si="0"/>
        <v>30</v>
      </c>
      <c r="CA28" s="15">
        <f t="shared" si="1"/>
        <v>268</v>
      </c>
      <c r="CB28" s="6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</row>
    <row r="29" spans="1:195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7">
        <v>0</v>
      </c>
      <c r="S29" s="7">
        <v>0</v>
      </c>
      <c r="T29" s="46">
        <v>0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7">
        <v>0</v>
      </c>
      <c r="AB29" s="7">
        <v>0</v>
      </c>
      <c r="AC29" s="46">
        <v>0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47">
        <v>0</v>
      </c>
      <c r="BU29" s="7">
        <v>0</v>
      </c>
      <c r="BV29" s="46">
        <v>0</v>
      </c>
      <c r="BW29" s="47">
        <v>0</v>
      </c>
      <c r="BX29" s="7">
        <v>0</v>
      </c>
      <c r="BY29" s="46">
        <v>0</v>
      </c>
      <c r="BZ29" s="9">
        <f t="shared" si="0"/>
        <v>0</v>
      </c>
      <c r="CA29" s="15">
        <f t="shared" si="1"/>
        <v>0</v>
      </c>
      <c r="CB29" s="6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</row>
    <row r="30" spans="1:195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0</v>
      </c>
      <c r="N30" s="46">
        <v>0</v>
      </c>
      <c r="O30" s="47">
        <v>0</v>
      </c>
      <c r="P30" s="7">
        <v>0</v>
      </c>
      <c r="Q30" s="46">
        <v>0</v>
      </c>
      <c r="R30" s="47">
        <v>0</v>
      </c>
      <c r="S30" s="7">
        <v>0</v>
      </c>
      <c r="T30" s="46">
        <v>0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7">
        <v>0</v>
      </c>
      <c r="AB30" s="7">
        <v>0</v>
      </c>
      <c r="AC30" s="46">
        <v>0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47">
        <v>0</v>
      </c>
      <c r="BU30" s="7">
        <v>0</v>
      </c>
      <c r="BV30" s="46">
        <v>0</v>
      </c>
      <c r="BW30" s="47">
        <v>0</v>
      </c>
      <c r="BX30" s="7">
        <v>0</v>
      </c>
      <c r="BY30" s="46">
        <v>0</v>
      </c>
      <c r="BZ30" s="9">
        <f t="shared" si="0"/>
        <v>0</v>
      </c>
      <c r="CA30" s="15">
        <f t="shared" si="1"/>
        <v>0</v>
      </c>
      <c r="CB30" s="6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</row>
    <row r="31" spans="1:195" s="5" customFormat="1" ht="15" thickBot="1" x14ac:dyDescent="0.35">
      <c r="A31" s="57"/>
      <c r="B31" s="58" t="s">
        <v>17</v>
      </c>
      <c r="C31" s="48">
        <f>SUM(C19:C30)</f>
        <v>0</v>
      </c>
      <c r="D31" s="41">
        <f>SUM(D19:D30)</f>
        <v>0</v>
      </c>
      <c r="E31" s="49"/>
      <c r="F31" s="48">
        <f>SUM(F19:F30)</f>
        <v>0</v>
      </c>
      <c r="G31" s="41">
        <f>SUM(G19:G30)</f>
        <v>0</v>
      </c>
      <c r="H31" s="49"/>
      <c r="I31" s="48">
        <f>SUM(I19:I30)</f>
        <v>0</v>
      </c>
      <c r="J31" s="41">
        <f>SUM(J19:J30)</f>
        <v>0</v>
      </c>
      <c r="K31" s="49"/>
      <c r="L31" s="48">
        <f>SUM(L19:L30)</f>
        <v>0</v>
      </c>
      <c r="M31" s="41">
        <f>SUM(M19:M30)</f>
        <v>0</v>
      </c>
      <c r="N31" s="49"/>
      <c r="O31" s="48">
        <f>SUM(O19:O30)</f>
        <v>0</v>
      </c>
      <c r="P31" s="41">
        <f>SUM(P19:P30)</f>
        <v>0</v>
      </c>
      <c r="Q31" s="49"/>
      <c r="R31" s="48">
        <f>SUM(R19:R30)</f>
        <v>0</v>
      </c>
      <c r="S31" s="41">
        <f>SUM(S19:S30)</f>
        <v>0</v>
      </c>
      <c r="T31" s="49"/>
      <c r="U31" s="48">
        <f>SUM(U19:U30)</f>
        <v>0</v>
      </c>
      <c r="V31" s="41">
        <f>SUM(V19:V30)</f>
        <v>0</v>
      </c>
      <c r="W31" s="49"/>
      <c r="X31" s="48">
        <f t="shared" ref="X31:Y31" si="22">SUM(X19:X30)</f>
        <v>0</v>
      </c>
      <c r="Y31" s="41">
        <f t="shared" si="22"/>
        <v>0</v>
      </c>
      <c r="Z31" s="49"/>
      <c r="AA31" s="48">
        <f t="shared" ref="AA31" si="23">SUM(AA19:AA30)</f>
        <v>0</v>
      </c>
      <c r="AB31" s="41">
        <f t="shared" ref="AB31" si="24">SUM(AB19:AB30)</f>
        <v>0</v>
      </c>
      <c r="AC31" s="49"/>
      <c r="AD31" s="48">
        <f t="shared" ref="AD31:AE31" si="25">SUM(AD19:AD30)</f>
        <v>0</v>
      </c>
      <c r="AE31" s="41">
        <f t="shared" si="25"/>
        <v>0</v>
      </c>
      <c r="AF31" s="49"/>
      <c r="AG31" s="48">
        <f t="shared" ref="AG31:AH31" si="26">SUM(AG19:AG30)</f>
        <v>0</v>
      </c>
      <c r="AH31" s="41">
        <f t="shared" si="26"/>
        <v>0</v>
      </c>
      <c r="AI31" s="49"/>
      <c r="AJ31" s="48">
        <f t="shared" ref="AJ31:AK31" si="27">SUM(AJ19:AJ30)</f>
        <v>0</v>
      </c>
      <c r="AK31" s="41">
        <f t="shared" si="27"/>
        <v>0</v>
      </c>
      <c r="AL31" s="49"/>
      <c r="AM31" s="48">
        <f t="shared" ref="AM31" si="28">SUM(AM19:AM30)</f>
        <v>0</v>
      </c>
      <c r="AN31" s="41">
        <f t="shared" ref="AN31" si="29">SUM(AN19:AN30)</f>
        <v>0</v>
      </c>
      <c r="AO31" s="49"/>
      <c r="AP31" s="48">
        <f t="shared" ref="AP31:AQ31" si="30">SUM(AP19:AP30)</f>
        <v>0</v>
      </c>
      <c r="AQ31" s="41">
        <f t="shared" si="30"/>
        <v>0</v>
      </c>
      <c r="AR31" s="49"/>
      <c r="AS31" s="48">
        <f t="shared" ref="AS31" si="31">SUM(AS19:AS30)</f>
        <v>0</v>
      </c>
      <c r="AT31" s="41">
        <f t="shared" ref="AT31" si="32">SUM(AT19:AT30)</f>
        <v>0</v>
      </c>
      <c r="AU31" s="49"/>
      <c r="AV31" s="48">
        <f t="shared" ref="AV31:AW31" si="33">SUM(AV19:AV30)</f>
        <v>0</v>
      </c>
      <c r="AW31" s="41">
        <f t="shared" si="33"/>
        <v>0</v>
      </c>
      <c r="AX31" s="49"/>
      <c r="AY31" s="48">
        <f>SUM(AY19:AY30)</f>
        <v>0</v>
      </c>
      <c r="AZ31" s="41">
        <f>SUM(AZ19:AZ30)</f>
        <v>0</v>
      </c>
      <c r="BA31" s="49"/>
      <c r="BB31" s="48">
        <f t="shared" ref="BB31" si="34">SUM(BB19:BB30)</f>
        <v>0</v>
      </c>
      <c r="BC31" s="41">
        <f t="shared" ref="BC31" si="35">SUM(BC19:BC30)</f>
        <v>0</v>
      </c>
      <c r="BD31" s="49"/>
      <c r="BE31" s="48">
        <f>SUM(BE19:BE30)</f>
        <v>0</v>
      </c>
      <c r="BF31" s="41">
        <f>SUM(BF19:BF30)</f>
        <v>0</v>
      </c>
      <c r="BG31" s="49"/>
      <c r="BH31" s="48">
        <f>SUM(BH19:BH30)</f>
        <v>0</v>
      </c>
      <c r="BI31" s="41">
        <f>SUM(BI19:BI30)</f>
        <v>0</v>
      </c>
      <c r="BJ31" s="49"/>
      <c r="BK31" s="48">
        <f>SUM(BK19:BK30)</f>
        <v>0</v>
      </c>
      <c r="BL31" s="41">
        <f>SUM(BL19:BL30)</f>
        <v>0</v>
      </c>
      <c r="BM31" s="49"/>
      <c r="BN31" s="48">
        <f t="shared" ref="BN31" si="36">SUM(BN19:BN30)</f>
        <v>0</v>
      </c>
      <c r="BO31" s="41">
        <f t="shared" ref="BO31" si="37">SUM(BO19:BO30)</f>
        <v>2</v>
      </c>
      <c r="BP31" s="49"/>
      <c r="BQ31" s="48">
        <f>SUM(BQ19:BQ30)</f>
        <v>0</v>
      </c>
      <c r="BR31" s="41">
        <f>SUM(BR19:BR30)</f>
        <v>0</v>
      </c>
      <c r="BS31" s="49"/>
      <c r="BT31" s="48">
        <f t="shared" ref="BT31" si="38">SUM(BT19:BT30)</f>
        <v>2</v>
      </c>
      <c r="BU31" s="41">
        <f t="shared" ref="BU31" si="39">SUM(BU19:BU30)</f>
        <v>14</v>
      </c>
      <c r="BV31" s="49"/>
      <c r="BW31" s="48">
        <f t="shared" ref="BW31" si="40">SUM(BW19:BW30)</f>
        <v>31</v>
      </c>
      <c r="BX31" s="41">
        <f t="shared" ref="BX31" si="41">SUM(BX19:BX30)</f>
        <v>288</v>
      </c>
      <c r="BY31" s="49"/>
      <c r="BZ31" s="42">
        <f t="shared" si="0"/>
        <v>33</v>
      </c>
      <c r="CA31" s="43">
        <f t="shared" si="1"/>
        <v>304</v>
      </c>
      <c r="CB31" s="6"/>
      <c r="CC31" s="4"/>
      <c r="CD31" s="1"/>
      <c r="CE31" s="1"/>
      <c r="CF31" s="1"/>
      <c r="CG31" s="4"/>
      <c r="CH31" s="1"/>
      <c r="CI31" s="1"/>
      <c r="CJ31" s="1"/>
      <c r="CK31" s="4"/>
      <c r="CL31" s="1"/>
      <c r="CM31" s="1"/>
      <c r="CN31" s="1"/>
      <c r="CO31" s="4"/>
      <c r="CP31" s="1"/>
      <c r="CQ31" s="1"/>
      <c r="CR31" s="1"/>
      <c r="CS31" s="4"/>
      <c r="CT31" s="1"/>
      <c r="CU31" s="1"/>
      <c r="CV31" s="1"/>
      <c r="CW31" s="4"/>
      <c r="CX31" s="1"/>
      <c r="CY31" s="1"/>
      <c r="CZ31" s="1"/>
      <c r="DA31" s="4"/>
      <c r="DB31" s="1"/>
      <c r="DC31" s="1"/>
      <c r="DD31" s="1"/>
      <c r="DE31" s="4"/>
      <c r="DF31" s="1"/>
      <c r="DG31" s="1"/>
      <c r="DH31" s="1"/>
      <c r="DI31" s="4"/>
      <c r="DJ31" s="1"/>
      <c r="DK31" s="1"/>
      <c r="DL31" s="1"/>
      <c r="DM31" s="4"/>
      <c r="DN31" s="1"/>
      <c r="DO31" s="1"/>
      <c r="DP31" s="1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7">
        <v>0</v>
      </c>
      <c r="S32" s="7">
        <v>0</v>
      </c>
      <c r="T32" s="46">
        <v>0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7">
        <v>0</v>
      </c>
      <c r="AB32" s="7">
        <v>0</v>
      </c>
      <c r="AC32" s="46">
        <v>0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5">
        <v>84</v>
      </c>
      <c r="AN32" s="14">
        <v>682</v>
      </c>
      <c r="AO32" s="46">
        <f>AN32/AM32*1000</f>
        <v>8119.0476190476184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47">
        <v>0</v>
      </c>
      <c r="BU32" s="7">
        <v>3</v>
      </c>
      <c r="BV32" s="46">
        <v>0</v>
      </c>
      <c r="BW32" s="47">
        <v>0</v>
      </c>
      <c r="BX32" s="7">
        <v>0</v>
      </c>
      <c r="BY32" s="46">
        <v>0</v>
      </c>
      <c r="BZ32" s="9">
        <f t="shared" ref="BZ32:BZ44" si="42">SUM(BW32,BT32,BN32,BB32,AS32,AM32,AA32,R32,F32,BQ32)</f>
        <v>84</v>
      </c>
      <c r="CA32" s="15">
        <f t="shared" ref="CA32:CA44" si="43">SUM(BX32,BU32,BO32,BC32,AT32,AN32,AB32,S32,G32,BR32)</f>
        <v>685</v>
      </c>
      <c r="CB32" s="6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</row>
    <row r="33" spans="1:195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7">
        <v>0</v>
      </c>
      <c r="AB33" s="7">
        <v>0</v>
      </c>
      <c r="AC33" s="46">
        <v>0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5">
        <v>1</v>
      </c>
      <c r="BO33" s="14">
        <v>6</v>
      </c>
      <c r="BP33" s="46">
        <f>BO33/BN33*1000</f>
        <v>6000</v>
      </c>
      <c r="BQ33" s="47">
        <v>0</v>
      </c>
      <c r="BR33" s="7">
        <v>0</v>
      </c>
      <c r="BS33" s="46">
        <v>0</v>
      </c>
      <c r="BT33" s="47">
        <v>0</v>
      </c>
      <c r="BU33" s="7">
        <v>0</v>
      </c>
      <c r="BV33" s="46">
        <v>0</v>
      </c>
      <c r="BW33" s="47">
        <v>0</v>
      </c>
      <c r="BX33" s="7">
        <v>3</v>
      </c>
      <c r="BY33" s="46">
        <v>0</v>
      </c>
      <c r="BZ33" s="9">
        <f t="shared" si="42"/>
        <v>1</v>
      </c>
      <c r="CA33" s="15">
        <f t="shared" si="43"/>
        <v>9</v>
      </c>
      <c r="CB33" s="6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</row>
    <row r="34" spans="1:195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139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7">
        <v>0</v>
      </c>
      <c r="S34" s="7">
        <v>0</v>
      </c>
      <c r="T34" s="46">
        <v>0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7">
        <v>0</v>
      </c>
      <c r="AB34" s="7">
        <v>0</v>
      </c>
      <c r="AC34" s="46">
        <v>0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52</v>
      </c>
      <c r="BS34" s="46">
        <v>0</v>
      </c>
      <c r="BT34" s="47">
        <v>0</v>
      </c>
      <c r="BU34" s="7">
        <v>0</v>
      </c>
      <c r="BV34" s="46">
        <v>0</v>
      </c>
      <c r="BW34" s="47">
        <v>0</v>
      </c>
      <c r="BX34" s="7">
        <v>0</v>
      </c>
      <c r="BY34" s="46">
        <v>0</v>
      </c>
      <c r="BZ34" s="9">
        <f t="shared" si="42"/>
        <v>0</v>
      </c>
      <c r="CA34" s="15">
        <f t="shared" si="43"/>
        <v>191</v>
      </c>
      <c r="CB34" s="6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</row>
    <row r="35" spans="1:195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7">
        <v>0</v>
      </c>
      <c r="S35" s="7">
        <v>0</v>
      </c>
      <c r="T35" s="46">
        <v>0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7">
        <v>0</v>
      </c>
      <c r="AB35" s="7">
        <v>0</v>
      </c>
      <c r="AC35" s="46">
        <v>0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7">
        <v>0</v>
      </c>
      <c r="BI35" s="7">
        <v>0</v>
      </c>
      <c r="BJ35" s="46">
        <v>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45">
        <v>15</v>
      </c>
      <c r="BU35" s="14">
        <v>210</v>
      </c>
      <c r="BV35" s="46">
        <f>BU35/BT35*1000</f>
        <v>14000</v>
      </c>
      <c r="BW35" s="47">
        <v>0</v>
      </c>
      <c r="BX35" s="7">
        <v>0</v>
      </c>
      <c r="BY35" s="46">
        <v>0</v>
      </c>
      <c r="BZ35" s="9">
        <f t="shared" si="42"/>
        <v>15</v>
      </c>
      <c r="CA35" s="15">
        <f t="shared" si="43"/>
        <v>210</v>
      </c>
      <c r="CB35" s="6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</row>
    <row r="36" spans="1:195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7">
        <v>0</v>
      </c>
      <c r="S36" s="7">
        <v>0</v>
      </c>
      <c r="T36" s="46">
        <v>0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7">
        <v>0</v>
      </c>
      <c r="AB36" s="7">
        <v>0</v>
      </c>
      <c r="AC36" s="46">
        <v>0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5">
        <v>140</v>
      </c>
      <c r="AN36" s="14">
        <v>1344</v>
      </c>
      <c r="AO36" s="46">
        <f>AN36/AM36*1000</f>
        <v>9600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47">
        <v>0</v>
      </c>
      <c r="BU36" s="7">
        <v>0</v>
      </c>
      <c r="BV36" s="46">
        <v>0</v>
      </c>
      <c r="BW36" s="47">
        <v>0</v>
      </c>
      <c r="BX36" s="7">
        <v>0</v>
      </c>
      <c r="BY36" s="46">
        <v>0</v>
      </c>
      <c r="BZ36" s="9">
        <f t="shared" si="42"/>
        <v>140</v>
      </c>
      <c r="CA36" s="15">
        <f t="shared" si="43"/>
        <v>1344</v>
      </c>
      <c r="CB36" s="6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</row>
    <row r="37" spans="1:195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0</v>
      </c>
      <c r="N37" s="46">
        <v>0</v>
      </c>
      <c r="O37" s="47">
        <v>0</v>
      </c>
      <c r="P37" s="7">
        <v>0</v>
      </c>
      <c r="Q37" s="46">
        <v>0</v>
      </c>
      <c r="R37" s="47">
        <v>0</v>
      </c>
      <c r="S37" s="7">
        <v>0</v>
      </c>
      <c r="T37" s="46">
        <v>0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7">
        <v>0</v>
      </c>
      <c r="AB37" s="7">
        <v>0</v>
      </c>
      <c r="AC37" s="46">
        <v>0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-3</v>
      </c>
      <c r="AO37" s="46">
        <v>0</v>
      </c>
      <c r="AP37" s="47">
        <v>0</v>
      </c>
      <c r="AQ37" s="7">
        <v>0</v>
      </c>
      <c r="AR37" s="46">
        <v>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47">
        <v>0</v>
      </c>
      <c r="BU37" s="7">
        <v>0</v>
      </c>
      <c r="BV37" s="46">
        <v>0</v>
      </c>
      <c r="BW37" s="47">
        <v>0</v>
      </c>
      <c r="BX37" s="7">
        <v>0</v>
      </c>
      <c r="BY37" s="46">
        <v>0</v>
      </c>
      <c r="BZ37" s="9">
        <f t="shared" si="42"/>
        <v>0</v>
      </c>
      <c r="CA37" s="15">
        <f t="shared" si="43"/>
        <v>-3</v>
      </c>
      <c r="CB37" s="6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</row>
    <row r="38" spans="1:195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7">
        <v>0</v>
      </c>
      <c r="S38" s="7">
        <v>0</v>
      </c>
      <c r="T38" s="46">
        <v>0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7">
        <v>0</v>
      </c>
      <c r="AB38" s="7">
        <v>0</v>
      </c>
      <c r="AC38" s="46">
        <v>0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0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47">
        <v>0</v>
      </c>
      <c r="BU38" s="7">
        <v>0</v>
      </c>
      <c r="BV38" s="46">
        <v>0</v>
      </c>
      <c r="BW38" s="47">
        <v>0</v>
      </c>
      <c r="BX38" s="7">
        <v>0</v>
      </c>
      <c r="BY38" s="46">
        <v>0</v>
      </c>
      <c r="BZ38" s="9">
        <f t="shared" si="42"/>
        <v>0</v>
      </c>
      <c r="CA38" s="15">
        <f t="shared" si="43"/>
        <v>0</v>
      </c>
      <c r="CB38" s="6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</row>
    <row r="39" spans="1:195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7">
        <v>0</v>
      </c>
      <c r="S39" s="7">
        <v>0</v>
      </c>
      <c r="T39" s="46">
        <v>0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7">
        <v>0</v>
      </c>
      <c r="AB39" s="7">
        <v>0</v>
      </c>
      <c r="AC39" s="46">
        <v>0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47">
        <v>0</v>
      </c>
      <c r="BU39" s="7">
        <v>0</v>
      </c>
      <c r="BV39" s="46">
        <v>0</v>
      </c>
      <c r="BW39" s="47">
        <v>0</v>
      </c>
      <c r="BX39" s="7">
        <v>0</v>
      </c>
      <c r="BY39" s="46">
        <v>0</v>
      </c>
      <c r="BZ39" s="9">
        <f t="shared" si="42"/>
        <v>0</v>
      </c>
      <c r="CA39" s="15">
        <f t="shared" si="43"/>
        <v>0</v>
      </c>
      <c r="CB39" s="6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</row>
    <row r="40" spans="1:195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7">
        <v>0</v>
      </c>
      <c r="S40" s="7">
        <v>0</v>
      </c>
      <c r="T40" s="46">
        <v>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7">
        <v>0</v>
      </c>
      <c r="AB40" s="7">
        <v>0</v>
      </c>
      <c r="AC40" s="46">
        <v>0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47">
        <v>0</v>
      </c>
      <c r="BU40" s="7">
        <v>0</v>
      </c>
      <c r="BV40" s="46">
        <v>0</v>
      </c>
      <c r="BW40" s="47">
        <v>0</v>
      </c>
      <c r="BX40" s="7">
        <v>0</v>
      </c>
      <c r="BY40" s="46">
        <v>0</v>
      </c>
      <c r="BZ40" s="9">
        <f t="shared" si="42"/>
        <v>0</v>
      </c>
      <c r="CA40" s="15">
        <f t="shared" si="43"/>
        <v>0</v>
      </c>
      <c r="CB40" s="6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</row>
    <row r="41" spans="1:195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7">
        <v>0</v>
      </c>
      <c r="S41" s="7">
        <v>0</v>
      </c>
      <c r="T41" s="46">
        <v>0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7">
        <v>0</v>
      </c>
      <c r="AB41" s="7">
        <v>0</v>
      </c>
      <c r="AC41" s="46">
        <v>0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47">
        <v>0</v>
      </c>
      <c r="BU41" s="7">
        <v>0</v>
      </c>
      <c r="BV41" s="46">
        <v>0</v>
      </c>
      <c r="BW41" s="45">
        <v>2</v>
      </c>
      <c r="BX41" s="14">
        <v>34</v>
      </c>
      <c r="BY41" s="46">
        <f>BX41/BW41*1000</f>
        <v>17000</v>
      </c>
      <c r="BZ41" s="9">
        <f t="shared" si="42"/>
        <v>2</v>
      </c>
      <c r="CA41" s="15">
        <f t="shared" si="43"/>
        <v>34</v>
      </c>
      <c r="CB41" s="6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</row>
    <row r="42" spans="1:195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7">
        <v>0</v>
      </c>
      <c r="S42" s="7">
        <v>0</v>
      </c>
      <c r="T42" s="46">
        <v>0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7">
        <v>0</v>
      </c>
      <c r="AB42" s="7">
        <v>0</v>
      </c>
      <c r="AC42" s="46">
        <v>0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47">
        <v>0</v>
      </c>
      <c r="BU42" s="7">
        <v>0</v>
      </c>
      <c r="BV42" s="46">
        <v>0</v>
      </c>
      <c r="BW42" s="47">
        <v>0</v>
      </c>
      <c r="BX42" s="7">
        <v>2</v>
      </c>
      <c r="BY42" s="46">
        <v>0</v>
      </c>
      <c r="BZ42" s="9">
        <f t="shared" si="42"/>
        <v>0</v>
      </c>
      <c r="CA42" s="15">
        <f t="shared" si="43"/>
        <v>2</v>
      </c>
      <c r="CB42" s="6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</row>
    <row r="43" spans="1:195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0</v>
      </c>
      <c r="N43" s="46">
        <v>0</v>
      </c>
      <c r="O43" s="47">
        <v>0</v>
      </c>
      <c r="P43" s="7">
        <v>0</v>
      </c>
      <c r="Q43" s="46">
        <v>0</v>
      </c>
      <c r="R43" s="47">
        <v>0</v>
      </c>
      <c r="S43" s="7">
        <v>0</v>
      </c>
      <c r="T43" s="46">
        <v>0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7">
        <v>0</v>
      </c>
      <c r="AB43" s="7">
        <v>0</v>
      </c>
      <c r="AC43" s="46">
        <v>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7">
        <v>0</v>
      </c>
      <c r="AT43" s="7">
        <v>0</v>
      </c>
      <c r="AU43" s="46">
        <v>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0</v>
      </c>
      <c r="BP43" s="46">
        <v>0</v>
      </c>
      <c r="BQ43" s="47">
        <v>0</v>
      </c>
      <c r="BR43" s="7">
        <v>0</v>
      </c>
      <c r="BS43" s="46">
        <v>0</v>
      </c>
      <c r="BT43" s="47">
        <v>0</v>
      </c>
      <c r="BU43" s="7">
        <v>0</v>
      </c>
      <c r="BV43" s="46">
        <v>0</v>
      </c>
      <c r="BW43" s="47">
        <v>0</v>
      </c>
      <c r="BX43" s="7">
        <v>10</v>
      </c>
      <c r="BY43" s="46">
        <v>0</v>
      </c>
      <c r="BZ43" s="9">
        <f t="shared" si="42"/>
        <v>0</v>
      </c>
      <c r="CA43" s="15">
        <f t="shared" si="43"/>
        <v>10</v>
      </c>
      <c r="CB43" s="6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</row>
    <row r="44" spans="1:195" s="5" customFormat="1" ht="15" thickBot="1" x14ac:dyDescent="0.35">
      <c r="A44" s="57"/>
      <c r="B44" s="58" t="s">
        <v>17</v>
      </c>
      <c r="C44" s="48">
        <f>SUM(C32:C43)</f>
        <v>0</v>
      </c>
      <c r="D44" s="41">
        <f>SUM(D32:D43)</f>
        <v>0</v>
      </c>
      <c r="E44" s="49"/>
      <c r="F44" s="48">
        <f>SUM(F32:F43)</f>
        <v>0</v>
      </c>
      <c r="G44" s="41">
        <f>SUM(G32:G43)</f>
        <v>139</v>
      </c>
      <c r="H44" s="49"/>
      <c r="I44" s="48">
        <f>SUM(I32:I43)</f>
        <v>0</v>
      </c>
      <c r="J44" s="41">
        <f>SUM(J32:J43)</f>
        <v>0</v>
      </c>
      <c r="K44" s="49"/>
      <c r="L44" s="48">
        <f>SUM(L32:L43)</f>
        <v>0</v>
      </c>
      <c r="M44" s="41">
        <f>SUM(M32:M43)</f>
        <v>0</v>
      </c>
      <c r="N44" s="49"/>
      <c r="O44" s="48">
        <f>SUM(O32:O43)</f>
        <v>0</v>
      </c>
      <c r="P44" s="41">
        <f>SUM(P32:P43)</f>
        <v>0</v>
      </c>
      <c r="Q44" s="49"/>
      <c r="R44" s="48">
        <f>SUM(R32:R43)</f>
        <v>0</v>
      </c>
      <c r="S44" s="41">
        <f>SUM(S32:S43)</f>
        <v>0</v>
      </c>
      <c r="T44" s="49"/>
      <c r="U44" s="48">
        <f>SUM(U32:U43)</f>
        <v>0</v>
      </c>
      <c r="V44" s="41">
        <f>SUM(V32:V43)</f>
        <v>0</v>
      </c>
      <c r="W44" s="49"/>
      <c r="X44" s="48">
        <f t="shared" ref="X44:Y44" si="44">SUM(X32:X43)</f>
        <v>0</v>
      </c>
      <c r="Y44" s="41">
        <f t="shared" si="44"/>
        <v>0</v>
      </c>
      <c r="Z44" s="49"/>
      <c r="AA44" s="48">
        <f t="shared" ref="AA44" si="45">SUM(AA32:AA43)</f>
        <v>0</v>
      </c>
      <c r="AB44" s="41">
        <f t="shared" ref="AB44" si="46">SUM(AB32:AB43)</f>
        <v>0</v>
      </c>
      <c r="AC44" s="49"/>
      <c r="AD44" s="48">
        <f t="shared" ref="AD44:AE44" si="47">SUM(AD32:AD43)</f>
        <v>0</v>
      </c>
      <c r="AE44" s="41">
        <f t="shared" si="47"/>
        <v>0</v>
      </c>
      <c r="AF44" s="49"/>
      <c r="AG44" s="48">
        <f t="shared" ref="AG44:AH44" si="48">SUM(AG32:AG43)</f>
        <v>0</v>
      </c>
      <c r="AH44" s="41">
        <f t="shared" si="48"/>
        <v>0</v>
      </c>
      <c r="AI44" s="49"/>
      <c r="AJ44" s="48">
        <f t="shared" ref="AJ44:AK44" si="49">SUM(AJ32:AJ43)</f>
        <v>0</v>
      </c>
      <c r="AK44" s="41">
        <f t="shared" si="49"/>
        <v>0</v>
      </c>
      <c r="AL44" s="49"/>
      <c r="AM44" s="48">
        <f t="shared" ref="AM44" si="50">SUM(AM32:AM43)</f>
        <v>224</v>
      </c>
      <c r="AN44" s="41">
        <f t="shared" ref="AN44" si="51">SUM(AN32:AN43)</f>
        <v>2023</v>
      </c>
      <c r="AO44" s="49"/>
      <c r="AP44" s="48">
        <f t="shared" ref="AP44:AQ44" si="52">SUM(AP32:AP43)</f>
        <v>0</v>
      </c>
      <c r="AQ44" s="41">
        <f t="shared" si="52"/>
        <v>0</v>
      </c>
      <c r="AR44" s="49"/>
      <c r="AS44" s="48">
        <f t="shared" ref="AS44" si="53">SUM(AS32:AS43)</f>
        <v>0</v>
      </c>
      <c r="AT44" s="41">
        <f t="shared" ref="AT44" si="54">SUM(AT32:AT43)</f>
        <v>0</v>
      </c>
      <c r="AU44" s="49"/>
      <c r="AV44" s="48">
        <f t="shared" ref="AV44:AW44" si="55">SUM(AV32:AV43)</f>
        <v>0</v>
      </c>
      <c r="AW44" s="41">
        <f t="shared" si="55"/>
        <v>0</v>
      </c>
      <c r="AX44" s="49"/>
      <c r="AY44" s="48">
        <f>SUM(AY32:AY43)</f>
        <v>0</v>
      </c>
      <c r="AZ44" s="41">
        <f>SUM(AZ32:AZ43)</f>
        <v>0</v>
      </c>
      <c r="BA44" s="49"/>
      <c r="BB44" s="48">
        <f t="shared" ref="BB44" si="56">SUM(BB32:BB43)</f>
        <v>0</v>
      </c>
      <c r="BC44" s="41">
        <f t="shared" ref="BC44" si="57">SUM(BC32:BC43)</f>
        <v>0</v>
      </c>
      <c r="BD44" s="49"/>
      <c r="BE44" s="48">
        <f>SUM(BE32:BE43)</f>
        <v>0</v>
      </c>
      <c r="BF44" s="41">
        <f>SUM(BF32:BF43)</f>
        <v>0</v>
      </c>
      <c r="BG44" s="49"/>
      <c r="BH44" s="48">
        <f>SUM(BH32:BH43)</f>
        <v>0</v>
      </c>
      <c r="BI44" s="41">
        <f>SUM(BI32:BI43)</f>
        <v>0</v>
      </c>
      <c r="BJ44" s="49"/>
      <c r="BK44" s="48">
        <f>SUM(BK32:BK43)</f>
        <v>0</v>
      </c>
      <c r="BL44" s="41">
        <f>SUM(BL32:BL43)</f>
        <v>0</v>
      </c>
      <c r="BM44" s="49"/>
      <c r="BN44" s="48">
        <f t="shared" ref="BN44" si="58">SUM(BN32:BN43)</f>
        <v>1</v>
      </c>
      <c r="BO44" s="41">
        <f t="shared" ref="BO44" si="59">SUM(BO32:BO43)</f>
        <v>6</v>
      </c>
      <c r="BP44" s="49"/>
      <c r="BQ44" s="48">
        <f>SUM(BQ32:BQ43)</f>
        <v>0</v>
      </c>
      <c r="BR44" s="41">
        <f>SUM(BR32:BR43)</f>
        <v>52</v>
      </c>
      <c r="BS44" s="49"/>
      <c r="BT44" s="48">
        <f t="shared" ref="BT44" si="60">SUM(BT32:BT43)</f>
        <v>15</v>
      </c>
      <c r="BU44" s="41">
        <f t="shared" ref="BU44" si="61">SUM(BU32:BU43)</f>
        <v>213</v>
      </c>
      <c r="BV44" s="49"/>
      <c r="BW44" s="48">
        <f t="shared" ref="BW44" si="62">SUM(BW32:BW43)</f>
        <v>2</v>
      </c>
      <c r="BX44" s="41">
        <f t="shared" ref="BX44" si="63">SUM(BX32:BX43)</f>
        <v>49</v>
      </c>
      <c r="BY44" s="49"/>
      <c r="BZ44" s="42">
        <f t="shared" si="42"/>
        <v>242</v>
      </c>
      <c r="CA44" s="43">
        <f t="shared" si="43"/>
        <v>2482</v>
      </c>
      <c r="CB44" s="6"/>
      <c r="CC44" s="4"/>
      <c r="CD44" s="1"/>
      <c r="CE44" s="1"/>
      <c r="CF44" s="1"/>
      <c r="CG44" s="4"/>
      <c r="CH44" s="1"/>
      <c r="CI44" s="1"/>
      <c r="CJ44" s="1"/>
      <c r="CK44" s="4"/>
      <c r="CL44" s="1"/>
      <c r="CM44" s="1"/>
      <c r="CN44" s="1"/>
      <c r="CO44" s="4"/>
      <c r="CP44" s="1"/>
      <c r="CQ44" s="1"/>
      <c r="CR44" s="1"/>
      <c r="CS44" s="4"/>
      <c r="CT44" s="1"/>
      <c r="CU44" s="1"/>
      <c r="CV44" s="1"/>
      <c r="CW44" s="4"/>
      <c r="CX44" s="1"/>
      <c r="CY44" s="1"/>
      <c r="CZ44" s="1"/>
      <c r="DA44" s="4"/>
      <c r="DB44" s="1"/>
      <c r="DC44" s="1"/>
      <c r="DD44" s="1"/>
      <c r="DE44" s="4"/>
      <c r="DF44" s="1"/>
      <c r="DG44" s="1"/>
      <c r="DH44" s="1"/>
      <c r="DI44" s="4"/>
      <c r="DJ44" s="1"/>
      <c r="DK44" s="1"/>
      <c r="DL44" s="1"/>
      <c r="DM44" s="4"/>
      <c r="DN44" s="1"/>
      <c r="DO44" s="1"/>
      <c r="DP44" s="1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7">
        <v>0</v>
      </c>
      <c r="G45" s="7">
        <v>0</v>
      </c>
      <c r="H45" s="46">
        <v>0</v>
      </c>
      <c r="I45" s="47">
        <v>0</v>
      </c>
      <c r="J45" s="7">
        <v>0</v>
      </c>
      <c r="K45" s="46">
        <v>0</v>
      </c>
      <c r="L45" s="47">
        <v>0</v>
      </c>
      <c r="M45" s="7">
        <v>0</v>
      </c>
      <c r="N45" s="46">
        <v>0</v>
      </c>
      <c r="O45" s="47">
        <v>0</v>
      </c>
      <c r="P45" s="7">
        <v>0</v>
      </c>
      <c r="Q45" s="46">
        <v>0</v>
      </c>
      <c r="R45" s="47">
        <v>0</v>
      </c>
      <c r="S45" s="7">
        <v>0</v>
      </c>
      <c r="T45" s="46">
        <v>0</v>
      </c>
      <c r="U45" s="47">
        <v>0</v>
      </c>
      <c r="V45" s="7">
        <v>0</v>
      </c>
      <c r="W45" s="46">
        <v>0</v>
      </c>
      <c r="X45" s="47">
        <v>0</v>
      </c>
      <c r="Y45" s="7">
        <v>0</v>
      </c>
      <c r="Z45" s="46">
        <v>0</v>
      </c>
      <c r="AA45" s="47">
        <v>0</v>
      </c>
      <c r="AB45" s="7">
        <v>0</v>
      </c>
      <c r="AC45" s="46">
        <v>0</v>
      </c>
      <c r="AD45" s="47">
        <v>0</v>
      </c>
      <c r="AE45" s="7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7">
        <v>0</v>
      </c>
      <c r="AN45" s="7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7">
        <v>0</v>
      </c>
      <c r="BC45" s="7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47">
        <v>0</v>
      </c>
      <c r="BU45" s="7">
        <v>0</v>
      </c>
      <c r="BV45" s="46">
        <v>0</v>
      </c>
      <c r="BW45" s="47">
        <v>0</v>
      </c>
      <c r="BX45" s="7">
        <v>0</v>
      </c>
      <c r="BY45" s="46">
        <v>0</v>
      </c>
      <c r="BZ45" s="9">
        <f t="shared" ref="BZ45:BZ83" si="64">SUM(BW45,BT45,BN45,BB45,AS45,AM45,AA45,R45,F45,BQ45,BE45,)</f>
        <v>0</v>
      </c>
      <c r="CA45" s="15">
        <f t="shared" ref="CA45:CA83" si="65">SUM(BX45,BU45,BO45,BC45,AT45,AN45,AB45,S45,G45,BR45,BF45,)</f>
        <v>0</v>
      </c>
      <c r="CB45" s="6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</row>
    <row r="46" spans="1:195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7">
        <v>0</v>
      </c>
      <c r="S46" s="7">
        <v>0</v>
      </c>
      <c r="T46" s="46">
        <v>0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7">
        <v>0</v>
      </c>
      <c r="AB46" s="7">
        <v>0</v>
      </c>
      <c r="AC46" s="46">
        <v>0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47">
        <v>0</v>
      </c>
      <c r="BU46" s="7">
        <v>0</v>
      </c>
      <c r="BV46" s="46">
        <v>0</v>
      </c>
      <c r="BW46" s="47">
        <v>0</v>
      </c>
      <c r="BX46" s="7">
        <v>0</v>
      </c>
      <c r="BY46" s="46">
        <v>0</v>
      </c>
      <c r="BZ46" s="9">
        <f t="shared" si="64"/>
        <v>0</v>
      </c>
      <c r="CA46" s="15">
        <f t="shared" si="65"/>
        <v>0</v>
      </c>
      <c r="CB46" s="6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</row>
    <row r="47" spans="1:195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7">
        <v>0</v>
      </c>
      <c r="S47" s="7">
        <v>0</v>
      </c>
      <c r="T47" s="46">
        <v>0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7">
        <v>0</v>
      </c>
      <c r="AB47" s="7">
        <v>0</v>
      </c>
      <c r="AC47" s="46">
        <v>0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47">
        <v>0</v>
      </c>
      <c r="BU47" s="7">
        <v>0</v>
      </c>
      <c r="BV47" s="46">
        <v>0</v>
      </c>
      <c r="BW47" s="47">
        <v>0</v>
      </c>
      <c r="BX47" s="7">
        <v>0</v>
      </c>
      <c r="BY47" s="46">
        <v>0</v>
      </c>
      <c r="BZ47" s="9">
        <f t="shared" si="64"/>
        <v>0</v>
      </c>
      <c r="CA47" s="15">
        <f t="shared" si="65"/>
        <v>0</v>
      </c>
      <c r="CB47" s="6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</row>
    <row r="48" spans="1:195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7">
        <v>0</v>
      </c>
      <c r="S48" s="7">
        <v>0</v>
      </c>
      <c r="T48" s="46">
        <v>0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7">
        <v>0</v>
      </c>
      <c r="AB48" s="7">
        <v>0</v>
      </c>
      <c r="AC48" s="46">
        <v>0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47">
        <v>0</v>
      </c>
      <c r="BU48" s="7">
        <v>0</v>
      </c>
      <c r="BV48" s="46">
        <v>0</v>
      </c>
      <c r="BW48" s="47">
        <v>0</v>
      </c>
      <c r="BX48" s="7">
        <v>1</v>
      </c>
      <c r="BY48" s="46">
        <v>0</v>
      </c>
      <c r="BZ48" s="9">
        <f t="shared" si="64"/>
        <v>0</v>
      </c>
      <c r="CA48" s="15">
        <f t="shared" si="65"/>
        <v>1</v>
      </c>
      <c r="CB48" s="6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</row>
    <row r="49" spans="1:195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7">
        <v>0</v>
      </c>
      <c r="S49" s="7">
        <v>0</v>
      </c>
      <c r="T49" s="46">
        <v>0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7">
        <v>0</v>
      </c>
      <c r="AB49" s="7">
        <v>0</v>
      </c>
      <c r="AC49" s="46">
        <v>0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7">
        <v>0</v>
      </c>
      <c r="AQ49" s="7">
        <v>0</v>
      </c>
      <c r="AR49" s="46">
        <v>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47">
        <v>0</v>
      </c>
      <c r="BU49" s="7">
        <v>0</v>
      </c>
      <c r="BV49" s="46">
        <v>0</v>
      </c>
      <c r="BW49" s="47">
        <v>0</v>
      </c>
      <c r="BX49" s="7">
        <v>0</v>
      </c>
      <c r="BY49" s="46">
        <v>0</v>
      </c>
      <c r="BZ49" s="9">
        <f t="shared" si="64"/>
        <v>0</v>
      </c>
      <c r="CA49" s="15">
        <f t="shared" si="65"/>
        <v>0</v>
      </c>
      <c r="CB49" s="6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</row>
    <row r="50" spans="1:195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7">
        <v>0</v>
      </c>
      <c r="S50" s="7">
        <v>0</v>
      </c>
      <c r="T50" s="46">
        <v>0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7">
        <v>0</v>
      </c>
      <c r="AB50" s="7">
        <v>0</v>
      </c>
      <c r="AC50" s="46">
        <v>0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5">
        <v>1</v>
      </c>
      <c r="BC50" s="14">
        <v>17</v>
      </c>
      <c r="BD50" s="46">
        <f t="shared" ref="BD50:BD55" si="66">BC50/BB50*1000</f>
        <v>17000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47">
        <v>0</v>
      </c>
      <c r="BU50" s="7">
        <v>0</v>
      </c>
      <c r="BV50" s="46">
        <v>0</v>
      </c>
      <c r="BW50" s="45">
        <v>14</v>
      </c>
      <c r="BX50" s="14">
        <v>153</v>
      </c>
      <c r="BY50" s="46">
        <f>BX50/BW50*1000</f>
        <v>10928.571428571429</v>
      </c>
      <c r="BZ50" s="9">
        <f t="shared" si="64"/>
        <v>15</v>
      </c>
      <c r="CA50" s="15">
        <f t="shared" si="65"/>
        <v>170</v>
      </c>
      <c r="CB50" s="6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</row>
    <row r="51" spans="1:195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7">
        <v>0</v>
      </c>
      <c r="S51" s="7">
        <v>0</v>
      </c>
      <c r="T51" s="46">
        <v>0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7">
        <v>0</v>
      </c>
      <c r="AB51" s="7">
        <v>0</v>
      </c>
      <c r="AC51" s="46">
        <v>0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7">
        <v>0</v>
      </c>
      <c r="AT51" s="7">
        <v>0</v>
      </c>
      <c r="AU51" s="46">
        <v>0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5">
        <v>1</v>
      </c>
      <c r="BC51" s="14">
        <v>17</v>
      </c>
      <c r="BD51" s="46">
        <f t="shared" si="66"/>
        <v>17000</v>
      </c>
      <c r="BE51" s="47">
        <v>0</v>
      </c>
      <c r="BF51" s="7">
        <v>1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47">
        <v>0</v>
      </c>
      <c r="BU51" s="7">
        <v>0</v>
      </c>
      <c r="BV51" s="46">
        <v>0</v>
      </c>
      <c r="BW51" s="47">
        <v>0</v>
      </c>
      <c r="BX51" s="7">
        <v>0</v>
      </c>
      <c r="BY51" s="46">
        <v>0</v>
      </c>
      <c r="BZ51" s="9">
        <f t="shared" si="64"/>
        <v>1</v>
      </c>
      <c r="CA51" s="15">
        <f t="shared" si="65"/>
        <v>18</v>
      </c>
      <c r="CB51" s="6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</row>
    <row r="52" spans="1:195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7">
        <v>0</v>
      </c>
      <c r="S52" s="7">
        <v>0</v>
      </c>
      <c r="T52" s="46">
        <v>0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7">
        <v>0</v>
      </c>
      <c r="AB52" s="7">
        <v>0</v>
      </c>
      <c r="AC52" s="46">
        <v>0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47">
        <v>0</v>
      </c>
      <c r="BU52" s="7">
        <v>2</v>
      </c>
      <c r="BV52" s="46">
        <v>0</v>
      </c>
      <c r="BW52" s="47">
        <v>0</v>
      </c>
      <c r="BX52" s="7">
        <v>0</v>
      </c>
      <c r="BY52" s="46">
        <v>0</v>
      </c>
      <c r="BZ52" s="9">
        <f t="shared" si="64"/>
        <v>0</v>
      </c>
      <c r="CA52" s="15">
        <f t="shared" si="65"/>
        <v>2</v>
      </c>
      <c r="CB52" s="6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</row>
    <row r="53" spans="1:195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0</v>
      </c>
      <c r="N53" s="46">
        <v>0</v>
      </c>
      <c r="O53" s="47">
        <v>0</v>
      </c>
      <c r="P53" s="7">
        <v>0</v>
      </c>
      <c r="Q53" s="46">
        <v>0</v>
      </c>
      <c r="R53" s="47">
        <v>0</v>
      </c>
      <c r="S53" s="7">
        <v>0</v>
      </c>
      <c r="T53" s="46">
        <v>0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7">
        <v>0</v>
      </c>
      <c r="AB53" s="7">
        <v>0</v>
      </c>
      <c r="AC53" s="46">
        <v>0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9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1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47">
        <v>0</v>
      </c>
      <c r="BU53" s="7">
        <v>0</v>
      </c>
      <c r="BV53" s="46">
        <v>0</v>
      </c>
      <c r="BW53" s="47">
        <v>0</v>
      </c>
      <c r="BX53" s="7">
        <v>4</v>
      </c>
      <c r="BY53" s="46">
        <v>0</v>
      </c>
      <c r="BZ53" s="9">
        <f t="shared" si="64"/>
        <v>0</v>
      </c>
      <c r="CA53" s="15">
        <f t="shared" si="65"/>
        <v>14</v>
      </c>
      <c r="CB53" s="6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</row>
    <row r="54" spans="1:195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7">
        <v>0</v>
      </c>
      <c r="S54" s="7">
        <v>0</v>
      </c>
      <c r="T54" s="46">
        <v>0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7">
        <v>0</v>
      </c>
      <c r="AB54" s="7">
        <v>0</v>
      </c>
      <c r="AC54" s="46">
        <v>0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1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0</v>
      </c>
      <c r="BS54" s="46">
        <v>0</v>
      </c>
      <c r="BT54" s="47">
        <v>0</v>
      </c>
      <c r="BU54" s="7">
        <v>0</v>
      </c>
      <c r="BV54" s="46">
        <v>0</v>
      </c>
      <c r="BW54" s="47">
        <v>0</v>
      </c>
      <c r="BX54" s="7">
        <v>33</v>
      </c>
      <c r="BY54" s="46">
        <v>0</v>
      </c>
      <c r="BZ54" s="9">
        <f t="shared" si="64"/>
        <v>0</v>
      </c>
      <c r="CA54" s="15">
        <f t="shared" si="65"/>
        <v>34</v>
      </c>
      <c r="CB54" s="6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</row>
    <row r="55" spans="1:195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7">
        <v>0</v>
      </c>
      <c r="S55" s="7">
        <v>0</v>
      </c>
      <c r="T55" s="46">
        <v>0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7">
        <v>0</v>
      </c>
      <c r="AB55" s="7">
        <v>0</v>
      </c>
      <c r="AC55" s="46">
        <v>0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5">
        <v>2</v>
      </c>
      <c r="BC55" s="14">
        <v>18</v>
      </c>
      <c r="BD55" s="46">
        <f t="shared" si="66"/>
        <v>9000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47">
        <v>0</v>
      </c>
      <c r="BU55" s="7">
        <v>0</v>
      </c>
      <c r="BV55" s="46">
        <v>0</v>
      </c>
      <c r="BW55" s="45">
        <v>102</v>
      </c>
      <c r="BX55" s="14">
        <v>804</v>
      </c>
      <c r="BY55" s="46">
        <f>BX55/BW55*1000</f>
        <v>7882.3529411764712</v>
      </c>
      <c r="BZ55" s="9">
        <f t="shared" si="64"/>
        <v>104</v>
      </c>
      <c r="CA55" s="15">
        <f t="shared" si="65"/>
        <v>822</v>
      </c>
      <c r="CB55" s="6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</row>
    <row r="56" spans="1:195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7">
        <v>0</v>
      </c>
      <c r="S56" s="7">
        <v>0</v>
      </c>
      <c r="T56" s="46">
        <v>0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7">
        <v>0</v>
      </c>
      <c r="AB56" s="7">
        <v>0</v>
      </c>
      <c r="AC56" s="46">
        <v>0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7">
        <v>0</v>
      </c>
      <c r="AT56" s="7">
        <v>0</v>
      </c>
      <c r="AU56" s="46">
        <v>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47">
        <v>0</v>
      </c>
      <c r="BU56" s="7">
        <v>0</v>
      </c>
      <c r="BV56" s="46">
        <v>0</v>
      </c>
      <c r="BW56" s="47">
        <v>0</v>
      </c>
      <c r="BX56" s="7">
        <v>3</v>
      </c>
      <c r="BY56" s="46">
        <v>0</v>
      </c>
      <c r="BZ56" s="9">
        <f t="shared" si="64"/>
        <v>0</v>
      </c>
      <c r="CA56" s="15">
        <f t="shared" si="65"/>
        <v>3</v>
      </c>
      <c r="CB56" s="6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</row>
    <row r="57" spans="1:195" s="5" customFormat="1" ht="15" thickBot="1" x14ac:dyDescent="0.35">
      <c r="A57" s="57"/>
      <c r="B57" s="58" t="s">
        <v>17</v>
      </c>
      <c r="C57" s="48">
        <f>SUM(C45:C56)</f>
        <v>0</v>
      </c>
      <c r="D57" s="41">
        <f>SUM(D45:D56)</f>
        <v>0</v>
      </c>
      <c r="E57" s="49"/>
      <c r="F57" s="48">
        <f>SUM(F45:F56)</f>
        <v>0</v>
      </c>
      <c r="G57" s="41">
        <f>SUM(G45:G56)</f>
        <v>0</v>
      </c>
      <c r="H57" s="49"/>
      <c r="I57" s="48">
        <f>SUM(I45:I56)</f>
        <v>0</v>
      </c>
      <c r="J57" s="41">
        <f>SUM(J45:J56)</f>
        <v>0</v>
      </c>
      <c r="K57" s="49"/>
      <c r="L57" s="48">
        <f>SUM(L45:L56)</f>
        <v>0</v>
      </c>
      <c r="M57" s="41">
        <f>SUM(M45:M56)</f>
        <v>0</v>
      </c>
      <c r="N57" s="49"/>
      <c r="O57" s="48">
        <f>SUM(O45:O56)</f>
        <v>0</v>
      </c>
      <c r="P57" s="41">
        <f>SUM(P45:P56)</f>
        <v>0</v>
      </c>
      <c r="Q57" s="49"/>
      <c r="R57" s="48">
        <f>SUM(R45:R56)</f>
        <v>0</v>
      </c>
      <c r="S57" s="41">
        <f>SUM(S45:S56)</f>
        <v>0</v>
      </c>
      <c r="T57" s="49"/>
      <c r="U57" s="48">
        <f>SUM(U45:U56)</f>
        <v>0</v>
      </c>
      <c r="V57" s="41">
        <f>SUM(V45:V56)</f>
        <v>0</v>
      </c>
      <c r="W57" s="49"/>
      <c r="X57" s="48">
        <f t="shared" ref="X57:Y57" si="67">SUM(X45:X56)</f>
        <v>0</v>
      </c>
      <c r="Y57" s="41">
        <f t="shared" si="67"/>
        <v>0</v>
      </c>
      <c r="Z57" s="49"/>
      <c r="AA57" s="48">
        <f t="shared" ref="AA57" si="68">SUM(AA45:AA56)</f>
        <v>0</v>
      </c>
      <c r="AB57" s="41">
        <f t="shared" ref="AB57" si="69">SUM(AB45:AB56)</f>
        <v>0</v>
      </c>
      <c r="AC57" s="49"/>
      <c r="AD57" s="48">
        <f t="shared" ref="AD57:AE57" si="70">SUM(AD45:AD56)</f>
        <v>0</v>
      </c>
      <c r="AE57" s="41">
        <f t="shared" si="70"/>
        <v>0</v>
      </c>
      <c r="AF57" s="49"/>
      <c r="AG57" s="48">
        <f t="shared" ref="AG57:AH57" si="71">SUM(AG45:AG56)</f>
        <v>0</v>
      </c>
      <c r="AH57" s="41">
        <f t="shared" si="71"/>
        <v>0</v>
      </c>
      <c r="AI57" s="49"/>
      <c r="AJ57" s="48">
        <f t="shared" ref="AJ57:AK57" si="72">SUM(AJ45:AJ56)</f>
        <v>0</v>
      </c>
      <c r="AK57" s="41">
        <f t="shared" si="72"/>
        <v>0</v>
      </c>
      <c r="AL57" s="49"/>
      <c r="AM57" s="48">
        <f t="shared" ref="AM57" si="73">SUM(AM45:AM56)</f>
        <v>0</v>
      </c>
      <c r="AN57" s="41">
        <f t="shared" ref="AN57" si="74">SUM(AN45:AN56)</f>
        <v>0</v>
      </c>
      <c r="AO57" s="49"/>
      <c r="AP57" s="48">
        <f t="shared" ref="AP57:AQ57" si="75">SUM(AP45:AP56)</f>
        <v>0</v>
      </c>
      <c r="AQ57" s="41">
        <f t="shared" si="75"/>
        <v>0</v>
      </c>
      <c r="AR57" s="49"/>
      <c r="AS57" s="48">
        <f t="shared" ref="AS57" si="76">SUM(AS45:AS56)</f>
        <v>0</v>
      </c>
      <c r="AT57" s="41">
        <f t="shared" ref="AT57" si="77">SUM(AT45:AT56)</f>
        <v>10</v>
      </c>
      <c r="AU57" s="49"/>
      <c r="AV57" s="48">
        <f t="shared" ref="AV57:AW57" si="78">SUM(AV45:AV56)</f>
        <v>0</v>
      </c>
      <c r="AW57" s="41">
        <f t="shared" si="78"/>
        <v>0</v>
      </c>
      <c r="AX57" s="49"/>
      <c r="AY57" s="48">
        <f>SUM(AY45:AY56)</f>
        <v>0</v>
      </c>
      <c r="AZ57" s="41">
        <f>SUM(AZ45:AZ56)</f>
        <v>0</v>
      </c>
      <c r="BA57" s="49"/>
      <c r="BB57" s="48">
        <f t="shared" ref="BB57" si="79">SUM(BB45:BB56)</f>
        <v>4</v>
      </c>
      <c r="BC57" s="41">
        <f t="shared" ref="BC57" si="80">SUM(BC45:BC56)</f>
        <v>53</v>
      </c>
      <c r="BD57" s="49"/>
      <c r="BE57" s="48">
        <f>SUM(BE45:BE56)</f>
        <v>0</v>
      </c>
      <c r="BF57" s="41">
        <f>SUM(BF45:BF56)</f>
        <v>1</v>
      </c>
      <c r="BG57" s="49"/>
      <c r="BH57" s="48">
        <f>SUM(BH45:BH56)</f>
        <v>0</v>
      </c>
      <c r="BI57" s="41">
        <f>SUM(BI45:BI56)</f>
        <v>0</v>
      </c>
      <c r="BJ57" s="49"/>
      <c r="BK57" s="48">
        <f>SUM(BK45:BK56)</f>
        <v>0</v>
      </c>
      <c r="BL57" s="41">
        <f>SUM(BL45:BL56)</f>
        <v>0</v>
      </c>
      <c r="BM57" s="49"/>
      <c r="BN57" s="48">
        <f t="shared" ref="BN57" si="81">SUM(BN45:BN56)</f>
        <v>0</v>
      </c>
      <c r="BO57" s="41">
        <f t="shared" ref="BO57" si="82">SUM(BO45:BO56)</f>
        <v>0</v>
      </c>
      <c r="BP57" s="49"/>
      <c r="BQ57" s="48">
        <f>SUM(BQ45:BQ56)</f>
        <v>0</v>
      </c>
      <c r="BR57" s="41">
        <f>SUM(BR45:BR56)</f>
        <v>0</v>
      </c>
      <c r="BS57" s="49"/>
      <c r="BT57" s="48">
        <f t="shared" ref="BT57" si="83">SUM(BT45:BT56)</f>
        <v>0</v>
      </c>
      <c r="BU57" s="41">
        <f t="shared" ref="BU57" si="84">SUM(BU45:BU56)</f>
        <v>2</v>
      </c>
      <c r="BV57" s="49"/>
      <c r="BW57" s="48">
        <f t="shared" ref="BW57" si="85">SUM(BW45:BW56)</f>
        <v>116</v>
      </c>
      <c r="BX57" s="41">
        <f t="shared" ref="BX57" si="86">SUM(BX45:BX56)</f>
        <v>998</v>
      </c>
      <c r="BY57" s="49"/>
      <c r="BZ57" s="42">
        <f t="shared" si="64"/>
        <v>120</v>
      </c>
      <c r="CA57" s="43">
        <f t="shared" si="65"/>
        <v>1064</v>
      </c>
      <c r="CB57" s="6"/>
      <c r="CC57" s="4"/>
      <c r="CD57" s="1"/>
      <c r="CE57" s="1"/>
      <c r="CF57" s="1"/>
      <c r="CG57" s="4"/>
      <c r="CH57" s="1"/>
      <c r="CI57" s="1"/>
      <c r="CJ57" s="1"/>
      <c r="CK57" s="4"/>
      <c r="CL57" s="1"/>
      <c r="CM57" s="1"/>
      <c r="CN57" s="1"/>
      <c r="CO57" s="4"/>
      <c r="CP57" s="1"/>
      <c r="CQ57" s="1"/>
      <c r="CR57" s="1"/>
      <c r="CS57" s="4"/>
      <c r="CT57" s="1"/>
      <c r="CU57" s="1"/>
      <c r="CV57" s="1"/>
      <c r="CW57" s="4"/>
      <c r="CX57" s="1"/>
      <c r="CY57" s="1"/>
      <c r="CZ57" s="1"/>
      <c r="DA57" s="4"/>
      <c r="DB57" s="1"/>
      <c r="DC57" s="1"/>
      <c r="DD57" s="1"/>
      <c r="DE57" s="4"/>
      <c r="DF57" s="1"/>
      <c r="DG57" s="1"/>
      <c r="DH57" s="1"/>
      <c r="DI57" s="4"/>
      <c r="DJ57" s="1"/>
      <c r="DK57" s="1"/>
      <c r="DL57" s="1"/>
      <c r="DM57" s="4"/>
      <c r="DN57" s="1"/>
      <c r="DO57" s="1"/>
      <c r="DP57" s="1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7">
        <v>0</v>
      </c>
      <c r="S58" s="7">
        <v>0</v>
      </c>
      <c r="T58" s="46">
        <v>0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7">
        <v>0</v>
      </c>
      <c r="AB58" s="7">
        <v>0</v>
      </c>
      <c r="AC58" s="46">
        <v>0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47">
        <v>0</v>
      </c>
      <c r="BU58" s="7">
        <v>0</v>
      </c>
      <c r="BV58" s="46">
        <v>0</v>
      </c>
      <c r="BW58" s="45">
        <v>34</v>
      </c>
      <c r="BX58" s="14">
        <v>247</v>
      </c>
      <c r="BY58" s="46">
        <f t="shared" ref="BY58:BY69" si="87">BX58/BW58*1000</f>
        <v>7264.7058823529414</v>
      </c>
      <c r="BZ58" s="9">
        <f t="shared" si="64"/>
        <v>34</v>
      </c>
      <c r="CA58" s="15">
        <f t="shared" si="65"/>
        <v>247</v>
      </c>
      <c r="CB58" s="6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</row>
    <row r="59" spans="1:195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7">
        <v>0</v>
      </c>
      <c r="S59" s="7">
        <v>0</v>
      </c>
      <c r="T59" s="46">
        <v>0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7">
        <v>0</v>
      </c>
      <c r="AB59" s="7">
        <v>0</v>
      </c>
      <c r="AC59" s="46">
        <v>0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7">
        <v>0</v>
      </c>
      <c r="BI59" s="7">
        <v>0</v>
      </c>
      <c r="BJ59" s="46">
        <v>0</v>
      </c>
      <c r="BK59" s="47">
        <v>0</v>
      </c>
      <c r="BL59" s="7">
        <v>0</v>
      </c>
      <c r="BM59" s="46">
        <v>0</v>
      </c>
      <c r="BN59" s="47">
        <v>0</v>
      </c>
      <c r="BO59" s="7">
        <v>0</v>
      </c>
      <c r="BP59" s="46">
        <v>0</v>
      </c>
      <c r="BQ59" s="47">
        <v>0</v>
      </c>
      <c r="BR59" s="7">
        <v>0</v>
      </c>
      <c r="BS59" s="46">
        <v>0</v>
      </c>
      <c r="BT59" s="47">
        <v>0</v>
      </c>
      <c r="BU59" s="7">
        <v>0</v>
      </c>
      <c r="BV59" s="46">
        <v>0</v>
      </c>
      <c r="BW59" s="47">
        <v>0</v>
      </c>
      <c r="BX59" s="7">
        <v>29</v>
      </c>
      <c r="BY59" s="46">
        <v>0</v>
      </c>
      <c r="BZ59" s="9">
        <f t="shared" si="64"/>
        <v>0</v>
      </c>
      <c r="CA59" s="15">
        <f t="shared" si="65"/>
        <v>29</v>
      </c>
      <c r="CB59" s="6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</row>
    <row r="60" spans="1:195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7">
        <v>0</v>
      </c>
      <c r="S60" s="7">
        <v>0</v>
      </c>
      <c r="T60" s="46">
        <v>0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7">
        <v>0</v>
      </c>
      <c r="AB60" s="7">
        <v>0</v>
      </c>
      <c r="AC60" s="46">
        <v>0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47">
        <v>0</v>
      </c>
      <c r="BU60" s="7">
        <v>0</v>
      </c>
      <c r="BV60" s="46">
        <v>0</v>
      </c>
      <c r="BW60" s="45">
        <v>1</v>
      </c>
      <c r="BX60" s="14">
        <v>6</v>
      </c>
      <c r="BY60" s="46">
        <f t="shared" si="87"/>
        <v>6000</v>
      </c>
      <c r="BZ60" s="9">
        <f t="shared" si="64"/>
        <v>1</v>
      </c>
      <c r="CA60" s="15">
        <f t="shared" si="65"/>
        <v>6</v>
      </c>
      <c r="CB60" s="6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</row>
    <row r="61" spans="1:195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7">
        <v>0</v>
      </c>
      <c r="S61" s="7">
        <v>0</v>
      </c>
      <c r="T61" s="46">
        <v>0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7">
        <v>0</v>
      </c>
      <c r="AB61" s="7">
        <v>0</v>
      </c>
      <c r="AC61" s="46">
        <v>0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7">
        <v>0</v>
      </c>
      <c r="AQ61" s="7">
        <v>0</v>
      </c>
      <c r="AR61" s="46">
        <v>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7">
        <v>0</v>
      </c>
      <c r="BL61" s="7">
        <v>0</v>
      </c>
      <c r="BM61" s="46">
        <v>0</v>
      </c>
      <c r="BN61" s="47">
        <v>0</v>
      </c>
      <c r="BO61" s="7">
        <v>0</v>
      </c>
      <c r="BP61" s="46">
        <v>0</v>
      </c>
      <c r="BQ61" s="47">
        <v>0</v>
      </c>
      <c r="BR61" s="7">
        <v>0</v>
      </c>
      <c r="BS61" s="46">
        <v>0</v>
      </c>
      <c r="BT61" s="47">
        <v>0</v>
      </c>
      <c r="BU61" s="7">
        <v>0</v>
      </c>
      <c r="BV61" s="46">
        <v>0</v>
      </c>
      <c r="BW61" s="45">
        <v>-4</v>
      </c>
      <c r="BX61" s="14">
        <v>-25</v>
      </c>
      <c r="BY61" s="46">
        <f>BX61/BW61*-1000</f>
        <v>-6250</v>
      </c>
      <c r="BZ61" s="9">
        <f t="shared" si="64"/>
        <v>-4</v>
      </c>
      <c r="CA61" s="15">
        <f t="shared" si="65"/>
        <v>-25</v>
      </c>
      <c r="CB61" s="6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</row>
    <row r="62" spans="1:195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0</v>
      </c>
      <c r="Q62" s="46">
        <v>0</v>
      </c>
      <c r="R62" s="47">
        <v>0</v>
      </c>
      <c r="S62" s="7">
        <v>0</v>
      </c>
      <c r="T62" s="46">
        <v>0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7">
        <v>0</v>
      </c>
      <c r="AB62" s="7">
        <v>0</v>
      </c>
      <c r="AC62" s="46">
        <v>0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7">
        <v>0</v>
      </c>
      <c r="AQ62" s="7">
        <v>0</v>
      </c>
      <c r="AR62" s="46">
        <v>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5">
        <v>1</v>
      </c>
      <c r="BC62" s="14">
        <v>18</v>
      </c>
      <c r="BD62" s="46">
        <f>BC62/BB62*1000</f>
        <v>18000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7">
        <v>0</v>
      </c>
      <c r="BR62" s="7">
        <v>0</v>
      </c>
      <c r="BS62" s="46">
        <v>0</v>
      </c>
      <c r="BT62" s="47">
        <v>0</v>
      </c>
      <c r="BU62" s="7">
        <v>0</v>
      </c>
      <c r="BV62" s="46">
        <v>0</v>
      </c>
      <c r="BW62" s="47">
        <v>0</v>
      </c>
      <c r="BX62" s="7">
        <v>5</v>
      </c>
      <c r="BY62" s="46">
        <v>0</v>
      </c>
      <c r="BZ62" s="9">
        <f t="shared" si="64"/>
        <v>1</v>
      </c>
      <c r="CA62" s="15">
        <f t="shared" si="65"/>
        <v>23</v>
      </c>
      <c r="CB62" s="6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</row>
    <row r="63" spans="1:195" x14ac:dyDescent="0.3">
      <c r="A63" s="60">
        <v>2010</v>
      </c>
      <c r="B63" s="56" t="s">
        <v>10</v>
      </c>
      <c r="C63" s="45">
        <v>0</v>
      </c>
      <c r="D63" s="14">
        <v>0</v>
      </c>
      <c r="E63" s="46">
        <v>0</v>
      </c>
      <c r="F63" s="45">
        <v>0</v>
      </c>
      <c r="G63" s="14">
        <v>0</v>
      </c>
      <c r="H63" s="46">
        <v>0</v>
      </c>
      <c r="I63" s="45">
        <v>0</v>
      </c>
      <c r="J63" s="14">
        <v>0</v>
      </c>
      <c r="K63" s="46">
        <v>0</v>
      </c>
      <c r="L63" s="45">
        <v>0</v>
      </c>
      <c r="M63" s="14">
        <v>0</v>
      </c>
      <c r="N63" s="46">
        <v>0</v>
      </c>
      <c r="O63" s="45">
        <v>0</v>
      </c>
      <c r="P63" s="14">
        <v>0</v>
      </c>
      <c r="Q63" s="46">
        <v>0</v>
      </c>
      <c r="R63" s="47">
        <v>0</v>
      </c>
      <c r="S63" s="7">
        <v>0</v>
      </c>
      <c r="T63" s="46">
        <v>0</v>
      </c>
      <c r="U63" s="45">
        <v>0</v>
      </c>
      <c r="V63" s="14">
        <v>0</v>
      </c>
      <c r="W63" s="46">
        <v>0</v>
      </c>
      <c r="X63" s="47">
        <v>0</v>
      </c>
      <c r="Y63" s="7">
        <v>0</v>
      </c>
      <c r="Z63" s="46">
        <v>0</v>
      </c>
      <c r="AA63" s="47">
        <v>0</v>
      </c>
      <c r="AB63" s="7">
        <v>0</v>
      </c>
      <c r="AC63" s="46">
        <v>0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7">
        <v>0</v>
      </c>
      <c r="AQ63" s="7">
        <v>0</v>
      </c>
      <c r="AR63" s="46"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5">
        <v>0</v>
      </c>
      <c r="AZ63" s="14">
        <v>0</v>
      </c>
      <c r="BA63" s="46">
        <v>0</v>
      </c>
      <c r="BB63" s="47">
        <v>0</v>
      </c>
      <c r="BC63" s="7">
        <v>0</v>
      </c>
      <c r="BD63" s="46">
        <v>0</v>
      </c>
      <c r="BE63" s="45">
        <v>0</v>
      </c>
      <c r="BF63" s="14">
        <v>0</v>
      </c>
      <c r="BG63" s="46">
        <v>0</v>
      </c>
      <c r="BH63" s="45">
        <v>0</v>
      </c>
      <c r="BI63" s="14">
        <v>0</v>
      </c>
      <c r="BJ63" s="46">
        <v>0</v>
      </c>
      <c r="BK63" s="45">
        <v>0</v>
      </c>
      <c r="BL63" s="14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0</v>
      </c>
      <c r="BR63" s="14">
        <v>0</v>
      </c>
      <c r="BS63" s="46">
        <v>0</v>
      </c>
      <c r="BT63" s="47">
        <v>0</v>
      </c>
      <c r="BU63" s="7">
        <v>0</v>
      </c>
      <c r="BV63" s="46">
        <v>0</v>
      </c>
      <c r="BW63" s="47">
        <v>0</v>
      </c>
      <c r="BX63" s="7">
        <v>0</v>
      </c>
      <c r="BY63" s="46">
        <v>0</v>
      </c>
      <c r="BZ63" s="9">
        <f t="shared" si="64"/>
        <v>0</v>
      </c>
      <c r="CA63" s="15">
        <f t="shared" si="65"/>
        <v>0</v>
      </c>
      <c r="CB63" s="6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</row>
    <row r="64" spans="1:195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7">
        <v>0</v>
      </c>
      <c r="S64" s="7">
        <v>0</v>
      </c>
      <c r="T64" s="46">
        <v>0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7">
        <v>0</v>
      </c>
      <c r="AB64" s="7">
        <v>0</v>
      </c>
      <c r="AC64" s="46">
        <v>0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47">
        <v>0</v>
      </c>
      <c r="BU64" s="7">
        <v>0</v>
      </c>
      <c r="BV64" s="46">
        <v>0</v>
      </c>
      <c r="BW64" s="45">
        <v>22</v>
      </c>
      <c r="BX64" s="14">
        <v>239</v>
      </c>
      <c r="BY64" s="46">
        <f t="shared" si="87"/>
        <v>10863.636363636364</v>
      </c>
      <c r="BZ64" s="9">
        <f t="shared" si="64"/>
        <v>22</v>
      </c>
      <c r="CA64" s="15">
        <f t="shared" si="65"/>
        <v>239</v>
      </c>
      <c r="CB64" s="6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</row>
    <row r="65" spans="1:195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7">
        <v>0</v>
      </c>
      <c r="AB65" s="7">
        <v>0</v>
      </c>
      <c r="AC65" s="46">
        <v>0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7">
        <v>0</v>
      </c>
      <c r="BR65" s="7">
        <v>0</v>
      </c>
      <c r="BS65" s="46">
        <v>0</v>
      </c>
      <c r="BT65" s="47">
        <v>0</v>
      </c>
      <c r="BU65" s="7">
        <v>0</v>
      </c>
      <c r="BV65" s="46">
        <v>0</v>
      </c>
      <c r="BW65" s="45">
        <v>79</v>
      </c>
      <c r="BX65" s="14">
        <v>893</v>
      </c>
      <c r="BY65" s="46">
        <f t="shared" si="87"/>
        <v>11303.797468354431</v>
      </c>
      <c r="BZ65" s="9">
        <f t="shared" si="64"/>
        <v>79</v>
      </c>
      <c r="CA65" s="15">
        <f t="shared" si="65"/>
        <v>893</v>
      </c>
      <c r="CB65" s="6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</row>
    <row r="66" spans="1:195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7">
        <v>0</v>
      </c>
      <c r="S66" s="7">
        <v>0</v>
      </c>
      <c r="T66" s="46">
        <v>0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7">
        <v>0</v>
      </c>
      <c r="AB66" s="7">
        <v>0</v>
      </c>
      <c r="AC66" s="46">
        <v>0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7">
        <v>0</v>
      </c>
      <c r="BR66" s="7">
        <v>0</v>
      </c>
      <c r="BS66" s="46">
        <v>0</v>
      </c>
      <c r="BT66" s="45">
        <v>2</v>
      </c>
      <c r="BU66" s="14">
        <v>26</v>
      </c>
      <c r="BV66" s="46">
        <f>BU66/BT66*1000</f>
        <v>13000</v>
      </c>
      <c r="BW66" s="45">
        <v>176</v>
      </c>
      <c r="BX66" s="14">
        <v>1875</v>
      </c>
      <c r="BY66" s="46">
        <f t="shared" si="87"/>
        <v>10653.409090909092</v>
      </c>
      <c r="BZ66" s="9">
        <f t="shared" si="64"/>
        <v>178</v>
      </c>
      <c r="CA66" s="15">
        <f t="shared" si="65"/>
        <v>1901</v>
      </c>
      <c r="CB66" s="6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</row>
    <row r="67" spans="1:195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7">
        <v>0</v>
      </c>
      <c r="S67" s="7">
        <v>0</v>
      </c>
      <c r="T67" s="46">
        <v>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7">
        <v>0</v>
      </c>
      <c r="AB67" s="7">
        <v>0</v>
      </c>
      <c r="AC67" s="46">
        <v>0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7">
        <v>0</v>
      </c>
      <c r="BR67" s="7">
        <v>0</v>
      </c>
      <c r="BS67" s="46">
        <v>0</v>
      </c>
      <c r="BT67" s="47">
        <v>0</v>
      </c>
      <c r="BU67" s="7">
        <v>0</v>
      </c>
      <c r="BV67" s="46">
        <v>0</v>
      </c>
      <c r="BW67" s="45">
        <v>26</v>
      </c>
      <c r="BX67" s="14">
        <v>305</v>
      </c>
      <c r="BY67" s="46">
        <f t="shared" si="87"/>
        <v>11730.76923076923</v>
      </c>
      <c r="BZ67" s="9">
        <f t="shared" si="64"/>
        <v>26</v>
      </c>
      <c r="CA67" s="15">
        <f t="shared" si="65"/>
        <v>305</v>
      </c>
      <c r="CB67" s="6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</row>
    <row r="68" spans="1:195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7">
        <v>0</v>
      </c>
      <c r="S68" s="7">
        <v>0</v>
      </c>
      <c r="T68" s="46">
        <v>0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7">
        <v>0</v>
      </c>
      <c r="AB68" s="7">
        <v>0</v>
      </c>
      <c r="AC68" s="46">
        <v>0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13</v>
      </c>
      <c r="AU68" s="46">
        <f>AT68/AS68*1000</f>
        <v>13000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47">
        <v>0</v>
      </c>
      <c r="BU68" s="7">
        <v>2</v>
      </c>
      <c r="BV68" s="46">
        <v>0</v>
      </c>
      <c r="BW68" s="45">
        <v>28</v>
      </c>
      <c r="BX68" s="14">
        <v>368</v>
      </c>
      <c r="BY68" s="46">
        <f t="shared" si="87"/>
        <v>13142.857142857143</v>
      </c>
      <c r="BZ68" s="9">
        <f t="shared" si="64"/>
        <v>29</v>
      </c>
      <c r="CA68" s="15">
        <f t="shared" si="65"/>
        <v>383</v>
      </c>
      <c r="CB68" s="6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</row>
    <row r="69" spans="1:195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7">
        <v>0</v>
      </c>
      <c r="S69" s="7">
        <v>0</v>
      </c>
      <c r="T69" s="46">
        <v>0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7">
        <v>0</v>
      </c>
      <c r="AB69" s="7">
        <v>0</v>
      </c>
      <c r="AC69" s="46">
        <v>0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5">
        <v>30</v>
      </c>
      <c r="AN69" s="14">
        <v>308</v>
      </c>
      <c r="AO69" s="46">
        <f>AN69/AM69*1000</f>
        <v>10266.666666666668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47">
        <v>0</v>
      </c>
      <c r="BU69" s="7">
        <v>0</v>
      </c>
      <c r="BV69" s="46">
        <v>0</v>
      </c>
      <c r="BW69" s="45">
        <v>28</v>
      </c>
      <c r="BX69" s="14">
        <v>420</v>
      </c>
      <c r="BY69" s="46">
        <f t="shared" si="87"/>
        <v>15000</v>
      </c>
      <c r="BZ69" s="9">
        <f t="shared" si="64"/>
        <v>58</v>
      </c>
      <c r="CA69" s="15">
        <f t="shared" si="65"/>
        <v>728</v>
      </c>
      <c r="CB69" s="6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</row>
    <row r="70" spans="1:195" s="5" customFormat="1" ht="15" thickBot="1" x14ac:dyDescent="0.35">
      <c r="A70" s="57"/>
      <c r="B70" s="58" t="s">
        <v>17</v>
      </c>
      <c r="C70" s="48">
        <f>SUM(C58:C69)</f>
        <v>0</v>
      </c>
      <c r="D70" s="41">
        <f>SUM(D58:D69)</f>
        <v>0</v>
      </c>
      <c r="E70" s="49"/>
      <c r="F70" s="48">
        <f>SUM(F58:F69)</f>
        <v>0</v>
      </c>
      <c r="G70" s="41">
        <f>SUM(G58:G69)</f>
        <v>0</v>
      </c>
      <c r="H70" s="49"/>
      <c r="I70" s="48">
        <f>SUM(I58:I69)</f>
        <v>0</v>
      </c>
      <c r="J70" s="41">
        <f>SUM(J58:J69)</f>
        <v>0</v>
      </c>
      <c r="K70" s="49"/>
      <c r="L70" s="48">
        <f>SUM(L58:L69)</f>
        <v>0</v>
      </c>
      <c r="M70" s="41">
        <f>SUM(M58:M69)</f>
        <v>0</v>
      </c>
      <c r="N70" s="49"/>
      <c r="O70" s="48">
        <f>SUM(O58:O69)</f>
        <v>0</v>
      </c>
      <c r="P70" s="41">
        <f>SUM(P58:P69)</f>
        <v>0</v>
      </c>
      <c r="Q70" s="49"/>
      <c r="R70" s="48">
        <f>SUM(R58:R69)</f>
        <v>0</v>
      </c>
      <c r="S70" s="41">
        <f>SUM(S58:S69)</f>
        <v>0</v>
      </c>
      <c r="T70" s="49"/>
      <c r="U70" s="48">
        <f>SUM(U58:U69)</f>
        <v>0</v>
      </c>
      <c r="V70" s="41">
        <f>SUM(V58:V69)</f>
        <v>0</v>
      </c>
      <c r="W70" s="49"/>
      <c r="X70" s="48">
        <f t="shared" ref="X70:Y70" si="88">SUM(X58:X69)</f>
        <v>0</v>
      </c>
      <c r="Y70" s="41">
        <f t="shared" si="88"/>
        <v>0</v>
      </c>
      <c r="Z70" s="49"/>
      <c r="AA70" s="48">
        <f t="shared" ref="AA70" si="89">SUM(AA58:AA69)</f>
        <v>0</v>
      </c>
      <c r="AB70" s="41">
        <f t="shared" ref="AB70" si="90">SUM(AB58:AB69)</f>
        <v>0</v>
      </c>
      <c r="AC70" s="49"/>
      <c r="AD70" s="48">
        <f t="shared" ref="AD70:AE70" si="91">SUM(AD58:AD69)</f>
        <v>0</v>
      </c>
      <c r="AE70" s="41">
        <f t="shared" si="91"/>
        <v>0</v>
      </c>
      <c r="AF70" s="49"/>
      <c r="AG70" s="48">
        <f t="shared" ref="AG70:AH70" si="92">SUM(AG58:AG69)</f>
        <v>0</v>
      </c>
      <c r="AH70" s="41">
        <f t="shared" si="92"/>
        <v>0</v>
      </c>
      <c r="AI70" s="49"/>
      <c r="AJ70" s="48">
        <f t="shared" ref="AJ70:AK70" si="93">SUM(AJ58:AJ69)</f>
        <v>0</v>
      </c>
      <c r="AK70" s="41">
        <f t="shared" si="93"/>
        <v>0</v>
      </c>
      <c r="AL70" s="49"/>
      <c r="AM70" s="48">
        <f t="shared" ref="AM70" si="94">SUM(AM58:AM69)</f>
        <v>30</v>
      </c>
      <c r="AN70" s="41">
        <f t="shared" ref="AN70" si="95">SUM(AN58:AN69)</f>
        <v>308</v>
      </c>
      <c r="AO70" s="49"/>
      <c r="AP70" s="48">
        <f t="shared" ref="AP70:AQ70" si="96">SUM(AP58:AP69)</f>
        <v>0</v>
      </c>
      <c r="AQ70" s="41">
        <f t="shared" si="96"/>
        <v>0</v>
      </c>
      <c r="AR70" s="49"/>
      <c r="AS70" s="48">
        <f t="shared" ref="AS70" si="97">SUM(AS58:AS69)</f>
        <v>1</v>
      </c>
      <c r="AT70" s="41">
        <f t="shared" ref="AT70" si="98">SUM(AT58:AT69)</f>
        <v>13</v>
      </c>
      <c r="AU70" s="49"/>
      <c r="AV70" s="48">
        <f t="shared" ref="AV70:AW70" si="99">SUM(AV58:AV69)</f>
        <v>0</v>
      </c>
      <c r="AW70" s="41">
        <f t="shared" si="99"/>
        <v>0</v>
      </c>
      <c r="AX70" s="49"/>
      <c r="AY70" s="48">
        <f>SUM(AY58:AY69)</f>
        <v>0</v>
      </c>
      <c r="AZ70" s="41">
        <f>SUM(AZ58:AZ69)</f>
        <v>0</v>
      </c>
      <c r="BA70" s="49"/>
      <c r="BB70" s="48">
        <f t="shared" ref="BB70" si="100">SUM(BB58:BB69)</f>
        <v>1</v>
      </c>
      <c r="BC70" s="41">
        <f t="shared" ref="BC70" si="101">SUM(BC58:BC69)</f>
        <v>18</v>
      </c>
      <c r="BD70" s="49"/>
      <c r="BE70" s="48">
        <f>SUM(BE58:BE69)</f>
        <v>0</v>
      </c>
      <c r="BF70" s="41">
        <f>SUM(BF58:BF69)</f>
        <v>0</v>
      </c>
      <c r="BG70" s="49"/>
      <c r="BH70" s="48">
        <f>SUM(BH58:BH69)</f>
        <v>0</v>
      </c>
      <c r="BI70" s="41">
        <f>SUM(BI58:BI69)</f>
        <v>0</v>
      </c>
      <c r="BJ70" s="49"/>
      <c r="BK70" s="48">
        <f>SUM(BK58:BK69)</f>
        <v>0</v>
      </c>
      <c r="BL70" s="41">
        <f>SUM(BL58:BL69)</f>
        <v>0</v>
      </c>
      <c r="BM70" s="49"/>
      <c r="BN70" s="48">
        <f t="shared" ref="BN70" si="102">SUM(BN58:BN69)</f>
        <v>0</v>
      </c>
      <c r="BO70" s="41">
        <f t="shared" ref="BO70" si="103">SUM(BO58:BO69)</f>
        <v>0</v>
      </c>
      <c r="BP70" s="49"/>
      <c r="BQ70" s="48">
        <f>SUM(BQ58:BQ69)</f>
        <v>0</v>
      </c>
      <c r="BR70" s="41">
        <f>SUM(BR58:BR69)</f>
        <v>0</v>
      </c>
      <c r="BS70" s="49"/>
      <c r="BT70" s="48">
        <f t="shared" ref="BT70" si="104">SUM(BT58:BT69)</f>
        <v>2</v>
      </c>
      <c r="BU70" s="41">
        <f t="shared" ref="BU70" si="105">SUM(BU58:BU69)</f>
        <v>28</v>
      </c>
      <c r="BV70" s="49"/>
      <c r="BW70" s="48">
        <f t="shared" ref="BW70" si="106">SUM(BW58:BW69)</f>
        <v>390</v>
      </c>
      <c r="BX70" s="41">
        <f t="shared" ref="BX70" si="107">SUM(BX58:BX69)</f>
        <v>4362</v>
      </c>
      <c r="BY70" s="49"/>
      <c r="BZ70" s="42">
        <f t="shared" si="64"/>
        <v>424</v>
      </c>
      <c r="CA70" s="43">
        <f t="shared" si="65"/>
        <v>4729</v>
      </c>
      <c r="CB70" s="6"/>
      <c r="CC70" s="4"/>
      <c r="CD70" s="1"/>
      <c r="CE70" s="1"/>
      <c r="CF70" s="1"/>
      <c r="CG70" s="4"/>
      <c r="CH70" s="1"/>
      <c r="CI70" s="1"/>
      <c r="CJ70" s="1"/>
      <c r="CK70" s="4"/>
      <c r="CL70" s="1"/>
      <c r="CM70" s="1"/>
      <c r="CN70" s="1"/>
      <c r="CO70" s="4"/>
      <c r="CP70" s="1"/>
      <c r="CQ70" s="1"/>
      <c r="CR70" s="1"/>
      <c r="CS70" s="4"/>
      <c r="CT70" s="1"/>
      <c r="CU70" s="1"/>
      <c r="CV70" s="1"/>
      <c r="CW70" s="4"/>
      <c r="CX70" s="1"/>
      <c r="CY70" s="1"/>
      <c r="CZ70" s="1"/>
      <c r="DA70" s="4"/>
      <c r="DB70" s="1"/>
      <c r="DC70" s="1"/>
      <c r="DD70" s="1"/>
      <c r="DE70" s="4"/>
      <c r="DF70" s="1"/>
      <c r="DG70" s="1"/>
      <c r="DH70" s="1"/>
      <c r="DI70" s="4"/>
      <c r="DJ70" s="1"/>
      <c r="DK70" s="1"/>
      <c r="DL70" s="1"/>
      <c r="DM70" s="4"/>
      <c r="DN70" s="1"/>
      <c r="DO70" s="1"/>
      <c r="DP70" s="1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7">
        <v>0</v>
      </c>
      <c r="S71" s="7">
        <v>0</v>
      </c>
      <c r="T71" s="46">
        <v>0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7">
        <v>0</v>
      </c>
      <c r="AB71" s="7">
        <v>0</v>
      </c>
      <c r="AC71" s="46">
        <v>0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0</v>
      </c>
      <c r="AO71" s="46">
        <v>0</v>
      </c>
      <c r="AP71" s="47">
        <v>0</v>
      </c>
      <c r="AQ71" s="7">
        <v>0</v>
      </c>
      <c r="AR71" s="46">
        <v>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7">
        <v>0</v>
      </c>
      <c r="BR71" s="7">
        <v>0</v>
      </c>
      <c r="BS71" s="46">
        <v>0</v>
      </c>
      <c r="BT71" s="47">
        <v>0</v>
      </c>
      <c r="BU71" s="7">
        <v>0</v>
      </c>
      <c r="BV71" s="46">
        <v>0</v>
      </c>
      <c r="BW71" s="45">
        <v>63</v>
      </c>
      <c r="BX71" s="14">
        <v>993</v>
      </c>
      <c r="BY71" s="46">
        <f t="shared" ref="BY71:BY81" si="108">BX71/BW71*1000</f>
        <v>15761.904761904763</v>
      </c>
      <c r="BZ71" s="9">
        <f t="shared" si="64"/>
        <v>63</v>
      </c>
      <c r="CA71" s="15">
        <f t="shared" si="65"/>
        <v>993</v>
      </c>
      <c r="CB71" s="6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</row>
    <row r="72" spans="1:195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7">
        <v>0</v>
      </c>
      <c r="S72" s="7">
        <v>0</v>
      </c>
      <c r="T72" s="46">
        <v>0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7">
        <v>0</v>
      </c>
      <c r="AB72" s="7">
        <v>0</v>
      </c>
      <c r="AC72" s="46">
        <v>0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5">
        <v>30</v>
      </c>
      <c r="AN72" s="14">
        <v>347</v>
      </c>
      <c r="AO72" s="46">
        <f t="shared" ref="AO72:AO82" si="109">AN72/AM72*1000</f>
        <v>11566.666666666666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7">
        <v>0</v>
      </c>
      <c r="BR72" s="7">
        <v>0</v>
      </c>
      <c r="BS72" s="46">
        <v>0</v>
      </c>
      <c r="BT72" s="47">
        <v>0</v>
      </c>
      <c r="BU72" s="7">
        <v>0</v>
      </c>
      <c r="BV72" s="46">
        <v>0</v>
      </c>
      <c r="BW72" s="45">
        <v>435</v>
      </c>
      <c r="BX72" s="14">
        <v>2351</v>
      </c>
      <c r="BY72" s="46">
        <f t="shared" si="108"/>
        <v>5404.5977011494251</v>
      </c>
      <c r="BZ72" s="9">
        <f t="shared" si="64"/>
        <v>465</v>
      </c>
      <c r="CA72" s="15">
        <f t="shared" si="65"/>
        <v>2698</v>
      </c>
      <c r="CB72" s="6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</row>
    <row r="73" spans="1:195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7">
        <v>0</v>
      </c>
      <c r="S73" s="7">
        <v>0</v>
      </c>
      <c r="T73" s="46">
        <v>0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7">
        <v>0</v>
      </c>
      <c r="AB73" s="7">
        <v>0</v>
      </c>
      <c r="AC73" s="46">
        <v>0</v>
      </c>
      <c r="AD73" s="47">
        <v>0</v>
      </c>
      <c r="AE73" s="7">
        <v>0</v>
      </c>
      <c r="AF73" s="46">
        <v>0</v>
      </c>
      <c r="AG73" s="47">
        <v>0</v>
      </c>
      <c r="AH73" s="7">
        <v>0</v>
      </c>
      <c r="AI73" s="46">
        <v>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7">
        <v>0</v>
      </c>
      <c r="AQ73" s="7">
        <v>0</v>
      </c>
      <c r="AR73" s="46">
        <v>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7">
        <v>0</v>
      </c>
      <c r="AZ73" s="7">
        <v>0</v>
      </c>
      <c r="BA73" s="46">
        <v>0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47">
        <v>0</v>
      </c>
      <c r="BU73" s="7">
        <v>0</v>
      </c>
      <c r="BV73" s="46">
        <v>0</v>
      </c>
      <c r="BW73" s="45">
        <v>166</v>
      </c>
      <c r="BX73" s="14">
        <v>2392</v>
      </c>
      <c r="BY73" s="46">
        <f t="shared" si="108"/>
        <v>14409.638554216866</v>
      </c>
      <c r="BZ73" s="9">
        <f t="shared" si="64"/>
        <v>166</v>
      </c>
      <c r="CA73" s="15">
        <f t="shared" si="65"/>
        <v>2392</v>
      </c>
      <c r="CB73" s="6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</row>
    <row r="74" spans="1:195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7">
        <v>0</v>
      </c>
      <c r="S74" s="7">
        <v>0</v>
      </c>
      <c r="T74" s="46">
        <v>0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7">
        <v>0</v>
      </c>
      <c r="AB74" s="7">
        <v>0</v>
      </c>
      <c r="AC74" s="46">
        <v>0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5">
        <v>30</v>
      </c>
      <c r="AN74" s="14">
        <v>347</v>
      </c>
      <c r="AO74" s="46">
        <f t="shared" si="109"/>
        <v>11566.666666666666</v>
      </c>
      <c r="AP74" s="47">
        <v>0</v>
      </c>
      <c r="AQ74" s="7">
        <v>0</v>
      </c>
      <c r="AR74" s="46">
        <v>0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7">
        <v>0</v>
      </c>
      <c r="BR74" s="7">
        <v>0</v>
      </c>
      <c r="BS74" s="46">
        <v>0</v>
      </c>
      <c r="BT74" s="47">
        <v>0</v>
      </c>
      <c r="BU74" s="7">
        <v>0</v>
      </c>
      <c r="BV74" s="46">
        <v>0</v>
      </c>
      <c r="BW74" s="45">
        <v>136</v>
      </c>
      <c r="BX74" s="14">
        <v>2120</v>
      </c>
      <c r="BY74" s="46">
        <f t="shared" si="108"/>
        <v>15588.235294117647</v>
      </c>
      <c r="BZ74" s="9">
        <f t="shared" si="64"/>
        <v>166</v>
      </c>
      <c r="CA74" s="15">
        <f t="shared" si="65"/>
        <v>2467</v>
      </c>
      <c r="CB74" s="6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</row>
    <row r="75" spans="1:195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0</v>
      </c>
      <c r="N75" s="46">
        <v>0</v>
      </c>
      <c r="O75" s="47">
        <v>0</v>
      </c>
      <c r="P75" s="7">
        <v>0</v>
      </c>
      <c r="Q75" s="46">
        <v>0</v>
      </c>
      <c r="R75" s="47">
        <v>0</v>
      </c>
      <c r="S75" s="7">
        <v>0</v>
      </c>
      <c r="T75" s="46">
        <v>0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7">
        <v>0</v>
      </c>
      <c r="AB75" s="7">
        <v>0</v>
      </c>
      <c r="AC75" s="46">
        <v>0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7">
        <v>0</v>
      </c>
      <c r="BR75" s="7">
        <v>0</v>
      </c>
      <c r="BS75" s="46">
        <v>0</v>
      </c>
      <c r="BT75" s="47">
        <v>0</v>
      </c>
      <c r="BU75" s="7">
        <v>0</v>
      </c>
      <c r="BV75" s="46">
        <v>0</v>
      </c>
      <c r="BW75" s="47">
        <v>0</v>
      </c>
      <c r="BX75" s="7">
        <v>0</v>
      </c>
      <c r="BY75" s="46">
        <v>0</v>
      </c>
      <c r="BZ75" s="9">
        <f t="shared" si="64"/>
        <v>0</v>
      </c>
      <c r="CA75" s="15">
        <f t="shared" si="65"/>
        <v>0</v>
      </c>
      <c r="CB75" s="6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</row>
    <row r="76" spans="1:195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30</v>
      </c>
      <c r="S76" s="14">
        <v>435</v>
      </c>
      <c r="T76" s="46">
        <f>S76/R76*1000</f>
        <v>14500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7">
        <v>0</v>
      </c>
      <c r="AB76" s="7">
        <v>0</v>
      </c>
      <c r="AC76" s="46">
        <v>0</v>
      </c>
      <c r="AD76" s="47">
        <v>0</v>
      </c>
      <c r="AE76" s="7">
        <v>0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5">
        <v>30</v>
      </c>
      <c r="AN76" s="14">
        <v>353</v>
      </c>
      <c r="AO76" s="46">
        <f t="shared" si="109"/>
        <v>11766.666666666668</v>
      </c>
      <c r="AP76" s="47">
        <v>0</v>
      </c>
      <c r="AQ76" s="7">
        <v>0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7">
        <v>0</v>
      </c>
      <c r="BR76" s="7">
        <v>0</v>
      </c>
      <c r="BS76" s="46">
        <v>0</v>
      </c>
      <c r="BT76" s="47">
        <v>0</v>
      </c>
      <c r="BU76" s="7">
        <v>0</v>
      </c>
      <c r="BV76" s="46">
        <v>0</v>
      </c>
      <c r="BW76" s="47">
        <v>0</v>
      </c>
      <c r="BX76" s="7">
        <v>0</v>
      </c>
      <c r="BY76" s="46">
        <v>0</v>
      </c>
      <c r="BZ76" s="9">
        <f t="shared" si="64"/>
        <v>60</v>
      </c>
      <c r="CA76" s="15">
        <f t="shared" si="65"/>
        <v>788</v>
      </c>
      <c r="CB76" s="6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</row>
    <row r="77" spans="1:195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7">
        <v>0</v>
      </c>
      <c r="S77" s="7">
        <v>0</v>
      </c>
      <c r="T77" s="46">
        <v>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7">
        <v>0</v>
      </c>
      <c r="AB77" s="7">
        <v>0</v>
      </c>
      <c r="AC77" s="46">
        <v>0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0</v>
      </c>
      <c r="BP77" s="46">
        <v>0</v>
      </c>
      <c r="BQ77" s="47">
        <v>0</v>
      </c>
      <c r="BR77" s="7">
        <v>0</v>
      </c>
      <c r="BS77" s="46">
        <v>0</v>
      </c>
      <c r="BT77" s="47">
        <v>0</v>
      </c>
      <c r="BU77" s="7">
        <v>0</v>
      </c>
      <c r="BV77" s="46">
        <v>0</v>
      </c>
      <c r="BW77" s="45">
        <v>10</v>
      </c>
      <c r="BX77" s="14">
        <v>189</v>
      </c>
      <c r="BY77" s="46">
        <f t="shared" si="108"/>
        <v>18900</v>
      </c>
      <c r="BZ77" s="9">
        <f t="shared" si="64"/>
        <v>10</v>
      </c>
      <c r="CA77" s="15">
        <f t="shared" si="65"/>
        <v>189</v>
      </c>
      <c r="CB77" s="6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</row>
    <row r="78" spans="1:195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7">
        <v>0</v>
      </c>
      <c r="S78" s="7">
        <v>0</v>
      </c>
      <c r="T78" s="46">
        <v>0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7">
        <v>0</v>
      </c>
      <c r="AB78" s="7">
        <v>0</v>
      </c>
      <c r="AC78" s="46">
        <v>0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7">
        <v>0</v>
      </c>
      <c r="BR78" s="7">
        <v>0</v>
      </c>
      <c r="BS78" s="46">
        <v>0</v>
      </c>
      <c r="BT78" s="45">
        <v>3</v>
      </c>
      <c r="BU78" s="14">
        <v>59</v>
      </c>
      <c r="BV78" s="46">
        <f>BU78/BT78*1000</f>
        <v>19666.666666666668</v>
      </c>
      <c r="BW78" s="47">
        <v>0</v>
      </c>
      <c r="BX78" s="7">
        <v>0</v>
      </c>
      <c r="BY78" s="46">
        <v>0</v>
      </c>
      <c r="BZ78" s="9">
        <f t="shared" si="64"/>
        <v>3</v>
      </c>
      <c r="CA78" s="15">
        <f t="shared" si="65"/>
        <v>59</v>
      </c>
      <c r="CB78" s="6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</row>
    <row r="79" spans="1:195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7">
        <v>0</v>
      </c>
      <c r="S79" s="7">
        <v>23</v>
      </c>
      <c r="T79" s="46">
        <v>0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7">
        <v>0</v>
      </c>
      <c r="AB79" s="7">
        <v>0</v>
      </c>
      <c r="AC79" s="46">
        <v>0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7">
        <v>0</v>
      </c>
      <c r="BR79" s="7">
        <v>0</v>
      </c>
      <c r="BS79" s="46">
        <v>0</v>
      </c>
      <c r="BT79" s="45">
        <v>2</v>
      </c>
      <c r="BU79" s="14">
        <v>34</v>
      </c>
      <c r="BV79" s="46">
        <f>BU79/BT79*1000</f>
        <v>17000</v>
      </c>
      <c r="BW79" s="47">
        <v>0</v>
      </c>
      <c r="BX79" s="7">
        <v>0</v>
      </c>
      <c r="BY79" s="46">
        <v>0</v>
      </c>
      <c r="BZ79" s="9">
        <f t="shared" si="64"/>
        <v>2</v>
      </c>
      <c r="CA79" s="15">
        <f t="shared" si="65"/>
        <v>57</v>
      </c>
      <c r="CB79" s="6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</row>
    <row r="80" spans="1:195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7">
        <v>0</v>
      </c>
      <c r="M80" s="7">
        <v>0</v>
      </c>
      <c r="N80" s="46">
        <v>0</v>
      </c>
      <c r="O80" s="47">
        <v>0</v>
      </c>
      <c r="P80" s="7">
        <v>0</v>
      </c>
      <c r="Q80" s="46">
        <v>0</v>
      </c>
      <c r="R80" s="47">
        <v>0</v>
      </c>
      <c r="S80" s="7">
        <v>0</v>
      </c>
      <c r="T80" s="46">
        <v>0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7">
        <v>0</v>
      </c>
      <c r="AB80" s="7">
        <v>0</v>
      </c>
      <c r="AC80" s="46">
        <v>0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5">
        <v>5</v>
      </c>
      <c r="AN80" s="14">
        <v>54</v>
      </c>
      <c r="AO80" s="46">
        <f t="shared" si="109"/>
        <v>10800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47">
        <v>0</v>
      </c>
      <c r="BU80" s="7">
        <v>0</v>
      </c>
      <c r="BV80" s="46">
        <v>0</v>
      </c>
      <c r="BW80" s="45">
        <v>68</v>
      </c>
      <c r="BX80" s="14">
        <v>1276</v>
      </c>
      <c r="BY80" s="46">
        <f t="shared" si="108"/>
        <v>18764.705882352941</v>
      </c>
      <c r="BZ80" s="9">
        <f t="shared" si="64"/>
        <v>73</v>
      </c>
      <c r="CA80" s="15">
        <f t="shared" si="65"/>
        <v>1330</v>
      </c>
      <c r="CB80" s="6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</row>
    <row r="81" spans="1:195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7">
        <v>0</v>
      </c>
      <c r="S81" s="7">
        <v>0</v>
      </c>
      <c r="T81" s="46">
        <v>0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7">
        <v>0</v>
      </c>
      <c r="AB81" s="7">
        <v>0</v>
      </c>
      <c r="AC81" s="46">
        <v>0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5">
        <v>56</v>
      </c>
      <c r="AN81" s="14">
        <v>608</v>
      </c>
      <c r="AO81" s="46">
        <f t="shared" si="109"/>
        <v>10857.142857142857</v>
      </c>
      <c r="AP81" s="47">
        <v>0</v>
      </c>
      <c r="AQ81" s="7">
        <v>0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7">
        <v>0</v>
      </c>
      <c r="BR81" s="7">
        <v>0</v>
      </c>
      <c r="BS81" s="46">
        <v>0</v>
      </c>
      <c r="BT81" s="47">
        <v>0</v>
      </c>
      <c r="BU81" s="7">
        <v>0</v>
      </c>
      <c r="BV81" s="46">
        <v>0</v>
      </c>
      <c r="BW81" s="45">
        <v>10</v>
      </c>
      <c r="BX81" s="14">
        <v>155</v>
      </c>
      <c r="BY81" s="46">
        <f t="shared" si="108"/>
        <v>15500</v>
      </c>
      <c r="BZ81" s="9">
        <f t="shared" si="64"/>
        <v>66</v>
      </c>
      <c r="CA81" s="15">
        <f t="shared" si="65"/>
        <v>763</v>
      </c>
      <c r="CB81" s="6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</row>
    <row r="82" spans="1:195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7">
        <v>0</v>
      </c>
      <c r="S82" s="7">
        <v>0</v>
      </c>
      <c r="T82" s="46">
        <v>0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7">
        <v>0</v>
      </c>
      <c r="AB82" s="7">
        <v>0</v>
      </c>
      <c r="AC82" s="46">
        <v>0</v>
      </c>
      <c r="AD82" s="47">
        <v>0</v>
      </c>
      <c r="AE82" s="7">
        <v>0</v>
      </c>
      <c r="AF82" s="46">
        <v>0</v>
      </c>
      <c r="AG82" s="47">
        <v>0</v>
      </c>
      <c r="AH82" s="7">
        <v>0</v>
      </c>
      <c r="AI82" s="46">
        <v>0</v>
      </c>
      <c r="AJ82" s="47">
        <v>0</v>
      </c>
      <c r="AK82" s="7">
        <v>0</v>
      </c>
      <c r="AL82" s="46">
        <v>0</v>
      </c>
      <c r="AM82" s="45">
        <v>20</v>
      </c>
      <c r="AN82" s="14">
        <v>229</v>
      </c>
      <c r="AO82" s="46">
        <f t="shared" si="109"/>
        <v>11450</v>
      </c>
      <c r="AP82" s="47">
        <v>0</v>
      </c>
      <c r="AQ82" s="7">
        <v>0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7">
        <v>0</v>
      </c>
      <c r="AZ82" s="7">
        <v>0</v>
      </c>
      <c r="BA82" s="46">
        <v>0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7">
        <v>0</v>
      </c>
      <c r="BR82" s="7">
        <v>0</v>
      </c>
      <c r="BS82" s="46">
        <v>0</v>
      </c>
      <c r="BT82" s="47">
        <v>0</v>
      </c>
      <c r="BU82" s="7">
        <v>0</v>
      </c>
      <c r="BV82" s="46">
        <v>0</v>
      </c>
      <c r="BW82" s="47">
        <v>0</v>
      </c>
      <c r="BX82" s="7">
        <v>0</v>
      </c>
      <c r="BY82" s="46">
        <v>0</v>
      </c>
      <c r="BZ82" s="9">
        <f t="shared" si="64"/>
        <v>20</v>
      </c>
      <c r="CA82" s="15">
        <f t="shared" si="65"/>
        <v>229</v>
      </c>
      <c r="CB82" s="6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</row>
    <row r="83" spans="1:195" s="5" customFormat="1" ht="15" thickBot="1" x14ac:dyDescent="0.35">
      <c r="A83" s="57"/>
      <c r="B83" s="58" t="s">
        <v>17</v>
      </c>
      <c r="C83" s="48">
        <f>SUM(C71:C82)</f>
        <v>0</v>
      </c>
      <c r="D83" s="41">
        <f>SUM(D71:D82)</f>
        <v>0</v>
      </c>
      <c r="E83" s="49"/>
      <c r="F83" s="48">
        <f>SUM(F71:F82)</f>
        <v>0</v>
      </c>
      <c r="G83" s="41">
        <f>SUM(G71:G82)</f>
        <v>0</v>
      </c>
      <c r="H83" s="49"/>
      <c r="I83" s="48">
        <f>SUM(I71:I82)</f>
        <v>0</v>
      </c>
      <c r="J83" s="41">
        <f>SUM(J71:J82)</f>
        <v>0</v>
      </c>
      <c r="K83" s="49"/>
      <c r="L83" s="48">
        <f>SUM(L71:L82)</f>
        <v>0</v>
      </c>
      <c r="M83" s="41">
        <f>SUM(M71:M82)</f>
        <v>0</v>
      </c>
      <c r="N83" s="49"/>
      <c r="O83" s="48">
        <f>SUM(O71:O82)</f>
        <v>0</v>
      </c>
      <c r="P83" s="41">
        <f>SUM(P71:P82)</f>
        <v>0</v>
      </c>
      <c r="Q83" s="49"/>
      <c r="R83" s="48">
        <f>SUM(R71:R82)</f>
        <v>30</v>
      </c>
      <c r="S83" s="41">
        <f>SUM(S71:S82)</f>
        <v>458</v>
      </c>
      <c r="T83" s="49"/>
      <c r="U83" s="48">
        <f>SUM(U71:U82)</f>
        <v>0</v>
      </c>
      <c r="V83" s="41">
        <f>SUM(V71:V82)</f>
        <v>0</v>
      </c>
      <c r="W83" s="49"/>
      <c r="X83" s="48">
        <f t="shared" ref="X83:Y83" si="110">SUM(X71:X82)</f>
        <v>0</v>
      </c>
      <c r="Y83" s="41">
        <f t="shared" si="110"/>
        <v>0</v>
      </c>
      <c r="Z83" s="49"/>
      <c r="AA83" s="48">
        <f t="shared" ref="AA83" si="111">SUM(AA71:AA82)</f>
        <v>0</v>
      </c>
      <c r="AB83" s="41">
        <f t="shared" ref="AB83" si="112">SUM(AB71:AB82)</f>
        <v>0</v>
      </c>
      <c r="AC83" s="49"/>
      <c r="AD83" s="48">
        <f t="shared" ref="AD83:AE83" si="113">SUM(AD71:AD82)</f>
        <v>0</v>
      </c>
      <c r="AE83" s="41">
        <f t="shared" si="113"/>
        <v>0</v>
      </c>
      <c r="AF83" s="49"/>
      <c r="AG83" s="48">
        <f t="shared" ref="AG83:AH83" si="114">SUM(AG71:AG82)</f>
        <v>0</v>
      </c>
      <c r="AH83" s="41">
        <f t="shared" si="114"/>
        <v>0</v>
      </c>
      <c r="AI83" s="49"/>
      <c r="AJ83" s="48">
        <f t="shared" ref="AJ83:AK83" si="115">SUM(AJ71:AJ82)</f>
        <v>0</v>
      </c>
      <c r="AK83" s="41">
        <f t="shared" si="115"/>
        <v>0</v>
      </c>
      <c r="AL83" s="49"/>
      <c r="AM83" s="48">
        <f t="shared" ref="AM83" si="116">SUM(AM71:AM82)</f>
        <v>171</v>
      </c>
      <c r="AN83" s="41">
        <f t="shared" ref="AN83" si="117">SUM(AN71:AN82)</f>
        <v>1938</v>
      </c>
      <c r="AO83" s="49"/>
      <c r="AP83" s="48">
        <f t="shared" ref="AP83:AQ83" si="118">SUM(AP71:AP82)</f>
        <v>0</v>
      </c>
      <c r="AQ83" s="41">
        <f t="shared" si="118"/>
        <v>0</v>
      </c>
      <c r="AR83" s="49"/>
      <c r="AS83" s="48">
        <f t="shared" ref="AS83" si="119">SUM(AS71:AS82)</f>
        <v>0</v>
      </c>
      <c r="AT83" s="41">
        <f t="shared" ref="AT83" si="120">SUM(AT71:AT82)</f>
        <v>0</v>
      </c>
      <c r="AU83" s="49"/>
      <c r="AV83" s="48">
        <f t="shared" ref="AV83:AW83" si="121">SUM(AV71:AV82)</f>
        <v>0</v>
      </c>
      <c r="AW83" s="41">
        <f t="shared" si="121"/>
        <v>0</v>
      </c>
      <c r="AX83" s="49"/>
      <c r="AY83" s="48">
        <f>SUM(AY71:AY82)</f>
        <v>0</v>
      </c>
      <c r="AZ83" s="41">
        <f>SUM(AZ71:AZ82)</f>
        <v>0</v>
      </c>
      <c r="BA83" s="49"/>
      <c r="BB83" s="48">
        <f t="shared" ref="BB83" si="122">SUM(BB71:BB82)</f>
        <v>0</v>
      </c>
      <c r="BC83" s="41">
        <f t="shared" ref="BC83" si="123">SUM(BC71:BC82)</f>
        <v>0</v>
      </c>
      <c r="BD83" s="49"/>
      <c r="BE83" s="48">
        <f>SUM(BE71:BE82)</f>
        <v>0</v>
      </c>
      <c r="BF83" s="41">
        <f>SUM(BF71:BF82)</f>
        <v>0</v>
      </c>
      <c r="BG83" s="49"/>
      <c r="BH83" s="48">
        <f>SUM(BH71:BH82)</f>
        <v>0</v>
      </c>
      <c r="BI83" s="41">
        <f>SUM(BI71:BI82)</f>
        <v>0</v>
      </c>
      <c r="BJ83" s="49"/>
      <c r="BK83" s="48">
        <f>SUM(BK71:BK82)</f>
        <v>0</v>
      </c>
      <c r="BL83" s="41">
        <f>SUM(BL71:BL82)</f>
        <v>0</v>
      </c>
      <c r="BM83" s="49"/>
      <c r="BN83" s="48">
        <f t="shared" ref="BN83" si="124">SUM(BN71:BN82)</f>
        <v>0</v>
      </c>
      <c r="BO83" s="41">
        <f t="shared" ref="BO83" si="125">SUM(BO71:BO82)</f>
        <v>0</v>
      </c>
      <c r="BP83" s="49"/>
      <c r="BQ83" s="48">
        <f>SUM(BQ71:BQ82)</f>
        <v>0</v>
      </c>
      <c r="BR83" s="41">
        <f>SUM(BR71:BR82)</f>
        <v>0</v>
      </c>
      <c r="BS83" s="49"/>
      <c r="BT83" s="48">
        <f t="shared" ref="BT83" si="126">SUM(BT71:BT82)</f>
        <v>5</v>
      </c>
      <c r="BU83" s="41">
        <f t="shared" ref="BU83" si="127">SUM(BU71:BU82)</f>
        <v>93</v>
      </c>
      <c r="BV83" s="49"/>
      <c r="BW83" s="48">
        <f t="shared" ref="BW83" si="128">SUM(BW71:BW82)</f>
        <v>888</v>
      </c>
      <c r="BX83" s="41">
        <f t="shared" ref="BX83" si="129">SUM(BX71:BX82)</f>
        <v>9476</v>
      </c>
      <c r="BY83" s="49"/>
      <c r="BZ83" s="42">
        <f t="shared" si="64"/>
        <v>1094</v>
      </c>
      <c r="CA83" s="43">
        <f t="shared" si="65"/>
        <v>11965</v>
      </c>
      <c r="CB83" s="6"/>
      <c r="CC83" s="4"/>
      <c r="CD83" s="1"/>
      <c r="CE83" s="1"/>
      <c r="CF83" s="1"/>
      <c r="CG83" s="4"/>
      <c r="CH83" s="1"/>
      <c r="CI83" s="1"/>
      <c r="CJ83" s="1"/>
      <c r="CK83" s="4"/>
      <c r="CL83" s="1"/>
      <c r="CM83" s="1"/>
      <c r="CN83" s="1"/>
      <c r="CO83" s="4"/>
      <c r="CP83" s="1"/>
      <c r="CQ83" s="1"/>
      <c r="CR83" s="1"/>
      <c r="CS83" s="4"/>
      <c r="CT83" s="1"/>
      <c r="CU83" s="1"/>
      <c r="CV83" s="1"/>
      <c r="CW83" s="4"/>
      <c r="CX83" s="1"/>
      <c r="CY83" s="1"/>
      <c r="CZ83" s="1"/>
      <c r="DA83" s="4"/>
      <c r="DB83" s="1"/>
      <c r="DC83" s="1"/>
      <c r="DD83" s="1"/>
      <c r="DE83" s="4"/>
      <c r="DF83" s="1"/>
      <c r="DG83" s="1"/>
      <c r="DH83" s="1"/>
      <c r="DI83" s="4"/>
      <c r="DJ83" s="1"/>
      <c r="DK83" s="1"/>
      <c r="DL83" s="1"/>
      <c r="DM83" s="4"/>
      <c r="DN83" s="1"/>
      <c r="DO83" s="1"/>
      <c r="DP83" s="1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0</v>
      </c>
      <c r="Q84" s="46">
        <v>0</v>
      </c>
      <c r="R84" s="47">
        <v>0</v>
      </c>
      <c r="S84" s="7">
        <v>0</v>
      </c>
      <c r="T84" s="46">
        <v>0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7">
        <v>0</v>
      </c>
      <c r="AB84" s="7">
        <v>0</v>
      </c>
      <c r="AC84" s="46">
        <v>0</v>
      </c>
      <c r="AD84" s="47">
        <v>0</v>
      </c>
      <c r="AE84" s="7">
        <v>0</v>
      </c>
      <c r="AF84" s="46">
        <v>0</v>
      </c>
      <c r="AG84" s="47">
        <v>0</v>
      </c>
      <c r="AH84" s="7">
        <v>0</v>
      </c>
      <c r="AI84" s="46">
        <v>0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0</v>
      </c>
      <c r="BP84" s="46">
        <v>0</v>
      </c>
      <c r="BQ84" s="47">
        <v>0</v>
      </c>
      <c r="BR84" s="7">
        <v>0</v>
      </c>
      <c r="BS84" s="46">
        <v>0</v>
      </c>
      <c r="BT84" s="47">
        <v>0</v>
      </c>
      <c r="BU84" s="7">
        <v>0</v>
      </c>
      <c r="BV84" s="46">
        <v>0</v>
      </c>
      <c r="BW84" s="45">
        <v>70</v>
      </c>
      <c r="BX84" s="14">
        <v>874</v>
      </c>
      <c r="BY84" s="46">
        <f t="shared" ref="BY84:BY86" si="130">BX84/BW84*1000</f>
        <v>12485.714285714286</v>
      </c>
      <c r="BZ84" s="9">
        <f t="shared" ref="BZ84:BZ96" si="131">SUM(BW84,BT84,BN84,BB84,AS84,AM84,AA84,R84,F84,BQ84,BE84,BK84,BH84,O84)</f>
        <v>70</v>
      </c>
      <c r="CA84" s="15">
        <f t="shared" ref="CA84:CA96" si="132">SUM(BX84,BU84,BO84,BC84,AT84,AN84,AB84,S84,G84,BR84,BF84,BL84,BI84,P84)</f>
        <v>874</v>
      </c>
      <c r="CB84" s="6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</row>
    <row r="85" spans="1:195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7">
        <v>0</v>
      </c>
      <c r="S85" s="7">
        <v>0</v>
      </c>
      <c r="T85" s="46">
        <v>0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7">
        <v>0</v>
      </c>
      <c r="AB85" s="7">
        <v>0</v>
      </c>
      <c r="AC85" s="46">
        <v>0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7">
        <v>0</v>
      </c>
      <c r="AQ85" s="7">
        <v>0</v>
      </c>
      <c r="AR85" s="46">
        <v>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47">
        <v>0</v>
      </c>
      <c r="BU85" s="7">
        <v>0</v>
      </c>
      <c r="BV85" s="46">
        <v>0</v>
      </c>
      <c r="BW85" s="45">
        <v>134</v>
      </c>
      <c r="BX85" s="14">
        <v>1747</v>
      </c>
      <c r="BY85" s="46">
        <f t="shared" si="130"/>
        <v>13037.313432835821</v>
      </c>
      <c r="BZ85" s="9">
        <f t="shared" si="131"/>
        <v>134</v>
      </c>
      <c r="CA85" s="15">
        <f t="shared" si="132"/>
        <v>1747</v>
      </c>
      <c r="CB85" s="6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</row>
    <row r="86" spans="1:195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7">
        <v>0</v>
      </c>
      <c r="S86" s="7">
        <v>0</v>
      </c>
      <c r="T86" s="46">
        <v>0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7">
        <v>0</v>
      </c>
      <c r="AB86" s="7">
        <v>0</v>
      </c>
      <c r="AC86" s="46">
        <v>0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7">
        <v>0</v>
      </c>
      <c r="AQ86" s="7">
        <v>0</v>
      </c>
      <c r="AR86" s="46">
        <v>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47">
        <v>0</v>
      </c>
      <c r="BU86" s="7">
        <v>0</v>
      </c>
      <c r="BV86" s="46">
        <v>0</v>
      </c>
      <c r="BW86" s="45">
        <v>69</v>
      </c>
      <c r="BX86" s="14">
        <v>873</v>
      </c>
      <c r="BY86" s="46">
        <f t="shared" si="130"/>
        <v>12652.173913043478</v>
      </c>
      <c r="BZ86" s="9">
        <f t="shared" si="131"/>
        <v>69</v>
      </c>
      <c r="CA86" s="15">
        <f t="shared" si="132"/>
        <v>873</v>
      </c>
      <c r="CB86" s="6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</row>
    <row r="87" spans="1:195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7">
        <v>0</v>
      </c>
      <c r="S87" s="7">
        <v>0</v>
      </c>
      <c r="T87" s="46">
        <v>0</v>
      </c>
      <c r="U87" s="47">
        <v>0</v>
      </c>
      <c r="V87" s="7">
        <v>0</v>
      </c>
      <c r="W87" s="46">
        <v>0</v>
      </c>
      <c r="X87" s="45">
        <v>0</v>
      </c>
      <c r="Y87" s="14">
        <v>0</v>
      </c>
      <c r="Z87" s="46">
        <v>0</v>
      </c>
      <c r="AA87" s="45">
        <v>6</v>
      </c>
      <c r="AB87" s="14">
        <v>85</v>
      </c>
      <c r="AC87" s="46">
        <f t="shared" ref="AC87" si="133">AB87/AA87*1000</f>
        <v>14166.666666666666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0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7">
        <v>0</v>
      </c>
      <c r="BR87" s="7">
        <v>0</v>
      </c>
      <c r="BS87" s="46">
        <v>0</v>
      </c>
      <c r="BT87" s="47">
        <v>0</v>
      </c>
      <c r="BU87" s="7">
        <v>0</v>
      </c>
      <c r="BV87" s="46">
        <v>0</v>
      </c>
      <c r="BW87" s="47">
        <v>0</v>
      </c>
      <c r="BX87" s="7">
        <v>0</v>
      </c>
      <c r="BY87" s="46">
        <v>0</v>
      </c>
      <c r="BZ87" s="9">
        <f t="shared" si="131"/>
        <v>6</v>
      </c>
      <c r="CA87" s="15">
        <f t="shared" si="132"/>
        <v>85</v>
      </c>
      <c r="CB87" s="6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</row>
    <row r="88" spans="1:195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7">
        <v>0</v>
      </c>
      <c r="S88" s="7">
        <v>0</v>
      </c>
      <c r="T88" s="46">
        <v>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7">
        <v>0</v>
      </c>
      <c r="AB88" s="7">
        <v>0</v>
      </c>
      <c r="AC88" s="46">
        <v>0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7">
        <v>0</v>
      </c>
      <c r="AK88" s="7">
        <v>0</v>
      </c>
      <c r="AL88" s="46">
        <v>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7">
        <v>0</v>
      </c>
      <c r="BR88" s="7">
        <v>0</v>
      </c>
      <c r="BS88" s="46">
        <v>0</v>
      </c>
      <c r="BT88" s="47">
        <v>0</v>
      </c>
      <c r="BU88" s="7">
        <v>0</v>
      </c>
      <c r="BV88" s="46">
        <v>0</v>
      </c>
      <c r="BW88" s="47">
        <v>0</v>
      </c>
      <c r="BX88" s="7">
        <v>0</v>
      </c>
      <c r="BY88" s="46">
        <v>0</v>
      </c>
      <c r="BZ88" s="9">
        <f t="shared" si="131"/>
        <v>0</v>
      </c>
      <c r="CA88" s="15">
        <f t="shared" si="132"/>
        <v>0</v>
      </c>
      <c r="CB88" s="6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</row>
    <row r="89" spans="1:195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7">
        <v>0</v>
      </c>
      <c r="S89" s="7">
        <v>0</v>
      </c>
      <c r="T89" s="46">
        <v>0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7">
        <v>0</v>
      </c>
      <c r="AB89" s="7">
        <v>0</v>
      </c>
      <c r="AC89" s="46">
        <v>0</v>
      </c>
      <c r="AD89" s="47">
        <v>0</v>
      </c>
      <c r="AE89" s="7">
        <v>0</v>
      </c>
      <c r="AF89" s="46">
        <v>0</v>
      </c>
      <c r="AG89" s="47">
        <v>0</v>
      </c>
      <c r="AH89" s="7">
        <v>0</v>
      </c>
      <c r="AI89" s="46">
        <v>0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7">
        <v>0</v>
      </c>
      <c r="AQ89" s="7">
        <v>0</v>
      </c>
      <c r="AR89" s="46">
        <v>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37</v>
      </c>
      <c r="BM89" s="46">
        <v>0</v>
      </c>
      <c r="BN89" s="47">
        <v>0</v>
      </c>
      <c r="BO89" s="7">
        <v>0</v>
      </c>
      <c r="BP89" s="46">
        <v>0</v>
      </c>
      <c r="BQ89" s="47">
        <v>0</v>
      </c>
      <c r="BR89" s="7">
        <v>0</v>
      </c>
      <c r="BS89" s="46">
        <v>0</v>
      </c>
      <c r="BT89" s="47">
        <v>0</v>
      </c>
      <c r="BU89" s="7">
        <v>0</v>
      </c>
      <c r="BV89" s="46">
        <v>0</v>
      </c>
      <c r="BW89" s="47">
        <v>0</v>
      </c>
      <c r="BX89" s="7">
        <v>0</v>
      </c>
      <c r="BY89" s="46">
        <v>0</v>
      </c>
      <c r="BZ89" s="9">
        <f t="shared" si="131"/>
        <v>0</v>
      </c>
      <c r="CA89" s="15">
        <f t="shared" si="132"/>
        <v>37</v>
      </c>
      <c r="CB89" s="6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</row>
    <row r="90" spans="1:195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0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0</v>
      </c>
      <c r="S90" s="7">
        <v>6</v>
      </c>
      <c r="T90" s="46">
        <v>0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0</v>
      </c>
      <c r="AB90" s="7">
        <v>0</v>
      </c>
      <c r="AC90" s="46">
        <v>0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47">
        <v>0</v>
      </c>
      <c r="BU90" s="7">
        <v>0</v>
      </c>
      <c r="BV90" s="46">
        <v>0</v>
      </c>
      <c r="BW90" s="47">
        <v>0</v>
      </c>
      <c r="BX90" s="7">
        <v>0</v>
      </c>
      <c r="BY90" s="46">
        <v>0</v>
      </c>
      <c r="BZ90" s="9">
        <f t="shared" si="131"/>
        <v>0</v>
      </c>
      <c r="CA90" s="15">
        <f t="shared" si="132"/>
        <v>6</v>
      </c>
      <c r="CB90" s="6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</row>
    <row r="91" spans="1:195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0</v>
      </c>
      <c r="S91" s="7">
        <v>0</v>
      </c>
      <c r="T91" s="46">
        <v>0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0</v>
      </c>
      <c r="AB91" s="7">
        <v>0</v>
      </c>
      <c r="AC91" s="46">
        <v>0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0</v>
      </c>
      <c r="BI91" s="7">
        <v>0</v>
      </c>
      <c r="BJ91" s="46">
        <v>0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47">
        <v>0</v>
      </c>
      <c r="BU91" s="7">
        <v>0</v>
      </c>
      <c r="BV91" s="46">
        <v>0</v>
      </c>
      <c r="BW91" s="47">
        <v>0</v>
      </c>
      <c r="BX91" s="7">
        <v>1</v>
      </c>
      <c r="BY91" s="46">
        <v>0</v>
      </c>
      <c r="BZ91" s="9">
        <f t="shared" si="131"/>
        <v>0</v>
      </c>
      <c r="CA91" s="15">
        <f t="shared" si="132"/>
        <v>1</v>
      </c>
      <c r="CB91" s="6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</row>
    <row r="92" spans="1:195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0</v>
      </c>
      <c r="M92" s="7">
        <v>0</v>
      </c>
      <c r="N92" s="46">
        <v>0</v>
      </c>
      <c r="O92" s="47">
        <v>0</v>
      </c>
      <c r="P92" s="7">
        <v>6</v>
      </c>
      <c r="Q92" s="46">
        <v>0</v>
      </c>
      <c r="R92" s="47">
        <v>0</v>
      </c>
      <c r="S92" s="7">
        <v>0</v>
      </c>
      <c r="T92" s="46">
        <v>0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0</v>
      </c>
      <c r="AB92" s="7">
        <v>0</v>
      </c>
      <c r="AC92" s="46">
        <v>0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1</v>
      </c>
      <c r="BI92" s="7">
        <v>21</v>
      </c>
      <c r="BJ92" s="46">
        <f t="shared" ref="BJ92" si="134">BI92/BH92*1000</f>
        <v>21000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47">
        <v>1</v>
      </c>
      <c r="BU92" s="7">
        <v>7</v>
      </c>
      <c r="BV92" s="46">
        <f t="shared" ref="BV92" si="135">BU92/BT92*1000</f>
        <v>7000</v>
      </c>
      <c r="BW92" s="47">
        <v>0</v>
      </c>
      <c r="BX92" s="7">
        <v>0</v>
      </c>
      <c r="BY92" s="46">
        <v>0</v>
      </c>
      <c r="BZ92" s="9">
        <f t="shared" si="131"/>
        <v>2</v>
      </c>
      <c r="CA92" s="15">
        <f t="shared" si="132"/>
        <v>34</v>
      </c>
      <c r="CB92" s="6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</row>
    <row r="93" spans="1:195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0</v>
      </c>
      <c r="S93" s="7">
        <v>0</v>
      </c>
      <c r="T93" s="46">
        <v>0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0</v>
      </c>
      <c r="AB93" s="7">
        <v>0</v>
      </c>
      <c r="AC93" s="46">
        <v>0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47">
        <v>0</v>
      </c>
      <c r="BU93" s="7">
        <v>31</v>
      </c>
      <c r="BV93" s="46">
        <v>0</v>
      </c>
      <c r="BW93" s="47">
        <v>0</v>
      </c>
      <c r="BX93" s="7">
        <v>0</v>
      </c>
      <c r="BY93" s="46">
        <v>0</v>
      </c>
      <c r="BZ93" s="9">
        <f t="shared" si="131"/>
        <v>0</v>
      </c>
      <c r="CA93" s="15">
        <f t="shared" si="132"/>
        <v>31</v>
      </c>
      <c r="CB93" s="6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</row>
    <row r="94" spans="1:195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0</v>
      </c>
      <c r="N94" s="46">
        <v>0</v>
      </c>
      <c r="O94" s="47">
        <v>0</v>
      </c>
      <c r="P94" s="7">
        <v>0</v>
      </c>
      <c r="Q94" s="46">
        <v>0</v>
      </c>
      <c r="R94" s="47">
        <v>0</v>
      </c>
      <c r="S94" s="7">
        <v>0</v>
      </c>
      <c r="T94" s="46">
        <v>0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0</v>
      </c>
      <c r="AB94" s="7">
        <v>0</v>
      </c>
      <c r="AC94" s="46">
        <v>0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60</v>
      </c>
      <c r="AN94" s="7">
        <v>569</v>
      </c>
      <c r="AO94" s="46">
        <f t="shared" ref="AO94" si="136">AN94/AM94*1000</f>
        <v>9483.3333333333321</v>
      </c>
      <c r="AP94" s="47">
        <v>0</v>
      </c>
      <c r="AQ94" s="7">
        <v>0</v>
      </c>
      <c r="AR94" s="46">
        <v>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47">
        <v>0</v>
      </c>
      <c r="BU94" s="7">
        <v>0</v>
      </c>
      <c r="BV94" s="46">
        <v>0</v>
      </c>
      <c r="BW94" s="47">
        <v>0</v>
      </c>
      <c r="BX94" s="7">
        <v>0</v>
      </c>
      <c r="BY94" s="46">
        <v>0</v>
      </c>
      <c r="BZ94" s="9">
        <f t="shared" si="131"/>
        <v>60</v>
      </c>
      <c r="CA94" s="15">
        <f t="shared" si="132"/>
        <v>569</v>
      </c>
      <c r="CB94" s="6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</row>
    <row r="95" spans="1:195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0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0</v>
      </c>
      <c r="S95" s="7">
        <v>0</v>
      </c>
      <c r="T95" s="46">
        <v>0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0</v>
      </c>
      <c r="AB95" s="7">
        <v>0</v>
      </c>
      <c r="AC95" s="46">
        <v>0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0</v>
      </c>
      <c r="BP95" s="46">
        <v>0</v>
      </c>
      <c r="BQ95" s="47">
        <v>0</v>
      </c>
      <c r="BR95" s="7">
        <v>0</v>
      </c>
      <c r="BS95" s="46">
        <v>0</v>
      </c>
      <c r="BT95" s="47">
        <v>0</v>
      </c>
      <c r="BU95" s="7">
        <v>6</v>
      </c>
      <c r="BV95" s="46">
        <v>0</v>
      </c>
      <c r="BW95" s="47">
        <v>0</v>
      </c>
      <c r="BX95" s="7">
        <v>0</v>
      </c>
      <c r="BY95" s="46">
        <v>0</v>
      </c>
      <c r="BZ95" s="9">
        <f t="shared" si="131"/>
        <v>0</v>
      </c>
      <c r="CA95" s="15">
        <f t="shared" si="132"/>
        <v>6</v>
      </c>
      <c r="CB95" s="6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</row>
    <row r="96" spans="1:195" s="5" customFormat="1" ht="15" thickBot="1" x14ac:dyDescent="0.35">
      <c r="A96" s="57"/>
      <c r="B96" s="58" t="s">
        <v>17</v>
      </c>
      <c r="C96" s="48">
        <f>SUM(C84:C95)</f>
        <v>0</v>
      </c>
      <c r="D96" s="41">
        <f>SUM(D84:D95)</f>
        <v>0</v>
      </c>
      <c r="E96" s="49"/>
      <c r="F96" s="48">
        <f>SUM(F84:F95)</f>
        <v>0</v>
      </c>
      <c r="G96" s="41">
        <f>SUM(G84:G95)</f>
        <v>0</v>
      </c>
      <c r="H96" s="49"/>
      <c r="I96" s="48">
        <f>SUM(I84:I95)</f>
        <v>0</v>
      </c>
      <c r="J96" s="41">
        <f>SUM(J84:J95)</f>
        <v>0</v>
      </c>
      <c r="K96" s="49"/>
      <c r="L96" s="48">
        <f>SUM(L84:L95)</f>
        <v>0</v>
      </c>
      <c r="M96" s="41">
        <f>SUM(M84:M95)</f>
        <v>0</v>
      </c>
      <c r="N96" s="49"/>
      <c r="O96" s="48">
        <f>SUM(O84:O95)</f>
        <v>0</v>
      </c>
      <c r="P96" s="41">
        <f>SUM(P84:P95)</f>
        <v>6</v>
      </c>
      <c r="Q96" s="49"/>
      <c r="R96" s="48">
        <f>SUM(R84:R95)</f>
        <v>0</v>
      </c>
      <c r="S96" s="41">
        <f>SUM(S84:S95)</f>
        <v>6</v>
      </c>
      <c r="T96" s="49"/>
      <c r="U96" s="48">
        <f>SUM(U84:U95)</f>
        <v>0</v>
      </c>
      <c r="V96" s="41">
        <f>SUM(V84:V95)</f>
        <v>0</v>
      </c>
      <c r="W96" s="49"/>
      <c r="X96" s="48">
        <f t="shared" ref="X96:Y96" si="137">SUM(X84:X95)</f>
        <v>0</v>
      </c>
      <c r="Y96" s="41">
        <f t="shared" si="137"/>
        <v>0</v>
      </c>
      <c r="Z96" s="49"/>
      <c r="AA96" s="48">
        <f t="shared" ref="AA96" si="138">SUM(AA84:AA95)</f>
        <v>6</v>
      </c>
      <c r="AB96" s="41">
        <f t="shared" ref="AB96" si="139">SUM(AB84:AB95)</f>
        <v>85</v>
      </c>
      <c r="AC96" s="49"/>
      <c r="AD96" s="48">
        <f t="shared" ref="AD96:AE96" si="140">SUM(AD84:AD95)</f>
        <v>0</v>
      </c>
      <c r="AE96" s="41">
        <f t="shared" si="140"/>
        <v>0</v>
      </c>
      <c r="AF96" s="49"/>
      <c r="AG96" s="48">
        <f t="shared" ref="AG96:AH96" si="141">SUM(AG84:AG95)</f>
        <v>0</v>
      </c>
      <c r="AH96" s="41">
        <f t="shared" si="141"/>
        <v>0</v>
      </c>
      <c r="AI96" s="49"/>
      <c r="AJ96" s="48">
        <f t="shared" ref="AJ96:AK96" si="142">SUM(AJ84:AJ95)</f>
        <v>0</v>
      </c>
      <c r="AK96" s="41">
        <f t="shared" si="142"/>
        <v>0</v>
      </c>
      <c r="AL96" s="49"/>
      <c r="AM96" s="48">
        <f t="shared" ref="AM96" si="143">SUM(AM84:AM95)</f>
        <v>60</v>
      </c>
      <c r="AN96" s="41">
        <f t="shared" ref="AN96" si="144">SUM(AN84:AN95)</f>
        <v>569</v>
      </c>
      <c r="AO96" s="49"/>
      <c r="AP96" s="48">
        <f t="shared" ref="AP96:AQ96" si="145">SUM(AP84:AP95)</f>
        <v>0</v>
      </c>
      <c r="AQ96" s="41">
        <f t="shared" si="145"/>
        <v>0</v>
      </c>
      <c r="AR96" s="49"/>
      <c r="AS96" s="48">
        <f t="shared" ref="AS96" si="146">SUM(AS84:AS95)</f>
        <v>0</v>
      </c>
      <c r="AT96" s="41">
        <f t="shared" ref="AT96" si="147">SUM(AT84:AT95)</f>
        <v>0</v>
      </c>
      <c r="AU96" s="49"/>
      <c r="AV96" s="48">
        <f t="shared" ref="AV96:AW96" si="148">SUM(AV84:AV95)</f>
        <v>0</v>
      </c>
      <c r="AW96" s="41">
        <f t="shared" si="148"/>
        <v>0</v>
      </c>
      <c r="AX96" s="49"/>
      <c r="AY96" s="48">
        <f>SUM(AY84:AY95)</f>
        <v>0</v>
      </c>
      <c r="AZ96" s="41">
        <f>SUM(AZ84:AZ95)</f>
        <v>0</v>
      </c>
      <c r="BA96" s="49"/>
      <c r="BB96" s="48">
        <f t="shared" ref="BB96" si="149">SUM(BB84:BB95)</f>
        <v>0</v>
      </c>
      <c r="BC96" s="41">
        <f t="shared" ref="BC96" si="150">SUM(BC84:BC95)</f>
        <v>0</v>
      </c>
      <c r="BD96" s="49"/>
      <c r="BE96" s="48">
        <f>SUM(BE84:BE95)</f>
        <v>0</v>
      </c>
      <c r="BF96" s="41">
        <f>SUM(BF84:BF95)</f>
        <v>0</v>
      </c>
      <c r="BG96" s="49"/>
      <c r="BH96" s="48">
        <f>SUM(BH84:BH95)</f>
        <v>1</v>
      </c>
      <c r="BI96" s="41">
        <f>SUM(BI84:BI95)</f>
        <v>21</v>
      </c>
      <c r="BJ96" s="49"/>
      <c r="BK96" s="48">
        <f>SUM(BK84:BK95)</f>
        <v>0</v>
      </c>
      <c r="BL96" s="41">
        <f>SUM(BL84:BL95)</f>
        <v>37</v>
      </c>
      <c r="BM96" s="49"/>
      <c r="BN96" s="48">
        <f t="shared" ref="BN96" si="151">SUM(BN84:BN95)</f>
        <v>0</v>
      </c>
      <c r="BO96" s="41">
        <f t="shared" ref="BO96" si="152">SUM(BO84:BO95)</f>
        <v>0</v>
      </c>
      <c r="BP96" s="49"/>
      <c r="BQ96" s="48">
        <f>SUM(BQ84:BQ95)</f>
        <v>0</v>
      </c>
      <c r="BR96" s="41">
        <f>SUM(BR84:BR95)</f>
        <v>0</v>
      </c>
      <c r="BS96" s="49"/>
      <c r="BT96" s="48">
        <f t="shared" ref="BT96" si="153">SUM(BT84:BT95)</f>
        <v>1</v>
      </c>
      <c r="BU96" s="41">
        <f t="shared" ref="BU96" si="154">SUM(BU84:BU95)</f>
        <v>44</v>
      </c>
      <c r="BV96" s="49"/>
      <c r="BW96" s="48">
        <f t="shared" ref="BW96" si="155">SUM(BW84:BW95)</f>
        <v>273</v>
      </c>
      <c r="BX96" s="41">
        <f t="shared" ref="BX96" si="156">SUM(BX84:BX95)</f>
        <v>3495</v>
      </c>
      <c r="BY96" s="49"/>
      <c r="BZ96" s="42">
        <f t="shared" si="131"/>
        <v>341</v>
      </c>
      <c r="CA96" s="43">
        <f t="shared" si="132"/>
        <v>4263</v>
      </c>
      <c r="CB96" s="6"/>
      <c r="CC96" s="4"/>
      <c r="CD96" s="1"/>
      <c r="CE96" s="1"/>
      <c r="CF96" s="1"/>
      <c r="CG96" s="4"/>
      <c r="CH96" s="1"/>
      <c r="CI96" s="1"/>
      <c r="CJ96" s="1"/>
      <c r="CK96" s="4"/>
      <c r="CL96" s="1"/>
      <c r="CM96" s="1"/>
      <c r="CN96" s="1"/>
      <c r="CO96" s="4"/>
      <c r="CP96" s="1"/>
      <c r="CQ96" s="1"/>
      <c r="CR96" s="1"/>
      <c r="CS96" s="4"/>
      <c r="CT96" s="1"/>
      <c r="CU96" s="1"/>
      <c r="CV96" s="1"/>
      <c r="CW96" s="4"/>
      <c r="CX96" s="1"/>
      <c r="CY96" s="1"/>
      <c r="CZ96" s="1"/>
      <c r="DA96" s="4"/>
      <c r="DB96" s="1"/>
      <c r="DC96" s="1"/>
      <c r="DD96" s="1"/>
      <c r="DE96" s="4"/>
      <c r="DF96" s="1"/>
      <c r="DG96" s="1"/>
      <c r="DH96" s="1"/>
      <c r="DI96" s="4"/>
      <c r="DJ96" s="1"/>
      <c r="DK96" s="1"/>
      <c r="DL96" s="1"/>
      <c r="DM96" s="4"/>
      <c r="DN96" s="1"/>
      <c r="DO96" s="1"/>
      <c r="DP96" s="1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0</v>
      </c>
      <c r="P97" s="7">
        <v>0</v>
      </c>
      <c r="Q97" s="46">
        <v>0</v>
      </c>
      <c r="R97" s="47">
        <v>0</v>
      </c>
      <c r="S97" s="7">
        <v>0</v>
      </c>
      <c r="T97" s="46">
        <v>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7">
        <v>0</v>
      </c>
      <c r="AB97" s="7">
        <v>0</v>
      </c>
      <c r="AC97" s="46">
        <v>0</v>
      </c>
      <c r="AD97" s="47">
        <v>0</v>
      </c>
      <c r="AE97" s="7">
        <v>0</v>
      </c>
      <c r="AF97" s="46">
        <v>0</v>
      </c>
      <c r="AG97" s="47">
        <v>0</v>
      </c>
      <c r="AH97" s="7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62</v>
      </c>
      <c r="AN97" s="7">
        <v>501</v>
      </c>
      <c r="AO97" s="46">
        <f t="shared" ref="AO97" si="157">AN97/AM97*1000</f>
        <v>8080.645161290322</v>
      </c>
      <c r="AP97" s="47">
        <v>0</v>
      </c>
      <c r="AQ97" s="7">
        <v>0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47">
        <v>0</v>
      </c>
      <c r="BU97" s="7">
        <v>61</v>
      </c>
      <c r="BV97" s="46">
        <v>0</v>
      </c>
      <c r="BW97" s="47">
        <v>0</v>
      </c>
      <c r="BX97" s="7">
        <v>0</v>
      </c>
      <c r="BY97" s="46">
        <v>0</v>
      </c>
      <c r="BZ97" s="9">
        <f t="shared" ref="BZ97:BZ108" si="158">SUM(BW97,BT97,BN97,BB97,AS97,AM97,AA97,R97,F97,BQ97,BE97,BK97,BH97,O97,C97+U97+I97)</f>
        <v>62</v>
      </c>
      <c r="CA97" s="15">
        <f t="shared" ref="CA97:CA108" si="159">SUM(BX97,BU97,BO97,BC97,AT97,AN97,AB97,S97,G97,BR97,BF97,BL97,BI97,P97,D97+V97+J97)</f>
        <v>562</v>
      </c>
      <c r="CB97" s="6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</row>
    <row r="98" spans="1:195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7">
        <v>0</v>
      </c>
      <c r="S98" s="7">
        <v>0</v>
      </c>
      <c r="T98" s="46">
        <v>0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7">
        <v>0</v>
      </c>
      <c r="AB98" s="7">
        <v>0</v>
      </c>
      <c r="AC98" s="46">
        <v>0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7">
        <v>0</v>
      </c>
      <c r="AQ98" s="7">
        <v>0</v>
      </c>
      <c r="AR98" s="46">
        <v>0</v>
      </c>
      <c r="AS98" s="47">
        <v>0</v>
      </c>
      <c r="AT98" s="7">
        <v>0</v>
      </c>
      <c r="AU98" s="46">
        <v>0</v>
      </c>
      <c r="AV98" s="47">
        <v>0</v>
      </c>
      <c r="AW98" s="7">
        <v>0</v>
      </c>
      <c r="AX98" s="46">
        <v>0</v>
      </c>
      <c r="AY98" s="47">
        <v>0</v>
      </c>
      <c r="AZ98" s="7">
        <v>0</v>
      </c>
      <c r="BA98" s="46">
        <v>0</v>
      </c>
      <c r="BB98" s="47">
        <v>0</v>
      </c>
      <c r="BC98" s="7">
        <v>0</v>
      </c>
      <c r="BD98" s="46">
        <v>0</v>
      </c>
      <c r="BE98" s="47">
        <v>0</v>
      </c>
      <c r="BF98" s="7">
        <v>1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47">
        <v>0</v>
      </c>
      <c r="BU98" s="7">
        <v>0</v>
      </c>
      <c r="BV98" s="46">
        <v>0</v>
      </c>
      <c r="BW98" s="47">
        <v>68</v>
      </c>
      <c r="BX98" s="7">
        <v>532</v>
      </c>
      <c r="BY98" s="46">
        <f t="shared" ref="BY98" si="160">BX98/BW98*1000</f>
        <v>7823.5294117647054</v>
      </c>
      <c r="BZ98" s="9">
        <f t="shared" si="158"/>
        <v>68</v>
      </c>
      <c r="CA98" s="15">
        <f t="shared" si="159"/>
        <v>533</v>
      </c>
      <c r="CB98" s="6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</row>
    <row r="99" spans="1:195" x14ac:dyDescent="0.3">
      <c r="A99" s="60">
        <v>2013</v>
      </c>
      <c r="B99" s="56" t="s">
        <v>7</v>
      </c>
      <c r="C99" s="47">
        <v>5</v>
      </c>
      <c r="D99" s="7">
        <v>25</v>
      </c>
      <c r="E99" s="46">
        <f t="shared" ref="E99" si="161">D99/C99*1000</f>
        <v>5000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7">
        <v>0</v>
      </c>
      <c r="S99" s="7">
        <v>0</v>
      </c>
      <c r="T99" s="46">
        <v>0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7">
        <v>0</v>
      </c>
      <c r="AB99" s="7">
        <v>0</v>
      </c>
      <c r="AC99" s="46">
        <v>0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7">
        <v>0</v>
      </c>
      <c r="AQ99" s="7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0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0</v>
      </c>
      <c r="BL99" s="7">
        <v>0</v>
      </c>
      <c r="BM99" s="46">
        <v>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47">
        <v>0</v>
      </c>
      <c r="BU99" s="7">
        <v>0</v>
      </c>
      <c r="BV99" s="46">
        <v>0</v>
      </c>
      <c r="BW99" s="47">
        <v>0</v>
      </c>
      <c r="BX99" s="7">
        <v>0</v>
      </c>
      <c r="BY99" s="46">
        <v>0</v>
      </c>
      <c r="BZ99" s="9">
        <f t="shared" si="158"/>
        <v>5</v>
      </c>
      <c r="CA99" s="15">
        <f t="shared" si="159"/>
        <v>25</v>
      </c>
      <c r="CB99" s="6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</row>
    <row r="100" spans="1:195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7">
        <v>0</v>
      </c>
      <c r="S100" s="7">
        <v>0</v>
      </c>
      <c r="T100" s="46">
        <v>0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7">
        <v>0</v>
      </c>
      <c r="AB100" s="7">
        <v>0</v>
      </c>
      <c r="AC100" s="46">
        <v>0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47">
        <v>0</v>
      </c>
      <c r="BU100" s="7">
        <v>25</v>
      </c>
      <c r="BV100" s="46">
        <v>0</v>
      </c>
      <c r="BW100" s="47">
        <v>0</v>
      </c>
      <c r="BX100" s="7">
        <v>0</v>
      </c>
      <c r="BY100" s="46">
        <v>0</v>
      </c>
      <c r="BZ100" s="9">
        <f t="shared" si="158"/>
        <v>0</v>
      </c>
      <c r="CA100" s="15">
        <f t="shared" si="159"/>
        <v>25</v>
      </c>
      <c r="CB100" s="6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</row>
    <row r="101" spans="1:195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0</v>
      </c>
      <c r="P101" s="7">
        <v>0</v>
      </c>
      <c r="Q101" s="46">
        <v>0</v>
      </c>
      <c r="R101" s="47">
        <v>0</v>
      </c>
      <c r="S101" s="7">
        <v>0</v>
      </c>
      <c r="T101" s="46">
        <v>0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7">
        <v>0</v>
      </c>
      <c r="AB101" s="7">
        <v>0</v>
      </c>
      <c r="AC101" s="46">
        <v>0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7">
        <v>0</v>
      </c>
      <c r="AK101" s="7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47">
        <v>1</v>
      </c>
      <c r="BU101" s="7">
        <v>5</v>
      </c>
      <c r="BV101" s="46">
        <f t="shared" ref="BV101" si="162">BU101/BT101*1000</f>
        <v>5000</v>
      </c>
      <c r="BW101" s="47">
        <v>0</v>
      </c>
      <c r="BX101" s="7">
        <v>0</v>
      </c>
      <c r="BY101" s="46">
        <v>0</v>
      </c>
      <c r="BZ101" s="9">
        <f t="shared" si="158"/>
        <v>1</v>
      </c>
      <c r="CA101" s="15">
        <f t="shared" si="159"/>
        <v>5</v>
      </c>
      <c r="CB101" s="6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</row>
    <row r="102" spans="1:195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7">
        <v>0</v>
      </c>
      <c r="S102" s="7">
        <v>0</v>
      </c>
      <c r="T102" s="46">
        <v>0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7">
        <v>0</v>
      </c>
      <c r="AB102" s="7">
        <v>0</v>
      </c>
      <c r="AC102" s="46">
        <v>0</v>
      </c>
      <c r="AD102" s="47">
        <v>0</v>
      </c>
      <c r="AE102" s="7">
        <v>0</v>
      </c>
      <c r="AF102" s="46">
        <v>0</v>
      </c>
      <c r="AG102" s="47">
        <v>0</v>
      </c>
      <c r="AH102" s="7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26</v>
      </c>
      <c r="AN102" s="7">
        <v>310</v>
      </c>
      <c r="AO102" s="46">
        <f t="shared" ref="AO102" si="163">AN102/AM102*1000</f>
        <v>11923.076923076924</v>
      </c>
      <c r="AP102" s="47">
        <v>0</v>
      </c>
      <c r="AQ102" s="7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0</v>
      </c>
      <c r="AZ102" s="7">
        <v>0</v>
      </c>
      <c r="BA102" s="46">
        <v>0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47">
        <v>0</v>
      </c>
      <c r="BU102" s="7">
        <v>0</v>
      </c>
      <c r="BV102" s="46">
        <v>0</v>
      </c>
      <c r="BW102" s="47">
        <v>0</v>
      </c>
      <c r="BX102" s="7">
        <v>0</v>
      </c>
      <c r="BY102" s="46">
        <v>0</v>
      </c>
      <c r="BZ102" s="9">
        <f t="shared" si="158"/>
        <v>26</v>
      </c>
      <c r="CA102" s="15">
        <f t="shared" si="159"/>
        <v>310</v>
      </c>
      <c r="CB102" s="6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</row>
    <row r="103" spans="1:195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0</v>
      </c>
      <c r="S103" s="7">
        <v>0</v>
      </c>
      <c r="T103" s="46">
        <v>0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0</v>
      </c>
      <c r="AB103" s="7">
        <v>0</v>
      </c>
      <c r="AC103" s="46">
        <v>0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1.9219999999999999</v>
      </c>
      <c r="BC103" s="7">
        <v>105.68600000000001</v>
      </c>
      <c r="BD103" s="46">
        <f t="shared" ref="BD103:BD104" si="164">BC103/BB103*1000</f>
        <v>54987.513007284084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2.1999999999999999E-2</v>
      </c>
      <c r="BL103" s="7">
        <v>0.45</v>
      </c>
      <c r="BM103" s="46">
        <f t="shared" ref="BM103" si="165">BL103/BK103*1000</f>
        <v>20454.545454545456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47">
        <v>0</v>
      </c>
      <c r="BU103" s="7">
        <v>0</v>
      </c>
      <c r="BV103" s="46">
        <v>0</v>
      </c>
      <c r="BW103" s="47">
        <v>0</v>
      </c>
      <c r="BX103" s="7">
        <v>0</v>
      </c>
      <c r="BY103" s="46">
        <v>0</v>
      </c>
      <c r="BZ103" s="9">
        <f t="shared" si="158"/>
        <v>1.944</v>
      </c>
      <c r="CA103" s="15">
        <f t="shared" si="159"/>
        <v>106.13600000000001</v>
      </c>
      <c r="CB103" s="6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</row>
    <row r="104" spans="1:195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0</v>
      </c>
      <c r="S104" s="7">
        <v>0</v>
      </c>
      <c r="T104" s="46">
        <v>0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0</v>
      </c>
      <c r="AB104" s="7">
        <v>0</v>
      </c>
      <c r="AC104" s="46">
        <v>0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1.9259999999999999</v>
      </c>
      <c r="BC104" s="7">
        <v>106.011</v>
      </c>
      <c r="BD104" s="46">
        <f t="shared" si="164"/>
        <v>55042.056074766355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0</v>
      </c>
      <c r="BO104" s="7">
        <v>0</v>
      </c>
      <c r="BP104" s="46">
        <v>0</v>
      </c>
      <c r="BQ104" s="47">
        <v>0</v>
      </c>
      <c r="BR104" s="7">
        <v>0</v>
      </c>
      <c r="BS104" s="46">
        <v>0</v>
      </c>
      <c r="BT104" s="47">
        <v>3</v>
      </c>
      <c r="BU104" s="7">
        <v>26.2</v>
      </c>
      <c r="BV104" s="46">
        <f t="shared" ref="BV104:BV105" si="166">BU104/BT104*1000</f>
        <v>8733.3333333333321</v>
      </c>
      <c r="BW104" s="47">
        <v>0</v>
      </c>
      <c r="BX104" s="7">
        <v>0</v>
      </c>
      <c r="BY104" s="46">
        <v>0</v>
      </c>
      <c r="BZ104" s="9">
        <f t="shared" si="158"/>
        <v>4.9260000000000002</v>
      </c>
      <c r="CA104" s="15">
        <f t="shared" si="159"/>
        <v>132.21099999999998</v>
      </c>
      <c r="CB104" s="6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</row>
    <row r="105" spans="1:195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0</v>
      </c>
      <c r="S105" s="7">
        <v>0</v>
      </c>
      <c r="T105" s="46">
        <v>0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0</v>
      </c>
      <c r="AB105" s="7">
        <v>0</v>
      </c>
      <c r="AC105" s="46">
        <v>0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0</v>
      </c>
      <c r="AQ105" s="7">
        <v>0</v>
      </c>
      <c r="AR105" s="46">
        <v>0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1.2170000000000001</v>
      </c>
      <c r="BC105" s="7">
        <v>61.146999999999998</v>
      </c>
      <c r="BD105" s="46">
        <f t="shared" ref="BD105" si="167">BC105/BB105*1000</f>
        <v>50244.042728019711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47">
        <v>2.5999999999999999E-2</v>
      </c>
      <c r="BU105" s="7">
        <v>13.406000000000001</v>
      </c>
      <c r="BV105" s="46">
        <f t="shared" si="166"/>
        <v>515615.38461538462</v>
      </c>
      <c r="BW105" s="47">
        <v>28.8</v>
      </c>
      <c r="BX105" s="7">
        <v>423.12099999999998</v>
      </c>
      <c r="BY105" s="46">
        <f t="shared" ref="BY105" si="168">BX105/BW105*1000</f>
        <v>14691.701388888887</v>
      </c>
      <c r="BZ105" s="9">
        <f t="shared" si="158"/>
        <v>30.042999999999999</v>
      </c>
      <c r="CA105" s="15">
        <f t="shared" si="159"/>
        <v>497.67399999999998</v>
      </c>
      <c r="CB105" s="6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</row>
    <row r="106" spans="1:195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0.33200000000000002</v>
      </c>
      <c r="J106" s="7">
        <v>7.5229999999999997</v>
      </c>
      <c r="K106" s="46">
        <f t="shared" ref="K106" si="169">J106/I106*1000</f>
        <v>22659.638554216865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0</v>
      </c>
      <c r="S106" s="7">
        <v>0</v>
      </c>
      <c r="T106" s="46">
        <v>0</v>
      </c>
      <c r="U106" s="47">
        <v>4.2999999999999997E-2</v>
      </c>
      <c r="V106" s="7">
        <v>2.0339999999999998</v>
      </c>
      <c r="W106" s="46">
        <f t="shared" ref="W106" si="170">V106/U106*1000</f>
        <v>47302.325581395351</v>
      </c>
      <c r="X106" s="47">
        <v>0</v>
      </c>
      <c r="Y106" s="7">
        <v>0</v>
      </c>
      <c r="Z106" s="46">
        <v>0</v>
      </c>
      <c r="AA106" s="47">
        <v>0</v>
      </c>
      <c r="AB106" s="7">
        <v>0</v>
      </c>
      <c r="AC106" s="46">
        <v>0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0.4</v>
      </c>
      <c r="AT106" s="7">
        <v>11.512</v>
      </c>
      <c r="AU106" s="46">
        <f t="shared" ref="AU106" si="171">AT106/AS106*1000</f>
        <v>28780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47">
        <v>0.64400000000000002</v>
      </c>
      <c r="BU106" s="7">
        <v>30.172000000000001</v>
      </c>
      <c r="BV106" s="46">
        <f t="shared" ref="BV106" si="172">BU106/BT106*1000</f>
        <v>46850.931677018634</v>
      </c>
      <c r="BW106" s="47">
        <v>4</v>
      </c>
      <c r="BX106" s="7">
        <v>66.879000000000005</v>
      </c>
      <c r="BY106" s="46">
        <f t="shared" ref="BY106" si="173">BX106/BW106*1000</f>
        <v>16719.75</v>
      </c>
      <c r="BZ106" s="9">
        <f t="shared" si="158"/>
        <v>5.4190000000000005</v>
      </c>
      <c r="CA106" s="15">
        <f t="shared" si="159"/>
        <v>118.12</v>
      </c>
      <c r="CB106" s="6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</row>
    <row r="107" spans="1:195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5.5E-2</v>
      </c>
      <c r="J107" s="7">
        <v>1.1200000000000001</v>
      </c>
      <c r="K107" s="46">
        <f t="shared" ref="K107" si="174">J107/I107*1000</f>
        <v>20363.636363636368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0</v>
      </c>
      <c r="S107" s="7">
        <v>0</v>
      </c>
      <c r="T107" s="46">
        <v>0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0</v>
      </c>
      <c r="AB107" s="7">
        <v>0</v>
      </c>
      <c r="AC107" s="46">
        <v>0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0.4</v>
      </c>
      <c r="AT107" s="7">
        <v>5.58</v>
      </c>
      <c r="AU107" s="46">
        <f t="shared" ref="AU107" si="175">AT107/AS107*1000</f>
        <v>13950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47">
        <v>0</v>
      </c>
      <c r="BU107" s="7">
        <v>0</v>
      </c>
      <c r="BV107" s="46">
        <v>0</v>
      </c>
      <c r="BW107" s="47">
        <v>0</v>
      </c>
      <c r="BX107" s="7">
        <v>0</v>
      </c>
      <c r="BY107" s="46">
        <v>0</v>
      </c>
      <c r="BZ107" s="9">
        <f t="shared" si="158"/>
        <v>0.45500000000000002</v>
      </c>
      <c r="CA107" s="15">
        <f t="shared" si="159"/>
        <v>6.7</v>
      </c>
      <c r="CB107" s="6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</row>
    <row r="108" spans="1:195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0.32600000000000001</v>
      </c>
      <c r="J108" s="7">
        <v>7.7</v>
      </c>
      <c r="K108" s="46">
        <f t="shared" ref="K108" si="176">J108/I108*1000</f>
        <v>23619.631901840494</v>
      </c>
      <c r="L108" s="47">
        <v>0</v>
      </c>
      <c r="M108" s="7">
        <v>0</v>
      </c>
      <c r="N108" s="46">
        <v>0</v>
      </c>
      <c r="O108" s="47">
        <v>0</v>
      </c>
      <c r="P108" s="7">
        <v>0</v>
      </c>
      <c r="Q108" s="46">
        <v>0</v>
      </c>
      <c r="R108" s="47">
        <v>0</v>
      </c>
      <c r="S108" s="7">
        <v>0</v>
      </c>
      <c r="T108" s="46">
        <v>0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0</v>
      </c>
      <c r="AB108" s="7">
        <v>0</v>
      </c>
      <c r="AC108" s="46">
        <v>0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2</v>
      </c>
      <c r="AN108" s="7">
        <v>34.67</v>
      </c>
      <c r="AO108" s="46">
        <f t="shared" ref="AO108" si="177">AN108/AM108*1000</f>
        <v>17335</v>
      </c>
      <c r="AP108" s="47">
        <v>0</v>
      </c>
      <c r="AQ108" s="7">
        <v>0</v>
      </c>
      <c r="AR108" s="46">
        <v>0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47">
        <v>5.0000000000000001E-3</v>
      </c>
      <c r="BU108" s="7">
        <v>0.16</v>
      </c>
      <c r="BV108" s="46">
        <f t="shared" ref="BV108" si="178">BU108/BT108*1000</f>
        <v>32000</v>
      </c>
      <c r="BW108" s="47">
        <v>18</v>
      </c>
      <c r="BX108" s="7">
        <v>297.08</v>
      </c>
      <c r="BY108" s="46">
        <f t="shared" ref="BY108" si="179">BX108/BW108*1000</f>
        <v>16504.444444444445</v>
      </c>
      <c r="BZ108" s="9">
        <f t="shared" si="158"/>
        <v>20.331</v>
      </c>
      <c r="CA108" s="15">
        <f t="shared" si="159"/>
        <v>339.61</v>
      </c>
      <c r="CB108" s="6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</row>
    <row r="109" spans="1:195" s="5" customFormat="1" ht="15" thickBot="1" x14ac:dyDescent="0.35">
      <c r="A109" s="57"/>
      <c r="B109" s="58" t="s">
        <v>17</v>
      </c>
      <c r="C109" s="48">
        <f t="shared" ref="C109:D109" si="180">SUM(C97:C108)</f>
        <v>5</v>
      </c>
      <c r="D109" s="41">
        <f t="shared" si="180"/>
        <v>25</v>
      </c>
      <c r="E109" s="49"/>
      <c r="F109" s="48">
        <f t="shared" ref="F109:G109" si="181">SUM(F97:F108)</f>
        <v>0</v>
      </c>
      <c r="G109" s="41">
        <f t="shared" si="181"/>
        <v>0</v>
      </c>
      <c r="H109" s="49"/>
      <c r="I109" s="48">
        <f t="shared" ref="I109:J109" si="182">SUM(I97:I108)</f>
        <v>0.71300000000000008</v>
      </c>
      <c r="J109" s="41">
        <f t="shared" si="182"/>
        <v>16.343</v>
      </c>
      <c r="K109" s="49"/>
      <c r="L109" s="48">
        <f t="shared" ref="L109:M109" si="183">SUM(L97:L108)</f>
        <v>0</v>
      </c>
      <c r="M109" s="41">
        <f t="shared" si="183"/>
        <v>0</v>
      </c>
      <c r="N109" s="49"/>
      <c r="O109" s="48">
        <f t="shared" ref="O109:P109" si="184">SUM(O97:O108)</f>
        <v>0</v>
      </c>
      <c r="P109" s="41">
        <f t="shared" si="184"/>
        <v>0</v>
      </c>
      <c r="Q109" s="49"/>
      <c r="R109" s="48">
        <f t="shared" ref="R109:S109" si="185">SUM(R97:R108)</f>
        <v>0</v>
      </c>
      <c r="S109" s="41">
        <f t="shared" si="185"/>
        <v>0</v>
      </c>
      <c r="T109" s="49"/>
      <c r="U109" s="48">
        <f t="shared" ref="U109:V109" si="186">SUM(U97:U108)</f>
        <v>4.2999999999999997E-2</v>
      </c>
      <c r="V109" s="41">
        <f t="shared" si="186"/>
        <v>2.0339999999999998</v>
      </c>
      <c r="W109" s="49"/>
      <c r="X109" s="48">
        <f t="shared" ref="X109:Y109" si="187">SUM(X97:X108)</f>
        <v>0</v>
      </c>
      <c r="Y109" s="41">
        <f t="shared" si="187"/>
        <v>0</v>
      </c>
      <c r="Z109" s="49"/>
      <c r="AA109" s="48">
        <f t="shared" ref="AA109:AB109" si="188">SUM(AA97:AA108)</f>
        <v>0</v>
      </c>
      <c r="AB109" s="41">
        <f t="shared" si="188"/>
        <v>0</v>
      </c>
      <c r="AC109" s="49"/>
      <c r="AD109" s="48">
        <f t="shared" ref="AD109:AE109" si="189">SUM(AD97:AD108)</f>
        <v>0</v>
      </c>
      <c r="AE109" s="41">
        <f t="shared" si="189"/>
        <v>0</v>
      </c>
      <c r="AF109" s="49"/>
      <c r="AG109" s="48">
        <f t="shared" ref="AG109:AH109" si="190">SUM(AG97:AG108)</f>
        <v>0</v>
      </c>
      <c r="AH109" s="41">
        <f t="shared" si="190"/>
        <v>0</v>
      </c>
      <c r="AI109" s="49"/>
      <c r="AJ109" s="48">
        <f t="shared" ref="AJ109:AK109" si="191">SUM(AJ97:AJ108)</f>
        <v>0</v>
      </c>
      <c r="AK109" s="41">
        <f t="shared" si="191"/>
        <v>0</v>
      </c>
      <c r="AL109" s="49"/>
      <c r="AM109" s="48">
        <f t="shared" ref="AM109:AN109" si="192">SUM(AM97:AM108)</f>
        <v>90</v>
      </c>
      <c r="AN109" s="41">
        <f t="shared" si="192"/>
        <v>845.67</v>
      </c>
      <c r="AO109" s="49"/>
      <c r="AP109" s="48">
        <f t="shared" ref="AP109:AQ109" si="193">SUM(AP97:AP108)</f>
        <v>0</v>
      </c>
      <c r="AQ109" s="41">
        <f t="shared" si="193"/>
        <v>0</v>
      </c>
      <c r="AR109" s="49"/>
      <c r="AS109" s="48">
        <f t="shared" ref="AS109:AT109" si="194">SUM(AS97:AS108)</f>
        <v>0.8</v>
      </c>
      <c r="AT109" s="41">
        <f t="shared" si="194"/>
        <v>17.091999999999999</v>
      </c>
      <c r="AU109" s="49"/>
      <c r="AV109" s="48">
        <f t="shared" ref="AV109:AW109" si="195">SUM(AV97:AV108)</f>
        <v>0</v>
      </c>
      <c r="AW109" s="41">
        <f t="shared" si="195"/>
        <v>0</v>
      </c>
      <c r="AX109" s="49"/>
      <c r="AY109" s="48">
        <f t="shared" ref="AY109:AZ109" si="196">SUM(AY97:AY108)</f>
        <v>0</v>
      </c>
      <c r="AZ109" s="41">
        <f t="shared" si="196"/>
        <v>0</v>
      </c>
      <c r="BA109" s="49"/>
      <c r="BB109" s="48">
        <f t="shared" ref="BB109:BC109" si="197">SUM(BB97:BB108)</f>
        <v>5.0649999999999995</v>
      </c>
      <c r="BC109" s="41">
        <f t="shared" si="197"/>
        <v>272.84399999999999</v>
      </c>
      <c r="BD109" s="49"/>
      <c r="BE109" s="48">
        <f t="shared" ref="BE109:BF109" si="198">SUM(BE97:BE108)</f>
        <v>0</v>
      </c>
      <c r="BF109" s="41">
        <f t="shared" si="198"/>
        <v>1</v>
      </c>
      <c r="BG109" s="49"/>
      <c r="BH109" s="48">
        <f t="shared" ref="BH109:BI109" si="199">SUM(BH97:BH108)</f>
        <v>0</v>
      </c>
      <c r="BI109" s="41">
        <f t="shared" si="199"/>
        <v>0</v>
      </c>
      <c r="BJ109" s="49"/>
      <c r="BK109" s="48">
        <f t="shared" ref="BK109:BL109" si="200">SUM(BK97:BK108)</f>
        <v>2.1999999999999999E-2</v>
      </c>
      <c r="BL109" s="41">
        <f t="shared" si="200"/>
        <v>0.45</v>
      </c>
      <c r="BM109" s="49"/>
      <c r="BN109" s="48">
        <f t="shared" ref="BN109:BO109" si="201">SUM(BN97:BN108)</f>
        <v>0</v>
      </c>
      <c r="BO109" s="41">
        <f t="shared" si="201"/>
        <v>0</v>
      </c>
      <c r="BP109" s="49"/>
      <c r="BQ109" s="48">
        <f t="shared" ref="BQ109:BR109" si="202">SUM(BQ97:BQ108)</f>
        <v>0</v>
      </c>
      <c r="BR109" s="41">
        <f t="shared" si="202"/>
        <v>0</v>
      </c>
      <c r="BS109" s="49"/>
      <c r="BT109" s="48">
        <f t="shared" ref="BT109:BU109" si="203">SUM(BT97:BT108)</f>
        <v>4.6749999999999998</v>
      </c>
      <c r="BU109" s="41">
        <f t="shared" si="203"/>
        <v>160.93799999999999</v>
      </c>
      <c r="BV109" s="49"/>
      <c r="BW109" s="48">
        <f t="shared" ref="BW109:BX109" si="204">SUM(BW97:BW108)</f>
        <v>118.8</v>
      </c>
      <c r="BX109" s="41">
        <f t="shared" si="204"/>
        <v>1319.08</v>
      </c>
      <c r="BY109" s="49"/>
      <c r="BZ109" s="42">
        <f>SUM(BW109,BT109,BN109,BB109,AS109,AM109,AA109,R109,F109,BQ109,BE109,BK109,BH109,O109,C109)</f>
        <v>224.36199999999999</v>
      </c>
      <c r="CA109" s="43">
        <f>SUM(BX109,BU109,BO109,BC109,AT109,AN109,AB109,S109,G109,BR109,BF109,BL109,BI109,P109,D109)</f>
        <v>2642.0740000000001</v>
      </c>
      <c r="CB109" s="6"/>
      <c r="CC109" s="4"/>
      <c r="CD109" s="1"/>
      <c r="CE109" s="1"/>
      <c r="CF109" s="1"/>
      <c r="CG109" s="4"/>
      <c r="CH109" s="1"/>
      <c r="CI109" s="1"/>
      <c r="CJ109" s="1"/>
      <c r="CK109" s="4"/>
      <c r="CL109" s="1"/>
      <c r="CM109" s="1"/>
      <c r="CN109" s="1"/>
      <c r="CO109" s="4"/>
      <c r="CP109" s="1"/>
      <c r="CQ109" s="1"/>
      <c r="CR109" s="1"/>
      <c r="CS109" s="4"/>
      <c r="CT109" s="1"/>
      <c r="CU109" s="1"/>
      <c r="CV109" s="1"/>
      <c r="CW109" s="4"/>
      <c r="CX109" s="1"/>
      <c r="CY109" s="1"/>
      <c r="CZ109" s="1"/>
      <c r="DA109" s="4"/>
      <c r="DB109" s="1"/>
      <c r="DC109" s="1"/>
      <c r="DD109" s="1"/>
      <c r="DE109" s="4"/>
      <c r="DF109" s="1"/>
      <c r="DG109" s="1"/>
      <c r="DH109" s="1"/>
      <c r="DI109" s="4"/>
      <c r="DJ109" s="1"/>
      <c r="DK109" s="1"/>
      <c r="DL109" s="1"/>
      <c r="DM109" s="4"/>
      <c r="DN109" s="1"/>
      <c r="DO109" s="1"/>
      <c r="DP109" s="1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0.01</v>
      </c>
      <c r="J110" s="7">
        <v>1.36</v>
      </c>
      <c r="K110" s="46">
        <f t="shared" ref="K110" si="205">J110/I110*1000</f>
        <v>136000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0</v>
      </c>
      <c r="S110" s="7">
        <v>0</v>
      </c>
      <c r="T110" s="46">
        <v>0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0</v>
      </c>
      <c r="AB110" s="7">
        <v>0</v>
      </c>
      <c r="AC110" s="46">
        <v>0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27.32</v>
      </c>
      <c r="AN110" s="7">
        <v>286.81</v>
      </c>
      <c r="AO110" s="46">
        <f t="shared" ref="AO110" si="206">AN110/AM110*1000</f>
        <v>10498.169838945827</v>
      </c>
      <c r="AP110" s="47">
        <v>0</v>
      </c>
      <c r="AQ110" s="7">
        <v>0</v>
      </c>
      <c r="AR110" s="46">
        <v>0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47">
        <v>4</v>
      </c>
      <c r="BU110" s="7">
        <v>61.39</v>
      </c>
      <c r="BV110" s="46">
        <f t="shared" ref="BV110" si="207">BU110/BT110*1000</f>
        <v>15347.5</v>
      </c>
      <c r="BW110" s="47">
        <v>2.2010000000000001</v>
      </c>
      <c r="BX110" s="7">
        <v>50.68</v>
      </c>
      <c r="BY110" s="46">
        <f t="shared" ref="BY110" si="208">BX110/BW110*1000</f>
        <v>23025.897319400272</v>
      </c>
      <c r="BZ110" s="16">
        <f t="shared" ref="BZ110:BZ135" si="209">SUM(BW110,BT110,BN110,BB110,AS110,AM110,AA110,R110,F110,BQ110,BE110,BK110,BH110,O110,C110+U110+I110+AG110+AV110+AJ110+X110)</f>
        <v>33.530999999999999</v>
      </c>
      <c r="CA110" s="17">
        <f t="shared" ref="CA110:CA135" si="210">SUM(BX110,BU110,BO110,BC110,AT110,AN110,AB110,S110,G110,BR110,BF110,BL110,BI110,P110,D110+V110+J110+AH110+AW110+AK110+Y110)</f>
        <v>400.24</v>
      </c>
    </row>
    <row r="111" spans="1:195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0.1</v>
      </c>
      <c r="J111" s="7">
        <v>3.01</v>
      </c>
      <c r="K111" s="46">
        <f t="shared" ref="K111" si="211">J111/I111*1000</f>
        <v>30099.999999999996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0</v>
      </c>
      <c r="S111" s="7">
        <v>0</v>
      </c>
      <c r="T111" s="46">
        <v>0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0</v>
      </c>
      <c r="AB111" s="7">
        <v>0</v>
      </c>
      <c r="AC111" s="46">
        <v>0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47">
        <v>0</v>
      </c>
      <c r="BU111" s="7">
        <v>0</v>
      </c>
      <c r="BV111" s="46">
        <v>0</v>
      </c>
      <c r="BW111" s="47">
        <v>2.6709999999999998</v>
      </c>
      <c r="BX111" s="7">
        <v>244.44</v>
      </c>
      <c r="BY111" s="46">
        <f t="shared" ref="BY111" si="212">BX111/BW111*1000</f>
        <v>91516.286035192825</v>
      </c>
      <c r="BZ111" s="16">
        <f t="shared" si="209"/>
        <v>2.7709999999999999</v>
      </c>
      <c r="CA111" s="17">
        <f t="shared" si="210"/>
        <v>247.45</v>
      </c>
    </row>
    <row r="112" spans="1:195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0.06</v>
      </c>
      <c r="J112" s="7">
        <v>1.73</v>
      </c>
      <c r="K112" s="46">
        <f t="shared" ref="K112" si="213">J112/I112*1000</f>
        <v>28833.333333333336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0.14399999999999999</v>
      </c>
      <c r="S112" s="7">
        <v>7.86</v>
      </c>
      <c r="T112" s="46">
        <f t="shared" ref="T112" si="214">S112/R112*1000</f>
        <v>54583.333333333343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0</v>
      </c>
      <c r="AB112" s="7">
        <v>0</v>
      </c>
      <c r="AC112" s="46">
        <v>0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47">
        <v>0</v>
      </c>
      <c r="BU112" s="7">
        <v>0</v>
      </c>
      <c r="BV112" s="46">
        <v>0</v>
      </c>
      <c r="BW112" s="47">
        <v>0</v>
      </c>
      <c r="BX112" s="7">
        <v>0</v>
      </c>
      <c r="BY112" s="46">
        <v>0</v>
      </c>
      <c r="BZ112" s="16">
        <f t="shared" si="209"/>
        <v>0.20399999999999999</v>
      </c>
      <c r="CA112" s="17">
        <f t="shared" si="210"/>
        <v>9.59</v>
      </c>
    </row>
    <row r="113" spans="1:79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9.0999999999999998E-2</v>
      </c>
      <c r="J113" s="7">
        <v>1.91</v>
      </c>
      <c r="K113" s="46">
        <f t="shared" ref="K113:K121" si="215">J113/I113*1000</f>
        <v>20989.010989010989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1.22</v>
      </c>
      <c r="S113" s="7">
        <v>97.51</v>
      </c>
      <c r="T113" s="46">
        <f t="shared" ref="T113:T119" si="216">S113/R113*1000</f>
        <v>79926.229508196731</v>
      </c>
      <c r="U113" s="47">
        <v>7.0000000000000001E-3</v>
      </c>
      <c r="V113" s="7">
        <v>0.3</v>
      </c>
      <c r="W113" s="46">
        <f t="shared" ref="W113:W120" si="217">V113/U113*1000</f>
        <v>42857.142857142855</v>
      </c>
      <c r="X113" s="47">
        <v>0</v>
      </c>
      <c r="Y113" s="7">
        <v>0</v>
      </c>
      <c r="Z113" s="46">
        <v>0</v>
      </c>
      <c r="AA113" s="47">
        <v>0</v>
      </c>
      <c r="AB113" s="7">
        <v>0</v>
      </c>
      <c r="AC113" s="46">
        <v>0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47">
        <v>2</v>
      </c>
      <c r="BU113" s="7">
        <v>34</v>
      </c>
      <c r="BV113" s="46">
        <f t="shared" ref="BV113:BV120" si="218">BU113/BT113*1000</f>
        <v>17000</v>
      </c>
      <c r="BW113" s="47">
        <v>0</v>
      </c>
      <c r="BX113" s="7">
        <v>0</v>
      </c>
      <c r="BY113" s="46">
        <v>0</v>
      </c>
      <c r="BZ113" s="16">
        <f t="shared" si="209"/>
        <v>3.3179999999999996</v>
      </c>
      <c r="CA113" s="17">
        <f t="shared" si="210"/>
        <v>133.72</v>
      </c>
    </row>
    <row r="114" spans="1:79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6.6000000000000003E-2</v>
      </c>
      <c r="J114" s="7">
        <v>2.5099999999999998</v>
      </c>
      <c r="K114" s="46">
        <f t="shared" si="215"/>
        <v>38030.303030303025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0</v>
      </c>
      <c r="S114" s="7">
        <v>0</v>
      </c>
      <c r="T114" s="46">
        <v>0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0</v>
      </c>
      <c r="AB114" s="7">
        <v>0</v>
      </c>
      <c r="AC114" s="46">
        <v>0</v>
      </c>
      <c r="AD114" s="47">
        <v>0</v>
      </c>
      <c r="AE114" s="7">
        <v>0</v>
      </c>
      <c r="AF114" s="46">
        <v>0</v>
      </c>
      <c r="AG114" s="47">
        <v>6.0000000000000001E-3</v>
      </c>
      <c r="AH114" s="7">
        <v>0.18</v>
      </c>
      <c r="AI114" s="46">
        <f t="shared" ref="AI114:AI115" si="219">AH114/AG114*1000</f>
        <v>30000</v>
      </c>
      <c r="AJ114" s="47">
        <v>0</v>
      </c>
      <c r="AK114" s="7">
        <v>0</v>
      </c>
      <c r="AL114" s="46">
        <v>0</v>
      </c>
      <c r="AM114" s="47">
        <v>30.58</v>
      </c>
      <c r="AN114" s="7">
        <v>538.41999999999996</v>
      </c>
      <c r="AO114" s="46">
        <f t="shared" ref="AO114:AO118" si="220">AN114/AM114*1000</f>
        <v>17606.932635709614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47">
        <v>5.0000000000000001E-3</v>
      </c>
      <c r="BU114" s="7">
        <v>0.87</v>
      </c>
      <c r="BV114" s="46">
        <f t="shared" si="218"/>
        <v>174000</v>
      </c>
      <c r="BW114" s="47">
        <v>1.456</v>
      </c>
      <c r="BX114" s="7">
        <v>83.99</v>
      </c>
      <c r="BY114" s="46">
        <f t="shared" ref="BY114:BY119" si="221">BX114/BW114*1000</f>
        <v>57685.439560439561</v>
      </c>
      <c r="BZ114" s="16">
        <f t="shared" si="209"/>
        <v>32.113</v>
      </c>
      <c r="CA114" s="17">
        <f t="shared" si="210"/>
        <v>625.97</v>
      </c>
    </row>
    <row r="115" spans="1:79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0.20399999999999999</v>
      </c>
      <c r="J115" s="7">
        <v>6.45</v>
      </c>
      <c r="K115" s="46">
        <f t="shared" si="215"/>
        <v>31617.647058823532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3.0000000000000001E-3</v>
      </c>
      <c r="S115" s="7">
        <v>0.31</v>
      </c>
      <c r="T115" s="46">
        <f t="shared" si="216"/>
        <v>103333.33333333333</v>
      </c>
      <c r="U115" s="47">
        <v>5.3999999999999999E-2</v>
      </c>
      <c r="V115" s="7">
        <v>1.99</v>
      </c>
      <c r="W115" s="46">
        <f t="shared" si="217"/>
        <v>36851.851851851854</v>
      </c>
      <c r="X115" s="47">
        <v>0</v>
      </c>
      <c r="Y115" s="7">
        <v>0</v>
      </c>
      <c r="Z115" s="46">
        <v>0</v>
      </c>
      <c r="AA115" s="47">
        <v>0</v>
      </c>
      <c r="AB115" s="7">
        <v>0</v>
      </c>
      <c r="AC115" s="46">
        <v>0</v>
      </c>
      <c r="AD115" s="47">
        <v>0</v>
      </c>
      <c r="AE115" s="7">
        <v>0</v>
      </c>
      <c r="AF115" s="46">
        <v>0</v>
      </c>
      <c r="AG115" s="47">
        <v>5.0000000000000001E-3</v>
      </c>
      <c r="AH115" s="7">
        <v>2.12</v>
      </c>
      <c r="AI115" s="46">
        <f t="shared" si="219"/>
        <v>424000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1.2E-2</v>
      </c>
      <c r="AW115" s="7">
        <v>0.25</v>
      </c>
      <c r="AX115" s="46">
        <f t="shared" ref="AX115:AX117" si="222">AW115/AV115*1000</f>
        <v>20833.333333333332</v>
      </c>
      <c r="AY115" s="47">
        <v>0</v>
      </c>
      <c r="AZ115" s="7">
        <v>0</v>
      </c>
      <c r="BA115" s="46">
        <v>0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47">
        <v>0</v>
      </c>
      <c r="BU115" s="7">
        <v>0</v>
      </c>
      <c r="BV115" s="46">
        <v>0</v>
      </c>
      <c r="BW115" s="47">
        <v>1.456</v>
      </c>
      <c r="BX115" s="7">
        <v>77.67</v>
      </c>
      <c r="BY115" s="46">
        <f t="shared" si="221"/>
        <v>53344.780219780216</v>
      </c>
      <c r="BZ115" s="16">
        <f t="shared" si="209"/>
        <v>1.734</v>
      </c>
      <c r="CA115" s="17">
        <f t="shared" si="210"/>
        <v>88.79</v>
      </c>
    </row>
    <row r="116" spans="1:79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5.5E-2</v>
      </c>
      <c r="J116" s="7">
        <v>1.19</v>
      </c>
      <c r="K116" s="46">
        <f t="shared" si="215"/>
        <v>21636.363636363636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0</v>
      </c>
      <c r="S116" s="7">
        <v>0</v>
      </c>
      <c r="T116" s="46">
        <v>0</v>
      </c>
      <c r="U116" s="47">
        <v>0</v>
      </c>
      <c r="V116" s="7">
        <v>0</v>
      </c>
      <c r="W116" s="46">
        <v>0</v>
      </c>
      <c r="X116" s="47">
        <v>0</v>
      </c>
      <c r="Y116" s="7">
        <v>0</v>
      </c>
      <c r="Z116" s="46">
        <v>0</v>
      </c>
      <c r="AA116" s="47">
        <v>0</v>
      </c>
      <c r="AB116" s="7">
        <v>0</v>
      </c>
      <c r="AC116" s="46">
        <v>0</v>
      </c>
      <c r="AD116" s="47">
        <v>0</v>
      </c>
      <c r="AE116" s="7">
        <v>0</v>
      </c>
      <c r="AF116" s="46">
        <v>0</v>
      </c>
      <c r="AG116" s="52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20.16</v>
      </c>
      <c r="AN116" s="7">
        <v>290.3</v>
      </c>
      <c r="AO116" s="46">
        <f t="shared" si="220"/>
        <v>14399.801587301587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0</v>
      </c>
      <c r="BR116" s="7">
        <v>0</v>
      </c>
      <c r="BS116" s="46">
        <v>0</v>
      </c>
      <c r="BT116" s="47">
        <v>0</v>
      </c>
      <c r="BU116" s="7">
        <v>0</v>
      </c>
      <c r="BV116" s="46">
        <v>0</v>
      </c>
      <c r="BW116" s="47">
        <v>6.8259999999999996</v>
      </c>
      <c r="BX116" s="7">
        <v>381.65</v>
      </c>
      <c r="BY116" s="46">
        <f t="shared" si="221"/>
        <v>55911.221799003812</v>
      </c>
      <c r="BZ116" s="16">
        <f t="shared" si="209"/>
        <v>27.041</v>
      </c>
      <c r="CA116" s="17">
        <f t="shared" si="210"/>
        <v>673.1400000000001</v>
      </c>
    </row>
    <row r="117" spans="1:79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0.17</v>
      </c>
      <c r="J117" s="7">
        <v>5.36</v>
      </c>
      <c r="K117" s="46">
        <f t="shared" si="215"/>
        <v>31529.411764705881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0</v>
      </c>
      <c r="S117" s="7">
        <v>0</v>
      </c>
      <c r="T117" s="46">
        <v>0</v>
      </c>
      <c r="U117" s="47">
        <v>0.04</v>
      </c>
      <c r="V117" s="7">
        <v>0.55000000000000004</v>
      </c>
      <c r="W117" s="46">
        <f t="shared" si="217"/>
        <v>13750</v>
      </c>
      <c r="X117" s="47">
        <v>0</v>
      </c>
      <c r="Y117" s="7">
        <v>0</v>
      </c>
      <c r="Z117" s="46">
        <v>0</v>
      </c>
      <c r="AA117" s="47">
        <v>0</v>
      </c>
      <c r="AB117" s="7">
        <v>0</v>
      </c>
      <c r="AC117" s="46">
        <v>0</v>
      </c>
      <c r="AD117" s="47">
        <v>0</v>
      </c>
      <c r="AE117" s="7">
        <v>0</v>
      </c>
      <c r="AF117" s="46">
        <v>0</v>
      </c>
      <c r="AG117" s="52">
        <v>0</v>
      </c>
      <c r="AH117" s="7">
        <v>0</v>
      </c>
      <c r="AI117" s="46">
        <v>0</v>
      </c>
      <c r="AJ117" s="47">
        <v>0.05</v>
      </c>
      <c r="AK117" s="7">
        <v>9.15</v>
      </c>
      <c r="AL117" s="46">
        <f t="shared" ref="AL117" si="223">AK117/AJ117*1000</f>
        <v>183000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0.24</v>
      </c>
      <c r="AW117" s="7">
        <v>13.82</v>
      </c>
      <c r="AX117" s="46">
        <f t="shared" si="222"/>
        <v>57583.333333333336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0</v>
      </c>
      <c r="BO117" s="7">
        <v>0</v>
      </c>
      <c r="BP117" s="46">
        <v>0</v>
      </c>
      <c r="BQ117" s="47">
        <v>0</v>
      </c>
      <c r="BR117" s="7">
        <v>0</v>
      </c>
      <c r="BS117" s="46">
        <v>0</v>
      </c>
      <c r="BT117" s="47">
        <v>6</v>
      </c>
      <c r="BU117" s="7">
        <v>126</v>
      </c>
      <c r="BV117" s="46">
        <f t="shared" si="218"/>
        <v>21000</v>
      </c>
      <c r="BW117" s="47">
        <v>0.72599999999999998</v>
      </c>
      <c r="BX117" s="7">
        <v>28.8</v>
      </c>
      <c r="BY117" s="46">
        <f t="shared" si="221"/>
        <v>39669.421487603307</v>
      </c>
      <c r="BZ117" s="16">
        <f t="shared" si="209"/>
        <v>7.226</v>
      </c>
      <c r="CA117" s="17">
        <f t="shared" si="210"/>
        <v>183.68</v>
      </c>
    </row>
    <row r="118" spans="1:79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0.105</v>
      </c>
      <c r="J118" s="7">
        <v>3.5</v>
      </c>
      <c r="K118" s="46">
        <f t="shared" si="215"/>
        <v>33333.333333333336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0</v>
      </c>
      <c r="S118" s="7">
        <v>0</v>
      </c>
      <c r="T118" s="46">
        <v>0</v>
      </c>
      <c r="U118" s="47">
        <v>8.6999999999999994E-2</v>
      </c>
      <c r="V118" s="7">
        <v>3.65</v>
      </c>
      <c r="W118" s="46">
        <f t="shared" si="217"/>
        <v>41954.022988505749</v>
      </c>
      <c r="X118" s="47">
        <v>0</v>
      </c>
      <c r="Y118" s="7">
        <v>0</v>
      </c>
      <c r="Z118" s="46">
        <v>0</v>
      </c>
      <c r="AA118" s="47">
        <v>0</v>
      </c>
      <c r="AB118" s="7">
        <v>0</v>
      </c>
      <c r="AC118" s="46">
        <v>0</v>
      </c>
      <c r="AD118" s="47">
        <v>0</v>
      </c>
      <c r="AE118" s="7">
        <v>0</v>
      </c>
      <c r="AF118" s="46">
        <v>0</v>
      </c>
      <c r="AG118" s="52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2.5</v>
      </c>
      <c r="AN118" s="7">
        <v>50.31</v>
      </c>
      <c r="AO118" s="46">
        <f t="shared" si="220"/>
        <v>20124.000000000004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47">
        <v>3</v>
      </c>
      <c r="BU118" s="7">
        <v>52.5</v>
      </c>
      <c r="BV118" s="46">
        <f t="shared" si="218"/>
        <v>17500</v>
      </c>
      <c r="BW118" s="47">
        <v>0.183</v>
      </c>
      <c r="BX118" s="7">
        <v>16.61</v>
      </c>
      <c r="BY118" s="46">
        <f t="shared" si="221"/>
        <v>90765.027322404363</v>
      </c>
      <c r="BZ118" s="16">
        <f t="shared" si="209"/>
        <v>5.875</v>
      </c>
      <c r="CA118" s="17">
        <f t="shared" si="210"/>
        <v>126.57000000000001</v>
      </c>
    </row>
    <row r="119" spans="1:79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7.3999999999999996E-2</v>
      </c>
      <c r="J119" s="7">
        <v>3</v>
      </c>
      <c r="K119" s="46">
        <f t="shared" si="215"/>
        <v>40540.54054054054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0</v>
      </c>
      <c r="S119" s="7">
        <v>0</v>
      </c>
      <c r="T119" s="46" t="e">
        <f t="shared" si="216"/>
        <v>#DIV/0!</v>
      </c>
      <c r="U119" s="47">
        <v>0</v>
      </c>
      <c r="V119" s="7">
        <v>0</v>
      </c>
      <c r="W119" s="46">
        <v>0</v>
      </c>
      <c r="X119" s="47">
        <v>1.4E-2</v>
      </c>
      <c r="Y119" s="7">
        <v>0.16</v>
      </c>
      <c r="Z119" s="46">
        <f t="shared" ref="Z119" si="224">Y119/X119*1000</f>
        <v>11428.571428571429</v>
      </c>
      <c r="AA119" s="47">
        <v>0</v>
      </c>
      <c r="AB119" s="7">
        <v>0</v>
      </c>
      <c r="AC119" s="46">
        <v>0</v>
      </c>
      <c r="AD119" s="47">
        <v>0</v>
      </c>
      <c r="AE119" s="7">
        <v>0</v>
      </c>
      <c r="AF119" s="46">
        <v>0</v>
      </c>
      <c r="AG119" s="52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</v>
      </c>
      <c r="AQ119" s="7">
        <v>0</v>
      </c>
      <c r="AR119" s="46">
        <v>0</v>
      </c>
      <c r="AS119" s="47">
        <v>0.72</v>
      </c>
      <c r="AT119" s="7">
        <v>24.62</v>
      </c>
      <c r="AU119" s="46">
        <f t="shared" ref="AU119:AU120" si="225">AT119/AS119*1000</f>
        <v>34194.444444444453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47">
        <v>0</v>
      </c>
      <c r="BU119" s="7">
        <v>0</v>
      </c>
      <c r="BV119" s="46">
        <v>0</v>
      </c>
      <c r="BW119" s="47">
        <v>0.01</v>
      </c>
      <c r="BX119" s="7">
        <v>0.26</v>
      </c>
      <c r="BY119" s="46">
        <f t="shared" si="221"/>
        <v>26000</v>
      </c>
      <c r="BZ119" s="16">
        <f t="shared" si="209"/>
        <v>0.81799999999999995</v>
      </c>
      <c r="CA119" s="17">
        <f t="shared" si="210"/>
        <v>28.040000000000003</v>
      </c>
    </row>
    <row r="120" spans="1:79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0.17799999999999999</v>
      </c>
      <c r="J120" s="7">
        <v>5.39</v>
      </c>
      <c r="K120" s="46">
        <f t="shared" si="215"/>
        <v>30280.898876404492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0</v>
      </c>
      <c r="S120" s="7">
        <v>0</v>
      </c>
      <c r="T120" s="46" t="e">
        <f t="shared" ref="T120" si="226">S120/R120*1000</f>
        <v>#DIV/0!</v>
      </c>
      <c r="U120" s="47">
        <v>9.0690000000000008</v>
      </c>
      <c r="V120" s="7">
        <v>212.33</v>
      </c>
      <c r="W120" s="46">
        <f t="shared" si="217"/>
        <v>23412.724666446135</v>
      </c>
      <c r="X120" s="47">
        <v>0</v>
      </c>
      <c r="Y120" s="7">
        <v>0</v>
      </c>
      <c r="Z120" s="46">
        <v>0</v>
      </c>
      <c r="AA120" s="47">
        <v>0</v>
      </c>
      <c r="AB120" s="7">
        <v>0</v>
      </c>
      <c r="AC120" s="46" t="e">
        <f t="shared" ref="AC120" si="227">AB120/AA120*1000</f>
        <v>#DIV/0!</v>
      </c>
      <c r="AD120" s="47">
        <v>0</v>
      </c>
      <c r="AE120" s="7">
        <v>0</v>
      </c>
      <c r="AF120" s="46">
        <v>0</v>
      </c>
      <c r="AG120" s="52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1.02</v>
      </c>
      <c r="AT120" s="7">
        <v>44.63</v>
      </c>
      <c r="AU120" s="46">
        <f t="shared" si="225"/>
        <v>43754.901960784315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47">
        <v>3.0510000000000002</v>
      </c>
      <c r="BU120" s="7">
        <v>49.33</v>
      </c>
      <c r="BV120" s="46">
        <f t="shared" si="218"/>
        <v>16168.469354310062</v>
      </c>
      <c r="BW120" s="47">
        <v>0</v>
      </c>
      <c r="BX120" s="7">
        <v>0</v>
      </c>
      <c r="BY120" s="46">
        <v>0</v>
      </c>
      <c r="BZ120" s="16">
        <f t="shared" si="209"/>
        <v>13.318000000000001</v>
      </c>
      <c r="CA120" s="17">
        <f t="shared" si="210"/>
        <v>311.68</v>
      </c>
    </row>
    <row r="121" spans="1:79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0.17399999999999999</v>
      </c>
      <c r="J121" s="7">
        <v>4.22</v>
      </c>
      <c r="K121" s="46">
        <f t="shared" si="215"/>
        <v>24252.873563218389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0</v>
      </c>
      <c r="S121" s="7">
        <v>0</v>
      </c>
      <c r="T121" s="46">
        <v>0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0</v>
      </c>
      <c r="AB121" s="7">
        <v>0</v>
      </c>
      <c r="AC121" s="46">
        <v>0</v>
      </c>
      <c r="AD121" s="47">
        <v>0</v>
      </c>
      <c r="AE121" s="7">
        <v>0</v>
      </c>
      <c r="AF121" s="46">
        <v>0</v>
      </c>
      <c r="AG121" s="52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</v>
      </c>
      <c r="AQ121" s="7">
        <v>0</v>
      </c>
      <c r="AR121" s="46">
        <v>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47">
        <v>0</v>
      </c>
      <c r="BU121" s="7">
        <v>0</v>
      </c>
      <c r="BV121" s="46">
        <v>0</v>
      </c>
      <c r="BW121" s="47">
        <v>0</v>
      </c>
      <c r="BX121" s="7">
        <v>0</v>
      </c>
      <c r="BY121" s="46">
        <v>0</v>
      </c>
      <c r="BZ121" s="16">
        <f t="shared" si="209"/>
        <v>0.17399999999999999</v>
      </c>
      <c r="CA121" s="17">
        <f t="shared" si="210"/>
        <v>4.22</v>
      </c>
    </row>
    <row r="122" spans="1:79" ht="15" thickBot="1" x14ac:dyDescent="0.35">
      <c r="A122" s="57"/>
      <c r="B122" s="58" t="s">
        <v>17</v>
      </c>
      <c r="C122" s="48">
        <f t="shared" ref="C122:D122" si="228">SUM(C110:C121)</f>
        <v>0</v>
      </c>
      <c r="D122" s="41">
        <f t="shared" si="228"/>
        <v>0</v>
      </c>
      <c r="E122" s="49"/>
      <c r="F122" s="48">
        <f t="shared" ref="F122:G122" si="229">SUM(F110:F121)</f>
        <v>0</v>
      </c>
      <c r="G122" s="41">
        <f t="shared" si="229"/>
        <v>0</v>
      </c>
      <c r="H122" s="49"/>
      <c r="I122" s="48">
        <f t="shared" ref="I122:J122" si="230">SUM(I110:I121)</f>
        <v>1.2869999999999999</v>
      </c>
      <c r="J122" s="41">
        <f t="shared" si="230"/>
        <v>39.629999999999995</v>
      </c>
      <c r="K122" s="49"/>
      <c r="L122" s="48">
        <f t="shared" ref="L122:M122" si="231">SUM(L110:L121)</f>
        <v>0</v>
      </c>
      <c r="M122" s="41">
        <f t="shared" si="231"/>
        <v>0</v>
      </c>
      <c r="N122" s="49"/>
      <c r="O122" s="48">
        <f t="shared" ref="O122:P122" si="232">SUM(O110:O121)</f>
        <v>0</v>
      </c>
      <c r="P122" s="41">
        <f t="shared" si="232"/>
        <v>0</v>
      </c>
      <c r="Q122" s="49"/>
      <c r="R122" s="48">
        <f t="shared" ref="R122:S122" si="233">SUM(R110:R121)</f>
        <v>1.3669999999999998</v>
      </c>
      <c r="S122" s="41">
        <f t="shared" si="233"/>
        <v>105.68</v>
      </c>
      <c r="T122" s="49"/>
      <c r="U122" s="48">
        <f t="shared" ref="U122:V122" si="234">SUM(U110:U121)</f>
        <v>9.2570000000000014</v>
      </c>
      <c r="V122" s="41">
        <f t="shared" si="234"/>
        <v>218.82000000000002</v>
      </c>
      <c r="W122" s="49"/>
      <c r="X122" s="48">
        <f t="shared" ref="X122:Y122" si="235">SUM(X110:X121)</f>
        <v>1.4E-2</v>
      </c>
      <c r="Y122" s="41">
        <f t="shared" si="235"/>
        <v>0.16</v>
      </c>
      <c r="Z122" s="49"/>
      <c r="AA122" s="48">
        <f t="shared" ref="AA122:AB122" si="236">SUM(AA110:AA121)</f>
        <v>0</v>
      </c>
      <c r="AB122" s="41">
        <f t="shared" si="236"/>
        <v>0</v>
      </c>
      <c r="AC122" s="49"/>
      <c r="AD122" s="48">
        <f t="shared" ref="AD122:AE122" si="237">SUM(AD110:AD121)</f>
        <v>0</v>
      </c>
      <c r="AE122" s="41">
        <f t="shared" si="237"/>
        <v>0</v>
      </c>
      <c r="AF122" s="49"/>
      <c r="AG122" s="48">
        <f t="shared" ref="AG122:AH122" si="238">SUM(AG110:AG121)</f>
        <v>1.0999999999999999E-2</v>
      </c>
      <c r="AH122" s="41">
        <f t="shared" si="238"/>
        <v>2.3000000000000003</v>
      </c>
      <c r="AI122" s="49"/>
      <c r="AJ122" s="48">
        <f t="shared" ref="AJ122:AK122" si="239">SUM(AJ110:AJ121)</f>
        <v>0.05</v>
      </c>
      <c r="AK122" s="41">
        <f t="shared" si="239"/>
        <v>9.15</v>
      </c>
      <c r="AL122" s="49"/>
      <c r="AM122" s="48">
        <f t="shared" ref="AM122:AN122" si="240">SUM(AM110:AM121)</f>
        <v>80.56</v>
      </c>
      <c r="AN122" s="41">
        <f t="shared" si="240"/>
        <v>1165.8399999999999</v>
      </c>
      <c r="AO122" s="49"/>
      <c r="AP122" s="48">
        <f t="shared" ref="AP122:AQ122" si="241">SUM(AP110:AP121)</f>
        <v>0</v>
      </c>
      <c r="AQ122" s="41">
        <f t="shared" si="241"/>
        <v>0</v>
      </c>
      <c r="AR122" s="49"/>
      <c r="AS122" s="48">
        <f t="shared" ref="AS122:AT122" si="242">SUM(AS110:AS121)</f>
        <v>1.74</v>
      </c>
      <c r="AT122" s="41">
        <f t="shared" si="242"/>
        <v>69.25</v>
      </c>
      <c r="AU122" s="49"/>
      <c r="AV122" s="48">
        <f t="shared" ref="AV122:AW122" si="243">SUM(AV110:AV121)</f>
        <v>0.252</v>
      </c>
      <c r="AW122" s="41">
        <f t="shared" si="243"/>
        <v>14.07</v>
      </c>
      <c r="AX122" s="49"/>
      <c r="AY122" s="48">
        <f t="shared" ref="AY122:AZ122" si="244">SUM(AY110:AY121)</f>
        <v>0</v>
      </c>
      <c r="AZ122" s="41">
        <f t="shared" si="244"/>
        <v>0</v>
      </c>
      <c r="BA122" s="49"/>
      <c r="BB122" s="48">
        <f t="shared" ref="BB122:BC122" si="245">SUM(BB110:BB121)</f>
        <v>0</v>
      </c>
      <c r="BC122" s="41">
        <f t="shared" si="245"/>
        <v>0</v>
      </c>
      <c r="BD122" s="49"/>
      <c r="BE122" s="48">
        <f t="shared" ref="BE122:BF122" si="246">SUM(BE110:BE121)</f>
        <v>0</v>
      </c>
      <c r="BF122" s="41">
        <f t="shared" si="246"/>
        <v>0</v>
      </c>
      <c r="BG122" s="49"/>
      <c r="BH122" s="48">
        <f t="shared" ref="BH122:BI122" si="247">SUM(BH110:BH121)</f>
        <v>0</v>
      </c>
      <c r="BI122" s="41">
        <f t="shared" si="247"/>
        <v>0</v>
      </c>
      <c r="BJ122" s="49"/>
      <c r="BK122" s="48">
        <f t="shared" ref="BK122:BL122" si="248">SUM(BK110:BK121)</f>
        <v>0</v>
      </c>
      <c r="BL122" s="41">
        <f t="shared" si="248"/>
        <v>0</v>
      </c>
      <c r="BM122" s="49"/>
      <c r="BN122" s="48">
        <f t="shared" ref="BN122:BO122" si="249">SUM(BN110:BN121)</f>
        <v>0</v>
      </c>
      <c r="BO122" s="41">
        <f t="shared" si="249"/>
        <v>0</v>
      </c>
      <c r="BP122" s="49"/>
      <c r="BQ122" s="48">
        <f t="shared" ref="BQ122:BR122" si="250">SUM(BQ110:BQ121)</f>
        <v>0</v>
      </c>
      <c r="BR122" s="41">
        <f t="shared" si="250"/>
        <v>0</v>
      </c>
      <c r="BS122" s="49"/>
      <c r="BT122" s="48">
        <f t="shared" ref="BT122:BU122" si="251">SUM(BT110:BT121)</f>
        <v>18.055999999999997</v>
      </c>
      <c r="BU122" s="41">
        <f t="shared" si="251"/>
        <v>324.08999999999997</v>
      </c>
      <c r="BV122" s="49"/>
      <c r="BW122" s="48">
        <f t="shared" ref="BW122:BX122" si="252">SUM(BW110:BW121)</f>
        <v>15.528999999999998</v>
      </c>
      <c r="BX122" s="41">
        <f t="shared" si="252"/>
        <v>884.1</v>
      </c>
      <c r="BY122" s="49"/>
      <c r="BZ122" s="42">
        <f t="shared" si="209"/>
        <v>128.12299999999999</v>
      </c>
      <c r="CA122" s="43">
        <f t="shared" si="210"/>
        <v>2833.0899999999997</v>
      </c>
    </row>
    <row r="123" spans="1:79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0.154</v>
      </c>
      <c r="J123" s="7">
        <v>3.74</v>
      </c>
      <c r="K123" s="46">
        <f t="shared" ref="K123:K134" si="253">J123/I123*1000</f>
        <v>24285.71428571429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0</v>
      </c>
      <c r="S123" s="7">
        <v>0</v>
      </c>
      <c r="T123" s="46">
        <v>0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0</v>
      </c>
      <c r="AB123" s="7">
        <v>0</v>
      </c>
      <c r="AC123" s="46">
        <v>0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1.6E-2</v>
      </c>
      <c r="BF123" s="7">
        <v>0.81</v>
      </c>
      <c r="BG123" s="46">
        <f t="shared" ref="BG123" si="254">BF123/BE123*1000</f>
        <v>50625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47">
        <v>6</v>
      </c>
      <c r="BU123" s="7">
        <v>128.55000000000001</v>
      </c>
      <c r="BV123" s="46">
        <f t="shared" ref="BV123:BV134" si="255">BU123/BT123*1000</f>
        <v>21425</v>
      </c>
      <c r="BW123" s="47">
        <v>21.626000000000001</v>
      </c>
      <c r="BX123" s="7">
        <v>354.27</v>
      </c>
      <c r="BY123" s="46">
        <f t="shared" ref="BY123:BY134" si="256">BX123/BW123*1000</f>
        <v>16381.670211782111</v>
      </c>
      <c r="BZ123" s="16">
        <f t="shared" si="209"/>
        <v>27.795999999999999</v>
      </c>
      <c r="CA123" s="17">
        <f t="shared" si="210"/>
        <v>487.37</v>
      </c>
    </row>
    <row r="124" spans="1:79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0.34699999999999998</v>
      </c>
      <c r="J124" s="7">
        <v>7.51</v>
      </c>
      <c r="K124" s="46">
        <f t="shared" si="253"/>
        <v>21642.651296829972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0</v>
      </c>
      <c r="S124" s="7">
        <v>0</v>
      </c>
      <c r="T124" s="46">
        <v>0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0</v>
      </c>
      <c r="AB124" s="7">
        <v>0</v>
      </c>
      <c r="AC124" s="46">
        <v>0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5.0000000000000001E-3</v>
      </c>
      <c r="AW124" s="7">
        <v>0.39</v>
      </c>
      <c r="AX124" s="46">
        <f t="shared" ref="AX124:AX133" si="257">AW124/AV124*1000</f>
        <v>78000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47">
        <v>4</v>
      </c>
      <c r="BU124" s="7">
        <v>70</v>
      </c>
      <c r="BV124" s="46">
        <f t="shared" si="255"/>
        <v>17500</v>
      </c>
      <c r="BW124" s="47">
        <v>12.396000000000001</v>
      </c>
      <c r="BX124" s="7">
        <v>243.62</v>
      </c>
      <c r="BY124" s="46">
        <f t="shared" si="256"/>
        <v>19653.113907712166</v>
      </c>
      <c r="BZ124" s="16">
        <f t="shared" si="209"/>
        <v>16.748000000000001</v>
      </c>
      <c r="CA124" s="17">
        <f t="shared" si="210"/>
        <v>321.52</v>
      </c>
    </row>
    <row r="125" spans="1:79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9.7000000000000003E-2</v>
      </c>
      <c r="J125" s="7">
        <v>3.19</v>
      </c>
      <c r="K125" s="46">
        <f t="shared" si="253"/>
        <v>32886.597938144325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0</v>
      </c>
      <c r="S125" s="7">
        <v>0</v>
      </c>
      <c r="T125" s="46">
        <v>0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0</v>
      </c>
      <c r="AB125" s="7">
        <v>0</v>
      </c>
      <c r="AC125" s="46">
        <v>0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0.06</v>
      </c>
      <c r="AN125" s="7">
        <v>2.06</v>
      </c>
      <c r="AO125" s="46">
        <f t="shared" ref="AO125:AO127" si="258">AN125/AM125*1000</f>
        <v>34333.333333333336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5.0000000000000001E-3</v>
      </c>
      <c r="AW125" s="7">
        <v>0.48</v>
      </c>
      <c r="AX125" s="46">
        <f t="shared" si="257"/>
        <v>96000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0</v>
      </c>
      <c r="BO125" s="7">
        <v>0</v>
      </c>
      <c r="BP125" s="46">
        <v>0</v>
      </c>
      <c r="BQ125" s="47">
        <v>0</v>
      </c>
      <c r="BR125" s="7">
        <v>0</v>
      </c>
      <c r="BS125" s="46">
        <v>0</v>
      </c>
      <c r="BT125" s="47">
        <v>0</v>
      </c>
      <c r="BU125" s="7">
        <v>0</v>
      </c>
      <c r="BV125" s="46">
        <v>0</v>
      </c>
      <c r="BW125" s="47">
        <v>34.648000000000003</v>
      </c>
      <c r="BX125" s="7">
        <v>667.51</v>
      </c>
      <c r="BY125" s="46">
        <f t="shared" si="256"/>
        <v>19265.469868390672</v>
      </c>
      <c r="BZ125" s="16">
        <f t="shared" si="209"/>
        <v>34.81</v>
      </c>
      <c r="CA125" s="17">
        <f t="shared" si="210"/>
        <v>673.2399999999999</v>
      </c>
    </row>
    <row r="126" spans="1:79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0.11600000000000001</v>
      </c>
      <c r="J126" s="7">
        <v>4.4400000000000004</v>
      </c>
      <c r="K126" s="46">
        <f t="shared" si="253"/>
        <v>38275.862068965514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0</v>
      </c>
      <c r="S126" s="7">
        <v>0</v>
      </c>
      <c r="T126" s="46">
        <v>0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0</v>
      </c>
      <c r="AB126" s="7">
        <v>0</v>
      </c>
      <c r="AC126" s="46">
        <v>0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30.5</v>
      </c>
      <c r="AN126" s="7">
        <v>503.36</v>
      </c>
      <c r="AO126" s="46">
        <f t="shared" si="258"/>
        <v>16503.60655737705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0</v>
      </c>
      <c r="BR126" s="7">
        <v>0</v>
      </c>
      <c r="BS126" s="46">
        <v>0</v>
      </c>
      <c r="BT126" s="47">
        <v>8.9999999999999993E-3</v>
      </c>
      <c r="BU126" s="7">
        <v>0.14000000000000001</v>
      </c>
      <c r="BV126" s="46">
        <f t="shared" si="255"/>
        <v>15555.555555555558</v>
      </c>
      <c r="BW126" s="47">
        <v>32.159999999999997</v>
      </c>
      <c r="BX126" s="7">
        <v>554.27</v>
      </c>
      <c r="BY126" s="46">
        <f t="shared" si="256"/>
        <v>17234.763681592041</v>
      </c>
      <c r="BZ126" s="16">
        <f t="shared" si="209"/>
        <v>62.784999999999997</v>
      </c>
      <c r="CA126" s="17">
        <f t="shared" si="210"/>
        <v>1062.21</v>
      </c>
    </row>
    <row r="127" spans="1:79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7.2999999999999995E-2</v>
      </c>
      <c r="J127" s="7">
        <v>1.58</v>
      </c>
      <c r="K127" s="46">
        <f t="shared" si="253"/>
        <v>21643.835616438359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0</v>
      </c>
      <c r="S127" s="7">
        <v>0</v>
      </c>
      <c r="T127" s="46">
        <v>0</v>
      </c>
      <c r="U127" s="47">
        <v>8.0000000000000002E-3</v>
      </c>
      <c r="V127" s="7">
        <v>0.27</v>
      </c>
      <c r="W127" s="46">
        <f t="shared" ref="W127:W134" si="259">V127/U127*1000</f>
        <v>33750</v>
      </c>
      <c r="X127" s="47">
        <v>0</v>
      </c>
      <c r="Y127" s="7">
        <v>0</v>
      </c>
      <c r="Z127" s="46">
        <v>0</v>
      </c>
      <c r="AA127" s="47">
        <v>0</v>
      </c>
      <c r="AB127" s="7">
        <v>0</v>
      </c>
      <c r="AC127" s="46">
        <v>0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6.5000000000000002E-2</v>
      </c>
      <c r="AN127" s="7">
        <v>1.74</v>
      </c>
      <c r="AO127" s="46">
        <f t="shared" si="258"/>
        <v>26769.230769230766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7.0000000000000007E-2</v>
      </c>
      <c r="AW127" s="7">
        <v>2.4300000000000002</v>
      </c>
      <c r="AX127" s="46">
        <f t="shared" si="257"/>
        <v>34714.285714285717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47">
        <v>3</v>
      </c>
      <c r="BU127" s="7">
        <v>51</v>
      </c>
      <c r="BV127" s="46">
        <f t="shared" si="255"/>
        <v>17000</v>
      </c>
      <c r="BW127" s="47">
        <v>0</v>
      </c>
      <c r="BX127" s="7">
        <v>0</v>
      </c>
      <c r="BY127" s="46">
        <v>0</v>
      </c>
      <c r="BZ127" s="16">
        <f t="shared" si="209"/>
        <v>3.2159999999999997</v>
      </c>
      <c r="CA127" s="17">
        <f t="shared" si="210"/>
        <v>57.02</v>
      </c>
    </row>
    <row r="128" spans="1:79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0.20100000000000001</v>
      </c>
      <c r="J128" s="7">
        <v>5.18</v>
      </c>
      <c r="K128" s="46">
        <f t="shared" si="253"/>
        <v>25771.14427860696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0</v>
      </c>
      <c r="S128" s="7">
        <v>0</v>
      </c>
      <c r="T128" s="46">
        <v>0</v>
      </c>
      <c r="U128" s="47">
        <v>0.155</v>
      </c>
      <c r="V128" s="7">
        <v>5.23</v>
      </c>
      <c r="W128" s="46">
        <f t="shared" si="259"/>
        <v>33741.93548387097</v>
      </c>
      <c r="X128" s="47">
        <v>0</v>
      </c>
      <c r="Y128" s="7">
        <v>0</v>
      </c>
      <c r="Z128" s="46">
        <v>0</v>
      </c>
      <c r="AA128" s="47">
        <v>0</v>
      </c>
      <c r="AB128" s="7">
        <v>0</v>
      </c>
      <c r="AC128" s="46">
        <v>0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0.16300000000000001</v>
      </c>
      <c r="AT128" s="7">
        <v>3.15</v>
      </c>
      <c r="AU128" s="46">
        <f t="shared" ref="AU128" si="260">AT128/AS128*1000</f>
        <v>19325.153374233127</v>
      </c>
      <c r="AV128" s="47">
        <v>3.5000000000000003E-2</v>
      </c>
      <c r="AW128" s="7">
        <v>0.33</v>
      </c>
      <c r="AX128" s="46">
        <f t="shared" si="257"/>
        <v>9428.5714285714294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47">
        <v>0</v>
      </c>
      <c r="BU128" s="7">
        <v>0</v>
      </c>
      <c r="BV128" s="46">
        <v>0</v>
      </c>
      <c r="BW128" s="47">
        <v>0</v>
      </c>
      <c r="BX128" s="7">
        <v>0</v>
      </c>
      <c r="BY128" s="46">
        <v>0</v>
      </c>
      <c r="BZ128" s="16">
        <f t="shared" si="209"/>
        <v>0.55400000000000005</v>
      </c>
      <c r="CA128" s="17">
        <f t="shared" si="210"/>
        <v>13.89</v>
      </c>
    </row>
    <row r="129" spans="1:79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2.8000000000000001E-2</v>
      </c>
      <c r="G129" s="7">
        <v>0.46</v>
      </c>
      <c r="H129" s="46">
        <f t="shared" ref="H129" si="261">G129/F129*1000</f>
        <v>16428.571428571431</v>
      </c>
      <c r="I129" s="47">
        <v>0.153</v>
      </c>
      <c r="J129" s="7">
        <v>4.75</v>
      </c>
      <c r="K129" s="46">
        <f t="shared" si="253"/>
        <v>31045.751633986929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0</v>
      </c>
      <c r="S129" s="7">
        <v>0</v>
      </c>
      <c r="T129" s="46">
        <v>0</v>
      </c>
      <c r="U129" s="47">
        <v>1.6E-2</v>
      </c>
      <c r="V129" s="7">
        <v>1.68</v>
      </c>
      <c r="W129" s="46">
        <f t="shared" si="259"/>
        <v>105000</v>
      </c>
      <c r="X129" s="47">
        <v>0</v>
      </c>
      <c r="Y129" s="7">
        <v>0</v>
      </c>
      <c r="Z129" s="46">
        <v>0</v>
      </c>
      <c r="AA129" s="47">
        <v>0</v>
      </c>
      <c r="AB129" s="7">
        <v>0</v>
      </c>
      <c r="AC129" s="46">
        <v>0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0.03</v>
      </c>
      <c r="AW129" s="7">
        <v>2.0499999999999998</v>
      </c>
      <c r="AX129" s="46">
        <f t="shared" si="257"/>
        <v>68333.333333333328</v>
      </c>
      <c r="AY129" s="47">
        <v>0</v>
      </c>
      <c r="AZ129" s="7">
        <v>0</v>
      </c>
      <c r="BA129" s="46">
        <v>0</v>
      </c>
      <c r="BB129" s="47">
        <v>0</v>
      </c>
      <c r="BC129" s="7">
        <v>0</v>
      </c>
      <c r="BD129" s="46">
        <v>0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0</v>
      </c>
      <c r="BO129" s="7">
        <v>0</v>
      </c>
      <c r="BP129" s="46">
        <v>0</v>
      </c>
      <c r="BQ129" s="47">
        <v>0</v>
      </c>
      <c r="BR129" s="7">
        <v>0</v>
      </c>
      <c r="BS129" s="46">
        <v>0</v>
      </c>
      <c r="BT129" s="47">
        <v>0</v>
      </c>
      <c r="BU129" s="7">
        <v>0</v>
      </c>
      <c r="BV129" s="46">
        <v>0</v>
      </c>
      <c r="BW129" s="47">
        <v>21</v>
      </c>
      <c r="BX129" s="7">
        <v>364.96</v>
      </c>
      <c r="BY129" s="46">
        <f t="shared" si="256"/>
        <v>17379.047619047618</v>
      </c>
      <c r="BZ129" s="16">
        <f t="shared" si="209"/>
        <v>21.227</v>
      </c>
      <c r="CA129" s="17">
        <f t="shared" si="210"/>
        <v>373.9</v>
      </c>
    </row>
    <row r="130" spans="1:79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0.311</v>
      </c>
      <c r="J130" s="7">
        <v>11.64</v>
      </c>
      <c r="K130" s="46">
        <f t="shared" si="253"/>
        <v>37427.652733118972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8.7999999999999995E-2</v>
      </c>
      <c r="S130" s="7">
        <v>13.12</v>
      </c>
      <c r="T130" s="46">
        <f t="shared" ref="T130" si="262">S130/R130*1000</f>
        <v>149090.90909090909</v>
      </c>
      <c r="U130" s="47">
        <v>1E-3</v>
      </c>
      <c r="V130" s="7">
        <v>0.44</v>
      </c>
      <c r="W130" s="46">
        <f t="shared" si="259"/>
        <v>440000</v>
      </c>
      <c r="X130" s="47">
        <v>0</v>
      </c>
      <c r="Y130" s="7">
        <v>0</v>
      </c>
      <c r="Z130" s="46">
        <v>0</v>
      </c>
      <c r="AA130" s="47">
        <v>0</v>
      </c>
      <c r="AB130" s="7">
        <v>0</v>
      </c>
      <c r="AC130" s="46">
        <v>0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0</v>
      </c>
      <c r="AK130" s="7">
        <v>0</v>
      </c>
      <c r="AL130" s="46">
        <v>0</v>
      </c>
      <c r="AM130" s="47">
        <v>0</v>
      </c>
      <c r="AN130" s="7">
        <v>0</v>
      </c>
      <c r="AO130" s="46">
        <v>0</v>
      </c>
      <c r="AP130" s="47">
        <v>0</v>
      </c>
      <c r="AQ130" s="7">
        <v>0</v>
      </c>
      <c r="AR130" s="46">
        <v>0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1.2999999999999999E-2</v>
      </c>
      <c r="BO130" s="7">
        <v>0.96</v>
      </c>
      <c r="BP130" s="46">
        <f t="shared" ref="BP130" si="263">BO130/BN130*1000</f>
        <v>73846.153846153858</v>
      </c>
      <c r="BQ130" s="47">
        <v>0</v>
      </c>
      <c r="BR130" s="7">
        <v>0</v>
      </c>
      <c r="BS130" s="46">
        <v>0</v>
      </c>
      <c r="BT130" s="47">
        <v>5</v>
      </c>
      <c r="BU130" s="7">
        <v>79.83</v>
      </c>
      <c r="BV130" s="46">
        <f t="shared" si="255"/>
        <v>15966</v>
      </c>
      <c r="BW130" s="47">
        <v>0</v>
      </c>
      <c r="BX130" s="7">
        <v>0</v>
      </c>
      <c r="BY130" s="46">
        <v>0</v>
      </c>
      <c r="BZ130" s="16">
        <f t="shared" si="209"/>
        <v>5.4130000000000003</v>
      </c>
      <c r="CA130" s="17">
        <f t="shared" si="210"/>
        <v>105.99</v>
      </c>
    </row>
    <row r="131" spans="1:79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2.3E-2</v>
      </c>
      <c r="J131" s="7">
        <v>1.02</v>
      </c>
      <c r="K131" s="46">
        <f t="shared" si="253"/>
        <v>44347.82608695652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0</v>
      </c>
      <c r="S131" s="7">
        <v>0</v>
      </c>
      <c r="T131" s="46">
        <v>0</v>
      </c>
      <c r="U131" s="47">
        <v>0.105</v>
      </c>
      <c r="V131" s="7">
        <v>3.42</v>
      </c>
      <c r="W131" s="46">
        <f t="shared" si="259"/>
        <v>32571.428571428569</v>
      </c>
      <c r="X131" s="47">
        <v>0</v>
      </c>
      <c r="Y131" s="7">
        <v>0</v>
      </c>
      <c r="Z131" s="46">
        <v>0</v>
      </c>
      <c r="AA131" s="47">
        <v>0</v>
      </c>
      <c r="AB131" s="7">
        <v>0</v>
      </c>
      <c r="AC131" s="46">
        <v>0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47">
        <v>0</v>
      </c>
      <c r="BU131" s="7">
        <v>0</v>
      </c>
      <c r="BV131" s="46">
        <v>0</v>
      </c>
      <c r="BW131" s="47">
        <v>0</v>
      </c>
      <c r="BX131" s="7">
        <v>0</v>
      </c>
      <c r="BY131" s="46">
        <v>0</v>
      </c>
      <c r="BZ131" s="16">
        <f t="shared" si="209"/>
        <v>0.128</v>
      </c>
      <c r="CA131" s="17">
        <f t="shared" si="210"/>
        <v>4.4399999999999995</v>
      </c>
    </row>
    <row r="132" spans="1:79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0.29299999999999998</v>
      </c>
      <c r="J132" s="7">
        <v>8.1</v>
      </c>
      <c r="K132" s="46">
        <f t="shared" si="253"/>
        <v>27645.05119453925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0</v>
      </c>
      <c r="S132" s="7">
        <v>0</v>
      </c>
      <c r="T132" s="46">
        <v>0</v>
      </c>
      <c r="U132" s="47">
        <v>9.9000000000000005E-2</v>
      </c>
      <c r="V132" s="7">
        <v>12.59</v>
      </c>
      <c r="W132" s="46">
        <f t="shared" si="259"/>
        <v>127171.71717171716</v>
      </c>
      <c r="X132" s="47">
        <v>0</v>
      </c>
      <c r="Y132" s="7">
        <v>0</v>
      </c>
      <c r="Z132" s="46">
        <v>0</v>
      </c>
      <c r="AA132" s="47">
        <v>0</v>
      </c>
      <c r="AB132" s="7">
        <v>0</v>
      </c>
      <c r="AC132" s="46">
        <v>0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</v>
      </c>
      <c r="AQ132" s="7">
        <v>0</v>
      </c>
      <c r="AR132" s="46">
        <v>0</v>
      </c>
      <c r="AS132" s="47">
        <v>0</v>
      </c>
      <c r="AT132" s="7">
        <v>0</v>
      </c>
      <c r="AU132" s="46">
        <v>0</v>
      </c>
      <c r="AV132" s="47">
        <v>1.5169999999999999</v>
      </c>
      <c r="AW132" s="7">
        <v>27.69</v>
      </c>
      <c r="AX132" s="46">
        <f t="shared" si="257"/>
        <v>18253.131179960452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47">
        <v>5.0000000000000001E-3</v>
      </c>
      <c r="BU132" s="7">
        <v>0.86</v>
      </c>
      <c r="BV132" s="46">
        <f t="shared" si="255"/>
        <v>172000</v>
      </c>
      <c r="BW132" s="47">
        <v>0</v>
      </c>
      <c r="BX132" s="7">
        <v>0</v>
      </c>
      <c r="BY132" s="46">
        <v>0</v>
      </c>
      <c r="BZ132" s="16">
        <f t="shared" si="209"/>
        <v>1.9139999999999997</v>
      </c>
      <c r="CA132" s="17">
        <f t="shared" si="210"/>
        <v>49.239999999999995</v>
      </c>
    </row>
    <row r="133" spans="1:79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0.13700000000000001</v>
      </c>
      <c r="J133" s="7">
        <v>3.33</v>
      </c>
      <c r="K133" s="46">
        <f t="shared" si="253"/>
        <v>24306.569343065694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0</v>
      </c>
      <c r="S133" s="7">
        <v>0</v>
      </c>
      <c r="T133" s="46">
        <v>0</v>
      </c>
      <c r="U133" s="47">
        <v>0.17499999999999999</v>
      </c>
      <c r="V133" s="7">
        <v>8.32</v>
      </c>
      <c r="W133" s="46">
        <f t="shared" si="259"/>
        <v>47542.857142857145</v>
      </c>
      <c r="X133" s="47">
        <v>0</v>
      </c>
      <c r="Y133" s="7">
        <v>0</v>
      </c>
      <c r="Z133" s="46">
        <v>0</v>
      </c>
      <c r="AA133" s="47">
        <v>0</v>
      </c>
      <c r="AB133" s="7">
        <v>0</v>
      </c>
      <c r="AC133" s="46">
        <v>0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1.6E-2</v>
      </c>
      <c r="AW133" s="7">
        <v>0.87</v>
      </c>
      <c r="AX133" s="46">
        <f t="shared" si="257"/>
        <v>54375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47">
        <v>0.17499999999999999</v>
      </c>
      <c r="BU133" s="7">
        <v>4.3899999999999997</v>
      </c>
      <c r="BV133" s="46">
        <f t="shared" si="255"/>
        <v>25085.714285714286</v>
      </c>
      <c r="BW133" s="47">
        <v>33.433</v>
      </c>
      <c r="BX133" s="7">
        <v>567.70000000000005</v>
      </c>
      <c r="BY133" s="46">
        <f t="shared" si="256"/>
        <v>16980.229114946313</v>
      </c>
      <c r="BZ133" s="16">
        <f t="shared" si="209"/>
        <v>33.936</v>
      </c>
      <c r="CA133" s="17">
        <f t="shared" si="210"/>
        <v>584.61</v>
      </c>
    </row>
    <row r="134" spans="1:79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0.152</v>
      </c>
      <c r="J134" s="7">
        <v>5.73</v>
      </c>
      <c r="K134" s="46">
        <f t="shared" si="253"/>
        <v>37697.368421052641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0</v>
      </c>
      <c r="S134" s="7">
        <v>0</v>
      </c>
      <c r="T134" s="46">
        <v>0</v>
      </c>
      <c r="U134" s="47">
        <v>0.30599999999999999</v>
      </c>
      <c r="V134" s="7">
        <v>14.1</v>
      </c>
      <c r="W134" s="46">
        <f t="shared" si="259"/>
        <v>46078.431372549021</v>
      </c>
      <c r="X134" s="47">
        <v>0</v>
      </c>
      <c r="Y134" s="7">
        <v>0</v>
      </c>
      <c r="Z134" s="46">
        <v>0</v>
      </c>
      <c r="AA134" s="47">
        <v>0</v>
      </c>
      <c r="AB134" s="7">
        <v>0</v>
      </c>
      <c r="AC134" s="46">
        <v>0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0</v>
      </c>
      <c r="BR134" s="7">
        <v>0</v>
      </c>
      <c r="BS134" s="46">
        <v>0</v>
      </c>
      <c r="BT134" s="47">
        <v>2</v>
      </c>
      <c r="BU134" s="7">
        <v>31.93</v>
      </c>
      <c r="BV134" s="46">
        <f t="shared" si="255"/>
        <v>15965</v>
      </c>
      <c r="BW134" s="47">
        <v>61.45</v>
      </c>
      <c r="BX134" s="7">
        <v>1089.1300000000001</v>
      </c>
      <c r="BY134" s="46">
        <f t="shared" si="256"/>
        <v>17723.840520748578</v>
      </c>
      <c r="BZ134" s="16">
        <f t="shared" si="209"/>
        <v>63.908000000000001</v>
      </c>
      <c r="CA134" s="17">
        <f t="shared" si="210"/>
        <v>1140.8900000000001</v>
      </c>
    </row>
    <row r="135" spans="1:79" ht="15" thickBot="1" x14ac:dyDescent="0.35">
      <c r="A135" s="57"/>
      <c r="B135" s="58" t="s">
        <v>17</v>
      </c>
      <c r="C135" s="48">
        <f t="shared" ref="C135:D135" si="264">SUM(C123:C134)</f>
        <v>0</v>
      </c>
      <c r="D135" s="41">
        <f t="shared" si="264"/>
        <v>0</v>
      </c>
      <c r="E135" s="49"/>
      <c r="F135" s="48">
        <f t="shared" ref="F135:G135" si="265">SUM(F123:F134)</f>
        <v>2.8000000000000001E-2</v>
      </c>
      <c r="G135" s="41">
        <f t="shared" si="265"/>
        <v>0.46</v>
      </c>
      <c r="H135" s="49"/>
      <c r="I135" s="48">
        <f t="shared" ref="I135:J135" si="266">SUM(I123:I134)</f>
        <v>2.0569999999999999</v>
      </c>
      <c r="J135" s="41">
        <f t="shared" si="266"/>
        <v>60.210000000000008</v>
      </c>
      <c r="K135" s="49"/>
      <c r="L135" s="48">
        <f t="shared" ref="L135:M135" si="267">SUM(L123:L134)</f>
        <v>0</v>
      </c>
      <c r="M135" s="41">
        <f t="shared" si="267"/>
        <v>0</v>
      </c>
      <c r="N135" s="49"/>
      <c r="O135" s="48">
        <f t="shared" ref="O135:P135" si="268">SUM(O123:O134)</f>
        <v>0</v>
      </c>
      <c r="P135" s="41">
        <f t="shared" si="268"/>
        <v>0</v>
      </c>
      <c r="Q135" s="49"/>
      <c r="R135" s="48">
        <f t="shared" ref="R135:S135" si="269">SUM(R123:R134)</f>
        <v>8.7999999999999995E-2</v>
      </c>
      <c r="S135" s="41">
        <f t="shared" si="269"/>
        <v>13.12</v>
      </c>
      <c r="T135" s="49"/>
      <c r="U135" s="48">
        <f t="shared" ref="U135:V135" si="270">SUM(U123:U134)</f>
        <v>0.86499999999999999</v>
      </c>
      <c r="V135" s="41">
        <f t="shared" si="270"/>
        <v>46.05</v>
      </c>
      <c r="W135" s="49"/>
      <c r="X135" s="48">
        <f t="shared" ref="X135:Y135" si="271">SUM(X123:X134)</f>
        <v>0</v>
      </c>
      <c r="Y135" s="41">
        <f t="shared" si="271"/>
        <v>0</v>
      </c>
      <c r="Z135" s="49"/>
      <c r="AA135" s="48">
        <f t="shared" ref="AA135:AB135" si="272">SUM(AA123:AA134)</f>
        <v>0</v>
      </c>
      <c r="AB135" s="41">
        <f t="shared" si="272"/>
        <v>0</v>
      </c>
      <c r="AC135" s="49"/>
      <c r="AD135" s="48">
        <f t="shared" ref="AD135:AE135" si="273">SUM(AD123:AD134)</f>
        <v>0</v>
      </c>
      <c r="AE135" s="41">
        <f t="shared" si="273"/>
        <v>0</v>
      </c>
      <c r="AF135" s="49"/>
      <c r="AG135" s="48">
        <f t="shared" ref="AG135:AH135" si="274">SUM(AG123:AG134)</f>
        <v>0</v>
      </c>
      <c r="AH135" s="41">
        <f t="shared" si="274"/>
        <v>0</v>
      </c>
      <c r="AI135" s="49"/>
      <c r="AJ135" s="48">
        <f t="shared" ref="AJ135:AK135" si="275">SUM(AJ123:AJ134)</f>
        <v>0</v>
      </c>
      <c r="AK135" s="41">
        <f t="shared" si="275"/>
        <v>0</v>
      </c>
      <c r="AL135" s="49"/>
      <c r="AM135" s="48">
        <f t="shared" ref="AM135:AN135" si="276">SUM(AM123:AM134)</f>
        <v>30.625</v>
      </c>
      <c r="AN135" s="41">
        <f t="shared" si="276"/>
        <v>507.16</v>
      </c>
      <c r="AO135" s="49"/>
      <c r="AP135" s="48">
        <f t="shared" ref="AP135:AQ135" si="277">SUM(AP123:AP134)</f>
        <v>0</v>
      </c>
      <c r="AQ135" s="41">
        <f t="shared" si="277"/>
        <v>0</v>
      </c>
      <c r="AR135" s="49"/>
      <c r="AS135" s="48">
        <f t="shared" ref="AS135:AT135" si="278">SUM(AS123:AS134)</f>
        <v>0.16300000000000001</v>
      </c>
      <c r="AT135" s="41">
        <f t="shared" si="278"/>
        <v>3.15</v>
      </c>
      <c r="AU135" s="49"/>
      <c r="AV135" s="48">
        <f t="shared" ref="AV135:AW135" si="279">SUM(AV123:AV134)</f>
        <v>1.6779999999999999</v>
      </c>
      <c r="AW135" s="41">
        <f t="shared" si="279"/>
        <v>34.24</v>
      </c>
      <c r="AX135" s="49"/>
      <c r="AY135" s="48">
        <f t="shared" ref="AY135:AZ135" si="280">SUM(AY123:AY134)</f>
        <v>0</v>
      </c>
      <c r="AZ135" s="41">
        <f t="shared" si="280"/>
        <v>0</v>
      </c>
      <c r="BA135" s="49"/>
      <c r="BB135" s="48">
        <f t="shared" ref="BB135:BC135" si="281">SUM(BB123:BB134)</f>
        <v>0</v>
      </c>
      <c r="BC135" s="41">
        <f t="shared" si="281"/>
        <v>0</v>
      </c>
      <c r="BD135" s="49"/>
      <c r="BE135" s="48">
        <f t="shared" ref="BE135:BF135" si="282">SUM(BE123:BE134)</f>
        <v>1.6E-2</v>
      </c>
      <c r="BF135" s="41">
        <f t="shared" si="282"/>
        <v>0.81</v>
      </c>
      <c r="BG135" s="49"/>
      <c r="BH135" s="48">
        <f t="shared" ref="BH135:BI135" si="283">SUM(BH123:BH134)</f>
        <v>0</v>
      </c>
      <c r="BI135" s="41">
        <f t="shared" si="283"/>
        <v>0</v>
      </c>
      <c r="BJ135" s="49"/>
      <c r="BK135" s="48">
        <f t="shared" ref="BK135:BL135" si="284">SUM(BK123:BK134)</f>
        <v>0</v>
      </c>
      <c r="BL135" s="41">
        <f t="shared" si="284"/>
        <v>0</v>
      </c>
      <c r="BM135" s="49"/>
      <c r="BN135" s="48">
        <f t="shared" ref="BN135:BO135" si="285">SUM(BN123:BN134)</f>
        <v>1.2999999999999999E-2</v>
      </c>
      <c r="BO135" s="41">
        <f t="shared" si="285"/>
        <v>0.96</v>
      </c>
      <c r="BP135" s="49"/>
      <c r="BQ135" s="48">
        <f t="shared" ref="BQ135:BR135" si="286">SUM(BQ123:BQ134)</f>
        <v>0</v>
      </c>
      <c r="BR135" s="41">
        <f t="shared" si="286"/>
        <v>0</v>
      </c>
      <c r="BS135" s="49"/>
      <c r="BT135" s="48">
        <f t="shared" ref="BT135:BU135" si="287">SUM(BT123:BT134)</f>
        <v>20.189</v>
      </c>
      <c r="BU135" s="41">
        <f t="shared" si="287"/>
        <v>366.7</v>
      </c>
      <c r="BV135" s="49"/>
      <c r="BW135" s="48">
        <f t="shared" ref="BW135:BX135" si="288">SUM(BW123:BW134)</f>
        <v>216.71300000000002</v>
      </c>
      <c r="BX135" s="41">
        <f t="shared" si="288"/>
        <v>3841.46</v>
      </c>
      <c r="BY135" s="49"/>
      <c r="BZ135" s="42">
        <f t="shared" si="209"/>
        <v>272.43500000000012</v>
      </c>
      <c r="CA135" s="43">
        <f t="shared" si="210"/>
        <v>4874.32</v>
      </c>
    </row>
    <row r="136" spans="1:79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0.23499999999999999</v>
      </c>
      <c r="J136" s="7">
        <v>6.64</v>
      </c>
      <c r="K136" s="46">
        <f t="shared" ref="K136:K146" si="289">J136/I136*1000</f>
        <v>28255.319148936171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0</v>
      </c>
      <c r="S136" s="7">
        <v>0</v>
      </c>
      <c r="T136" s="46">
        <v>0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0</v>
      </c>
      <c r="AB136" s="7">
        <v>0</v>
      </c>
      <c r="AC136" s="46">
        <v>0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4.0000000000000001E-3</v>
      </c>
      <c r="AZ136" s="7">
        <v>0.1</v>
      </c>
      <c r="BA136" s="46">
        <f t="shared" ref="BA136" si="290">AZ136/AY136*1000</f>
        <v>25000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16.350000000000001</v>
      </c>
      <c r="BL136" s="7">
        <v>12.55</v>
      </c>
      <c r="BM136" s="46">
        <f t="shared" ref="BM136:BM145" si="291">BL136/BK136*1000</f>
        <v>767.58409785932724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47">
        <v>0</v>
      </c>
      <c r="BU136" s="7">
        <v>0</v>
      </c>
      <c r="BV136" s="46">
        <v>0</v>
      </c>
      <c r="BW136" s="47">
        <v>33.4</v>
      </c>
      <c r="BX136" s="7">
        <v>699.38</v>
      </c>
      <c r="BY136" s="46">
        <f t="shared" ref="BY136:BY146" si="292">BX136/BW136*1000</f>
        <v>20939.520958083831</v>
      </c>
      <c r="BZ136" s="16">
        <f t="shared" ref="BZ136:BZ167" si="293">SUM(BW136,BT136,BN136,BB136,AS136,AM136,AA136,R136,F136,BQ136,BE136,BK136,BH136,O136,C136+U136+I136+AG136+AV136+AJ136+X136)+AY136+AP136+L136+AD136</f>
        <v>49.988999999999997</v>
      </c>
      <c r="CA136" s="17">
        <f t="shared" ref="CA136:CA167" si="294">SUM(BX136,BU136,BO136,BC136,AT136,AN136,AB136,S136,G136,BR136,BF136,BL136,BI136,P136,D136+V136+J136+AH136+AW136+AK136+Y136)+AZ136+AQ136+M136+AE136</f>
        <v>718.67</v>
      </c>
    </row>
    <row r="137" spans="1:79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0.111</v>
      </c>
      <c r="J137" s="7">
        <v>3.55</v>
      </c>
      <c r="K137" s="46">
        <f t="shared" si="289"/>
        <v>31981.981981981982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0</v>
      </c>
      <c r="S137" s="7">
        <v>0</v>
      </c>
      <c r="T137" s="46">
        <v>0</v>
      </c>
      <c r="U137" s="47">
        <v>0.01</v>
      </c>
      <c r="V137" s="7">
        <v>0.43</v>
      </c>
      <c r="W137" s="46">
        <f t="shared" ref="W137:W146" si="295">V137/U137*1000</f>
        <v>43000</v>
      </c>
      <c r="X137" s="47">
        <v>0</v>
      </c>
      <c r="Y137" s="7">
        <v>0</v>
      </c>
      <c r="Z137" s="46">
        <v>0</v>
      </c>
      <c r="AA137" s="47">
        <v>0</v>
      </c>
      <c r="AB137" s="7">
        <v>0</v>
      </c>
      <c r="AC137" s="46">
        <v>0</v>
      </c>
      <c r="AD137" s="47">
        <v>0</v>
      </c>
      <c r="AE137" s="7">
        <v>0</v>
      </c>
      <c r="AF137" s="46">
        <v>0</v>
      </c>
      <c r="AG137" s="47">
        <v>0.02</v>
      </c>
      <c r="AH137" s="7">
        <v>0.31</v>
      </c>
      <c r="AI137" s="46">
        <f t="shared" ref="AI137" si="296">AH137/AG137*1000</f>
        <v>15500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3.6999999999999998E-2</v>
      </c>
      <c r="BL137" s="7">
        <v>1.26</v>
      </c>
      <c r="BM137" s="46">
        <f t="shared" si="291"/>
        <v>34054.054054054053</v>
      </c>
      <c r="BN137" s="47">
        <v>0</v>
      </c>
      <c r="BO137" s="7">
        <v>0</v>
      </c>
      <c r="BP137" s="46">
        <v>0</v>
      </c>
      <c r="BQ137" s="47">
        <v>0</v>
      </c>
      <c r="BR137" s="7">
        <v>0</v>
      </c>
      <c r="BS137" s="46">
        <v>0</v>
      </c>
      <c r="BT137" s="47">
        <v>3.1459999999999999</v>
      </c>
      <c r="BU137" s="7">
        <v>73.989999999999995</v>
      </c>
      <c r="BV137" s="46">
        <f t="shared" ref="BV137:BV147" si="297">BU137/BT137*1000</f>
        <v>23518.753973299426</v>
      </c>
      <c r="BW137" s="47">
        <v>0</v>
      </c>
      <c r="BX137" s="7">
        <v>0</v>
      </c>
      <c r="BY137" s="46">
        <v>0</v>
      </c>
      <c r="BZ137" s="16">
        <f t="shared" si="293"/>
        <v>3.3239999999999998</v>
      </c>
      <c r="CA137" s="17">
        <f t="shared" si="294"/>
        <v>79.540000000000006</v>
      </c>
    </row>
    <row r="138" spans="1:79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0.39200000000000002</v>
      </c>
      <c r="J138" s="7">
        <v>17.010000000000002</v>
      </c>
      <c r="K138" s="46">
        <f t="shared" si="289"/>
        <v>43392.857142857145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0</v>
      </c>
      <c r="S138" s="7">
        <v>0</v>
      </c>
      <c r="T138" s="46">
        <v>0</v>
      </c>
      <c r="U138" s="47">
        <v>0.21199999999999999</v>
      </c>
      <c r="V138" s="7">
        <v>3.86</v>
      </c>
      <c r="W138" s="46">
        <f t="shared" si="295"/>
        <v>18207.547169811322</v>
      </c>
      <c r="X138" s="47">
        <v>0</v>
      </c>
      <c r="Y138" s="7">
        <v>0</v>
      </c>
      <c r="Z138" s="46">
        <v>0</v>
      </c>
      <c r="AA138" s="47">
        <v>0</v>
      </c>
      <c r="AB138" s="7">
        <v>0</v>
      </c>
      <c r="AC138" s="46">
        <v>0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0.02</v>
      </c>
      <c r="BF138" s="7">
        <v>0.96</v>
      </c>
      <c r="BG138" s="46">
        <f t="shared" ref="BG138:BG139" si="298">BF138/BE138*1000</f>
        <v>48000</v>
      </c>
      <c r="BH138" s="47">
        <v>0</v>
      </c>
      <c r="BI138" s="7">
        <v>0</v>
      </c>
      <c r="BJ138" s="46">
        <v>0</v>
      </c>
      <c r="BK138" s="47">
        <v>0.436</v>
      </c>
      <c r="BL138" s="7">
        <v>28.03</v>
      </c>
      <c r="BM138" s="46">
        <f t="shared" si="291"/>
        <v>64288.990825688074</v>
      </c>
      <c r="BN138" s="47">
        <v>0</v>
      </c>
      <c r="BO138" s="7">
        <v>0</v>
      </c>
      <c r="BP138" s="46">
        <v>0</v>
      </c>
      <c r="BQ138" s="47">
        <v>0</v>
      </c>
      <c r="BR138" s="7">
        <v>0</v>
      </c>
      <c r="BS138" s="46">
        <v>0</v>
      </c>
      <c r="BT138" s="47">
        <v>0.24399999999999999</v>
      </c>
      <c r="BU138" s="7">
        <v>13.76</v>
      </c>
      <c r="BV138" s="46">
        <f t="shared" si="297"/>
        <v>56393.442622950824</v>
      </c>
      <c r="BW138" s="47">
        <v>0</v>
      </c>
      <c r="BX138" s="7">
        <v>0</v>
      </c>
      <c r="BY138" s="46">
        <v>0</v>
      </c>
      <c r="BZ138" s="16">
        <f t="shared" si="293"/>
        <v>1.3039999999999998</v>
      </c>
      <c r="CA138" s="17">
        <f t="shared" si="294"/>
        <v>63.620000000000005</v>
      </c>
    </row>
    <row r="139" spans="1:79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0.155</v>
      </c>
      <c r="J139" s="7">
        <v>5.01</v>
      </c>
      <c r="K139" s="46">
        <f t="shared" si="289"/>
        <v>32322.580645161288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0</v>
      </c>
      <c r="S139" s="7">
        <v>0</v>
      </c>
      <c r="T139" s="46">
        <v>0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0</v>
      </c>
      <c r="AB139" s="7">
        <v>0</v>
      </c>
      <c r="AC139" s="46">
        <v>0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0.01</v>
      </c>
      <c r="BF139" s="7">
        <v>1.44</v>
      </c>
      <c r="BG139" s="46">
        <f t="shared" si="298"/>
        <v>144000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47">
        <v>2</v>
      </c>
      <c r="BU139" s="7">
        <v>41</v>
      </c>
      <c r="BV139" s="46">
        <f t="shared" si="297"/>
        <v>20500</v>
      </c>
      <c r="BW139" s="47">
        <v>0</v>
      </c>
      <c r="BX139" s="7">
        <v>0</v>
      </c>
      <c r="BY139" s="46">
        <v>0</v>
      </c>
      <c r="BZ139" s="16">
        <f t="shared" si="293"/>
        <v>2.1649999999999996</v>
      </c>
      <c r="CA139" s="17">
        <f t="shared" si="294"/>
        <v>47.449999999999996</v>
      </c>
    </row>
    <row r="140" spans="1:79" x14ac:dyDescent="0.3">
      <c r="A140" s="60">
        <v>2016</v>
      </c>
      <c r="B140" s="56" t="s">
        <v>9</v>
      </c>
      <c r="C140" s="47">
        <v>1.6459999999999999</v>
      </c>
      <c r="D140" s="7">
        <v>34.07</v>
      </c>
      <c r="E140" s="46">
        <f t="shared" ref="E140" si="299">D140/C140*1000</f>
        <v>20698.66342648846</v>
      </c>
      <c r="F140" s="47">
        <v>0</v>
      </c>
      <c r="G140" s="7">
        <v>0</v>
      </c>
      <c r="H140" s="46">
        <v>0</v>
      </c>
      <c r="I140" s="47">
        <v>0.11</v>
      </c>
      <c r="J140" s="7">
        <v>2.9</v>
      </c>
      <c r="K140" s="46">
        <f t="shared" si="289"/>
        <v>26363.636363636364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0</v>
      </c>
      <c r="S140" s="7">
        <v>0</v>
      </c>
      <c r="T140" s="46">
        <v>0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0</v>
      </c>
      <c r="AB140" s="7">
        <v>0</v>
      </c>
      <c r="AC140" s="46">
        <v>0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47">
        <v>0</v>
      </c>
      <c r="BU140" s="7">
        <v>0</v>
      </c>
      <c r="BV140" s="46">
        <v>0</v>
      </c>
      <c r="BW140" s="47">
        <v>0</v>
      </c>
      <c r="BX140" s="7">
        <v>0</v>
      </c>
      <c r="BY140" s="46">
        <v>0</v>
      </c>
      <c r="BZ140" s="16">
        <f t="shared" si="293"/>
        <v>1.756</v>
      </c>
      <c r="CA140" s="17">
        <f t="shared" si="294"/>
        <v>36.97</v>
      </c>
    </row>
    <row r="141" spans="1:79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0.14899999999999999</v>
      </c>
      <c r="J141" s="7">
        <v>9.08</v>
      </c>
      <c r="K141" s="46">
        <f t="shared" si="289"/>
        <v>60939.597315436244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0</v>
      </c>
      <c r="S141" s="7">
        <v>0</v>
      </c>
      <c r="T141" s="46">
        <v>0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0</v>
      </c>
      <c r="AB141" s="7">
        <v>0</v>
      </c>
      <c r="AC141" s="46">
        <v>0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0.115</v>
      </c>
      <c r="AQ141" s="7">
        <v>16.32</v>
      </c>
      <c r="AR141" s="46">
        <f t="shared" ref="AR141:AR144" si="300">AQ141/AP141*1000</f>
        <v>141913.04347826086</v>
      </c>
      <c r="AS141" s="47">
        <v>3.419</v>
      </c>
      <c r="AT141" s="7">
        <v>83</v>
      </c>
      <c r="AU141" s="46">
        <f t="shared" ref="AU141:AU145" si="301">AT141/AS141*1000</f>
        <v>24276.104124012869</v>
      </c>
      <c r="AV141" s="47">
        <v>8.8999999999999996E-2</v>
      </c>
      <c r="AW141" s="7">
        <v>0.37</v>
      </c>
      <c r="AX141" s="46">
        <f t="shared" ref="AX141:AX147" si="302">AW141/AV141*1000</f>
        <v>4157.303370786517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47">
        <v>0</v>
      </c>
      <c r="BU141" s="7">
        <v>0</v>
      </c>
      <c r="BV141" s="46">
        <v>0</v>
      </c>
      <c r="BW141" s="47">
        <v>0</v>
      </c>
      <c r="BX141" s="7">
        <v>0</v>
      </c>
      <c r="BY141" s="46">
        <v>0</v>
      </c>
      <c r="BZ141" s="16">
        <f t="shared" si="293"/>
        <v>3.7720000000000002</v>
      </c>
      <c r="CA141" s="17">
        <f t="shared" si="294"/>
        <v>108.77000000000001</v>
      </c>
    </row>
    <row r="142" spans="1:79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0.63300000000000001</v>
      </c>
      <c r="J142" s="7">
        <v>14.04</v>
      </c>
      <c r="K142" s="46">
        <f t="shared" si="289"/>
        <v>22180.094786729856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0</v>
      </c>
      <c r="S142" s="7">
        <v>0</v>
      </c>
      <c r="T142" s="46">
        <v>0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0</v>
      </c>
      <c r="AB142" s="7">
        <v>0</v>
      </c>
      <c r="AC142" s="46">
        <v>0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</v>
      </c>
      <c r="BR142" s="7">
        <v>0</v>
      </c>
      <c r="BS142" s="46">
        <v>0</v>
      </c>
      <c r="BT142" s="47">
        <v>3.5670000000000002</v>
      </c>
      <c r="BU142" s="7">
        <v>80.650000000000006</v>
      </c>
      <c r="BV142" s="46">
        <f t="shared" si="297"/>
        <v>22610.036445192036</v>
      </c>
      <c r="BW142" s="47">
        <v>0</v>
      </c>
      <c r="BX142" s="7">
        <v>0</v>
      </c>
      <c r="BY142" s="46">
        <v>0</v>
      </c>
      <c r="BZ142" s="16">
        <f t="shared" si="293"/>
        <v>4.2</v>
      </c>
      <c r="CA142" s="17">
        <f t="shared" si="294"/>
        <v>94.69</v>
      </c>
    </row>
    <row r="143" spans="1:79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0.20399999999999999</v>
      </c>
      <c r="J143" s="7">
        <v>6.04</v>
      </c>
      <c r="K143" s="46">
        <f t="shared" si="289"/>
        <v>29607.843137254902</v>
      </c>
      <c r="L143" s="47">
        <v>1.6E-2</v>
      </c>
      <c r="M143" s="7">
        <v>3</v>
      </c>
      <c r="N143" s="46">
        <f t="shared" ref="N143" si="303">M143/L143*1000</f>
        <v>187500</v>
      </c>
      <c r="O143" s="47">
        <v>0</v>
      </c>
      <c r="P143" s="7">
        <v>0</v>
      </c>
      <c r="Q143" s="46">
        <v>0</v>
      </c>
      <c r="R143" s="47">
        <v>0</v>
      </c>
      <c r="S143" s="7">
        <v>0</v>
      </c>
      <c r="T143" s="46">
        <v>0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0</v>
      </c>
      <c r="AB143" s="7">
        <v>0</v>
      </c>
      <c r="AC143" s="46">
        <v>0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47">
        <v>0.27</v>
      </c>
      <c r="BU143" s="7">
        <v>1.9</v>
      </c>
      <c r="BV143" s="46">
        <f t="shared" si="297"/>
        <v>7037.0370370370365</v>
      </c>
      <c r="BW143" s="47">
        <v>22.5</v>
      </c>
      <c r="BX143" s="7">
        <v>558</v>
      </c>
      <c r="BY143" s="46">
        <f t="shared" si="292"/>
        <v>24800</v>
      </c>
      <c r="BZ143" s="16">
        <f t="shared" si="293"/>
        <v>22.99</v>
      </c>
      <c r="CA143" s="17">
        <f t="shared" si="294"/>
        <v>568.93999999999994</v>
      </c>
    </row>
    <row r="144" spans="1:79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0.216</v>
      </c>
      <c r="J144" s="7">
        <v>14.61</v>
      </c>
      <c r="K144" s="46">
        <f t="shared" si="289"/>
        <v>67638.888888888891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0</v>
      </c>
      <c r="S144" s="7">
        <v>0</v>
      </c>
      <c r="T144" s="46">
        <v>0</v>
      </c>
      <c r="U144" s="47">
        <v>0.01</v>
      </c>
      <c r="V144" s="7">
        <v>0.63</v>
      </c>
      <c r="W144" s="46">
        <f t="shared" si="295"/>
        <v>63000</v>
      </c>
      <c r="X144" s="47">
        <v>0</v>
      </c>
      <c r="Y144" s="7">
        <v>0</v>
      </c>
      <c r="Z144" s="46">
        <v>0</v>
      </c>
      <c r="AA144" s="47">
        <v>0</v>
      </c>
      <c r="AB144" s="7">
        <v>0</v>
      </c>
      <c r="AC144" s="46">
        <v>0</v>
      </c>
      <c r="AD144" s="47">
        <v>25.834</v>
      </c>
      <c r="AE144" s="7">
        <v>420.94</v>
      </c>
      <c r="AF144" s="46">
        <f t="shared" ref="AF144:AF146" si="304">AE144/AD144*1000</f>
        <v>16294.031121777503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0</v>
      </c>
      <c r="AN144" s="7">
        <v>0</v>
      </c>
      <c r="AO144" s="46">
        <v>0</v>
      </c>
      <c r="AP144" s="47">
        <v>0.106</v>
      </c>
      <c r="AQ144" s="7">
        <v>8.7899999999999991</v>
      </c>
      <c r="AR144" s="46">
        <f t="shared" si="300"/>
        <v>82924.528301886778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3.2000000000000001E-2</v>
      </c>
      <c r="BL144" s="7">
        <v>0.66</v>
      </c>
      <c r="BM144" s="46">
        <f t="shared" si="291"/>
        <v>20625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47">
        <v>0.27400000000000002</v>
      </c>
      <c r="BU144" s="7">
        <v>8.76</v>
      </c>
      <c r="BV144" s="46">
        <f t="shared" si="297"/>
        <v>31970.802919708025</v>
      </c>
      <c r="BW144" s="47">
        <v>2E-3</v>
      </c>
      <c r="BX144" s="7">
        <v>0.23</v>
      </c>
      <c r="BY144" s="46">
        <f t="shared" si="292"/>
        <v>115000</v>
      </c>
      <c r="BZ144" s="16">
        <f t="shared" si="293"/>
        <v>26.474</v>
      </c>
      <c r="CA144" s="17">
        <f t="shared" si="294"/>
        <v>454.62</v>
      </c>
    </row>
    <row r="145" spans="1:79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0.65500000000000003</v>
      </c>
      <c r="J145" s="7">
        <v>24.5</v>
      </c>
      <c r="K145" s="46">
        <f t="shared" si="289"/>
        <v>37404.580152671755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0.124</v>
      </c>
      <c r="S145" s="7">
        <v>6.45</v>
      </c>
      <c r="T145" s="46">
        <f t="shared" ref="T145:T146" si="305">S145/R145*1000</f>
        <v>52016.129032258061</v>
      </c>
      <c r="U145" s="47">
        <v>7.05</v>
      </c>
      <c r="V145" s="7">
        <v>90.3</v>
      </c>
      <c r="W145" s="46">
        <f t="shared" si="295"/>
        <v>12808.510638297872</v>
      </c>
      <c r="X145" s="47">
        <v>0</v>
      </c>
      <c r="Y145" s="7">
        <v>0</v>
      </c>
      <c r="Z145" s="46">
        <v>0</v>
      </c>
      <c r="AA145" s="47">
        <v>0</v>
      </c>
      <c r="AB145" s="7">
        <v>0</v>
      </c>
      <c r="AC145" s="46">
        <v>0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4.7869999999999999</v>
      </c>
      <c r="AT145" s="7">
        <v>127.5</v>
      </c>
      <c r="AU145" s="46">
        <f t="shared" si="301"/>
        <v>26634.635471067475</v>
      </c>
      <c r="AV145" s="47">
        <v>0.1</v>
      </c>
      <c r="AW145" s="7">
        <v>5.8</v>
      </c>
      <c r="AX145" s="46">
        <f t="shared" si="302"/>
        <v>57999.999999999993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0.252</v>
      </c>
      <c r="BL145" s="7">
        <v>8.81</v>
      </c>
      <c r="BM145" s="46">
        <f t="shared" si="291"/>
        <v>34960.317460317463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47">
        <v>4.1079999999999997</v>
      </c>
      <c r="BU145" s="7">
        <v>105.35</v>
      </c>
      <c r="BV145" s="46">
        <f t="shared" si="297"/>
        <v>25645.08276533593</v>
      </c>
      <c r="BW145" s="47">
        <v>0</v>
      </c>
      <c r="BX145" s="7">
        <v>0</v>
      </c>
      <c r="BY145" s="46">
        <v>0</v>
      </c>
      <c r="BZ145" s="16">
        <f t="shared" si="293"/>
        <v>17.076000000000001</v>
      </c>
      <c r="CA145" s="17">
        <f t="shared" si="294"/>
        <v>368.71</v>
      </c>
    </row>
    <row r="146" spans="1:79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0.34100000000000003</v>
      </c>
      <c r="J146" s="7">
        <v>12.79</v>
      </c>
      <c r="K146" s="46">
        <f t="shared" si="289"/>
        <v>37507.331378299117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1.1000000000000001</v>
      </c>
      <c r="S146" s="7">
        <v>40.340000000000003</v>
      </c>
      <c r="T146" s="46">
        <f t="shared" si="305"/>
        <v>36672.727272727272</v>
      </c>
      <c r="U146" s="47">
        <v>0.16</v>
      </c>
      <c r="V146" s="7">
        <v>5.2</v>
      </c>
      <c r="W146" s="46">
        <f t="shared" si="295"/>
        <v>32500</v>
      </c>
      <c r="X146" s="47">
        <v>0</v>
      </c>
      <c r="Y146" s="7">
        <v>0</v>
      </c>
      <c r="Z146" s="46">
        <v>0</v>
      </c>
      <c r="AA146" s="47">
        <v>0</v>
      </c>
      <c r="AB146" s="7">
        <v>0</v>
      </c>
      <c r="AC146" s="46">
        <v>0</v>
      </c>
      <c r="AD146" s="47">
        <v>21.975000000000001</v>
      </c>
      <c r="AE146" s="7">
        <v>375.71</v>
      </c>
      <c r="AF146" s="46">
        <f t="shared" si="304"/>
        <v>17097.155858930601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0</v>
      </c>
      <c r="AQ146" s="7">
        <v>0</v>
      </c>
      <c r="AR146" s="46">
        <v>0</v>
      </c>
      <c r="AS146" s="47">
        <v>0</v>
      </c>
      <c r="AT146" s="7">
        <v>0</v>
      </c>
      <c r="AU146" s="46">
        <v>0</v>
      </c>
      <c r="AV146" s="47">
        <v>5.915</v>
      </c>
      <c r="AW146" s="7">
        <v>91.52</v>
      </c>
      <c r="AX146" s="46">
        <f t="shared" si="302"/>
        <v>15472.527472527472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0</v>
      </c>
      <c r="BF146" s="7">
        <v>0</v>
      </c>
      <c r="BG146" s="46">
        <v>0</v>
      </c>
      <c r="BH146" s="47">
        <v>4.0000000000000001E-3</v>
      </c>
      <c r="BI146" s="7">
        <v>1.42</v>
      </c>
      <c r="BJ146" s="46">
        <f t="shared" ref="BJ146" si="306">BI146/BH146*1000</f>
        <v>355000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0</v>
      </c>
      <c r="BR146" s="7">
        <v>0</v>
      </c>
      <c r="BS146" s="46">
        <v>0</v>
      </c>
      <c r="BT146" s="47">
        <v>3.2450000000000001</v>
      </c>
      <c r="BU146" s="7">
        <v>49.33</v>
      </c>
      <c r="BV146" s="46">
        <f t="shared" si="297"/>
        <v>15201.848998459165</v>
      </c>
      <c r="BW146" s="47">
        <v>25.02</v>
      </c>
      <c r="BX146" s="7">
        <v>658.37</v>
      </c>
      <c r="BY146" s="46">
        <f t="shared" si="292"/>
        <v>26313.749000799362</v>
      </c>
      <c r="BZ146" s="16">
        <f t="shared" si="293"/>
        <v>57.760000000000005</v>
      </c>
      <c r="CA146" s="17">
        <f t="shared" si="294"/>
        <v>1234.68</v>
      </c>
    </row>
    <row r="147" spans="1:79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0</v>
      </c>
      <c r="AB147" s="7">
        <v>0</v>
      </c>
      <c r="AC147" s="46">
        <v>0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6.0000000000000001E-3</v>
      </c>
      <c r="AN147" s="7">
        <v>0.27</v>
      </c>
      <c r="AO147" s="46">
        <f t="shared" ref="AO147" si="307">AN147/AM147*1000</f>
        <v>45000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0.05</v>
      </c>
      <c r="AW147" s="7">
        <v>0.41</v>
      </c>
      <c r="AX147" s="46">
        <f t="shared" si="302"/>
        <v>8200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47">
        <v>1.282</v>
      </c>
      <c r="BU147" s="7">
        <v>34.26</v>
      </c>
      <c r="BV147" s="46">
        <f t="shared" si="297"/>
        <v>26723.868954758189</v>
      </c>
      <c r="BW147" s="47">
        <v>0</v>
      </c>
      <c r="BX147" s="7">
        <v>0</v>
      </c>
      <c r="BY147" s="46">
        <v>0</v>
      </c>
      <c r="BZ147" s="16">
        <f t="shared" si="293"/>
        <v>1.3380000000000001</v>
      </c>
      <c r="CA147" s="17">
        <f t="shared" si="294"/>
        <v>34.94</v>
      </c>
    </row>
    <row r="148" spans="1:79" ht="15" thickBot="1" x14ac:dyDescent="0.35">
      <c r="A148" s="57"/>
      <c r="B148" s="58" t="s">
        <v>17</v>
      </c>
      <c r="C148" s="48">
        <f t="shared" ref="C148:D148" si="308">SUM(C136:C147)</f>
        <v>1.6459999999999999</v>
      </c>
      <c r="D148" s="41">
        <f t="shared" si="308"/>
        <v>34.07</v>
      </c>
      <c r="E148" s="49"/>
      <c r="F148" s="48">
        <f t="shared" ref="F148:G148" si="309">SUM(F136:F147)</f>
        <v>0</v>
      </c>
      <c r="G148" s="41">
        <f t="shared" si="309"/>
        <v>0</v>
      </c>
      <c r="H148" s="49"/>
      <c r="I148" s="48">
        <f t="shared" ref="I148:J148" si="310">SUM(I136:I147)</f>
        <v>3.2010000000000005</v>
      </c>
      <c r="J148" s="41">
        <f t="shared" si="310"/>
        <v>116.16999999999999</v>
      </c>
      <c r="K148" s="49"/>
      <c r="L148" s="48">
        <f t="shared" ref="L148:M148" si="311">SUM(L136:L147)</f>
        <v>1.6E-2</v>
      </c>
      <c r="M148" s="41">
        <f t="shared" si="311"/>
        <v>3</v>
      </c>
      <c r="N148" s="49"/>
      <c r="O148" s="48">
        <f t="shared" ref="O148:P148" si="312">SUM(O136:O147)</f>
        <v>0</v>
      </c>
      <c r="P148" s="41">
        <f t="shared" si="312"/>
        <v>0</v>
      </c>
      <c r="Q148" s="49"/>
      <c r="R148" s="48">
        <f t="shared" ref="R148:S148" si="313">SUM(R136:R147)</f>
        <v>1.2240000000000002</v>
      </c>
      <c r="S148" s="41">
        <f t="shared" si="313"/>
        <v>46.790000000000006</v>
      </c>
      <c r="T148" s="49"/>
      <c r="U148" s="48">
        <f t="shared" ref="U148:V148" si="314">SUM(U136:U147)</f>
        <v>7.4420000000000002</v>
      </c>
      <c r="V148" s="41">
        <f t="shared" si="314"/>
        <v>100.42</v>
      </c>
      <c r="W148" s="49"/>
      <c r="X148" s="48">
        <f t="shared" ref="X148:Y148" si="315">SUM(X136:X147)</f>
        <v>0</v>
      </c>
      <c r="Y148" s="41">
        <f t="shared" si="315"/>
        <v>0</v>
      </c>
      <c r="Z148" s="49"/>
      <c r="AA148" s="48">
        <f t="shared" ref="AA148:AB148" si="316">SUM(AA136:AA147)</f>
        <v>0</v>
      </c>
      <c r="AB148" s="41">
        <f t="shared" si="316"/>
        <v>0</v>
      </c>
      <c r="AC148" s="49"/>
      <c r="AD148" s="48">
        <f t="shared" ref="AD148:AE148" si="317">SUM(AD136:AD147)</f>
        <v>47.808999999999997</v>
      </c>
      <c r="AE148" s="41">
        <f t="shared" si="317"/>
        <v>796.65</v>
      </c>
      <c r="AF148" s="49"/>
      <c r="AG148" s="48">
        <f t="shared" ref="AG148:AH148" si="318">SUM(AG136:AG147)</f>
        <v>0.02</v>
      </c>
      <c r="AH148" s="41">
        <f t="shared" si="318"/>
        <v>0.31</v>
      </c>
      <c r="AI148" s="49"/>
      <c r="AJ148" s="48">
        <f t="shared" ref="AJ148:AK148" si="319">SUM(AJ136:AJ147)</f>
        <v>0</v>
      </c>
      <c r="AK148" s="41">
        <f t="shared" si="319"/>
        <v>0</v>
      </c>
      <c r="AL148" s="49"/>
      <c r="AM148" s="48">
        <f t="shared" ref="AM148:AN148" si="320">SUM(AM136:AM147)</f>
        <v>6.0000000000000001E-3</v>
      </c>
      <c r="AN148" s="41">
        <f t="shared" si="320"/>
        <v>0.27</v>
      </c>
      <c r="AO148" s="49"/>
      <c r="AP148" s="48">
        <f t="shared" ref="AP148:AQ148" si="321">SUM(AP136:AP147)</f>
        <v>0.221</v>
      </c>
      <c r="AQ148" s="41">
        <f t="shared" si="321"/>
        <v>25.11</v>
      </c>
      <c r="AR148" s="49"/>
      <c r="AS148" s="48">
        <f t="shared" ref="AS148:AT148" si="322">SUM(AS136:AS147)</f>
        <v>8.2059999999999995</v>
      </c>
      <c r="AT148" s="41">
        <f t="shared" si="322"/>
        <v>210.5</v>
      </c>
      <c r="AU148" s="49"/>
      <c r="AV148" s="48">
        <f t="shared" ref="AV148:AW148" si="323">SUM(AV136:AV147)</f>
        <v>6.1539999999999999</v>
      </c>
      <c r="AW148" s="41">
        <f t="shared" si="323"/>
        <v>98.1</v>
      </c>
      <c r="AX148" s="49"/>
      <c r="AY148" s="48">
        <f t="shared" ref="AY148:AZ148" si="324">SUM(AY136:AY147)</f>
        <v>4.0000000000000001E-3</v>
      </c>
      <c r="AZ148" s="41">
        <f t="shared" si="324"/>
        <v>0.1</v>
      </c>
      <c r="BA148" s="49"/>
      <c r="BB148" s="48">
        <f t="shared" ref="BB148:BC148" si="325">SUM(BB136:BB147)</f>
        <v>0</v>
      </c>
      <c r="BC148" s="41">
        <f t="shared" si="325"/>
        <v>0</v>
      </c>
      <c r="BD148" s="49"/>
      <c r="BE148" s="48">
        <f t="shared" ref="BE148:BF148" si="326">SUM(BE136:BE147)</f>
        <v>0.03</v>
      </c>
      <c r="BF148" s="41">
        <f t="shared" si="326"/>
        <v>2.4</v>
      </c>
      <c r="BG148" s="49"/>
      <c r="BH148" s="48">
        <f t="shared" ref="BH148:BI148" si="327">SUM(BH136:BH147)</f>
        <v>4.0000000000000001E-3</v>
      </c>
      <c r="BI148" s="41">
        <f t="shared" si="327"/>
        <v>1.42</v>
      </c>
      <c r="BJ148" s="49"/>
      <c r="BK148" s="48">
        <f t="shared" ref="BK148:BL148" si="328">SUM(BK136:BK147)</f>
        <v>17.106999999999999</v>
      </c>
      <c r="BL148" s="41">
        <f t="shared" si="328"/>
        <v>51.31</v>
      </c>
      <c r="BM148" s="49"/>
      <c r="BN148" s="48">
        <f t="shared" ref="BN148:BO148" si="329">SUM(BN136:BN147)</f>
        <v>0</v>
      </c>
      <c r="BO148" s="41">
        <f t="shared" si="329"/>
        <v>0</v>
      </c>
      <c r="BP148" s="49"/>
      <c r="BQ148" s="48">
        <f t="shared" ref="BQ148:BR148" si="330">SUM(BQ136:BQ147)</f>
        <v>0</v>
      </c>
      <c r="BR148" s="41">
        <f t="shared" si="330"/>
        <v>0</v>
      </c>
      <c r="BS148" s="49"/>
      <c r="BT148" s="48">
        <f t="shared" ref="BT148:BU148" si="331">SUM(BT136:BT147)</f>
        <v>18.136000000000003</v>
      </c>
      <c r="BU148" s="41">
        <f t="shared" si="331"/>
        <v>408.99999999999994</v>
      </c>
      <c r="BV148" s="49"/>
      <c r="BW148" s="48">
        <f t="shared" ref="BW148:BX148" si="332">SUM(BW136:BW147)</f>
        <v>80.921999999999997</v>
      </c>
      <c r="BX148" s="41">
        <f t="shared" si="332"/>
        <v>1915.98</v>
      </c>
      <c r="BY148" s="49"/>
      <c r="BZ148" s="42">
        <f t="shared" si="293"/>
        <v>192.148</v>
      </c>
      <c r="CA148" s="43">
        <f t="shared" si="294"/>
        <v>3811.6000000000004</v>
      </c>
    </row>
    <row r="149" spans="1:79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0.17599999999999999</v>
      </c>
      <c r="J149" s="7">
        <v>8.8000000000000007</v>
      </c>
      <c r="K149" s="46">
        <f t="shared" ref="K149:K156" si="333">J149/I149*1000</f>
        <v>50000.000000000007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47">
        <v>0</v>
      </c>
      <c r="BU149" s="7">
        <v>0</v>
      </c>
      <c r="BV149" s="46">
        <v>0</v>
      </c>
      <c r="BW149" s="47">
        <v>0</v>
      </c>
      <c r="BX149" s="7">
        <v>0</v>
      </c>
      <c r="BY149" s="46">
        <v>0</v>
      </c>
      <c r="BZ149" s="16">
        <f t="shared" si="293"/>
        <v>0.17599999999999999</v>
      </c>
      <c r="CA149" s="17">
        <f t="shared" si="294"/>
        <v>8.8000000000000007</v>
      </c>
    </row>
    <row r="150" spans="1:79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0.124</v>
      </c>
      <c r="J150" s="7">
        <v>5.84</v>
      </c>
      <c r="K150" s="46">
        <f t="shared" si="333"/>
        <v>47096.774193548386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18</v>
      </c>
      <c r="AE150" s="7">
        <v>316.45999999999998</v>
      </c>
      <c r="AF150" s="46">
        <f t="shared" ref="AF150" si="334">AE150/AD150*1000</f>
        <v>17581.111111111109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0.216</v>
      </c>
      <c r="AQ150" s="7">
        <v>15.82</v>
      </c>
      <c r="AR150" s="46">
        <f t="shared" ref="AR150" si="335">AQ150/AP150*1000</f>
        <v>73240.740740740745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47">
        <v>0</v>
      </c>
      <c r="BU150" s="7">
        <v>0</v>
      </c>
      <c r="BV150" s="46">
        <v>0</v>
      </c>
      <c r="BW150" s="47">
        <v>0</v>
      </c>
      <c r="BX150" s="7">
        <v>0</v>
      </c>
      <c r="BY150" s="46">
        <v>0</v>
      </c>
      <c r="BZ150" s="16">
        <f t="shared" si="293"/>
        <v>18.34</v>
      </c>
      <c r="CA150" s="17">
        <f t="shared" si="294"/>
        <v>338.12</v>
      </c>
    </row>
    <row r="151" spans="1:79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7.9000000000000001E-2</v>
      </c>
      <c r="J151" s="7">
        <v>3.98</v>
      </c>
      <c r="K151" s="46">
        <f t="shared" si="333"/>
        <v>50379.746835443038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0</v>
      </c>
      <c r="BF151" s="7">
        <v>0</v>
      </c>
      <c r="BG151" s="46">
        <v>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47">
        <v>0</v>
      </c>
      <c r="BU151" s="7">
        <v>0</v>
      </c>
      <c r="BV151" s="46">
        <v>0</v>
      </c>
      <c r="BW151" s="47">
        <v>0</v>
      </c>
      <c r="BX151" s="7">
        <v>0</v>
      </c>
      <c r="BY151" s="46">
        <v>0</v>
      </c>
      <c r="BZ151" s="16">
        <f t="shared" si="293"/>
        <v>7.9000000000000001E-2</v>
      </c>
      <c r="CA151" s="17">
        <f t="shared" si="294"/>
        <v>3.98</v>
      </c>
    </row>
    <row r="152" spans="1:79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6.5000000000000002E-2</v>
      </c>
      <c r="J152" s="7">
        <v>3.83</v>
      </c>
      <c r="K152" s="46">
        <f t="shared" si="333"/>
        <v>58923.076923076922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14</v>
      </c>
      <c r="AE152" s="7">
        <v>698.59</v>
      </c>
      <c r="AF152" s="46">
        <f t="shared" ref="AF152:AF156" si="336">AE152/AD152*1000</f>
        <v>49899.285714285717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47">
        <v>0</v>
      </c>
      <c r="BU152" s="7">
        <v>0</v>
      </c>
      <c r="BV152" s="46">
        <v>0</v>
      </c>
      <c r="BW152" s="47">
        <v>0</v>
      </c>
      <c r="BX152" s="7">
        <v>0</v>
      </c>
      <c r="BY152" s="46">
        <v>0</v>
      </c>
      <c r="BZ152" s="16">
        <f t="shared" si="293"/>
        <v>14.065</v>
      </c>
      <c r="CA152" s="17">
        <f t="shared" si="294"/>
        <v>702.42000000000007</v>
      </c>
    </row>
    <row r="153" spans="1:79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0.65</v>
      </c>
      <c r="J153" s="7">
        <v>13.69</v>
      </c>
      <c r="K153" s="46">
        <f t="shared" si="333"/>
        <v>21061.538461538461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8.0500000000000007</v>
      </c>
      <c r="V153" s="7">
        <v>96.56</v>
      </c>
      <c r="W153" s="46">
        <f t="shared" ref="W153:W156" si="337">V153/U153*1000</f>
        <v>11995.031055900619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34.08</v>
      </c>
      <c r="AE153" s="7">
        <v>698.59</v>
      </c>
      <c r="AF153" s="46">
        <f t="shared" si="336"/>
        <v>20498.532863849767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47">
        <v>114</v>
      </c>
      <c r="BU153" s="7">
        <v>1359.36</v>
      </c>
      <c r="BV153" s="46">
        <f t="shared" ref="BV153:BV154" si="338">BU153/BT153*1000</f>
        <v>11924.210526315788</v>
      </c>
      <c r="BW153" s="47">
        <v>0</v>
      </c>
      <c r="BX153" s="7">
        <v>0</v>
      </c>
      <c r="BY153" s="46">
        <v>0</v>
      </c>
      <c r="BZ153" s="16">
        <f t="shared" si="293"/>
        <v>156.78</v>
      </c>
      <c r="CA153" s="17">
        <f t="shared" si="294"/>
        <v>2168.1999999999998</v>
      </c>
    </row>
    <row r="154" spans="1:79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0.14699999999999999</v>
      </c>
      <c r="J154" s="7">
        <v>7.46</v>
      </c>
      <c r="K154" s="46">
        <f t="shared" si="333"/>
        <v>50748.299319727892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10</v>
      </c>
      <c r="V154" s="7">
        <v>122</v>
      </c>
      <c r="W154" s="46">
        <f t="shared" si="337"/>
        <v>12200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38</v>
      </c>
      <c r="AE154" s="7">
        <v>698.59</v>
      </c>
      <c r="AF154" s="46">
        <f t="shared" si="336"/>
        <v>18383.947368421053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47">
        <v>32.979999999999997</v>
      </c>
      <c r="BU154" s="7">
        <v>399.84</v>
      </c>
      <c r="BV154" s="46">
        <f t="shared" si="338"/>
        <v>12123.711340206186</v>
      </c>
      <c r="BW154" s="47">
        <v>0</v>
      </c>
      <c r="BX154" s="7">
        <v>0</v>
      </c>
      <c r="BY154" s="46">
        <v>0</v>
      </c>
      <c r="BZ154" s="16">
        <f t="shared" si="293"/>
        <v>81.126999999999995</v>
      </c>
      <c r="CA154" s="17">
        <f t="shared" si="294"/>
        <v>1227.8899999999999</v>
      </c>
    </row>
    <row r="155" spans="1:79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0.216</v>
      </c>
      <c r="J155" s="7">
        <v>7.43</v>
      </c>
      <c r="K155" s="46">
        <f t="shared" si="333"/>
        <v>34398.148148148146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15.05</v>
      </c>
      <c r="V155" s="7">
        <v>183.64</v>
      </c>
      <c r="W155" s="46">
        <f t="shared" si="337"/>
        <v>12201.993355481725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2.1120000000000001</v>
      </c>
      <c r="AN155" s="7">
        <v>59.19</v>
      </c>
      <c r="AO155" s="46">
        <f t="shared" ref="AO155" si="339">AN155/AM155*1000</f>
        <v>28025.56818181818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47">
        <v>0</v>
      </c>
      <c r="BU155" s="7">
        <v>0</v>
      </c>
      <c r="BV155" s="46">
        <v>0</v>
      </c>
      <c r="BW155" s="47">
        <v>0</v>
      </c>
      <c r="BX155" s="7">
        <v>0</v>
      </c>
      <c r="BY155" s="46">
        <v>0</v>
      </c>
      <c r="BZ155" s="16">
        <f t="shared" si="293"/>
        <v>17.378</v>
      </c>
      <c r="CA155" s="17">
        <f t="shared" si="294"/>
        <v>250.26</v>
      </c>
    </row>
    <row r="156" spans="1:79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0.628</v>
      </c>
      <c r="J156" s="7">
        <v>17.8</v>
      </c>
      <c r="K156" s="46">
        <f t="shared" si="333"/>
        <v>28343.949044585988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5.0119999999999996</v>
      </c>
      <c r="V156" s="7">
        <v>63.34</v>
      </c>
      <c r="W156" s="46">
        <f t="shared" si="337"/>
        <v>12637.669592976858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15.734</v>
      </c>
      <c r="AE156" s="7">
        <v>275.33999999999997</v>
      </c>
      <c r="AF156" s="46">
        <f t="shared" si="336"/>
        <v>17499.682216855217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0</v>
      </c>
      <c r="BF156" s="7">
        <v>0</v>
      </c>
      <c r="BG156" s="46">
        <v>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47">
        <v>0</v>
      </c>
      <c r="BU156" s="7">
        <v>0</v>
      </c>
      <c r="BV156" s="46">
        <v>0</v>
      </c>
      <c r="BW156" s="47">
        <v>0</v>
      </c>
      <c r="BX156" s="7">
        <v>0</v>
      </c>
      <c r="BY156" s="46">
        <v>0</v>
      </c>
      <c r="BZ156" s="16">
        <f t="shared" si="293"/>
        <v>21.373999999999999</v>
      </c>
      <c r="CA156" s="17">
        <f t="shared" si="294"/>
        <v>356.47999999999996</v>
      </c>
    </row>
    <row r="157" spans="1:79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1.778</v>
      </c>
      <c r="J157" s="7">
        <v>40.76</v>
      </c>
      <c r="K157" s="46">
        <f t="shared" ref="K157:K160" si="340">J157/I157*1000</f>
        <v>22924.634420697414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5</v>
      </c>
      <c r="V157" s="7">
        <v>61.64</v>
      </c>
      <c r="W157" s="46">
        <f t="shared" ref="W157:W160" si="341">V157/U157*1000</f>
        <v>12328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47">
        <v>2E-3</v>
      </c>
      <c r="BU157" s="7">
        <v>0.19</v>
      </c>
      <c r="BV157" s="46">
        <f t="shared" ref="BV157" si="342">BU157/BT157*1000</f>
        <v>95000</v>
      </c>
      <c r="BW157" s="47">
        <v>0</v>
      </c>
      <c r="BX157" s="7">
        <v>0</v>
      </c>
      <c r="BY157" s="46">
        <v>0</v>
      </c>
      <c r="BZ157" s="16">
        <f t="shared" si="293"/>
        <v>6.78</v>
      </c>
      <c r="CA157" s="17">
        <f t="shared" si="294"/>
        <v>102.59</v>
      </c>
    </row>
    <row r="158" spans="1:79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0.34</v>
      </c>
      <c r="J158" s="7">
        <v>10.89</v>
      </c>
      <c r="K158" s="46">
        <f t="shared" si="340"/>
        <v>32029.411764705885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10.72</v>
      </c>
      <c r="V158" s="7">
        <v>134.41999999999999</v>
      </c>
      <c r="W158" s="46">
        <f t="shared" si="341"/>
        <v>12539.179104477609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13.163</v>
      </c>
      <c r="AE158" s="7">
        <v>260.23</v>
      </c>
      <c r="AF158" s="46">
        <f t="shared" ref="AF158:AF160" si="343">AE158/AD158*1000</f>
        <v>19769.809313986178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1.2999999999999999E-2</v>
      </c>
      <c r="AW158" s="7">
        <v>0.76</v>
      </c>
      <c r="AX158" s="46">
        <f t="shared" ref="AX158:AX159" si="344">AW158/AV158*1000</f>
        <v>58461.538461538468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47">
        <v>0</v>
      </c>
      <c r="BU158" s="7">
        <v>0</v>
      </c>
      <c r="BV158" s="46">
        <v>0</v>
      </c>
      <c r="BW158" s="47">
        <v>0</v>
      </c>
      <c r="BX158" s="7">
        <v>0</v>
      </c>
      <c r="BY158" s="46">
        <v>0</v>
      </c>
      <c r="BZ158" s="16">
        <f t="shared" si="293"/>
        <v>24.236000000000001</v>
      </c>
      <c r="CA158" s="17">
        <f t="shared" si="294"/>
        <v>406.3</v>
      </c>
    </row>
    <row r="159" spans="1:79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0.95499999999999996</v>
      </c>
      <c r="J159" s="7">
        <v>22.48</v>
      </c>
      <c r="K159" s="46">
        <f t="shared" si="340"/>
        <v>23539.26701570681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24.05</v>
      </c>
      <c r="V159" s="7">
        <v>288.7</v>
      </c>
      <c r="W159" s="46">
        <f t="shared" si="341"/>
        <v>12004.158004158004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19</v>
      </c>
      <c r="AE159" s="7">
        <v>387.04</v>
      </c>
      <c r="AF159" s="46">
        <f t="shared" si="343"/>
        <v>20370.526315789477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3.4000000000000002E-2</v>
      </c>
      <c r="AW159" s="7">
        <v>1.79</v>
      </c>
      <c r="AX159" s="46">
        <f t="shared" si="344"/>
        <v>52647.058823529405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47">
        <v>0</v>
      </c>
      <c r="BU159" s="7">
        <v>0</v>
      </c>
      <c r="BV159" s="46">
        <v>0</v>
      </c>
      <c r="BW159" s="47">
        <v>27.4</v>
      </c>
      <c r="BX159" s="7">
        <v>647.13</v>
      </c>
      <c r="BY159" s="46">
        <f t="shared" ref="BY159" si="345">BX159/BW159*1000</f>
        <v>23617.883211678833</v>
      </c>
      <c r="BZ159" s="16">
        <f t="shared" si="293"/>
        <v>71.438999999999993</v>
      </c>
      <c r="CA159" s="17">
        <f t="shared" si="294"/>
        <v>1347.14</v>
      </c>
    </row>
    <row r="160" spans="1:79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1.2370000000000001</v>
      </c>
      <c r="J160" s="7">
        <v>27.08</v>
      </c>
      <c r="K160" s="46">
        <f t="shared" si="340"/>
        <v>21891.673403395311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10</v>
      </c>
      <c r="V160" s="7">
        <v>118</v>
      </c>
      <c r="W160" s="46">
        <f t="shared" si="341"/>
        <v>11800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38</v>
      </c>
      <c r="AE160" s="7">
        <v>774.08</v>
      </c>
      <c r="AF160" s="46">
        <f t="shared" si="343"/>
        <v>20370.526315789477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1.51</v>
      </c>
      <c r="AT160" s="7">
        <v>21.36</v>
      </c>
      <c r="AU160" s="46">
        <f t="shared" ref="AU160" si="346">AT160/AS160*1000</f>
        <v>14145.695364238411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47">
        <v>0</v>
      </c>
      <c r="BU160" s="7">
        <v>0</v>
      </c>
      <c r="BV160" s="46">
        <v>0</v>
      </c>
      <c r="BW160" s="47">
        <v>0</v>
      </c>
      <c r="BX160" s="7">
        <v>0</v>
      </c>
      <c r="BY160" s="46">
        <v>0</v>
      </c>
      <c r="BZ160" s="16">
        <f t="shared" si="293"/>
        <v>50.747</v>
      </c>
      <c r="CA160" s="17">
        <f t="shared" si="294"/>
        <v>940.52</v>
      </c>
    </row>
    <row r="161" spans="1:79" ht="15" thickBot="1" x14ac:dyDescent="0.35">
      <c r="A161" s="57"/>
      <c r="B161" s="58" t="s">
        <v>17</v>
      </c>
      <c r="C161" s="48">
        <f t="shared" ref="C161:D161" si="347">SUM(C149:C160)</f>
        <v>0</v>
      </c>
      <c r="D161" s="41">
        <f t="shared" si="347"/>
        <v>0</v>
      </c>
      <c r="E161" s="49"/>
      <c r="F161" s="48">
        <f t="shared" ref="F161:G161" si="348">SUM(F149:F160)</f>
        <v>0</v>
      </c>
      <c r="G161" s="41">
        <f t="shared" si="348"/>
        <v>0</v>
      </c>
      <c r="H161" s="49"/>
      <c r="I161" s="48">
        <f t="shared" ref="I161:J161" si="349">SUM(I149:I160)</f>
        <v>6.3950000000000005</v>
      </c>
      <c r="J161" s="41">
        <f t="shared" si="349"/>
        <v>170.04000000000002</v>
      </c>
      <c r="K161" s="49"/>
      <c r="L161" s="48">
        <f t="shared" ref="L161:M161" si="350">SUM(L149:L160)</f>
        <v>0</v>
      </c>
      <c r="M161" s="41">
        <f t="shared" si="350"/>
        <v>0</v>
      </c>
      <c r="N161" s="49"/>
      <c r="O161" s="48">
        <f t="shared" ref="O161:P161" si="351">SUM(O149:O160)</f>
        <v>0</v>
      </c>
      <c r="P161" s="41">
        <f t="shared" si="351"/>
        <v>0</v>
      </c>
      <c r="Q161" s="49"/>
      <c r="R161" s="48">
        <f t="shared" ref="R161:S161" si="352">SUM(R149:R160)</f>
        <v>0</v>
      </c>
      <c r="S161" s="41">
        <f t="shared" si="352"/>
        <v>0</v>
      </c>
      <c r="T161" s="49"/>
      <c r="U161" s="48">
        <f t="shared" ref="U161:V161" si="353">SUM(U149:U160)</f>
        <v>87.882000000000005</v>
      </c>
      <c r="V161" s="41">
        <f t="shared" si="353"/>
        <v>1068.3</v>
      </c>
      <c r="W161" s="49"/>
      <c r="X161" s="48">
        <f t="shared" ref="X161:Y161" si="354">SUM(X149:X160)</f>
        <v>0</v>
      </c>
      <c r="Y161" s="41">
        <f t="shared" si="354"/>
        <v>0</v>
      </c>
      <c r="Z161" s="49"/>
      <c r="AA161" s="48">
        <f t="shared" ref="AA161:AB161" si="355">SUM(AA149:AA160)</f>
        <v>0</v>
      </c>
      <c r="AB161" s="41">
        <f t="shared" si="355"/>
        <v>0</v>
      </c>
      <c r="AC161" s="49"/>
      <c r="AD161" s="48">
        <f t="shared" ref="AD161:AE161" si="356">SUM(AD149:AD160)</f>
        <v>189.977</v>
      </c>
      <c r="AE161" s="41">
        <f t="shared" si="356"/>
        <v>4108.92</v>
      </c>
      <c r="AF161" s="49"/>
      <c r="AG161" s="48">
        <f t="shared" ref="AG161:AH161" si="357">SUM(AG149:AG160)</f>
        <v>0</v>
      </c>
      <c r="AH161" s="41">
        <f t="shared" si="357"/>
        <v>0</v>
      </c>
      <c r="AI161" s="49"/>
      <c r="AJ161" s="48">
        <f t="shared" ref="AJ161:AK161" si="358">SUM(AJ149:AJ160)</f>
        <v>0</v>
      </c>
      <c r="AK161" s="41">
        <f t="shared" si="358"/>
        <v>0</v>
      </c>
      <c r="AL161" s="49"/>
      <c r="AM161" s="48">
        <f t="shared" ref="AM161:AN161" si="359">SUM(AM149:AM160)</f>
        <v>2.1120000000000001</v>
      </c>
      <c r="AN161" s="41">
        <f t="shared" si="359"/>
        <v>59.19</v>
      </c>
      <c r="AO161" s="49"/>
      <c r="AP161" s="48">
        <f t="shared" ref="AP161:AQ161" si="360">SUM(AP149:AP160)</f>
        <v>0.216</v>
      </c>
      <c r="AQ161" s="41">
        <f t="shared" si="360"/>
        <v>15.82</v>
      </c>
      <c r="AR161" s="49"/>
      <c r="AS161" s="48">
        <f t="shared" ref="AS161:AT161" si="361">SUM(AS149:AS160)</f>
        <v>1.51</v>
      </c>
      <c r="AT161" s="41">
        <f t="shared" si="361"/>
        <v>21.36</v>
      </c>
      <c r="AU161" s="49"/>
      <c r="AV161" s="48">
        <f t="shared" ref="AV161:AW161" si="362">SUM(AV149:AV160)</f>
        <v>4.7E-2</v>
      </c>
      <c r="AW161" s="41">
        <f t="shared" si="362"/>
        <v>2.5499999999999998</v>
      </c>
      <c r="AX161" s="49"/>
      <c r="AY161" s="48">
        <f t="shared" ref="AY161:AZ161" si="363">SUM(AY149:AY160)</f>
        <v>0</v>
      </c>
      <c r="AZ161" s="41">
        <f t="shared" si="363"/>
        <v>0</v>
      </c>
      <c r="BA161" s="49"/>
      <c r="BB161" s="48">
        <f t="shared" ref="BB161:BC161" si="364">SUM(BB149:BB160)</f>
        <v>0</v>
      </c>
      <c r="BC161" s="41">
        <f t="shared" si="364"/>
        <v>0</v>
      </c>
      <c r="BD161" s="49"/>
      <c r="BE161" s="48">
        <f t="shared" ref="BE161:BF161" si="365">SUM(BE149:BE160)</f>
        <v>0</v>
      </c>
      <c r="BF161" s="41">
        <f t="shared" si="365"/>
        <v>0</v>
      </c>
      <c r="BG161" s="49"/>
      <c r="BH161" s="48">
        <f t="shared" ref="BH161:BI161" si="366">SUM(BH149:BH160)</f>
        <v>0</v>
      </c>
      <c r="BI161" s="41">
        <f t="shared" si="366"/>
        <v>0</v>
      </c>
      <c r="BJ161" s="49"/>
      <c r="BK161" s="48">
        <f t="shared" ref="BK161:BL161" si="367">SUM(BK149:BK160)</f>
        <v>0</v>
      </c>
      <c r="BL161" s="41">
        <f t="shared" si="367"/>
        <v>0</v>
      </c>
      <c r="BM161" s="49"/>
      <c r="BN161" s="48">
        <f t="shared" ref="BN161:BO161" si="368">SUM(BN149:BN160)</f>
        <v>0</v>
      </c>
      <c r="BO161" s="41">
        <f t="shared" si="368"/>
        <v>0</v>
      </c>
      <c r="BP161" s="49"/>
      <c r="BQ161" s="48">
        <f t="shared" ref="BQ161:BR161" si="369">SUM(BQ149:BQ160)</f>
        <v>0</v>
      </c>
      <c r="BR161" s="41">
        <f t="shared" si="369"/>
        <v>0</v>
      </c>
      <c r="BS161" s="49"/>
      <c r="BT161" s="48">
        <f t="shared" ref="BT161:BU161" si="370">SUM(BT149:BT160)</f>
        <v>146.982</v>
      </c>
      <c r="BU161" s="41">
        <f t="shared" si="370"/>
        <v>1759.3899999999999</v>
      </c>
      <c r="BV161" s="49"/>
      <c r="BW161" s="48">
        <f t="shared" ref="BW161:BX161" si="371">SUM(BW149:BW160)</f>
        <v>27.4</v>
      </c>
      <c r="BX161" s="41">
        <f t="shared" si="371"/>
        <v>647.13</v>
      </c>
      <c r="BY161" s="49"/>
      <c r="BZ161" s="42">
        <f t="shared" si="293"/>
        <v>462.52099999999996</v>
      </c>
      <c r="CA161" s="43">
        <f t="shared" si="294"/>
        <v>7852.7000000000007</v>
      </c>
    </row>
    <row r="162" spans="1:79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0.46700000000000003</v>
      </c>
      <c r="J162" s="7">
        <v>13.23</v>
      </c>
      <c r="K162" s="46">
        <f t="shared" ref="K162:K173" si="372">J162/I162*1000</f>
        <v>28329.764453961456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10.050000000000001</v>
      </c>
      <c r="V162" s="7">
        <v>92.68</v>
      </c>
      <c r="W162" s="46">
        <f t="shared" ref="W162:W172" si="373">V162/U162*1000</f>
        <v>9221.8905472636816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28</v>
      </c>
      <c r="AE162" s="7">
        <v>571.73</v>
      </c>
      <c r="AF162" s="46">
        <f t="shared" ref="AF162" si="374">AE162/AD162*1000</f>
        <v>20418.928571428572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1.0999999999999999E-2</v>
      </c>
      <c r="AW162" s="7">
        <v>0.6</v>
      </c>
      <c r="AX162" s="46">
        <f t="shared" ref="AX162:AX166" si="375">AW162/AV162*1000</f>
        <v>54545.454545454544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</v>
      </c>
      <c r="BF162" s="7">
        <v>0</v>
      </c>
      <c r="BG162" s="46">
        <v>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47">
        <v>0</v>
      </c>
      <c r="BU162" s="7">
        <v>0</v>
      </c>
      <c r="BV162" s="46">
        <v>0</v>
      </c>
      <c r="BW162" s="47">
        <v>0</v>
      </c>
      <c r="BX162" s="7">
        <v>0</v>
      </c>
      <c r="BY162" s="46">
        <v>0</v>
      </c>
      <c r="BZ162" s="16">
        <f t="shared" si="293"/>
        <v>38.527999999999999</v>
      </c>
      <c r="CA162" s="17">
        <f t="shared" si="294"/>
        <v>678.24</v>
      </c>
    </row>
    <row r="163" spans="1:79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9.6000000000000002E-2</v>
      </c>
      <c r="J163" s="7">
        <v>4.7699999999999996</v>
      </c>
      <c r="K163" s="46">
        <f t="shared" si="372"/>
        <v>49687.499999999993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23.33</v>
      </c>
      <c r="V163" s="7">
        <v>279.82</v>
      </c>
      <c r="W163" s="46">
        <f t="shared" si="373"/>
        <v>11993.999142734676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</v>
      </c>
      <c r="BF163" s="7">
        <v>0</v>
      </c>
      <c r="BG163" s="46">
        <v>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47">
        <v>0</v>
      </c>
      <c r="BU163" s="7">
        <v>0</v>
      </c>
      <c r="BV163" s="46">
        <v>0</v>
      </c>
      <c r="BW163" s="47">
        <v>0</v>
      </c>
      <c r="BX163" s="7">
        <v>0</v>
      </c>
      <c r="BY163" s="46">
        <v>0</v>
      </c>
      <c r="BZ163" s="16">
        <f t="shared" si="293"/>
        <v>23.425999999999998</v>
      </c>
      <c r="CA163" s="17">
        <f t="shared" si="294"/>
        <v>284.58999999999997</v>
      </c>
    </row>
    <row r="164" spans="1:79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7.9000000000000001E-2</v>
      </c>
      <c r="J164" s="7">
        <v>4.0199999999999996</v>
      </c>
      <c r="K164" s="46">
        <f t="shared" si="372"/>
        <v>50886.075949367085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5</v>
      </c>
      <c r="V164" s="7">
        <v>57.5</v>
      </c>
      <c r="W164" s="46">
        <f t="shared" si="373"/>
        <v>11500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</v>
      </c>
      <c r="BF164" s="7">
        <v>0</v>
      </c>
      <c r="BG164" s="46">
        <v>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47">
        <v>0</v>
      </c>
      <c r="BU164" s="7">
        <v>0</v>
      </c>
      <c r="BV164" s="46">
        <v>0</v>
      </c>
      <c r="BW164" s="47">
        <v>0</v>
      </c>
      <c r="BX164" s="7">
        <v>0</v>
      </c>
      <c r="BY164" s="46">
        <v>0</v>
      </c>
      <c r="BZ164" s="16">
        <f t="shared" si="293"/>
        <v>5.0789999999999997</v>
      </c>
      <c r="CA164" s="17">
        <f t="shared" si="294"/>
        <v>61.519999999999996</v>
      </c>
    </row>
    <row r="165" spans="1:79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1.4999999999999999E-2</v>
      </c>
      <c r="J165" s="7">
        <v>0.83</v>
      </c>
      <c r="K165" s="46">
        <f t="shared" si="372"/>
        <v>55333.333333333336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10.025</v>
      </c>
      <c r="V165" s="7">
        <v>95.28</v>
      </c>
      <c r="W165" s="46">
        <f t="shared" si="373"/>
        <v>9504.2394014962592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</v>
      </c>
      <c r="BF165" s="7">
        <v>0</v>
      </c>
      <c r="BG165" s="46">
        <v>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47">
        <v>0</v>
      </c>
      <c r="BU165" s="7">
        <v>0</v>
      </c>
      <c r="BV165" s="46">
        <v>0</v>
      </c>
      <c r="BW165" s="47">
        <v>0</v>
      </c>
      <c r="BX165" s="7">
        <v>0</v>
      </c>
      <c r="BY165" s="46">
        <v>0</v>
      </c>
      <c r="BZ165" s="16">
        <f t="shared" si="293"/>
        <v>10.040000000000001</v>
      </c>
      <c r="CA165" s="17">
        <f t="shared" si="294"/>
        <v>96.11</v>
      </c>
    </row>
    <row r="166" spans="1:79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4.4999999999999998E-2</v>
      </c>
      <c r="J166" s="7">
        <v>2.2999999999999998</v>
      </c>
      <c r="K166" s="46">
        <f t="shared" si="372"/>
        <v>51111.111111111109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0</v>
      </c>
      <c r="S166" s="7">
        <v>0</v>
      </c>
      <c r="T166" s="46">
        <v>0</v>
      </c>
      <c r="U166" s="47">
        <v>10.025</v>
      </c>
      <c r="V166" s="7">
        <v>112.28</v>
      </c>
      <c r="W166" s="46">
        <f t="shared" si="373"/>
        <v>11200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7.0000000000000001E-3</v>
      </c>
      <c r="AW166" s="7">
        <v>0.53</v>
      </c>
      <c r="AX166" s="46">
        <f t="shared" si="375"/>
        <v>75714.285714285725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</v>
      </c>
      <c r="BF166" s="7">
        <v>0</v>
      </c>
      <c r="BG166" s="46">
        <v>0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47">
        <v>0</v>
      </c>
      <c r="BU166" s="7">
        <v>0</v>
      </c>
      <c r="BV166" s="46">
        <v>0</v>
      </c>
      <c r="BW166" s="47">
        <v>0</v>
      </c>
      <c r="BX166" s="7">
        <v>0</v>
      </c>
      <c r="BY166" s="46">
        <v>0</v>
      </c>
      <c r="BZ166" s="16">
        <f t="shared" si="293"/>
        <v>10.077</v>
      </c>
      <c r="CA166" s="17">
        <f t="shared" si="294"/>
        <v>115.11</v>
      </c>
    </row>
    <row r="167" spans="1:79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4.5200000000000004E-2</v>
      </c>
      <c r="J167" s="7">
        <v>2.2959999999999998</v>
      </c>
      <c r="K167" s="46">
        <f t="shared" si="372"/>
        <v>50796.460176991139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</v>
      </c>
      <c r="BF167" s="7">
        <v>0</v>
      </c>
      <c r="BG167" s="46">
        <v>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47">
        <v>0</v>
      </c>
      <c r="BU167" s="7">
        <v>0</v>
      </c>
      <c r="BV167" s="46">
        <v>0</v>
      </c>
      <c r="BW167" s="47">
        <v>0</v>
      </c>
      <c r="BX167" s="7">
        <v>0</v>
      </c>
      <c r="BY167" s="46">
        <v>0</v>
      </c>
      <c r="BZ167" s="16">
        <f t="shared" si="293"/>
        <v>4.5200000000000004E-2</v>
      </c>
      <c r="CA167" s="17">
        <f t="shared" si="294"/>
        <v>2.2959999999999998</v>
      </c>
    </row>
    <row r="168" spans="1:79" x14ac:dyDescent="0.3">
      <c r="A168" s="60">
        <v>2018</v>
      </c>
      <c r="B168" s="56" t="s">
        <v>11</v>
      </c>
      <c r="C168" s="47">
        <v>5.2599999999999999E-3</v>
      </c>
      <c r="D168" s="7">
        <v>1.421</v>
      </c>
      <c r="E168" s="46">
        <f t="shared" ref="E168" si="376">D168/C168*1000</f>
        <v>270152.09125475289</v>
      </c>
      <c r="F168" s="47">
        <v>0</v>
      </c>
      <c r="G168" s="7">
        <v>0</v>
      </c>
      <c r="H168" s="46">
        <v>0</v>
      </c>
      <c r="I168" s="47">
        <v>6.7540000000000003E-2</v>
      </c>
      <c r="J168" s="7">
        <v>3.6749999999999998</v>
      </c>
      <c r="K168" s="46">
        <f t="shared" si="372"/>
        <v>54412.200177672486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0</v>
      </c>
      <c r="AK168" s="7">
        <v>0</v>
      </c>
      <c r="AL168" s="46">
        <v>0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</v>
      </c>
      <c r="BF168" s="7">
        <v>0</v>
      </c>
      <c r="BG168" s="46">
        <v>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47">
        <v>0</v>
      </c>
      <c r="BU168" s="7">
        <v>0</v>
      </c>
      <c r="BV168" s="46">
        <v>0</v>
      </c>
      <c r="BW168" s="47">
        <v>114.6</v>
      </c>
      <c r="BX168" s="7">
        <v>1703.52</v>
      </c>
      <c r="BY168" s="46">
        <f t="shared" ref="BY168:BY169" si="377">BX168/BW168*1000</f>
        <v>14864.921465968588</v>
      </c>
      <c r="BZ168" s="16">
        <f t="shared" ref="BZ168:BZ187" si="378">SUM(BW168,BT168,BN168,BB168,AS168,AM168,AA168,R168,F168,BQ168,BE168,BK168,BH168,O168,C168+U168+I168+AG168+AV168+AJ168+X168)+AY168+AP168+L168+AD168</f>
        <v>114.6728</v>
      </c>
      <c r="CA168" s="17">
        <f t="shared" ref="CA168:CA187" si="379">SUM(BX168,BU168,BO168,BC168,AT168,AN168,AB168,S168,G168,BR168,BF168,BL168,BI168,P168,D168+V168+J168+AH168+AW168+AK168+Y168)+AZ168+AQ168+M168+AE168</f>
        <v>1708.616</v>
      </c>
    </row>
    <row r="169" spans="1:79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2.2600000000000002E-2</v>
      </c>
      <c r="J169" s="7">
        <v>1.1479999999999999</v>
      </c>
      <c r="K169" s="46">
        <f t="shared" si="372"/>
        <v>50796.460176991139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8.0500000000000007</v>
      </c>
      <c r="V169" s="7">
        <v>90.18</v>
      </c>
      <c r="W169" s="46">
        <f t="shared" si="373"/>
        <v>11202.484472049689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1.054</v>
      </c>
      <c r="AN169" s="7">
        <v>30.189</v>
      </c>
      <c r="AO169" s="46">
        <f t="shared" ref="AO169" si="380">AN169/AM169*1000</f>
        <v>28642.314990512332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9.9780000000000008E-2</v>
      </c>
      <c r="BL169" s="7">
        <v>11.952</v>
      </c>
      <c r="BM169" s="46">
        <f t="shared" ref="BM169" si="381">BL169/BK169*1000</f>
        <v>119783.52375225496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47">
        <v>0</v>
      </c>
      <c r="BU169" s="7">
        <v>0</v>
      </c>
      <c r="BV169" s="46">
        <v>0</v>
      </c>
      <c r="BW169" s="47">
        <v>115.6</v>
      </c>
      <c r="BX169" s="7">
        <v>1003.52</v>
      </c>
      <c r="BY169" s="46">
        <f t="shared" si="377"/>
        <v>8680.9688581314877</v>
      </c>
      <c r="BZ169" s="16">
        <f t="shared" si="378"/>
        <v>124.82638</v>
      </c>
      <c r="CA169" s="17">
        <f t="shared" si="379"/>
        <v>1136.989</v>
      </c>
    </row>
    <row r="170" spans="1:79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7.909999999999999E-2</v>
      </c>
      <c r="J170" s="7">
        <v>4.0179999999999998</v>
      </c>
      <c r="K170" s="46">
        <f t="shared" si="372"/>
        <v>50796.460176991153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8.0500000000000007</v>
      </c>
      <c r="V170" s="7">
        <v>105.05</v>
      </c>
      <c r="W170" s="46">
        <f t="shared" si="373"/>
        <v>13049.689440993789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0.12</v>
      </c>
      <c r="AT170" s="7">
        <v>0.54</v>
      </c>
      <c r="AU170" s="46">
        <f t="shared" ref="AU170" si="382">AT170/AS170*1000</f>
        <v>4500.0000000000009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47">
        <v>0</v>
      </c>
      <c r="BU170" s="7">
        <v>0</v>
      </c>
      <c r="BV170" s="46">
        <v>0</v>
      </c>
      <c r="BW170" s="47">
        <v>0</v>
      </c>
      <c r="BX170" s="7">
        <v>0</v>
      </c>
      <c r="BY170" s="46">
        <v>0</v>
      </c>
      <c r="BZ170" s="16">
        <f t="shared" si="378"/>
        <v>8.2491000000000003</v>
      </c>
      <c r="CA170" s="17">
        <f t="shared" si="379"/>
        <v>109.608</v>
      </c>
    </row>
    <row r="171" spans="1:79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4.5200000000000004E-2</v>
      </c>
      <c r="J171" s="7">
        <v>2.2959999999999998</v>
      </c>
      <c r="K171" s="46">
        <f t="shared" si="372"/>
        <v>50796.460176991139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10.050000000000001</v>
      </c>
      <c r="V171" s="7">
        <v>128.55000000000001</v>
      </c>
      <c r="W171" s="46">
        <f t="shared" si="373"/>
        <v>12791.044776119403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47">
        <v>0</v>
      </c>
      <c r="BU171" s="7">
        <v>0</v>
      </c>
      <c r="BV171" s="46">
        <v>0</v>
      </c>
      <c r="BW171" s="47">
        <v>24</v>
      </c>
      <c r="BX171" s="7">
        <v>471.19200000000001</v>
      </c>
      <c r="BY171" s="46">
        <f t="shared" ref="BY171" si="383">BX171/BW171*1000</f>
        <v>19633</v>
      </c>
      <c r="BZ171" s="16">
        <f t="shared" si="378"/>
        <v>34.095199999999998</v>
      </c>
      <c r="CA171" s="17">
        <f t="shared" si="379"/>
        <v>602.03800000000001</v>
      </c>
    </row>
    <row r="172" spans="1:79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0.16138999999999998</v>
      </c>
      <c r="J172" s="7">
        <v>9.3740000000000006</v>
      </c>
      <c r="K172" s="46">
        <f t="shared" si="372"/>
        <v>58082.904764855331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20.059999999999999</v>
      </c>
      <c r="V172" s="7">
        <v>234.928</v>
      </c>
      <c r="W172" s="46">
        <f t="shared" si="373"/>
        <v>11711.266201395814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0</v>
      </c>
      <c r="BF172" s="7">
        <v>0</v>
      </c>
      <c r="BG172" s="46">
        <v>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47">
        <v>0</v>
      </c>
      <c r="BU172" s="7">
        <v>0</v>
      </c>
      <c r="BV172" s="46">
        <v>0</v>
      </c>
      <c r="BW172" s="47">
        <v>0</v>
      </c>
      <c r="BX172" s="7">
        <v>0</v>
      </c>
      <c r="BY172" s="46">
        <v>0</v>
      </c>
      <c r="BZ172" s="16">
        <f t="shared" si="378"/>
        <v>20.22139</v>
      </c>
      <c r="CA172" s="17">
        <f t="shared" si="379"/>
        <v>244.30199999999999</v>
      </c>
    </row>
    <row r="173" spans="1:79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1.1300000000000001E-2</v>
      </c>
      <c r="J173" s="7">
        <v>0.57399999999999995</v>
      </c>
      <c r="K173" s="46">
        <f t="shared" si="372"/>
        <v>50796.460176991139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47">
        <v>0</v>
      </c>
      <c r="BU173" s="7">
        <v>0</v>
      </c>
      <c r="BV173" s="46">
        <v>0</v>
      </c>
      <c r="BW173" s="47">
        <v>0</v>
      </c>
      <c r="BX173" s="7">
        <v>0</v>
      </c>
      <c r="BY173" s="46">
        <v>0</v>
      </c>
      <c r="BZ173" s="16">
        <f t="shared" si="378"/>
        <v>1.1300000000000001E-2</v>
      </c>
      <c r="CA173" s="17">
        <f t="shared" si="379"/>
        <v>0.57399999999999995</v>
      </c>
    </row>
    <row r="174" spans="1:79" ht="15" thickBot="1" x14ac:dyDescent="0.35">
      <c r="A174" s="57"/>
      <c r="B174" s="58" t="s">
        <v>17</v>
      </c>
      <c r="C174" s="48">
        <f t="shared" ref="C174:D174" si="384">SUM(C162:C173)</f>
        <v>5.2599999999999999E-3</v>
      </c>
      <c r="D174" s="41">
        <f t="shared" si="384"/>
        <v>1.421</v>
      </c>
      <c r="E174" s="49"/>
      <c r="F174" s="48">
        <f t="shared" ref="F174:G174" si="385">SUM(F162:F173)</f>
        <v>0</v>
      </c>
      <c r="G174" s="41">
        <f t="shared" si="385"/>
        <v>0</v>
      </c>
      <c r="H174" s="49"/>
      <c r="I174" s="48">
        <f t="shared" ref="I174:J174" si="386">SUM(I162:I173)</f>
        <v>1.1343300000000001</v>
      </c>
      <c r="J174" s="41">
        <f t="shared" si="386"/>
        <v>48.530999999999999</v>
      </c>
      <c r="K174" s="49"/>
      <c r="L174" s="48">
        <f t="shared" ref="L174:M174" si="387">SUM(L162:L173)</f>
        <v>0</v>
      </c>
      <c r="M174" s="41">
        <f t="shared" si="387"/>
        <v>0</v>
      </c>
      <c r="N174" s="49"/>
      <c r="O174" s="48">
        <f t="shared" ref="O174:P174" si="388">SUM(O162:O173)</f>
        <v>0</v>
      </c>
      <c r="P174" s="41">
        <f t="shared" si="388"/>
        <v>0</v>
      </c>
      <c r="Q174" s="49"/>
      <c r="R174" s="48">
        <f t="shared" ref="R174:S174" si="389">SUM(R162:R173)</f>
        <v>0</v>
      </c>
      <c r="S174" s="41">
        <f t="shared" si="389"/>
        <v>0</v>
      </c>
      <c r="T174" s="49"/>
      <c r="U174" s="48">
        <f t="shared" ref="U174:V174" si="390">SUM(U162:U173)</f>
        <v>104.63999999999999</v>
      </c>
      <c r="V174" s="41">
        <f t="shared" si="390"/>
        <v>1196.268</v>
      </c>
      <c r="W174" s="49"/>
      <c r="X174" s="48">
        <f t="shared" ref="X174:Y174" si="391">SUM(X162:X173)</f>
        <v>0</v>
      </c>
      <c r="Y174" s="41">
        <f t="shared" si="391"/>
        <v>0</v>
      </c>
      <c r="Z174" s="49"/>
      <c r="AA174" s="48">
        <f t="shared" ref="AA174:AB174" si="392">SUM(AA162:AA173)</f>
        <v>0</v>
      </c>
      <c r="AB174" s="41">
        <f t="shared" si="392"/>
        <v>0</v>
      </c>
      <c r="AC174" s="49"/>
      <c r="AD174" s="48">
        <f t="shared" ref="AD174:AE174" si="393">SUM(AD162:AD173)</f>
        <v>28</v>
      </c>
      <c r="AE174" s="41">
        <f t="shared" si="393"/>
        <v>571.73</v>
      </c>
      <c r="AF174" s="49"/>
      <c r="AG174" s="48">
        <f t="shared" ref="AG174:AH174" si="394">SUM(AG162:AG173)</f>
        <v>0</v>
      </c>
      <c r="AH174" s="41">
        <f t="shared" si="394"/>
        <v>0</v>
      </c>
      <c r="AI174" s="49"/>
      <c r="AJ174" s="48">
        <f t="shared" ref="AJ174:AK174" si="395">SUM(AJ162:AJ173)</f>
        <v>0</v>
      </c>
      <c r="AK174" s="41">
        <f t="shared" si="395"/>
        <v>0</v>
      </c>
      <c r="AL174" s="49"/>
      <c r="AM174" s="48">
        <f t="shared" ref="AM174:AN174" si="396">SUM(AM162:AM173)</f>
        <v>1.054</v>
      </c>
      <c r="AN174" s="41">
        <f t="shared" si="396"/>
        <v>30.189</v>
      </c>
      <c r="AO174" s="49"/>
      <c r="AP174" s="48">
        <f t="shared" ref="AP174:AQ174" si="397">SUM(AP162:AP173)</f>
        <v>0</v>
      </c>
      <c r="AQ174" s="41">
        <f t="shared" si="397"/>
        <v>0</v>
      </c>
      <c r="AR174" s="49"/>
      <c r="AS174" s="48">
        <f t="shared" ref="AS174:AT174" si="398">SUM(AS162:AS173)</f>
        <v>0.12</v>
      </c>
      <c r="AT174" s="41">
        <f t="shared" si="398"/>
        <v>0.54</v>
      </c>
      <c r="AU174" s="49"/>
      <c r="AV174" s="48">
        <f t="shared" ref="AV174:AW174" si="399">SUM(AV162:AV173)</f>
        <v>1.7999999999999999E-2</v>
      </c>
      <c r="AW174" s="41">
        <f t="shared" si="399"/>
        <v>1.1299999999999999</v>
      </c>
      <c r="AX174" s="49"/>
      <c r="AY174" s="48">
        <f t="shared" ref="AY174:AZ174" si="400">SUM(AY162:AY173)</f>
        <v>0</v>
      </c>
      <c r="AZ174" s="41">
        <f t="shared" si="400"/>
        <v>0</v>
      </c>
      <c r="BA174" s="49"/>
      <c r="BB174" s="48">
        <f t="shared" ref="BB174:BC174" si="401">SUM(BB162:BB173)</f>
        <v>0</v>
      </c>
      <c r="BC174" s="41">
        <f t="shared" si="401"/>
        <v>0</v>
      </c>
      <c r="BD174" s="49"/>
      <c r="BE174" s="48">
        <f t="shared" ref="BE174:BF174" si="402">SUM(BE162:BE173)</f>
        <v>0</v>
      </c>
      <c r="BF174" s="41">
        <f t="shared" si="402"/>
        <v>0</v>
      </c>
      <c r="BG174" s="49"/>
      <c r="BH174" s="48">
        <f t="shared" ref="BH174:BI174" si="403">SUM(BH162:BH173)</f>
        <v>0</v>
      </c>
      <c r="BI174" s="41">
        <f t="shared" si="403"/>
        <v>0</v>
      </c>
      <c r="BJ174" s="49"/>
      <c r="BK174" s="48">
        <f t="shared" ref="BK174:BL174" si="404">SUM(BK162:BK173)</f>
        <v>9.9780000000000008E-2</v>
      </c>
      <c r="BL174" s="41">
        <f t="shared" si="404"/>
        <v>11.952</v>
      </c>
      <c r="BM174" s="49"/>
      <c r="BN174" s="48">
        <f t="shared" ref="BN174:BO174" si="405">SUM(BN162:BN173)</f>
        <v>0</v>
      </c>
      <c r="BO174" s="41">
        <f t="shared" si="405"/>
        <v>0</v>
      </c>
      <c r="BP174" s="49"/>
      <c r="BQ174" s="48">
        <f t="shared" ref="BQ174:BR174" si="406">SUM(BQ162:BQ173)</f>
        <v>0</v>
      </c>
      <c r="BR174" s="41">
        <f t="shared" si="406"/>
        <v>0</v>
      </c>
      <c r="BS174" s="49"/>
      <c r="BT174" s="48">
        <f t="shared" ref="BT174:BU174" si="407">SUM(BT162:BT173)</f>
        <v>0</v>
      </c>
      <c r="BU174" s="41">
        <f t="shared" si="407"/>
        <v>0</v>
      </c>
      <c r="BV174" s="49"/>
      <c r="BW174" s="48">
        <f t="shared" ref="BW174:BX174" si="408">SUM(BW162:BW173)</f>
        <v>254.2</v>
      </c>
      <c r="BX174" s="41">
        <f t="shared" si="408"/>
        <v>3178.232</v>
      </c>
      <c r="BY174" s="49"/>
      <c r="BZ174" s="42">
        <f t="shared" si="378"/>
        <v>389.27136999999999</v>
      </c>
      <c r="CA174" s="43">
        <f t="shared" si="379"/>
        <v>5039.9930000000004</v>
      </c>
    </row>
    <row r="175" spans="1:79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0.1017</v>
      </c>
      <c r="J175" s="7">
        <v>5.5720000000000001</v>
      </c>
      <c r="K175" s="46">
        <f t="shared" ref="K175:K183" si="409">J175/I175*1000</f>
        <v>54788.593903638153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15</v>
      </c>
      <c r="V175" s="7">
        <v>145.6</v>
      </c>
      <c r="W175" s="46">
        <f t="shared" ref="W175:W184" si="410">V175/U175*1000</f>
        <v>9706.6666666666679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2.6280000000000001E-2</v>
      </c>
      <c r="AW175" s="7">
        <v>1.595</v>
      </c>
      <c r="AX175" s="46">
        <f t="shared" ref="AX175:AX176" si="411">AW175/AV175*1000</f>
        <v>60692.541856925418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47">
        <v>0</v>
      </c>
      <c r="BU175" s="7">
        <v>0</v>
      </c>
      <c r="BV175" s="46">
        <v>0</v>
      </c>
      <c r="BW175" s="47">
        <v>0</v>
      </c>
      <c r="BX175" s="7">
        <v>0</v>
      </c>
      <c r="BY175" s="46">
        <v>0</v>
      </c>
      <c r="BZ175" s="16">
        <f t="shared" si="378"/>
        <v>15.127979999999999</v>
      </c>
      <c r="CA175" s="17">
        <f t="shared" si="379"/>
        <v>152.767</v>
      </c>
    </row>
    <row r="176" spans="1:79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4.5200000000000004E-2</v>
      </c>
      <c r="J176" s="7">
        <v>2.528</v>
      </c>
      <c r="K176" s="46">
        <f t="shared" si="409"/>
        <v>55929.203539823007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2.0499999999999998</v>
      </c>
      <c r="V176" s="7">
        <v>23.36</v>
      </c>
      <c r="W176" s="46">
        <f t="shared" si="410"/>
        <v>11395.121951219513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0.01</v>
      </c>
      <c r="AW176" s="7">
        <v>1.5920000000000001</v>
      </c>
      <c r="AX176" s="46">
        <f t="shared" si="411"/>
        <v>159200.00000000003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47">
        <v>2.1999999999999999E-2</v>
      </c>
      <c r="BU176" s="7">
        <v>0.255</v>
      </c>
      <c r="BV176" s="46">
        <f t="shared" ref="BV176" si="412">BU176/BT176*1000</f>
        <v>11590.909090909092</v>
      </c>
      <c r="BW176" s="47">
        <v>0</v>
      </c>
      <c r="BX176" s="7">
        <v>0</v>
      </c>
      <c r="BY176" s="46">
        <v>0</v>
      </c>
      <c r="BZ176" s="16">
        <f t="shared" si="378"/>
        <v>2.1271999999999993</v>
      </c>
      <c r="CA176" s="17">
        <f t="shared" si="379"/>
        <v>27.734999999999996</v>
      </c>
    </row>
    <row r="177" spans="1:79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6.7280000000000006E-2</v>
      </c>
      <c r="J177" s="7">
        <v>4.1369999999999996</v>
      </c>
      <c r="K177" s="46">
        <f t="shared" si="409"/>
        <v>61489.298454221156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1.7610000000000001E-2</v>
      </c>
      <c r="V177" s="7">
        <v>0.96099999999999997</v>
      </c>
      <c r="W177" s="46">
        <f t="shared" si="410"/>
        <v>54571.266325951154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0</v>
      </c>
      <c r="BF177" s="7">
        <v>0</v>
      </c>
      <c r="BG177" s="46">
        <v>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47">
        <v>0</v>
      </c>
      <c r="BU177" s="7">
        <v>0</v>
      </c>
      <c r="BV177" s="46">
        <v>0</v>
      </c>
      <c r="BW177" s="47">
        <v>0</v>
      </c>
      <c r="BX177" s="7">
        <v>0</v>
      </c>
      <c r="BY177" s="46">
        <v>0</v>
      </c>
      <c r="BZ177" s="16">
        <f t="shared" si="378"/>
        <v>8.4890000000000007E-2</v>
      </c>
      <c r="CA177" s="17">
        <f t="shared" si="379"/>
        <v>5.0979999999999999</v>
      </c>
    </row>
    <row r="178" spans="1:79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7.05</v>
      </c>
      <c r="V178" s="7">
        <v>81.760000000000005</v>
      </c>
      <c r="W178" s="46">
        <f t="shared" si="410"/>
        <v>11597.163120567377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47">
        <v>0</v>
      </c>
      <c r="BU178" s="7">
        <v>0</v>
      </c>
      <c r="BV178" s="46">
        <v>0</v>
      </c>
      <c r="BW178" s="47">
        <v>0</v>
      </c>
      <c r="BX178" s="7">
        <v>0</v>
      </c>
      <c r="BY178" s="46">
        <v>0</v>
      </c>
      <c r="BZ178" s="16">
        <f t="shared" si="378"/>
        <v>7.05</v>
      </c>
      <c r="CA178" s="17">
        <f t="shared" si="379"/>
        <v>81.760000000000005</v>
      </c>
    </row>
    <row r="179" spans="1:79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2.7E-2</v>
      </c>
      <c r="J179" s="7">
        <v>1.657</v>
      </c>
      <c r="K179" s="46">
        <f t="shared" si="409"/>
        <v>61370.370370370372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3</v>
      </c>
      <c r="V179" s="7">
        <v>34.799999999999997</v>
      </c>
      <c r="W179" s="46">
        <f t="shared" ref="W179" si="413">V179/U179*1000</f>
        <v>11600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0.01</v>
      </c>
      <c r="AH179" s="7">
        <v>0.51100000000000001</v>
      </c>
      <c r="AI179" s="46">
        <f t="shared" ref="AI179:AI181" si="414">AH179/AG179*1000</f>
        <v>51100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47">
        <v>0</v>
      </c>
      <c r="BU179" s="7">
        <v>0</v>
      </c>
      <c r="BV179" s="46">
        <v>0</v>
      </c>
      <c r="BW179" s="47">
        <v>0</v>
      </c>
      <c r="BX179" s="7">
        <v>0</v>
      </c>
      <c r="BY179" s="46">
        <v>0</v>
      </c>
      <c r="BZ179" s="16">
        <f t="shared" si="378"/>
        <v>3.0369999999999999</v>
      </c>
      <c r="CA179" s="17">
        <f t="shared" si="379"/>
        <v>36.967999999999996</v>
      </c>
    </row>
    <row r="180" spans="1:79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5.5500000000000001E-2</v>
      </c>
      <c r="J180" s="7">
        <v>4.0640000000000001</v>
      </c>
      <c r="K180" s="46">
        <f t="shared" si="409"/>
        <v>73225.225225225236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47">
        <v>0</v>
      </c>
      <c r="BU180" s="7">
        <v>0</v>
      </c>
      <c r="BV180" s="46">
        <v>0</v>
      </c>
      <c r="BW180" s="47">
        <v>20</v>
      </c>
      <c r="BX180" s="7">
        <v>364</v>
      </c>
      <c r="BY180" s="46">
        <f t="shared" ref="BY180:BY181" si="415">BX180/BW180*1000</f>
        <v>18200</v>
      </c>
      <c r="BZ180" s="16">
        <f t="shared" si="378"/>
        <v>20.055499999999999</v>
      </c>
      <c r="CA180" s="17">
        <f t="shared" si="379"/>
        <v>368.06400000000002</v>
      </c>
    </row>
    <row r="181" spans="1:79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3.0000000000000001E-3</v>
      </c>
      <c r="J181" s="7">
        <v>0.55200000000000005</v>
      </c>
      <c r="K181" s="46">
        <f t="shared" si="409"/>
        <v>184000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5.05</v>
      </c>
      <c r="V181" s="7">
        <v>56.58</v>
      </c>
      <c r="W181" s="46">
        <f t="shared" si="410"/>
        <v>11203.960396039603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0.48</v>
      </c>
      <c r="AH181" s="7">
        <v>23.318999999999999</v>
      </c>
      <c r="AI181" s="46">
        <f t="shared" si="414"/>
        <v>48581.25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47">
        <v>0</v>
      </c>
      <c r="BU181" s="7">
        <v>0</v>
      </c>
      <c r="BV181" s="46">
        <v>0</v>
      </c>
      <c r="BW181" s="47">
        <v>10</v>
      </c>
      <c r="BX181" s="7">
        <v>182</v>
      </c>
      <c r="BY181" s="46">
        <f t="shared" si="415"/>
        <v>18200</v>
      </c>
      <c r="BZ181" s="16">
        <f t="shared" si="378"/>
        <v>15.532999999999999</v>
      </c>
      <c r="CA181" s="17">
        <f t="shared" si="379"/>
        <v>262.45100000000002</v>
      </c>
    </row>
    <row r="182" spans="1:79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14.05</v>
      </c>
      <c r="V182" s="7">
        <v>157.36000000000001</v>
      </c>
      <c r="W182" s="46">
        <f t="shared" si="410"/>
        <v>11200.000000000002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47">
        <v>0</v>
      </c>
      <c r="BU182" s="7">
        <v>0</v>
      </c>
      <c r="BV182" s="46">
        <v>0</v>
      </c>
      <c r="BW182" s="47">
        <v>0</v>
      </c>
      <c r="BX182" s="7">
        <v>0</v>
      </c>
      <c r="BY182" s="46">
        <v>0</v>
      </c>
      <c r="BZ182" s="16">
        <f t="shared" si="378"/>
        <v>14.05</v>
      </c>
      <c r="CA182" s="17">
        <f t="shared" si="379"/>
        <v>157.36000000000001</v>
      </c>
    </row>
    <row r="183" spans="1:79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7.1499999999999994E-2</v>
      </c>
      <c r="J183" s="7">
        <v>4.5209999999999999</v>
      </c>
      <c r="K183" s="46">
        <f t="shared" si="409"/>
        <v>63230.769230769234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37</v>
      </c>
      <c r="V183" s="7">
        <v>414.4</v>
      </c>
      <c r="W183" s="46">
        <f t="shared" si="410"/>
        <v>11200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47">
        <v>0</v>
      </c>
      <c r="BU183" s="7">
        <v>0</v>
      </c>
      <c r="BV183" s="46">
        <v>0</v>
      </c>
      <c r="BW183" s="47">
        <v>0</v>
      </c>
      <c r="BX183" s="7">
        <v>0</v>
      </c>
      <c r="BY183" s="46">
        <v>0</v>
      </c>
      <c r="BZ183" s="16">
        <f t="shared" si="378"/>
        <v>37.0715</v>
      </c>
      <c r="CA183" s="17">
        <f t="shared" si="379"/>
        <v>418.92099999999999</v>
      </c>
    </row>
    <row r="184" spans="1:79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6.15</v>
      </c>
      <c r="V184" s="7">
        <v>68.92</v>
      </c>
      <c r="W184" s="46">
        <f t="shared" si="410"/>
        <v>11206.504065040652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1.31</v>
      </c>
      <c r="AT184" s="7">
        <v>24.58</v>
      </c>
      <c r="AU184" s="46">
        <f t="shared" ref="AU184:AU186" si="416">AT184/AS184*1000</f>
        <v>18763.358778625952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47">
        <v>0</v>
      </c>
      <c r="BU184" s="7">
        <v>0</v>
      </c>
      <c r="BV184" s="46">
        <v>0</v>
      </c>
      <c r="BW184" s="47">
        <v>0</v>
      </c>
      <c r="BX184" s="7">
        <v>0</v>
      </c>
      <c r="BY184" s="46">
        <v>0</v>
      </c>
      <c r="BZ184" s="16">
        <f t="shared" si="378"/>
        <v>7.4600000000000009</v>
      </c>
      <c r="CA184" s="17">
        <f t="shared" si="379"/>
        <v>93.5</v>
      </c>
    </row>
    <row r="185" spans="1:79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0</v>
      </c>
      <c r="AW185" s="7">
        <v>0</v>
      </c>
      <c r="AX185" s="46">
        <v>0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47">
        <v>0</v>
      </c>
      <c r="BU185" s="7">
        <v>0</v>
      </c>
      <c r="BV185" s="46">
        <v>0</v>
      </c>
      <c r="BW185" s="47">
        <v>0</v>
      </c>
      <c r="BX185" s="7">
        <v>0</v>
      </c>
      <c r="BY185" s="46">
        <v>0</v>
      </c>
      <c r="BZ185" s="16">
        <f t="shared" si="378"/>
        <v>0</v>
      </c>
      <c r="CA185" s="17">
        <f t="shared" si="379"/>
        <v>0</v>
      </c>
    </row>
    <row r="186" spans="1:79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0.02</v>
      </c>
      <c r="AT186" s="7">
        <v>0.56999999999999995</v>
      </c>
      <c r="AU186" s="46">
        <f t="shared" si="416"/>
        <v>28499.999999999996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47">
        <v>0</v>
      </c>
      <c r="BU186" s="7">
        <v>0</v>
      </c>
      <c r="BV186" s="46">
        <v>0</v>
      </c>
      <c r="BW186" s="47">
        <v>0</v>
      </c>
      <c r="BX186" s="7">
        <v>0</v>
      </c>
      <c r="BY186" s="46">
        <v>0</v>
      </c>
      <c r="BZ186" s="16">
        <f t="shared" si="378"/>
        <v>0.02</v>
      </c>
      <c r="CA186" s="17">
        <f t="shared" si="379"/>
        <v>0.56999999999999995</v>
      </c>
    </row>
    <row r="187" spans="1:79" ht="15" thickBot="1" x14ac:dyDescent="0.35">
      <c r="A187" s="57"/>
      <c r="B187" s="58" t="s">
        <v>17</v>
      </c>
      <c r="C187" s="48">
        <f t="shared" ref="C187:D187" si="417">SUM(C175:C186)</f>
        <v>0</v>
      </c>
      <c r="D187" s="41">
        <f t="shared" si="417"/>
        <v>0</v>
      </c>
      <c r="E187" s="49"/>
      <c r="F187" s="48">
        <f t="shared" ref="F187:G187" si="418">SUM(F175:F186)</f>
        <v>0</v>
      </c>
      <c r="G187" s="41">
        <f t="shared" si="418"/>
        <v>0</v>
      </c>
      <c r="H187" s="49"/>
      <c r="I187" s="48">
        <f t="shared" ref="I187:J187" si="419">SUM(I175:I186)</f>
        <v>0.37118000000000001</v>
      </c>
      <c r="J187" s="41">
        <f t="shared" si="419"/>
        <v>23.030999999999999</v>
      </c>
      <c r="K187" s="49"/>
      <c r="L187" s="48">
        <f t="shared" ref="L187:M187" si="420">SUM(L175:L186)</f>
        <v>0</v>
      </c>
      <c r="M187" s="41">
        <f t="shared" si="420"/>
        <v>0</v>
      </c>
      <c r="N187" s="49"/>
      <c r="O187" s="48">
        <f t="shared" ref="O187:P187" si="421">SUM(O175:O186)</f>
        <v>0</v>
      </c>
      <c r="P187" s="41">
        <f t="shared" si="421"/>
        <v>0</v>
      </c>
      <c r="Q187" s="49"/>
      <c r="R187" s="48">
        <f t="shared" ref="R187:S187" si="422">SUM(R175:R186)</f>
        <v>0</v>
      </c>
      <c r="S187" s="41">
        <f t="shared" si="422"/>
        <v>0</v>
      </c>
      <c r="T187" s="49"/>
      <c r="U187" s="48">
        <f t="shared" ref="U187:V187" si="423">SUM(U175:U186)</f>
        <v>89.367610000000013</v>
      </c>
      <c r="V187" s="41">
        <f t="shared" si="423"/>
        <v>983.74099999999987</v>
      </c>
      <c r="W187" s="49"/>
      <c r="X187" s="48">
        <f t="shared" ref="X187:Y187" si="424">SUM(X175:X186)</f>
        <v>0</v>
      </c>
      <c r="Y187" s="41">
        <f t="shared" si="424"/>
        <v>0</v>
      </c>
      <c r="Z187" s="49"/>
      <c r="AA187" s="48">
        <f t="shared" ref="AA187:AB187" si="425">SUM(AA175:AA186)</f>
        <v>0</v>
      </c>
      <c r="AB187" s="41">
        <f t="shared" si="425"/>
        <v>0</v>
      </c>
      <c r="AC187" s="49"/>
      <c r="AD187" s="48">
        <f t="shared" ref="AD187:AE187" si="426">SUM(AD175:AD186)</f>
        <v>0</v>
      </c>
      <c r="AE187" s="41">
        <f t="shared" si="426"/>
        <v>0</v>
      </c>
      <c r="AF187" s="49"/>
      <c r="AG187" s="48">
        <f t="shared" ref="AG187:AH187" si="427">SUM(AG175:AG186)</f>
        <v>0.49</v>
      </c>
      <c r="AH187" s="41">
        <f t="shared" si="427"/>
        <v>23.83</v>
      </c>
      <c r="AI187" s="49"/>
      <c r="AJ187" s="48">
        <f t="shared" ref="AJ187:AK187" si="428">SUM(AJ175:AJ186)</f>
        <v>0</v>
      </c>
      <c r="AK187" s="41">
        <f t="shared" si="428"/>
        <v>0</v>
      </c>
      <c r="AL187" s="49"/>
      <c r="AM187" s="48">
        <f t="shared" ref="AM187:AN187" si="429">SUM(AM175:AM186)</f>
        <v>0</v>
      </c>
      <c r="AN187" s="41">
        <f t="shared" si="429"/>
        <v>0</v>
      </c>
      <c r="AO187" s="49"/>
      <c r="AP187" s="48">
        <f t="shared" ref="AP187:AQ187" si="430">SUM(AP175:AP186)</f>
        <v>0</v>
      </c>
      <c r="AQ187" s="41">
        <f t="shared" si="430"/>
        <v>0</v>
      </c>
      <c r="AR187" s="49"/>
      <c r="AS187" s="48">
        <f t="shared" ref="AS187:AT187" si="431">SUM(AS175:AS186)</f>
        <v>1.33</v>
      </c>
      <c r="AT187" s="41">
        <f t="shared" si="431"/>
        <v>25.15</v>
      </c>
      <c r="AU187" s="49"/>
      <c r="AV187" s="48">
        <f t="shared" ref="AV187:AW187" si="432">SUM(AV175:AV186)</f>
        <v>3.628E-2</v>
      </c>
      <c r="AW187" s="41">
        <f t="shared" si="432"/>
        <v>3.1870000000000003</v>
      </c>
      <c r="AX187" s="49"/>
      <c r="AY187" s="48">
        <f t="shared" ref="AY187:AZ187" si="433">SUM(AY175:AY186)</f>
        <v>0</v>
      </c>
      <c r="AZ187" s="41">
        <f t="shared" si="433"/>
        <v>0</v>
      </c>
      <c r="BA187" s="49"/>
      <c r="BB187" s="48">
        <f t="shared" ref="BB187:BC187" si="434">SUM(BB175:BB186)</f>
        <v>0</v>
      </c>
      <c r="BC187" s="41">
        <f t="shared" si="434"/>
        <v>0</v>
      </c>
      <c r="BD187" s="49"/>
      <c r="BE187" s="48">
        <f t="shared" ref="BE187:BF187" si="435">SUM(BE175:BE186)</f>
        <v>0</v>
      </c>
      <c r="BF187" s="41">
        <f t="shared" si="435"/>
        <v>0</v>
      </c>
      <c r="BG187" s="49"/>
      <c r="BH187" s="48">
        <f t="shared" ref="BH187:BI187" si="436">SUM(BH175:BH186)</f>
        <v>0</v>
      </c>
      <c r="BI187" s="41">
        <f t="shared" si="436"/>
        <v>0</v>
      </c>
      <c r="BJ187" s="49"/>
      <c r="BK187" s="48">
        <f t="shared" ref="BK187:BL187" si="437">SUM(BK175:BK186)</f>
        <v>0</v>
      </c>
      <c r="BL187" s="41">
        <f t="shared" si="437"/>
        <v>0</v>
      </c>
      <c r="BM187" s="49"/>
      <c r="BN187" s="48">
        <f t="shared" ref="BN187:BO187" si="438">SUM(BN175:BN186)</f>
        <v>0</v>
      </c>
      <c r="BO187" s="41">
        <f t="shared" si="438"/>
        <v>0</v>
      </c>
      <c r="BP187" s="49"/>
      <c r="BQ187" s="48">
        <f t="shared" ref="BQ187:BR187" si="439">SUM(BQ175:BQ186)</f>
        <v>0</v>
      </c>
      <c r="BR187" s="41">
        <f t="shared" si="439"/>
        <v>0</v>
      </c>
      <c r="BS187" s="49"/>
      <c r="BT187" s="48">
        <f t="shared" ref="BT187:BU187" si="440">SUM(BT175:BT186)</f>
        <v>2.1999999999999999E-2</v>
      </c>
      <c r="BU187" s="41">
        <f t="shared" si="440"/>
        <v>0.255</v>
      </c>
      <c r="BV187" s="49"/>
      <c r="BW187" s="48">
        <f t="shared" ref="BW187:BX187" si="441">SUM(BW175:BW186)</f>
        <v>30</v>
      </c>
      <c r="BX187" s="41">
        <f t="shared" si="441"/>
        <v>546</v>
      </c>
      <c r="BY187" s="49"/>
      <c r="BZ187" s="42">
        <f t="shared" si="378"/>
        <v>121.61707000000001</v>
      </c>
      <c r="CA187" s="43">
        <f t="shared" si="379"/>
        <v>1605.1939999999997</v>
      </c>
    </row>
    <row r="188" spans="1:79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47">
        <v>0</v>
      </c>
      <c r="BU188" s="7">
        <v>0</v>
      </c>
      <c r="BV188" s="46">
        <v>0</v>
      </c>
      <c r="BW188" s="47">
        <v>0</v>
      </c>
      <c r="BX188" s="7">
        <v>0</v>
      </c>
      <c r="BY188" s="46">
        <v>0</v>
      </c>
      <c r="BZ188" s="16">
        <f t="shared" ref="BZ188:BZ200" si="442">SUM(BW188,BT188,BN188,BB188,AS188,AM188,AA188,R188,F188,BQ188,BE188,BK188,BH188,O188,C188+U188+I188+AG188+AV188+AJ188+X188)+AY188+AP188+L188+AD188</f>
        <v>0</v>
      </c>
      <c r="CA188" s="17">
        <f t="shared" ref="CA188:CA200" si="443">SUM(BX188,BU188,BO188,BC188,AT188,AN188,AB188,S188,G188,BR188,BF188,BL188,BI188,P188,D188+V188+J188+AH188+AW188+AK188+Y188)+AZ188+AQ188+M188+AE188</f>
        <v>0</v>
      </c>
    </row>
    <row r="189" spans="1:79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2E-3</v>
      </c>
      <c r="AT189" s="7">
        <v>0.19800000000000001</v>
      </c>
      <c r="AU189" s="46">
        <f t="shared" ref="AU189" si="444">AT189/AS189*1000</f>
        <v>99000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47">
        <v>0</v>
      </c>
      <c r="BU189" s="7">
        <v>0</v>
      </c>
      <c r="BV189" s="46">
        <v>0</v>
      </c>
      <c r="BW189" s="47">
        <v>0</v>
      </c>
      <c r="BX189" s="7">
        <v>0</v>
      </c>
      <c r="BY189" s="46">
        <v>0</v>
      </c>
      <c r="BZ189" s="16">
        <f t="shared" si="442"/>
        <v>2E-3</v>
      </c>
      <c r="CA189" s="17">
        <f t="shared" si="443"/>
        <v>0.19800000000000001</v>
      </c>
    </row>
    <row r="190" spans="1:79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47">
        <v>0</v>
      </c>
      <c r="BU190" s="7">
        <v>0</v>
      </c>
      <c r="BV190" s="46">
        <v>0</v>
      </c>
      <c r="BW190" s="47">
        <v>0</v>
      </c>
      <c r="BX190" s="7">
        <v>0</v>
      </c>
      <c r="BY190" s="46">
        <v>0</v>
      </c>
      <c r="BZ190" s="16">
        <f t="shared" si="442"/>
        <v>0</v>
      </c>
      <c r="CA190" s="17">
        <f t="shared" si="443"/>
        <v>0</v>
      </c>
    </row>
    <row r="191" spans="1:79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0</v>
      </c>
      <c r="M191" s="7">
        <v>0</v>
      </c>
      <c r="N191" s="46">
        <v>0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47">
        <v>0</v>
      </c>
      <c r="BU191" s="7">
        <v>0</v>
      </c>
      <c r="BV191" s="46">
        <v>0</v>
      </c>
      <c r="BW191" s="47">
        <v>0</v>
      </c>
      <c r="BX191" s="7">
        <v>0</v>
      </c>
      <c r="BY191" s="46">
        <v>0</v>
      </c>
      <c r="BZ191" s="16">
        <f t="shared" si="442"/>
        <v>0</v>
      </c>
      <c r="CA191" s="17">
        <f t="shared" si="443"/>
        <v>0</v>
      </c>
    </row>
    <row r="192" spans="1:79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445">IF(C192=0,0,D192/C192*1000)</f>
        <v>0</v>
      </c>
      <c r="F192" s="47">
        <v>0</v>
      </c>
      <c r="G192" s="7">
        <v>0</v>
      </c>
      <c r="H192" s="46">
        <f t="shared" si="445"/>
        <v>0</v>
      </c>
      <c r="I192" s="47">
        <v>0</v>
      </c>
      <c r="J192" s="7">
        <v>0</v>
      </c>
      <c r="K192" s="46">
        <f t="shared" si="445"/>
        <v>0</v>
      </c>
      <c r="L192" s="47">
        <v>0</v>
      </c>
      <c r="M192" s="7">
        <v>0</v>
      </c>
      <c r="N192" s="46">
        <f t="shared" si="445"/>
        <v>0</v>
      </c>
      <c r="O192" s="47">
        <v>0</v>
      </c>
      <c r="P192" s="7">
        <v>0</v>
      </c>
      <c r="Q192" s="46">
        <f t="shared" si="445"/>
        <v>0</v>
      </c>
      <c r="R192" s="47">
        <v>0</v>
      </c>
      <c r="S192" s="7">
        <v>0</v>
      </c>
      <c r="T192" s="46">
        <f t="shared" si="445"/>
        <v>0</v>
      </c>
      <c r="U192" s="47">
        <v>0</v>
      </c>
      <c r="V192" s="7">
        <v>0</v>
      </c>
      <c r="W192" s="46">
        <f t="shared" si="445"/>
        <v>0</v>
      </c>
      <c r="X192" s="47">
        <v>0</v>
      </c>
      <c r="Y192" s="7">
        <v>0</v>
      </c>
      <c r="Z192" s="46">
        <f t="shared" si="445"/>
        <v>0</v>
      </c>
      <c r="AA192" s="47">
        <v>0</v>
      </c>
      <c r="AB192" s="7">
        <v>0</v>
      </c>
      <c r="AC192" s="46">
        <f t="shared" si="445"/>
        <v>0</v>
      </c>
      <c r="AD192" s="47">
        <v>0</v>
      </c>
      <c r="AE192" s="7">
        <v>0</v>
      </c>
      <c r="AF192" s="46">
        <f t="shared" si="445"/>
        <v>0</v>
      </c>
      <c r="AG192" s="47">
        <v>0</v>
      </c>
      <c r="AH192" s="7">
        <v>0</v>
      </c>
      <c r="AI192" s="46">
        <f t="shared" si="445"/>
        <v>0</v>
      </c>
      <c r="AJ192" s="47">
        <v>0</v>
      </c>
      <c r="AK192" s="7">
        <v>0</v>
      </c>
      <c r="AL192" s="46">
        <f t="shared" si="445"/>
        <v>0</v>
      </c>
      <c r="AM192" s="47">
        <v>0</v>
      </c>
      <c r="AN192" s="7">
        <v>0</v>
      </c>
      <c r="AO192" s="46">
        <f t="shared" si="445"/>
        <v>0</v>
      </c>
      <c r="AP192" s="47">
        <v>0</v>
      </c>
      <c r="AQ192" s="7">
        <v>0</v>
      </c>
      <c r="AR192" s="46">
        <f t="shared" si="445"/>
        <v>0</v>
      </c>
      <c r="AS192" s="47">
        <v>0</v>
      </c>
      <c r="AT192" s="7">
        <v>0</v>
      </c>
      <c r="AU192" s="46">
        <f t="shared" si="445"/>
        <v>0</v>
      </c>
      <c r="AV192" s="47">
        <v>0.52882000000000007</v>
      </c>
      <c r="AW192" s="7">
        <v>11.704000000000001</v>
      </c>
      <c r="AX192" s="46">
        <f t="shared" si="445"/>
        <v>22132.294542566466</v>
      </c>
      <c r="AY192" s="47">
        <v>0</v>
      </c>
      <c r="AZ192" s="7">
        <v>0</v>
      </c>
      <c r="BA192" s="46">
        <f t="shared" si="445"/>
        <v>0</v>
      </c>
      <c r="BB192" s="47">
        <v>0</v>
      </c>
      <c r="BC192" s="7">
        <v>0</v>
      </c>
      <c r="BD192" s="46">
        <f t="shared" si="445"/>
        <v>0</v>
      </c>
      <c r="BE192" s="47">
        <v>0</v>
      </c>
      <c r="BF192" s="7">
        <v>0</v>
      </c>
      <c r="BG192" s="46">
        <f t="shared" si="445"/>
        <v>0</v>
      </c>
      <c r="BH192" s="47">
        <v>0</v>
      </c>
      <c r="BI192" s="7">
        <v>0</v>
      </c>
      <c r="BJ192" s="46">
        <f t="shared" si="445"/>
        <v>0</v>
      </c>
      <c r="BK192" s="47">
        <v>0</v>
      </c>
      <c r="BL192" s="7">
        <v>0</v>
      </c>
      <c r="BM192" s="46">
        <f t="shared" si="445"/>
        <v>0</v>
      </c>
      <c r="BN192" s="47">
        <v>0</v>
      </c>
      <c r="BO192" s="7">
        <v>0</v>
      </c>
      <c r="BP192" s="46">
        <f t="shared" si="445"/>
        <v>0</v>
      </c>
      <c r="BQ192" s="47">
        <v>0</v>
      </c>
      <c r="BR192" s="7">
        <v>0</v>
      </c>
      <c r="BS192" s="46">
        <f t="shared" ref="BS192:BY199" si="446">IF(BQ192=0,0,BR192/BQ192*1000)</f>
        <v>0</v>
      </c>
      <c r="BT192" s="47">
        <v>0</v>
      </c>
      <c r="BU192" s="7">
        <v>0</v>
      </c>
      <c r="BV192" s="46">
        <f t="shared" si="446"/>
        <v>0</v>
      </c>
      <c r="BW192" s="47">
        <v>0</v>
      </c>
      <c r="BX192" s="7">
        <v>0</v>
      </c>
      <c r="BY192" s="46">
        <f t="shared" si="446"/>
        <v>0</v>
      </c>
      <c r="BZ192" s="16">
        <f t="shared" si="442"/>
        <v>0.52882000000000007</v>
      </c>
      <c r="CA192" s="17">
        <f t="shared" si="443"/>
        <v>11.704000000000001</v>
      </c>
    </row>
    <row r="193" spans="1:79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445"/>
        <v>0</v>
      </c>
      <c r="F193" s="47">
        <v>0</v>
      </c>
      <c r="G193" s="7">
        <v>0</v>
      </c>
      <c r="H193" s="46">
        <f t="shared" si="445"/>
        <v>0</v>
      </c>
      <c r="I193" s="47">
        <v>0</v>
      </c>
      <c r="J193" s="7">
        <v>0</v>
      </c>
      <c r="K193" s="46">
        <f t="shared" si="445"/>
        <v>0</v>
      </c>
      <c r="L193" s="47">
        <v>0</v>
      </c>
      <c r="M193" s="7">
        <v>0</v>
      </c>
      <c r="N193" s="46">
        <f t="shared" si="445"/>
        <v>0</v>
      </c>
      <c r="O193" s="47">
        <v>0</v>
      </c>
      <c r="P193" s="7">
        <v>0</v>
      </c>
      <c r="Q193" s="46">
        <f t="shared" si="445"/>
        <v>0</v>
      </c>
      <c r="R193" s="47">
        <v>0</v>
      </c>
      <c r="S193" s="7">
        <v>0</v>
      </c>
      <c r="T193" s="46">
        <f t="shared" si="445"/>
        <v>0</v>
      </c>
      <c r="U193" s="47">
        <v>0</v>
      </c>
      <c r="V193" s="7">
        <v>0</v>
      </c>
      <c r="W193" s="46">
        <f t="shared" si="445"/>
        <v>0</v>
      </c>
      <c r="X193" s="47">
        <v>0</v>
      </c>
      <c r="Y193" s="7">
        <v>0</v>
      </c>
      <c r="Z193" s="46">
        <f t="shared" si="445"/>
        <v>0</v>
      </c>
      <c r="AA193" s="47">
        <v>0</v>
      </c>
      <c r="AB193" s="7">
        <v>0</v>
      </c>
      <c r="AC193" s="46">
        <f t="shared" si="445"/>
        <v>0</v>
      </c>
      <c r="AD193" s="47">
        <v>0</v>
      </c>
      <c r="AE193" s="7">
        <v>0</v>
      </c>
      <c r="AF193" s="46">
        <f t="shared" si="445"/>
        <v>0</v>
      </c>
      <c r="AG193" s="47">
        <v>0</v>
      </c>
      <c r="AH193" s="7">
        <v>0</v>
      </c>
      <c r="AI193" s="46">
        <f t="shared" si="445"/>
        <v>0</v>
      </c>
      <c r="AJ193" s="47">
        <v>0</v>
      </c>
      <c r="AK193" s="7">
        <v>0</v>
      </c>
      <c r="AL193" s="46">
        <f t="shared" si="445"/>
        <v>0</v>
      </c>
      <c r="AM193" s="47">
        <v>0</v>
      </c>
      <c r="AN193" s="7">
        <v>0</v>
      </c>
      <c r="AO193" s="46">
        <f t="shared" si="445"/>
        <v>0</v>
      </c>
      <c r="AP193" s="47">
        <v>0</v>
      </c>
      <c r="AQ193" s="7">
        <v>0</v>
      </c>
      <c r="AR193" s="46">
        <f t="shared" si="445"/>
        <v>0</v>
      </c>
      <c r="AS193" s="47">
        <v>0</v>
      </c>
      <c r="AT193" s="7">
        <v>0</v>
      </c>
      <c r="AU193" s="46">
        <f t="shared" si="445"/>
        <v>0</v>
      </c>
      <c r="AV193" s="47">
        <v>0</v>
      </c>
      <c r="AW193" s="7">
        <v>0</v>
      </c>
      <c r="AX193" s="46">
        <f t="shared" si="445"/>
        <v>0</v>
      </c>
      <c r="AY193" s="47">
        <v>0</v>
      </c>
      <c r="AZ193" s="7">
        <v>0</v>
      </c>
      <c r="BA193" s="46">
        <f t="shared" si="445"/>
        <v>0</v>
      </c>
      <c r="BB193" s="47">
        <v>0</v>
      </c>
      <c r="BC193" s="7">
        <v>0</v>
      </c>
      <c r="BD193" s="46">
        <f t="shared" si="445"/>
        <v>0</v>
      </c>
      <c r="BE193" s="47">
        <v>0</v>
      </c>
      <c r="BF193" s="7">
        <v>0</v>
      </c>
      <c r="BG193" s="46">
        <f t="shared" si="445"/>
        <v>0</v>
      </c>
      <c r="BH193" s="47">
        <v>0</v>
      </c>
      <c r="BI193" s="7">
        <v>0</v>
      </c>
      <c r="BJ193" s="46">
        <f t="shared" si="445"/>
        <v>0</v>
      </c>
      <c r="BK193" s="47">
        <v>0</v>
      </c>
      <c r="BL193" s="7">
        <v>0</v>
      </c>
      <c r="BM193" s="46">
        <f t="shared" si="445"/>
        <v>0</v>
      </c>
      <c r="BN193" s="47">
        <v>0</v>
      </c>
      <c r="BO193" s="7">
        <v>0</v>
      </c>
      <c r="BP193" s="46">
        <f t="shared" si="445"/>
        <v>0</v>
      </c>
      <c r="BQ193" s="47">
        <v>0</v>
      </c>
      <c r="BR193" s="7">
        <v>0</v>
      </c>
      <c r="BS193" s="46">
        <f t="shared" si="446"/>
        <v>0</v>
      </c>
      <c r="BT193" s="47">
        <v>0</v>
      </c>
      <c r="BU193" s="7">
        <v>0</v>
      </c>
      <c r="BV193" s="46">
        <f t="shared" si="446"/>
        <v>0</v>
      </c>
      <c r="BW193" s="47">
        <v>0</v>
      </c>
      <c r="BX193" s="7">
        <v>0</v>
      </c>
      <c r="BY193" s="46">
        <f t="shared" si="446"/>
        <v>0</v>
      </c>
      <c r="BZ193" s="16">
        <f t="shared" si="442"/>
        <v>0</v>
      </c>
      <c r="CA193" s="17">
        <f t="shared" si="443"/>
        <v>0</v>
      </c>
    </row>
    <row r="194" spans="1:79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445"/>
        <v>0</v>
      </c>
      <c r="F194" s="47">
        <v>0</v>
      </c>
      <c r="G194" s="7">
        <v>0</v>
      </c>
      <c r="H194" s="46">
        <f t="shared" si="445"/>
        <v>0</v>
      </c>
      <c r="I194" s="47">
        <v>0</v>
      </c>
      <c r="J194" s="7">
        <v>0</v>
      </c>
      <c r="K194" s="46">
        <f t="shared" si="445"/>
        <v>0</v>
      </c>
      <c r="L194" s="47">
        <v>0</v>
      </c>
      <c r="M194" s="7">
        <v>0</v>
      </c>
      <c r="N194" s="46">
        <f t="shared" si="445"/>
        <v>0</v>
      </c>
      <c r="O194" s="47">
        <v>0</v>
      </c>
      <c r="P194" s="7">
        <v>0</v>
      </c>
      <c r="Q194" s="46">
        <f t="shared" si="445"/>
        <v>0</v>
      </c>
      <c r="R194" s="47">
        <v>0</v>
      </c>
      <c r="S194" s="7">
        <v>0</v>
      </c>
      <c r="T194" s="46">
        <f t="shared" si="445"/>
        <v>0</v>
      </c>
      <c r="U194" s="47">
        <v>0.16</v>
      </c>
      <c r="V194" s="7">
        <v>2.605</v>
      </c>
      <c r="W194" s="46">
        <f t="shared" si="445"/>
        <v>16281.25</v>
      </c>
      <c r="X194" s="47">
        <v>0</v>
      </c>
      <c r="Y194" s="7">
        <v>0</v>
      </c>
      <c r="Z194" s="46">
        <f t="shared" si="445"/>
        <v>0</v>
      </c>
      <c r="AA194" s="47">
        <v>0</v>
      </c>
      <c r="AB194" s="7">
        <v>0</v>
      </c>
      <c r="AC194" s="46">
        <f t="shared" si="445"/>
        <v>0</v>
      </c>
      <c r="AD194" s="47">
        <v>0</v>
      </c>
      <c r="AE194" s="7">
        <v>0</v>
      </c>
      <c r="AF194" s="46">
        <f t="shared" si="445"/>
        <v>0</v>
      </c>
      <c r="AG194" s="47">
        <v>0</v>
      </c>
      <c r="AH194" s="7">
        <v>0</v>
      </c>
      <c r="AI194" s="46">
        <f t="shared" si="445"/>
        <v>0</v>
      </c>
      <c r="AJ194" s="47">
        <v>0</v>
      </c>
      <c r="AK194" s="7">
        <v>0</v>
      </c>
      <c r="AL194" s="46">
        <f t="shared" si="445"/>
        <v>0</v>
      </c>
      <c r="AM194" s="47">
        <v>0</v>
      </c>
      <c r="AN194" s="7">
        <v>0</v>
      </c>
      <c r="AO194" s="46">
        <f t="shared" si="445"/>
        <v>0</v>
      </c>
      <c r="AP194" s="47">
        <v>0</v>
      </c>
      <c r="AQ194" s="7">
        <v>0</v>
      </c>
      <c r="AR194" s="46">
        <f t="shared" si="445"/>
        <v>0</v>
      </c>
      <c r="AS194" s="47">
        <v>0</v>
      </c>
      <c r="AT194" s="7">
        <v>0</v>
      </c>
      <c r="AU194" s="46">
        <f t="shared" si="445"/>
        <v>0</v>
      </c>
      <c r="AV194" s="47">
        <v>0</v>
      </c>
      <c r="AW194" s="7">
        <v>0</v>
      </c>
      <c r="AX194" s="46">
        <f t="shared" si="445"/>
        <v>0</v>
      </c>
      <c r="AY194" s="47">
        <v>0</v>
      </c>
      <c r="AZ194" s="7">
        <v>0</v>
      </c>
      <c r="BA194" s="46">
        <f t="shared" si="445"/>
        <v>0</v>
      </c>
      <c r="BB194" s="47">
        <v>0</v>
      </c>
      <c r="BC194" s="7">
        <v>0</v>
      </c>
      <c r="BD194" s="46">
        <f t="shared" si="445"/>
        <v>0</v>
      </c>
      <c r="BE194" s="47">
        <v>0</v>
      </c>
      <c r="BF194" s="7">
        <v>0</v>
      </c>
      <c r="BG194" s="46">
        <f t="shared" si="445"/>
        <v>0</v>
      </c>
      <c r="BH194" s="47">
        <v>0</v>
      </c>
      <c r="BI194" s="7">
        <v>0</v>
      </c>
      <c r="BJ194" s="46">
        <f t="shared" si="445"/>
        <v>0</v>
      </c>
      <c r="BK194" s="47">
        <v>0</v>
      </c>
      <c r="BL194" s="7">
        <v>0</v>
      </c>
      <c r="BM194" s="46">
        <f t="shared" si="445"/>
        <v>0</v>
      </c>
      <c r="BN194" s="47">
        <v>0</v>
      </c>
      <c r="BO194" s="7">
        <v>0</v>
      </c>
      <c r="BP194" s="46">
        <f t="shared" si="445"/>
        <v>0</v>
      </c>
      <c r="BQ194" s="47">
        <v>0</v>
      </c>
      <c r="BR194" s="7">
        <v>0</v>
      </c>
      <c r="BS194" s="46">
        <f t="shared" si="446"/>
        <v>0</v>
      </c>
      <c r="BT194" s="47">
        <v>0</v>
      </c>
      <c r="BU194" s="7">
        <v>0</v>
      </c>
      <c r="BV194" s="46">
        <f t="shared" si="446"/>
        <v>0</v>
      </c>
      <c r="BW194" s="47">
        <v>0</v>
      </c>
      <c r="BX194" s="7">
        <v>0</v>
      </c>
      <c r="BY194" s="46">
        <f t="shared" si="446"/>
        <v>0</v>
      </c>
      <c r="BZ194" s="16">
        <f t="shared" si="442"/>
        <v>0.16</v>
      </c>
      <c r="CA194" s="17">
        <f t="shared" si="443"/>
        <v>2.605</v>
      </c>
    </row>
    <row r="195" spans="1:79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445"/>
        <v>0</v>
      </c>
      <c r="F195" s="47">
        <v>0</v>
      </c>
      <c r="G195" s="7">
        <v>0</v>
      </c>
      <c r="H195" s="46">
        <f t="shared" si="445"/>
        <v>0</v>
      </c>
      <c r="I195" s="77">
        <v>1E-3</v>
      </c>
      <c r="J195" s="78">
        <v>0.16700000000000001</v>
      </c>
      <c r="K195" s="46">
        <f t="shared" si="445"/>
        <v>167000</v>
      </c>
      <c r="L195" s="47">
        <v>0</v>
      </c>
      <c r="M195" s="7">
        <v>0</v>
      </c>
      <c r="N195" s="46">
        <f t="shared" si="445"/>
        <v>0</v>
      </c>
      <c r="O195" s="47">
        <v>0</v>
      </c>
      <c r="P195" s="7">
        <v>0</v>
      </c>
      <c r="Q195" s="46">
        <f t="shared" si="445"/>
        <v>0</v>
      </c>
      <c r="R195" s="47">
        <v>0</v>
      </c>
      <c r="S195" s="7">
        <v>0</v>
      </c>
      <c r="T195" s="46">
        <f t="shared" si="445"/>
        <v>0</v>
      </c>
      <c r="U195" s="47">
        <v>0</v>
      </c>
      <c r="V195" s="7">
        <v>0</v>
      </c>
      <c r="W195" s="46">
        <f t="shared" si="445"/>
        <v>0</v>
      </c>
      <c r="X195" s="47">
        <v>0</v>
      </c>
      <c r="Y195" s="7">
        <v>0</v>
      </c>
      <c r="Z195" s="46">
        <f t="shared" si="445"/>
        <v>0</v>
      </c>
      <c r="AA195" s="47">
        <v>0</v>
      </c>
      <c r="AB195" s="7">
        <v>0</v>
      </c>
      <c r="AC195" s="46">
        <f t="shared" si="445"/>
        <v>0</v>
      </c>
      <c r="AD195" s="47">
        <v>0</v>
      </c>
      <c r="AE195" s="7">
        <v>0</v>
      </c>
      <c r="AF195" s="46">
        <f t="shared" si="445"/>
        <v>0</v>
      </c>
      <c r="AG195" s="47">
        <v>0</v>
      </c>
      <c r="AH195" s="7">
        <v>0</v>
      </c>
      <c r="AI195" s="46">
        <f t="shared" si="445"/>
        <v>0</v>
      </c>
      <c r="AJ195" s="47">
        <v>0</v>
      </c>
      <c r="AK195" s="7">
        <v>0</v>
      </c>
      <c r="AL195" s="46">
        <f t="shared" si="445"/>
        <v>0</v>
      </c>
      <c r="AM195" s="77">
        <v>1.2E-2</v>
      </c>
      <c r="AN195" s="78">
        <v>1.1000000000000001</v>
      </c>
      <c r="AO195" s="46">
        <f t="shared" si="445"/>
        <v>91666.666666666672</v>
      </c>
      <c r="AP195" s="47">
        <v>0</v>
      </c>
      <c r="AQ195" s="7">
        <v>0</v>
      </c>
      <c r="AR195" s="46">
        <f t="shared" si="445"/>
        <v>0</v>
      </c>
      <c r="AS195" s="47">
        <v>0</v>
      </c>
      <c r="AT195" s="7">
        <v>0</v>
      </c>
      <c r="AU195" s="46">
        <f t="shared" si="445"/>
        <v>0</v>
      </c>
      <c r="AV195" s="47">
        <v>0</v>
      </c>
      <c r="AW195" s="7">
        <v>0</v>
      </c>
      <c r="AX195" s="46">
        <f t="shared" si="445"/>
        <v>0</v>
      </c>
      <c r="AY195" s="47">
        <v>0</v>
      </c>
      <c r="AZ195" s="7">
        <v>0</v>
      </c>
      <c r="BA195" s="46">
        <f t="shared" si="445"/>
        <v>0</v>
      </c>
      <c r="BB195" s="47">
        <v>0</v>
      </c>
      <c r="BC195" s="7">
        <v>0</v>
      </c>
      <c r="BD195" s="46">
        <f t="shared" si="445"/>
        <v>0</v>
      </c>
      <c r="BE195" s="47">
        <v>0</v>
      </c>
      <c r="BF195" s="7">
        <v>0</v>
      </c>
      <c r="BG195" s="46">
        <f t="shared" si="445"/>
        <v>0</v>
      </c>
      <c r="BH195" s="47">
        <v>0</v>
      </c>
      <c r="BI195" s="7">
        <v>0</v>
      </c>
      <c r="BJ195" s="46">
        <f t="shared" si="445"/>
        <v>0</v>
      </c>
      <c r="BK195" s="47">
        <v>0</v>
      </c>
      <c r="BL195" s="7">
        <v>0</v>
      </c>
      <c r="BM195" s="46">
        <f t="shared" si="445"/>
        <v>0</v>
      </c>
      <c r="BN195" s="47">
        <v>0</v>
      </c>
      <c r="BO195" s="7">
        <v>0</v>
      </c>
      <c r="BP195" s="46">
        <f t="shared" si="445"/>
        <v>0</v>
      </c>
      <c r="BQ195" s="47">
        <v>0</v>
      </c>
      <c r="BR195" s="7">
        <v>0</v>
      </c>
      <c r="BS195" s="46">
        <f t="shared" si="446"/>
        <v>0</v>
      </c>
      <c r="BT195" s="47">
        <v>0</v>
      </c>
      <c r="BU195" s="7">
        <v>0</v>
      </c>
      <c r="BV195" s="46">
        <f t="shared" si="446"/>
        <v>0</v>
      </c>
      <c r="BW195" s="47">
        <v>0</v>
      </c>
      <c r="BX195" s="7">
        <v>0</v>
      </c>
      <c r="BY195" s="46">
        <f t="shared" si="446"/>
        <v>0</v>
      </c>
      <c r="BZ195" s="16">
        <f t="shared" si="442"/>
        <v>1.3000000000000001E-2</v>
      </c>
      <c r="CA195" s="17">
        <f t="shared" si="443"/>
        <v>1.2670000000000001</v>
      </c>
    </row>
    <row r="196" spans="1:79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445"/>
        <v>0</v>
      </c>
      <c r="F196" s="47">
        <v>0</v>
      </c>
      <c r="G196" s="7">
        <v>0</v>
      </c>
      <c r="H196" s="46">
        <f t="shared" si="445"/>
        <v>0</v>
      </c>
      <c r="I196" s="47">
        <v>0</v>
      </c>
      <c r="J196" s="7">
        <v>0</v>
      </c>
      <c r="K196" s="46">
        <f t="shared" si="445"/>
        <v>0</v>
      </c>
      <c r="L196" s="47">
        <v>0</v>
      </c>
      <c r="M196" s="7">
        <v>0</v>
      </c>
      <c r="N196" s="46">
        <f t="shared" si="445"/>
        <v>0</v>
      </c>
      <c r="O196" s="47">
        <v>0</v>
      </c>
      <c r="P196" s="7">
        <v>0</v>
      </c>
      <c r="Q196" s="46">
        <f t="shared" si="445"/>
        <v>0</v>
      </c>
      <c r="R196" s="47">
        <v>0</v>
      </c>
      <c r="S196" s="7">
        <v>0</v>
      </c>
      <c r="T196" s="46">
        <f t="shared" si="445"/>
        <v>0</v>
      </c>
      <c r="U196" s="47">
        <v>0</v>
      </c>
      <c r="V196" s="7">
        <v>0</v>
      </c>
      <c r="W196" s="46">
        <f t="shared" si="445"/>
        <v>0</v>
      </c>
      <c r="X196" s="47">
        <v>0</v>
      </c>
      <c r="Y196" s="7">
        <v>0</v>
      </c>
      <c r="Z196" s="46">
        <f t="shared" si="445"/>
        <v>0</v>
      </c>
      <c r="AA196" s="47">
        <v>0</v>
      </c>
      <c r="AB196" s="7">
        <v>0</v>
      </c>
      <c r="AC196" s="46">
        <f t="shared" si="445"/>
        <v>0</v>
      </c>
      <c r="AD196" s="47">
        <v>0</v>
      </c>
      <c r="AE196" s="7">
        <v>0</v>
      </c>
      <c r="AF196" s="46">
        <f t="shared" si="445"/>
        <v>0</v>
      </c>
      <c r="AG196" s="47">
        <v>0</v>
      </c>
      <c r="AH196" s="7">
        <v>0</v>
      </c>
      <c r="AI196" s="46">
        <f t="shared" si="445"/>
        <v>0</v>
      </c>
      <c r="AJ196" s="47">
        <v>0</v>
      </c>
      <c r="AK196" s="7">
        <v>0</v>
      </c>
      <c r="AL196" s="46">
        <f t="shared" si="445"/>
        <v>0</v>
      </c>
      <c r="AM196" s="47">
        <v>0</v>
      </c>
      <c r="AN196" s="7">
        <v>0</v>
      </c>
      <c r="AO196" s="46">
        <f t="shared" si="445"/>
        <v>0</v>
      </c>
      <c r="AP196" s="47">
        <v>0</v>
      </c>
      <c r="AQ196" s="7">
        <v>0</v>
      </c>
      <c r="AR196" s="46">
        <f t="shared" si="445"/>
        <v>0</v>
      </c>
      <c r="AS196" s="47">
        <v>0</v>
      </c>
      <c r="AT196" s="7">
        <v>0</v>
      </c>
      <c r="AU196" s="46">
        <f t="shared" si="445"/>
        <v>0</v>
      </c>
      <c r="AV196" s="47">
        <v>0</v>
      </c>
      <c r="AW196" s="7">
        <v>0</v>
      </c>
      <c r="AX196" s="46">
        <f t="shared" si="445"/>
        <v>0</v>
      </c>
      <c r="AY196" s="47">
        <v>0</v>
      </c>
      <c r="AZ196" s="7">
        <v>0</v>
      </c>
      <c r="BA196" s="46">
        <f t="shared" si="445"/>
        <v>0</v>
      </c>
      <c r="BB196" s="47">
        <v>0</v>
      </c>
      <c r="BC196" s="7">
        <v>0</v>
      </c>
      <c r="BD196" s="46">
        <f t="shared" si="445"/>
        <v>0</v>
      </c>
      <c r="BE196" s="47">
        <v>0</v>
      </c>
      <c r="BF196" s="7">
        <v>0</v>
      </c>
      <c r="BG196" s="46">
        <f t="shared" si="445"/>
        <v>0</v>
      </c>
      <c r="BH196" s="47">
        <v>0</v>
      </c>
      <c r="BI196" s="7">
        <v>0</v>
      </c>
      <c r="BJ196" s="46">
        <f t="shared" si="445"/>
        <v>0</v>
      </c>
      <c r="BK196" s="47">
        <v>0</v>
      </c>
      <c r="BL196" s="7">
        <v>0</v>
      </c>
      <c r="BM196" s="46">
        <f t="shared" si="445"/>
        <v>0</v>
      </c>
      <c r="BN196" s="47">
        <v>0</v>
      </c>
      <c r="BO196" s="7">
        <v>0</v>
      </c>
      <c r="BP196" s="46">
        <f t="shared" si="445"/>
        <v>0</v>
      </c>
      <c r="BQ196" s="47">
        <v>0</v>
      </c>
      <c r="BR196" s="7">
        <v>0</v>
      </c>
      <c r="BS196" s="46">
        <f t="shared" si="446"/>
        <v>0</v>
      </c>
      <c r="BT196" s="47">
        <v>0</v>
      </c>
      <c r="BU196" s="7">
        <v>0</v>
      </c>
      <c r="BV196" s="46">
        <f t="shared" si="446"/>
        <v>0</v>
      </c>
      <c r="BW196" s="47">
        <v>0</v>
      </c>
      <c r="BX196" s="7">
        <v>0</v>
      </c>
      <c r="BY196" s="46">
        <f t="shared" si="446"/>
        <v>0</v>
      </c>
      <c r="BZ196" s="16">
        <f t="shared" si="442"/>
        <v>0</v>
      </c>
      <c r="CA196" s="17">
        <f t="shared" si="443"/>
        <v>0</v>
      </c>
    </row>
    <row r="197" spans="1:79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445"/>
        <v>0</v>
      </c>
      <c r="F197" s="47">
        <v>0</v>
      </c>
      <c r="G197" s="7">
        <v>0</v>
      </c>
      <c r="H197" s="46">
        <f t="shared" si="445"/>
        <v>0</v>
      </c>
      <c r="I197" s="10">
        <v>1.0749999999999999E-2</v>
      </c>
      <c r="J197" s="81">
        <v>6.7869999999999999</v>
      </c>
      <c r="K197" s="46">
        <f t="shared" si="445"/>
        <v>631348.83720930235</v>
      </c>
      <c r="L197" s="47">
        <v>0</v>
      </c>
      <c r="M197" s="7">
        <v>0</v>
      </c>
      <c r="N197" s="46">
        <f t="shared" si="445"/>
        <v>0</v>
      </c>
      <c r="O197" s="47">
        <v>0</v>
      </c>
      <c r="P197" s="7">
        <v>0</v>
      </c>
      <c r="Q197" s="46">
        <f t="shared" si="445"/>
        <v>0</v>
      </c>
      <c r="R197" s="47">
        <v>0</v>
      </c>
      <c r="S197" s="7">
        <v>0</v>
      </c>
      <c r="T197" s="46">
        <f t="shared" si="445"/>
        <v>0</v>
      </c>
      <c r="U197" s="47">
        <v>0</v>
      </c>
      <c r="V197" s="7">
        <v>0</v>
      </c>
      <c r="W197" s="46">
        <f t="shared" si="445"/>
        <v>0</v>
      </c>
      <c r="X197" s="47">
        <v>0</v>
      </c>
      <c r="Y197" s="7">
        <v>0</v>
      </c>
      <c r="Z197" s="46">
        <f t="shared" si="445"/>
        <v>0</v>
      </c>
      <c r="AA197" s="47">
        <v>0</v>
      </c>
      <c r="AB197" s="7">
        <v>0</v>
      </c>
      <c r="AC197" s="46">
        <f t="shared" si="445"/>
        <v>0</v>
      </c>
      <c r="AD197" s="47">
        <v>0</v>
      </c>
      <c r="AE197" s="7">
        <v>0</v>
      </c>
      <c r="AF197" s="46">
        <f t="shared" si="445"/>
        <v>0</v>
      </c>
      <c r="AG197" s="47">
        <v>0</v>
      </c>
      <c r="AH197" s="7">
        <v>0</v>
      </c>
      <c r="AI197" s="46">
        <f t="shared" si="445"/>
        <v>0</v>
      </c>
      <c r="AJ197" s="47">
        <v>0</v>
      </c>
      <c r="AK197" s="7">
        <v>0</v>
      </c>
      <c r="AL197" s="46">
        <f t="shared" si="445"/>
        <v>0</v>
      </c>
      <c r="AM197" s="47">
        <v>0</v>
      </c>
      <c r="AN197" s="7">
        <v>0</v>
      </c>
      <c r="AO197" s="46">
        <f t="shared" si="445"/>
        <v>0</v>
      </c>
      <c r="AP197" s="47">
        <v>0</v>
      </c>
      <c r="AQ197" s="7">
        <v>0</v>
      </c>
      <c r="AR197" s="46">
        <f t="shared" si="445"/>
        <v>0</v>
      </c>
      <c r="AS197" s="47">
        <v>0</v>
      </c>
      <c r="AT197" s="7">
        <v>0</v>
      </c>
      <c r="AU197" s="46">
        <f t="shared" si="445"/>
        <v>0</v>
      </c>
      <c r="AV197" s="47">
        <v>0</v>
      </c>
      <c r="AW197" s="7">
        <v>0</v>
      </c>
      <c r="AX197" s="46">
        <f t="shared" si="445"/>
        <v>0</v>
      </c>
      <c r="AY197" s="47">
        <v>0</v>
      </c>
      <c r="AZ197" s="7">
        <v>0</v>
      </c>
      <c r="BA197" s="46">
        <f t="shared" si="445"/>
        <v>0</v>
      </c>
      <c r="BB197" s="47">
        <v>0</v>
      </c>
      <c r="BC197" s="7">
        <v>0</v>
      </c>
      <c r="BD197" s="46">
        <f t="shared" si="445"/>
        <v>0</v>
      </c>
      <c r="BE197" s="47">
        <v>0</v>
      </c>
      <c r="BF197" s="7">
        <v>0</v>
      </c>
      <c r="BG197" s="46">
        <f t="shared" si="445"/>
        <v>0</v>
      </c>
      <c r="BH197" s="47">
        <v>0</v>
      </c>
      <c r="BI197" s="7">
        <v>0</v>
      </c>
      <c r="BJ197" s="46">
        <f t="shared" si="445"/>
        <v>0</v>
      </c>
      <c r="BK197" s="47">
        <v>0</v>
      </c>
      <c r="BL197" s="7">
        <v>0</v>
      </c>
      <c r="BM197" s="46">
        <f t="shared" si="445"/>
        <v>0</v>
      </c>
      <c r="BN197" s="47">
        <v>0</v>
      </c>
      <c r="BO197" s="7">
        <v>0</v>
      </c>
      <c r="BP197" s="46">
        <f t="shared" si="445"/>
        <v>0</v>
      </c>
      <c r="BQ197" s="47">
        <v>0</v>
      </c>
      <c r="BR197" s="7">
        <v>0</v>
      </c>
      <c r="BS197" s="46">
        <f t="shared" si="446"/>
        <v>0</v>
      </c>
      <c r="BT197" s="47">
        <v>0</v>
      </c>
      <c r="BU197" s="7">
        <v>0</v>
      </c>
      <c r="BV197" s="46">
        <f t="shared" si="446"/>
        <v>0</v>
      </c>
      <c r="BW197" s="47">
        <v>0</v>
      </c>
      <c r="BX197" s="7">
        <v>0</v>
      </c>
      <c r="BY197" s="46">
        <f t="shared" si="446"/>
        <v>0</v>
      </c>
      <c r="BZ197" s="16">
        <f t="shared" si="442"/>
        <v>1.0749999999999999E-2</v>
      </c>
      <c r="CA197" s="17">
        <f t="shared" si="443"/>
        <v>6.7869999999999999</v>
      </c>
    </row>
    <row r="198" spans="1:79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445"/>
        <v>0</v>
      </c>
      <c r="F198" s="47">
        <v>0</v>
      </c>
      <c r="G198" s="7">
        <v>0</v>
      </c>
      <c r="H198" s="46">
        <f t="shared" si="445"/>
        <v>0</v>
      </c>
      <c r="I198" s="47">
        <v>0</v>
      </c>
      <c r="J198" s="7">
        <v>0</v>
      </c>
      <c r="K198" s="46">
        <f t="shared" si="445"/>
        <v>0</v>
      </c>
      <c r="L198" s="47">
        <v>0</v>
      </c>
      <c r="M198" s="7">
        <v>0</v>
      </c>
      <c r="N198" s="46">
        <f t="shared" si="445"/>
        <v>0</v>
      </c>
      <c r="O198" s="47">
        <v>0</v>
      </c>
      <c r="P198" s="7">
        <v>0</v>
      </c>
      <c r="Q198" s="46">
        <f t="shared" si="445"/>
        <v>0</v>
      </c>
      <c r="R198" s="47">
        <v>0</v>
      </c>
      <c r="S198" s="7">
        <v>0</v>
      </c>
      <c r="T198" s="46">
        <f t="shared" si="445"/>
        <v>0</v>
      </c>
      <c r="U198" s="47">
        <v>0</v>
      </c>
      <c r="V198" s="7">
        <v>0</v>
      </c>
      <c r="W198" s="46">
        <f t="shared" si="445"/>
        <v>0</v>
      </c>
      <c r="X198" s="47">
        <v>0</v>
      </c>
      <c r="Y198" s="7">
        <v>0</v>
      </c>
      <c r="Z198" s="46">
        <f t="shared" si="445"/>
        <v>0</v>
      </c>
      <c r="AA198" s="47">
        <v>0</v>
      </c>
      <c r="AB198" s="7">
        <v>0</v>
      </c>
      <c r="AC198" s="46">
        <f t="shared" si="445"/>
        <v>0</v>
      </c>
      <c r="AD198" s="47">
        <v>0</v>
      </c>
      <c r="AE198" s="7">
        <v>0</v>
      </c>
      <c r="AF198" s="46">
        <f t="shared" si="445"/>
        <v>0</v>
      </c>
      <c r="AG198" s="47">
        <v>0</v>
      </c>
      <c r="AH198" s="7">
        <v>0</v>
      </c>
      <c r="AI198" s="46">
        <f t="shared" si="445"/>
        <v>0</v>
      </c>
      <c r="AJ198" s="47">
        <v>0</v>
      </c>
      <c r="AK198" s="7">
        <v>0</v>
      </c>
      <c r="AL198" s="46">
        <f t="shared" si="445"/>
        <v>0</v>
      </c>
      <c r="AM198" s="47">
        <v>0</v>
      </c>
      <c r="AN198" s="7">
        <v>0</v>
      </c>
      <c r="AO198" s="46">
        <f t="shared" si="445"/>
        <v>0</v>
      </c>
      <c r="AP198" s="47">
        <v>0</v>
      </c>
      <c r="AQ198" s="7">
        <v>0</v>
      </c>
      <c r="AR198" s="46">
        <f t="shared" si="445"/>
        <v>0</v>
      </c>
      <c r="AS198" s="47">
        <v>0</v>
      </c>
      <c r="AT198" s="7">
        <v>0</v>
      </c>
      <c r="AU198" s="46">
        <f t="shared" si="445"/>
        <v>0</v>
      </c>
      <c r="AV198" s="47">
        <v>0</v>
      </c>
      <c r="AW198" s="7">
        <v>0</v>
      </c>
      <c r="AX198" s="46">
        <f t="shared" si="445"/>
        <v>0</v>
      </c>
      <c r="AY198" s="47">
        <v>0</v>
      </c>
      <c r="AZ198" s="7">
        <v>0</v>
      </c>
      <c r="BA198" s="46">
        <f t="shared" si="445"/>
        <v>0</v>
      </c>
      <c r="BB198" s="47">
        <v>0</v>
      </c>
      <c r="BC198" s="7">
        <v>0</v>
      </c>
      <c r="BD198" s="46">
        <f t="shared" si="445"/>
        <v>0</v>
      </c>
      <c r="BE198" s="47">
        <v>0</v>
      </c>
      <c r="BF198" s="7">
        <v>0</v>
      </c>
      <c r="BG198" s="46">
        <f t="shared" si="445"/>
        <v>0</v>
      </c>
      <c r="BH198" s="47">
        <v>0</v>
      </c>
      <c r="BI198" s="7">
        <v>0</v>
      </c>
      <c r="BJ198" s="46">
        <f t="shared" si="445"/>
        <v>0</v>
      </c>
      <c r="BK198" s="47">
        <v>0</v>
      </c>
      <c r="BL198" s="7">
        <v>0</v>
      </c>
      <c r="BM198" s="46">
        <f t="shared" si="445"/>
        <v>0</v>
      </c>
      <c r="BN198" s="47">
        <v>0</v>
      </c>
      <c r="BO198" s="7">
        <v>0</v>
      </c>
      <c r="BP198" s="46">
        <f t="shared" si="445"/>
        <v>0</v>
      </c>
      <c r="BQ198" s="47">
        <v>0</v>
      </c>
      <c r="BR198" s="7">
        <v>0</v>
      </c>
      <c r="BS198" s="46">
        <f t="shared" si="446"/>
        <v>0</v>
      </c>
      <c r="BT198" s="47">
        <v>0</v>
      </c>
      <c r="BU198" s="7">
        <v>0</v>
      </c>
      <c r="BV198" s="46">
        <f t="shared" si="446"/>
        <v>0</v>
      </c>
      <c r="BW198" s="47">
        <v>0</v>
      </c>
      <c r="BX198" s="7">
        <v>0</v>
      </c>
      <c r="BY198" s="46">
        <f t="shared" si="446"/>
        <v>0</v>
      </c>
      <c r="BZ198" s="16">
        <f t="shared" si="442"/>
        <v>0</v>
      </c>
      <c r="CA198" s="17">
        <f t="shared" si="443"/>
        <v>0</v>
      </c>
    </row>
    <row r="199" spans="1:79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445"/>
        <v>0</v>
      </c>
      <c r="F199" s="47">
        <v>0</v>
      </c>
      <c r="G199" s="7">
        <v>0</v>
      </c>
      <c r="H199" s="46">
        <f t="shared" si="445"/>
        <v>0</v>
      </c>
      <c r="I199" s="47">
        <v>0</v>
      </c>
      <c r="J199" s="7">
        <v>0</v>
      </c>
      <c r="K199" s="46">
        <f t="shared" si="445"/>
        <v>0</v>
      </c>
      <c r="L199" s="47">
        <v>0</v>
      </c>
      <c r="M199" s="7">
        <v>0</v>
      </c>
      <c r="N199" s="46">
        <f t="shared" si="445"/>
        <v>0</v>
      </c>
      <c r="O199" s="47">
        <v>0</v>
      </c>
      <c r="P199" s="7">
        <v>0</v>
      </c>
      <c r="Q199" s="46">
        <f t="shared" si="445"/>
        <v>0</v>
      </c>
      <c r="R199" s="47">
        <v>0</v>
      </c>
      <c r="S199" s="7">
        <v>0</v>
      </c>
      <c r="T199" s="46">
        <f t="shared" si="445"/>
        <v>0</v>
      </c>
      <c r="U199" s="47">
        <v>0</v>
      </c>
      <c r="V199" s="7">
        <v>0</v>
      </c>
      <c r="W199" s="46">
        <f t="shared" si="445"/>
        <v>0</v>
      </c>
      <c r="X199" s="47">
        <v>0</v>
      </c>
      <c r="Y199" s="7">
        <v>0</v>
      </c>
      <c r="Z199" s="46">
        <f t="shared" si="445"/>
        <v>0</v>
      </c>
      <c r="AA199" s="47">
        <v>0</v>
      </c>
      <c r="AB199" s="7">
        <v>0</v>
      </c>
      <c r="AC199" s="46">
        <f t="shared" si="445"/>
        <v>0</v>
      </c>
      <c r="AD199" s="47">
        <v>0</v>
      </c>
      <c r="AE199" s="7">
        <v>0</v>
      </c>
      <c r="AF199" s="46">
        <f t="shared" si="445"/>
        <v>0</v>
      </c>
      <c r="AG199" s="47">
        <v>0</v>
      </c>
      <c r="AH199" s="7">
        <v>0</v>
      </c>
      <c r="AI199" s="46">
        <f t="shared" si="445"/>
        <v>0</v>
      </c>
      <c r="AJ199" s="47">
        <v>0</v>
      </c>
      <c r="AK199" s="7">
        <v>0</v>
      </c>
      <c r="AL199" s="46">
        <f t="shared" si="445"/>
        <v>0</v>
      </c>
      <c r="AM199" s="47">
        <v>0</v>
      </c>
      <c r="AN199" s="7">
        <v>0</v>
      </c>
      <c r="AO199" s="46">
        <f t="shared" si="445"/>
        <v>0</v>
      </c>
      <c r="AP199" s="47">
        <v>0</v>
      </c>
      <c r="AQ199" s="7">
        <v>0</v>
      </c>
      <c r="AR199" s="46">
        <f t="shared" si="445"/>
        <v>0</v>
      </c>
      <c r="AS199" s="47">
        <v>0</v>
      </c>
      <c r="AT199" s="7">
        <v>0</v>
      </c>
      <c r="AU199" s="46">
        <f t="shared" si="445"/>
        <v>0</v>
      </c>
      <c r="AV199" s="47">
        <v>0</v>
      </c>
      <c r="AW199" s="7">
        <v>0</v>
      </c>
      <c r="AX199" s="46">
        <f t="shared" si="445"/>
        <v>0</v>
      </c>
      <c r="AY199" s="47">
        <v>0</v>
      </c>
      <c r="AZ199" s="7">
        <v>0</v>
      </c>
      <c r="BA199" s="46">
        <f t="shared" si="445"/>
        <v>0</v>
      </c>
      <c r="BB199" s="47">
        <v>0</v>
      </c>
      <c r="BC199" s="7">
        <v>0</v>
      </c>
      <c r="BD199" s="46">
        <f t="shared" si="445"/>
        <v>0</v>
      </c>
      <c r="BE199" s="47">
        <v>0</v>
      </c>
      <c r="BF199" s="7">
        <v>0</v>
      </c>
      <c r="BG199" s="46">
        <f t="shared" si="445"/>
        <v>0</v>
      </c>
      <c r="BH199" s="47">
        <v>0</v>
      </c>
      <c r="BI199" s="7">
        <v>0</v>
      </c>
      <c r="BJ199" s="46">
        <f t="shared" si="445"/>
        <v>0</v>
      </c>
      <c r="BK199" s="47">
        <v>0</v>
      </c>
      <c r="BL199" s="7">
        <v>0</v>
      </c>
      <c r="BM199" s="46">
        <f t="shared" si="445"/>
        <v>0</v>
      </c>
      <c r="BN199" s="47">
        <v>0</v>
      </c>
      <c r="BO199" s="7">
        <v>0</v>
      </c>
      <c r="BP199" s="46">
        <f t="shared" si="445"/>
        <v>0</v>
      </c>
      <c r="BQ199" s="47">
        <v>0</v>
      </c>
      <c r="BR199" s="7">
        <v>0</v>
      </c>
      <c r="BS199" s="46">
        <f t="shared" si="446"/>
        <v>0</v>
      </c>
      <c r="BT199" s="47">
        <v>0</v>
      </c>
      <c r="BU199" s="7">
        <v>0</v>
      </c>
      <c r="BV199" s="46">
        <f t="shared" si="446"/>
        <v>0</v>
      </c>
      <c r="BW199" s="47">
        <v>0</v>
      </c>
      <c r="BX199" s="7">
        <v>0</v>
      </c>
      <c r="BY199" s="46">
        <f t="shared" si="446"/>
        <v>0</v>
      </c>
      <c r="BZ199" s="16">
        <f t="shared" si="442"/>
        <v>0</v>
      </c>
      <c r="CA199" s="17">
        <f t="shared" si="443"/>
        <v>0</v>
      </c>
    </row>
    <row r="200" spans="1:79" ht="15" thickBot="1" x14ac:dyDescent="0.35">
      <c r="A200" s="72"/>
      <c r="B200" s="73" t="s">
        <v>17</v>
      </c>
      <c r="C200" s="74">
        <f t="shared" ref="C200:D200" si="447">SUM(C188:C199)</f>
        <v>0</v>
      </c>
      <c r="D200" s="75">
        <f t="shared" si="447"/>
        <v>0</v>
      </c>
      <c r="E200" s="76"/>
      <c r="F200" s="74">
        <f t="shared" ref="F200:G200" si="448">SUM(F188:F199)</f>
        <v>0</v>
      </c>
      <c r="G200" s="75">
        <f t="shared" si="448"/>
        <v>0</v>
      </c>
      <c r="H200" s="76"/>
      <c r="I200" s="74">
        <f t="shared" ref="I200:J200" si="449">SUM(I188:I199)</f>
        <v>1.175E-2</v>
      </c>
      <c r="J200" s="75">
        <f t="shared" si="449"/>
        <v>6.9539999999999997</v>
      </c>
      <c r="K200" s="76"/>
      <c r="L200" s="74">
        <f t="shared" ref="L200:M200" si="450">SUM(L188:L199)</f>
        <v>0</v>
      </c>
      <c r="M200" s="75">
        <f t="shared" si="450"/>
        <v>0</v>
      </c>
      <c r="N200" s="76"/>
      <c r="O200" s="74">
        <f t="shared" ref="O200:P200" si="451">SUM(O188:O199)</f>
        <v>0</v>
      </c>
      <c r="P200" s="75">
        <f t="shared" si="451"/>
        <v>0</v>
      </c>
      <c r="Q200" s="76"/>
      <c r="R200" s="74">
        <f t="shared" ref="R200:S200" si="452">SUM(R188:R199)</f>
        <v>0</v>
      </c>
      <c r="S200" s="75">
        <f t="shared" si="452"/>
        <v>0</v>
      </c>
      <c r="T200" s="76"/>
      <c r="U200" s="74">
        <f t="shared" ref="U200:V200" si="453">SUM(U188:U199)</f>
        <v>0.16</v>
      </c>
      <c r="V200" s="75">
        <f t="shared" si="453"/>
        <v>2.605</v>
      </c>
      <c r="W200" s="76"/>
      <c r="X200" s="74">
        <f t="shared" ref="X200:Y200" si="454">SUM(X188:X199)</f>
        <v>0</v>
      </c>
      <c r="Y200" s="75">
        <f t="shared" si="454"/>
        <v>0</v>
      </c>
      <c r="Z200" s="76"/>
      <c r="AA200" s="74">
        <f t="shared" ref="AA200:AB200" si="455">SUM(AA188:AA199)</f>
        <v>0</v>
      </c>
      <c r="AB200" s="75">
        <f t="shared" si="455"/>
        <v>0</v>
      </c>
      <c r="AC200" s="76"/>
      <c r="AD200" s="74">
        <f t="shared" ref="AD200:AE200" si="456">SUM(AD188:AD199)</f>
        <v>0</v>
      </c>
      <c r="AE200" s="75">
        <f t="shared" si="456"/>
        <v>0</v>
      </c>
      <c r="AF200" s="76"/>
      <c r="AG200" s="74">
        <f t="shared" ref="AG200:AH200" si="457">SUM(AG188:AG199)</f>
        <v>0</v>
      </c>
      <c r="AH200" s="75">
        <f t="shared" si="457"/>
        <v>0</v>
      </c>
      <c r="AI200" s="76"/>
      <c r="AJ200" s="74">
        <f t="shared" ref="AJ200:AK200" si="458">SUM(AJ188:AJ199)</f>
        <v>0</v>
      </c>
      <c r="AK200" s="75">
        <f t="shared" si="458"/>
        <v>0</v>
      </c>
      <c r="AL200" s="76"/>
      <c r="AM200" s="74">
        <f t="shared" ref="AM200:AN200" si="459">SUM(AM188:AM199)</f>
        <v>1.2E-2</v>
      </c>
      <c r="AN200" s="75">
        <f t="shared" si="459"/>
        <v>1.1000000000000001</v>
      </c>
      <c r="AO200" s="76"/>
      <c r="AP200" s="74">
        <f t="shared" ref="AP200:AQ200" si="460">SUM(AP188:AP199)</f>
        <v>0</v>
      </c>
      <c r="AQ200" s="75">
        <f t="shared" si="460"/>
        <v>0</v>
      </c>
      <c r="AR200" s="76"/>
      <c r="AS200" s="74">
        <f t="shared" ref="AS200:AT200" si="461">SUM(AS188:AS199)</f>
        <v>2E-3</v>
      </c>
      <c r="AT200" s="75">
        <f t="shared" si="461"/>
        <v>0.19800000000000001</v>
      </c>
      <c r="AU200" s="76"/>
      <c r="AV200" s="74">
        <f t="shared" ref="AV200:AW200" si="462">SUM(AV188:AV199)</f>
        <v>0.52882000000000007</v>
      </c>
      <c r="AW200" s="75">
        <f t="shared" si="462"/>
        <v>11.704000000000001</v>
      </c>
      <c r="AX200" s="76"/>
      <c r="AY200" s="74">
        <f t="shared" ref="AY200:AZ200" si="463">SUM(AY188:AY199)</f>
        <v>0</v>
      </c>
      <c r="AZ200" s="75">
        <f t="shared" si="463"/>
        <v>0</v>
      </c>
      <c r="BA200" s="76"/>
      <c r="BB200" s="74">
        <f t="shared" ref="BB200:BC200" si="464">SUM(BB188:BB199)</f>
        <v>0</v>
      </c>
      <c r="BC200" s="75">
        <f t="shared" si="464"/>
        <v>0</v>
      </c>
      <c r="BD200" s="76"/>
      <c r="BE200" s="74">
        <f t="shared" ref="BE200:BF200" si="465">SUM(BE188:BE199)</f>
        <v>0</v>
      </c>
      <c r="BF200" s="75">
        <f t="shared" si="465"/>
        <v>0</v>
      </c>
      <c r="BG200" s="76"/>
      <c r="BH200" s="74">
        <f t="shared" ref="BH200:BI200" si="466">SUM(BH188:BH199)</f>
        <v>0</v>
      </c>
      <c r="BI200" s="75">
        <f t="shared" si="466"/>
        <v>0</v>
      </c>
      <c r="BJ200" s="76"/>
      <c r="BK200" s="74">
        <f t="shared" ref="BK200:BL200" si="467">SUM(BK188:BK199)</f>
        <v>0</v>
      </c>
      <c r="BL200" s="75">
        <f t="shared" si="467"/>
        <v>0</v>
      </c>
      <c r="BM200" s="76"/>
      <c r="BN200" s="74">
        <f t="shared" ref="BN200:BO200" si="468">SUM(BN188:BN199)</f>
        <v>0</v>
      </c>
      <c r="BO200" s="75">
        <f t="shared" si="468"/>
        <v>0</v>
      </c>
      <c r="BP200" s="76"/>
      <c r="BQ200" s="74">
        <f t="shared" ref="BQ200:BR200" si="469">SUM(BQ188:BQ199)</f>
        <v>0</v>
      </c>
      <c r="BR200" s="75">
        <f t="shared" si="469"/>
        <v>0</v>
      </c>
      <c r="BS200" s="76"/>
      <c r="BT200" s="74">
        <f t="shared" ref="BT200:BU200" si="470">SUM(BT188:BT199)</f>
        <v>0</v>
      </c>
      <c r="BU200" s="75">
        <f t="shared" si="470"/>
        <v>0</v>
      </c>
      <c r="BV200" s="76"/>
      <c r="BW200" s="74">
        <f t="shared" ref="BW200:BX200" si="471">SUM(BW188:BW199)</f>
        <v>0</v>
      </c>
      <c r="BX200" s="75">
        <f t="shared" si="471"/>
        <v>0</v>
      </c>
      <c r="BY200" s="76"/>
      <c r="BZ200" s="42">
        <f t="shared" si="442"/>
        <v>0.71457000000000015</v>
      </c>
      <c r="CA200" s="43">
        <f t="shared" si="443"/>
        <v>22.561</v>
      </c>
    </row>
    <row r="201" spans="1:79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472">IF(F201=0,0,G201/F201*1000)</f>
        <v>0</v>
      </c>
      <c r="I201" s="47">
        <v>0</v>
      </c>
      <c r="J201" s="7">
        <v>0</v>
      </c>
      <c r="K201" s="46">
        <f t="shared" ref="K201:K212" si="473">IF(I201=0,0,J201/I201*1000)</f>
        <v>0</v>
      </c>
      <c r="L201" s="47">
        <v>0</v>
      </c>
      <c r="M201" s="7">
        <v>0</v>
      </c>
      <c r="N201" s="46">
        <f t="shared" ref="N201:N212" si="474">IF(L201=0,0,M201/L201*1000)</f>
        <v>0</v>
      </c>
      <c r="O201" s="47">
        <v>0</v>
      </c>
      <c r="P201" s="7">
        <v>0</v>
      </c>
      <c r="Q201" s="46">
        <f t="shared" ref="Q201:Q212" si="475">IF(O201=0,0,P201/O201*1000)</f>
        <v>0</v>
      </c>
      <c r="R201" s="47">
        <v>0</v>
      </c>
      <c r="S201" s="7">
        <v>0</v>
      </c>
      <c r="T201" s="46">
        <f t="shared" ref="T201:T212" si="476">IF(R201=0,0,S201/R201*1000)</f>
        <v>0</v>
      </c>
      <c r="U201" s="47">
        <v>0</v>
      </c>
      <c r="V201" s="7">
        <v>0</v>
      </c>
      <c r="W201" s="46">
        <f t="shared" ref="W201:W212" si="477">IF(U201=0,0,V201/U201*1000)</f>
        <v>0</v>
      </c>
      <c r="X201" s="47">
        <v>0</v>
      </c>
      <c r="Y201" s="7">
        <v>0</v>
      </c>
      <c r="Z201" s="46">
        <f t="shared" ref="Z201:Z212" si="478">IF(X201=0,0,Y201/X201*1000)</f>
        <v>0</v>
      </c>
      <c r="AA201" s="47">
        <v>0</v>
      </c>
      <c r="AB201" s="7">
        <v>0</v>
      </c>
      <c r="AC201" s="46">
        <f t="shared" ref="AC201:AC212" si="479">IF(AA201=0,0,AB201/AA201*1000)</f>
        <v>0</v>
      </c>
      <c r="AD201" s="47">
        <v>0</v>
      </c>
      <c r="AE201" s="7">
        <v>0</v>
      </c>
      <c r="AF201" s="46">
        <f t="shared" ref="AF201:AF212" si="480">IF(AD201=0,0,AE201/AD201*1000)</f>
        <v>0</v>
      </c>
      <c r="AG201" s="47">
        <v>0</v>
      </c>
      <c r="AH201" s="7">
        <v>0</v>
      </c>
      <c r="AI201" s="46">
        <f t="shared" ref="AI201:AI212" si="481">IF(AG201=0,0,AH201/AG201*1000)</f>
        <v>0</v>
      </c>
      <c r="AJ201" s="47">
        <v>0</v>
      </c>
      <c r="AK201" s="7">
        <v>0</v>
      </c>
      <c r="AL201" s="46">
        <f t="shared" ref="AL201:AL212" si="482">IF(AJ201=0,0,AK201/AJ201*1000)</f>
        <v>0</v>
      </c>
      <c r="AM201" s="47">
        <v>0</v>
      </c>
      <c r="AN201" s="7">
        <v>0</v>
      </c>
      <c r="AO201" s="46">
        <f t="shared" ref="AO201:AO212" si="483">IF(AM201=0,0,AN201/AM201*1000)</f>
        <v>0</v>
      </c>
      <c r="AP201" s="47">
        <v>0</v>
      </c>
      <c r="AQ201" s="7">
        <v>0</v>
      </c>
      <c r="AR201" s="46">
        <f t="shared" ref="AR201:AR212" si="484">IF(AP201=0,0,AQ201/AP201*1000)</f>
        <v>0</v>
      </c>
      <c r="AS201" s="47">
        <v>0</v>
      </c>
      <c r="AT201" s="7">
        <v>0</v>
      </c>
      <c r="AU201" s="46">
        <f t="shared" ref="AU201:AU212" si="485">IF(AS201=0,0,AT201/AS201*1000)</f>
        <v>0</v>
      </c>
      <c r="AV201" s="47">
        <v>0</v>
      </c>
      <c r="AW201" s="7">
        <v>0</v>
      </c>
      <c r="AX201" s="46">
        <f t="shared" ref="AX201:AX212" si="486">IF(AV201=0,0,AW201/AV201*1000)</f>
        <v>0</v>
      </c>
      <c r="AY201" s="47">
        <v>0</v>
      </c>
      <c r="AZ201" s="7">
        <v>0</v>
      </c>
      <c r="BA201" s="46">
        <f t="shared" ref="BA201:BA212" si="487">IF(AY201=0,0,AZ201/AY201*1000)</f>
        <v>0</v>
      </c>
      <c r="BB201" s="47">
        <v>0</v>
      </c>
      <c r="BC201" s="7">
        <v>0</v>
      </c>
      <c r="BD201" s="46">
        <f t="shared" ref="BD201:BD212" si="488">IF(BB201=0,0,BC201/BB201*1000)</f>
        <v>0</v>
      </c>
      <c r="BE201" s="47">
        <v>0</v>
      </c>
      <c r="BF201" s="7">
        <v>0</v>
      </c>
      <c r="BG201" s="46">
        <f t="shared" ref="BG201:BG212" si="489">IF(BE201=0,0,BF201/BE201*1000)</f>
        <v>0</v>
      </c>
      <c r="BH201" s="47">
        <v>0</v>
      </c>
      <c r="BI201" s="7">
        <v>0</v>
      </c>
      <c r="BJ201" s="46">
        <f t="shared" ref="BJ201:BJ212" si="490">IF(BH201=0,0,BI201/BH201*1000)</f>
        <v>0</v>
      </c>
      <c r="BK201" s="47">
        <v>0</v>
      </c>
      <c r="BL201" s="7">
        <v>0</v>
      </c>
      <c r="BM201" s="46">
        <f t="shared" ref="BM201:BM212" si="491">IF(BK201=0,0,BL201/BK201*1000)</f>
        <v>0</v>
      </c>
      <c r="BN201" s="47">
        <v>0</v>
      </c>
      <c r="BO201" s="7">
        <v>0</v>
      </c>
      <c r="BP201" s="46">
        <f t="shared" ref="BP201:BP212" si="492">IF(BN201=0,0,BO201/BN201*1000)</f>
        <v>0</v>
      </c>
      <c r="BQ201" s="47">
        <v>0</v>
      </c>
      <c r="BR201" s="7">
        <v>0</v>
      </c>
      <c r="BS201" s="46">
        <f t="shared" ref="BS201:BS212" si="493">IF(BQ201=0,0,BR201/BQ201*1000)</f>
        <v>0</v>
      </c>
      <c r="BT201" s="47">
        <v>0</v>
      </c>
      <c r="BU201" s="7">
        <v>0</v>
      </c>
      <c r="BV201" s="46">
        <f t="shared" ref="BV201:BV212" si="494">IF(BT201=0,0,BU201/BT201*1000)</f>
        <v>0</v>
      </c>
      <c r="BW201" s="47">
        <v>0</v>
      </c>
      <c r="BX201" s="7">
        <v>0</v>
      </c>
      <c r="BY201" s="46">
        <f t="shared" ref="BY201:BY212" si="495">IF(BW201=0,0,BX201/BW201*1000)</f>
        <v>0</v>
      </c>
      <c r="BZ201" s="16">
        <f t="shared" ref="BZ201:BZ213" si="496">SUM(BW201,BT201,BN201,BB201,AS201,AM201,AA201,R201,F201,BQ201,BE201,BK201,BH201,O201,C201+U201+I201+AG201+AV201+AJ201+X201)+AY201+AP201+L201+AD201</f>
        <v>0</v>
      </c>
      <c r="CA201" s="17">
        <f t="shared" ref="CA201:CA213" si="497">SUM(BX201,BU201,BO201,BC201,AT201,AN201,AB201,S201,G201,BR201,BF201,BL201,BI201,P201,D201+V201+J201+AH201+AW201+AK201+Y201)+AZ201+AQ201+M201+AE201</f>
        <v>0</v>
      </c>
    </row>
    <row r="202" spans="1:79" x14ac:dyDescent="0.3">
      <c r="A202" s="60">
        <v>2021</v>
      </c>
      <c r="B202" s="56" t="s">
        <v>6</v>
      </c>
      <c r="C202" s="82">
        <v>64.039581725033344</v>
      </c>
      <c r="D202" s="7">
        <v>56.996000000000002</v>
      </c>
      <c r="E202" s="46">
        <f t="shared" ref="E202:E203" si="498">IF(C202=0,0,D202/C202*1000)</f>
        <v>890.01205917808215</v>
      </c>
      <c r="F202" s="47">
        <v>0</v>
      </c>
      <c r="G202" s="7">
        <v>0</v>
      </c>
      <c r="H202" s="46">
        <f t="shared" si="472"/>
        <v>0</v>
      </c>
      <c r="I202" s="47">
        <v>0</v>
      </c>
      <c r="J202" s="7">
        <v>0</v>
      </c>
      <c r="K202" s="46">
        <f t="shared" si="473"/>
        <v>0</v>
      </c>
      <c r="L202" s="47">
        <v>0</v>
      </c>
      <c r="M202" s="7">
        <v>0</v>
      </c>
      <c r="N202" s="46">
        <f t="shared" si="474"/>
        <v>0</v>
      </c>
      <c r="O202" s="47">
        <v>0</v>
      </c>
      <c r="P202" s="7">
        <v>0</v>
      </c>
      <c r="Q202" s="46">
        <f t="shared" si="475"/>
        <v>0</v>
      </c>
      <c r="R202" s="47">
        <v>0</v>
      </c>
      <c r="S202" s="7">
        <v>0</v>
      </c>
      <c r="T202" s="46">
        <f t="shared" si="476"/>
        <v>0</v>
      </c>
      <c r="U202" s="47">
        <v>0</v>
      </c>
      <c r="V202" s="7">
        <v>0</v>
      </c>
      <c r="W202" s="46">
        <f t="shared" si="477"/>
        <v>0</v>
      </c>
      <c r="X202" s="47">
        <v>0</v>
      </c>
      <c r="Y202" s="7">
        <v>0</v>
      </c>
      <c r="Z202" s="46">
        <f t="shared" si="478"/>
        <v>0</v>
      </c>
      <c r="AA202" s="47">
        <v>0</v>
      </c>
      <c r="AB202" s="7">
        <v>0</v>
      </c>
      <c r="AC202" s="46">
        <f t="shared" si="479"/>
        <v>0</v>
      </c>
      <c r="AD202" s="47">
        <v>0</v>
      </c>
      <c r="AE202" s="7">
        <v>0</v>
      </c>
      <c r="AF202" s="46">
        <f t="shared" si="480"/>
        <v>0</v>
      </c>
      <c r="AG202" s="47">
        <v>0</v>
      </c>
      <c r="AH202" s="7">
        <v>0</v>
      </c>
      <c r="AI202" s="46">
        <f t="shared" si="481"/>
        <v>0</v>
      </c>
      <c r="AJ202" s="47">
        <v>0</v>
      </c>
      <c r="AK202" s="7">
        <v>0</v>
      </c>
      <c r="AL202" s="46">
        <f t="shared" si="482"/>
        <v>0</v>
      </c>
      <c r="AM202" s="47">
        <v>0</v>
      </c>
      <c r="AN202" s="7">
        <v>0</v>
      </c>
      <c r="AO202" s="46">
        <f t="shared" si="483"/>
        <v>0</v>
      </c>
      <c r="AP202" s="47">
        <v>0</v>
      </c>
      <c r="AQ202" s="7">
        <v>0</v>
      </c>
      <c r="AR202" s="46">
        <f t="shared" si="484"/>
        <v>0</v>
      </c>
      <c r="AS202" s="47">
        <v>0</v>
      </c>
      <c r="AT202" s="7">
        <v>0</v>
      </c>
      <c r="AU202" s="46">
        <f t="shared" si="485"/>
        <v>0</v>
      </c>
      <c r="AV202" s="47">
        <v>0</v>
      </c>
      <c r="AW202" s="7">
        <v>0</v>
      </c>
      <c r="AX202" s="46">
        <f t="shared" si="486"/>
        <v>0</v>
      </c>
      <c r="AY202" s="47">
        <v>0</v>
      </c>
      <c r="AZ202" s="7">
        <v>0</v>
      </c>
      <c r="BA202" s="46">
        <f t="shared" si="487"/>
        <v>0</v>
      </c>
      <c r="BB202" s="47">
        <v>0</v>
      </c>
      <c r="BC202" s="7">
        <v>0</v>
      </c>
      <c r="BD202" s="46">
        <f t="shared" si="488"/>
        <v>0</v>
      </c>
      <c r="BE202" s="47">
        <v>0</v>
      </c>
      <c r="BF202" s="7">
        <v>0</v>
      </c>
      <c r="BG202" s="46">
        <f t="shared" si="489"/>
        <v>0</v>
      </c>
      <c r="BH202" s="47">
        <v>0</v>
      </c>
      <c r="BI202" s="7">
        <v>0</v>
      </c>
      <c r="BJ202" s="46">
        <f t="shared" si="490"/>
        <v>0</v>
      </c>
      <c r="BK202" s="47">
        <v>0</v>
      </c>
      <c r="BL202" s="7">
        <v>0</v>
      </c>
      <c r="BM202" s="46">
        <f t="shared" si="491"/>
        <v>0</v>
      </c>
      <c r="BN202" s="47">
        <v>0</v>
      </c>
      <c r="BO202" s="7">
        <v>0</v>
      </c>
      <c r="BP202" s="46">
        <f t="shared" si="492"/>
        <v>0</v>
      </c>
      <c r="BQ202" s="47">
        <v>0</v>
      </c>
      <c r="BR202" s="7">
        <v>0</v>
      </c>
      <c r="BS202" s="46">
        <f t="shared" si="493"/>
        <v>0</v>
      </c>
      <c r="BT202" s="47">
        <v>0</v>
      </c>
      <c r="BU202" s="7">
        <v>0</v>
      </c>
      <c r="BV202" s="46">
        <f t="shared" si="494"/>
        <v>0</v>
      </c>
      <c r="BW202" s="47">
        <v>0</v>
      </c>
      <c r="BX202" s="7">
        <v>0</v>
      </c>
      <c r="BY202" s="46">
        <f t="shared" si="495"/>
        <v>0</v>
      </c>
      <c r="BZ202" s="16">
        <f t="shared" si="496"/>
        <v>64.039581725033344</v>
      </c>
      <c r="CA202" s="17">
        <f t="shared" si="497"/>
        <v>56.996000000000002</v>
      </c>
    </row>
    <row r="203" spans="1:79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498"/>
        <v>0</v>
      </c>
      <c r="F203" s="47">
        <v>0</v>
      </c>
      <c r="G203" s="7">
        <v>0</v>
      </c>
      <c r="H203" s="46">
        <f t="shared" si="472"/>
        <v>0</v>
      </c>
      <c r="I203" s="47">
        <v>0</v>
      </c>
      <c r="J203" s="7">
        <v>0</v>
      </c>
      <c r="K203" s="46">
        <f t="shared" si="473"/>
        <v>0</v>
      </c>
      <c r="L203" s="47">
        <v>0</v>
      </c>
      <c r="M203" s="7">
        <v>0</v>
      </c>
      <c r="N203" s="46">
        <f t="shared" si="474"/>
        <v>0</v>
      </c>
      <c r="O203" s="47">
        <v>0</v>
      </c>
      <c r="P203" s="7">
        <v>0</v>
      </c>
      <c r="Q203" s="46">
        <f t="shared" si="475"/>
        <v>0</v>
      </c>
      <c r="R203" s="47">
        <v>0</v>
      </c>
      <c r="S203" s="7">
        <v>0</v>
      </c>
      <c r="T203" s="46">
        <f t="shared" si="476"/>
        <v>0</v>
      </c>
      <c r="U203" s="82">
        <v>0.56200000000000006</v>
      </c>
      <c r="V203" s="7">
        <v>13.85</v>
      </c>
      <c r="W203" s="46">
        <f t="shared" si="477"/>
        <v>24644.128113879</v>
      </c>
      <c r="X203" s="47">
        <v>0</v>
      </c>
      <c r="Y203" s="7">
        <v>0</v>
      </c>
      <c r="Z203" s="46">
        <f t="shared" si="478"/>
        <v>0</v>
      </c>
      <c r="AA203" s="47">
        <v>0</v>
      </c>
      <c r="AB203" s="7">
        <v>0</v>
      </c>
      <c r="AC203" s="46">
        <f t="shared" si="479"/>
        <v>0</v>
      </c>
      <c r="AD203" s="47">
        <v>0</v>
      </c>
      <c r="AE203" s="7">
        <v>0</v>
      </c>
      <c r="AF203" s="46">
        <f t="shared" si="480"/>
        <v>0</v>
      </c>
      <c r="AG203" s="47">
        <v>0</v>
      </c>
      <c r="AH203" s="7">
        <v>0</v>
      </c>
      <c r="AI203" s="46">
        <f t="shared" si="481"/>
        <v>0</v>
      </c>
      <c r="AJ203" s="47">
        <v>0</v>
      </c>
      <c r="AK203" s="7">
        <v>0</v>
      </c>
      <c r="AL203" s="46">
        <f t="shared" si="482"/>
        <v>0</v>
      </c>
      <c r="AM203" s="47">
        <v>0</v>
      </c>
      <c r="AN203" s="7">
        <v>0</v>
      </c>
      <c r="AO203" s="46">
        <f t="shared" si="483"/>
        <v>0</v>
      </c>
      <c r="AP203" s="47">
        <v>0</v>
      </c>
      <c r="AQ203" s="7">
        <v>0</v>
      </c>
      <c r="AR203" s="46">
        <f t="shared" si="484"/>
        <v>0</v>
      </c>
      <c r="AS203" s="47">
        <v>0</v>
      </c>
      <c r="AT203" s="7">
        <v>0</v>
      </c>
      <c r="AU203" s="46">
        <f t="shared" si="485"/>
        <v>0</v>
      </c>
      <c r="AV203" s="47">
        <v>0</v>
      </c>
      <c r="AW203" s="7">
        <v>0</v>
      </c>
      <c r="AX203" s="46">
        <f t="shared" si="486"/>
        <v>0</v>
      </c>
      <c r="AY203" s="47">
        <v>0</v>
      </c>
      <c r="AZ203" s="7">
        <v>0</v>
      </c>
      <c r="BA203" s="46">
        <f t="shared" si="487"/>
        <v>0</v>
      </c>
      <c r="BB203" s="47">
        <v>0</v>
      </c>
      <c r="BC203" s="7">
        <v>0</v>
      </c>
      <c r="BD203" s="46">
        <f t="shared" si="488"/>
        <v>0</v>
      </c>
      <c r="BE203" s="47">
        <v>0</v>
      </c>
      <c r="BF203" s="7">
        <v>0</v>
      </c>
      <c r="BG203" s="46">
        <f t="shared" si="489"/>
        <v>0</v>
      </c>
      <c r="BH203" s="47">
        <v>0</v>
      </c>
      <c r="BI203" s="7">
        <v>0</v>
      </c>
      <c r="BJ203" s="46">
        <f t="shared" si="490"/>
        <v>0</v>
      </c>
      <c r="BK203" s="47">
        <v>0</v>
      </c>
      <c r="BL203" s="7">
        <v>0</v>
      </c>
      <c r="BM203" s="46">
        <f t="shared" si="491"/>
        <v>0</v>
      </c>
      <c r="BN203" s="47">
        <v>0</v>
      </c>
      <c r="BO203" s="7">
        <v>0</v>
      </c>
      <c r="BP203" s="46">
        <f t="shared" si="492"/>
        <v>0</v>
      </c>
      <c r="BQ203" s="47">
        <v>0</v>
      </c>
      <c r="BR203" s="7">
        <v>0</v>
      </c>
      <c r="BS203" s="46">
        <f t="shared" si="493"/>
        <v>0</v>
      </c>
      <c r="BT203" s="47">
        <v>0</v>
      </c>
      <c r="BU203" s="7">
        <v>0</v>
      </c>
      <c r="BV203" s="46">
        <f t="shared" si="494"/>
        <v>0</v>
      </c>
      <c r="BW203" s="82">
        <v>28</v>
      </c>
      <c r="BX203" s="7">
        <v>740.22</v>
      </c>
      <c r="BY203" s="46">
        <f t="shared" si="495"/>
        <v>26436.428571428572</v>
      </c>
      <c r="BZ203" s="16">
        <f t="shared" si="496"/>
        <v>28.562000000000001</v>
      </c>
      <c r="CA203" s="17">
        <f t="shared" si="497"/>
        <v>754.07</v>
      </c>
    </row>
    <row r="204" spans="1:79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472"/>
        <v>0</v>
      </c>
      <c r="I204" s="47">
        <v>0</v>
      </c>
      <c r="J204" s="7">
        <v>0</v>
      </c>
      <c r="K204" s="46">
        <f t="shared" si="473"/>
        <v>0</v>
      </c>
      <c r="L204" s="47">
        <v>0</v>
      </c>
      <c r="M204" s="7">
        <v>0</v>
      </c>
      <c r="N204" s="46">
        <f t="shared" si="474"/>
        <v>0</v>
      </c>
      <c r="O204" s="47">
        <v>0</v>
      </c>
      <c r="P204" s="7">
        <v>0</v>
      </c>
      <c r="Q204" s="46">
        <f t="shared" si="475"/>
        <v>0</v>
      </c>
      <c r="R204" s="47">
        <v>0</v>
      </c>
      <c r="S204" s="7">
        <v>0</v>
      </c>
      <c r="T204" s="46">
        <f t="shared" si="476"/>
        <v>0</v>
      </c>
      <c r="U204" s="47">
        <v>0</v>
      </c>
      <c r="V204" s="7">
        <v>0</v>
      </c>
      <c r="W204" s="46">
        <f t="shared" si="477"/>
        <v>0</v>
      </c>
      <c r="X204" s="47">
        <v>0</v>
      </c>
      <c r="Y204" s="7">
        <v>0</v>
      </c>
      <c r="Z204" s="46">
        <f t="shared" si="478"/>
        <v>0</v>
      </c>
      <c r="AA204" s="47">
        <v>0</v>
      </c>
      <c r="AB204" s="7">
        <v>0</v>
      </c>
      <c r="AC204" s="46">
        <f t="shared" si="479"/>
        <v>0</v>
      </c>
      <c r="AD204" s="47">
        <v>0</v>
      </c>
      <c r="AE204" s="7">
        <v>0</v>
      </c>
      <c r="AF204" s="46">
        <f t="shared" si="480"/>
        <v>0</v>
      </c>
      <c r="AG204" s="47">
        <v>0</v>
      </c>
      <c r="AH204" s="7">
        <v>0</v>
      </c>
      <c r="AI204" s="46">
        <f t="shared" si="481"/>
        <v>0</v>
      </c>
      <c r="AJ204" s="47">
        <v>0</v>
      </c>
      <c r="AK204" s="7">
        <v>0</v>
      </c>
      <c r="AL204" s="46">
        <f t="shared" si="482"/>
        <v>0</v>
      </c>
      <c r="AM204" s="47">
        <v>0</v>
      </c>
      <c r="AN204" s="7">
        <v>0</v>
      </c>
      <c r="AO204" s="46">
        <f t="shared" si="483"/>
        <v>0</v>
      </c>
      <c r="AP204" s="47">
        <v>0</v>
      </c>
      <c r="AQ204" s="7">
        <v>0</v>
      </c>
      <c r="AR204" s="46">
        <f t="shared" si="484"/>
        <v>0</v>
      </c>
      <c r="AS204" s="47">
        <v>0</v>
      </c>
      <c r="AT204" s="7">
        <v>0</v>
      </c>
      <c r="AU204" s="46">
        <f t="shared" si="485"/>
        <v>0</v>
      </c>
      <c r="AV204" s="47">
        <v>0</v>
      </c>
      <c r="AW204" s="7">
        <v>0</v>
      </c>
      <c r="AX204" s="46">
        <f t="shared" si="486"/>
        <v>0</v>
      </c>
      <c r="AY204" s="47">
        <v>0</v>
      </c>
      <c r="AZ204" s="7">
        <v>0</v>
      </c>
      <c r="BA204" s="46">
        <f t="shared" si="487"/>
        <v>0</v>
      </c>
      <c r="BB204" s="47">
        <v>0</v>
      </c>
      <c r="BC204" s="7">
        <v>0</v>
      </c>
      <c r="BD204" s="46">
        <f t="shared" si="488"/>
        <v>0</v>
      </c>
      <c r="BE204" s="47">
        <v>0</v>
      </c>
      <c r="BF204" s="7">
        <v>0</v>
      </c>
      <c r="BG204" s="46">
        <f t="shared" si="489"/>
        <v>0</v>
      </c>
      <c r="BH204" s="47">
        <v>0</v>
      </c>
      <c r="BI204" s="7">
        <v>0</v>
      </c>
      <c r="BJ204" s="46">
        <f t="shared" si="490"/>
        <v>0</v>
      </c>
      <c r="BK204" s="47">
        <v>0</v>
      </c>
      <c r="BL204" s="7">
        <v>0</v>
      </c>
      <c r="BM204" s="46">
        <f t="shared" si="491"/>
        <v>0</v>
      </c>
      <c r="BN204" s="47">
        <v>0</v>
      </c>
      <c r="BO204" s="7">
        <v>0</v>
      </c>
      <c r="BP204" s="46">
        <f t="shared" si="492"/>
        <v>0</v>
      </c>
      <c r="BQ204" s="47">
        <v>0</v>
      </c>
      <c r="BR204" s="7">
        <v>0</v>
      </c>
      <c r="BS204" s="46">
        <f t="shared" si="493"/>
        <v>0</v>
      </c>
      <c r="BT204" s="47">
        <v>0</v>
      </c>
      <c r="BU204" s="7">
        <v>0</v>
      </c>
      <c r="BV204" s="46">
        <f t="shared" si="494"/>
        <v>0</v>
      </c>
      <c r="BW204" s="47">
        <v>0</v>
      </c>
      <c r="BX204" s="7">
        <v>0</v>
      </c>
      <c r="BY204" s="46">
        <f t="shared" si="495"/>
        <v>0</v>
      </c>
      <c r="BZ204" s="16">
        <f t="shared" si="496"/>
        <v>0</v>
      </c>
      <c r="CA204" s="17">
        <f t="shared" si="497"/>
        <v>0</v>
      </c>
    </row>
    <row r="205" spans="1:79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499">IF(C205=0,0,D205/C205*1000)</f>
        <v>0</v>
      </c>
      <c r="F205" s="47">
        <v>0</v>
      </c>
      <c r="G205" s="7">
        <v>0</v>
      </c>
      <c r="H205" s="46">
        <f t="shared" si="472"/>
        <v>0</v>
      </c>
      <c r="I205" s="47">
        <v>0</v>
      </c>
      <c r="J205" s="7">
        <v>0</v>
      </c>
      <c r="K205" s="46">
        <f t="shared" si="473"/>
        <v>0</v>
      </c>
      <c r="L205" s="47">
        <v>0</v>
      </c>
      <c r="M205" s="7">
        <v>0</v>
      </c>
      <c r="N205" s="46">
        <f t="shared" si="474"/>
        <v>0</v>
      </c>
      <c r="O205" s="47">
        <v>0</v>
      </c>
      <c r="P205" s="7">
        <v>0</v>
      </c>
      <c r="Q205" s="46">
        <f t="shared" si="475"/>
        <v>0</v>
      </c>
      <c r="R205" s="47">
        <v>0</v>
      </c>
      <c r="S205" s="7">
        <v>0</v>
      </c>
      <c r="T205" s="46">
        <f t="shared" si="476"/>
        <v>0</v>
      </c>
      <c r="U205" s="47">
        <v>0</v>
      </c>
      <c r="V205" s="7">
        <v>0</v>
      </c>
      <c r="W205" s="46">
        <f t="shared" si="477"/>
        <v>0</v>
      </c>
      <c r="X205" s="47">
        <v>0</v>
      </c>
      <c r="Y205" s="7">
        <v>0</v>
      </c>
      <c r="Z205" s="46">
        <f t="shared" si="478"/>
        <v>0</v>
      </c>
      <c r="AA205" s="47">
        <v>0</v>
      </c>
      <c r="AB205" s="7">
        <v>0</v>
      </c>
      <c r="AC205" s="46">
        <f t="shared" si="479"/>
        <v>0</v>
      </c>
      <c r="AD205" s="47">
        <v>0</v>
      </c>
      <c r="AE205" s="7">
        <v>0</v>
      </c>
      <c r="AF205" s="46">
        <f t="shared" si="480"/>
        <v>0</v>
      </c>
      <c r="AG205" s="47">
        <v>0</v>
      </c>
      <c r="AH205" s="7">
        <v>0</v>
      </c>
      <c r="AI205" s="46">
        <f t="shared" si="481"/>
        <v>0</v>
      </c>
      <c r="AJ205" s="47">
        <v>0</v>
      </c>
      <c r="AK205" s="7">
        <v>0</v>
      </c>
      <c r="AL205" s="46">
        <f t="shared" si="482"/>
        <v>0</v>
      </c>
      <c r="AM205" s="47">
        <v>0</v>
      </c>
      <c r="AN205" s="7">
        <v>0</v>
      </c>
      <c r="AO205" s="46">
        <f t="shared" si="483"/>
        <v>0</v>
      </c>
      <c r="AP205" s="47">
        <v>0</v>
      </c>
      <c r="AQ205" s="7">
        <v>0</v>
      </c>
      <c r="AR205" s="46">
        <f t="shared" si="484"/>
        <v>0</v>
      </c>
      <c r="AS205" s="47">
        <v>0</v>
      </c>
      <c r="AT205" s="7">
        <v>0</v>
      </c>
      <c r="AU205" s="46">
        <f t="shared" si="485"/>
        <v>0</v>
      </c>
      <c r="AV205" s="47">
        <v>0</v>
      </c>
      <c r="AW205" s="7">
        <v>0</v>
      </c>
      <c r="AX205" s="46">
        <f t="shared" si="486"/>
        <v>0</v>
      </c>
      <c r="AY205" s="47">
        <v>0</v>
      </c>
      <c r="AZ205" s="7">
        <v>0</v>
      </c>
      <c r="BA205" s="46">
        <f t="shared" si="487"/>
        <v>0</v>
      </c>
      <c r="BB205" s="47">
        <v>0</v>
      </c>
      <c r="BC205" s="7">
        <v>0</v>
      </c>
      <c r="BD205" s="46">
        <f t="shared" si="488"/>
        <v>0</v>
      </c>
      <c r="BE205" s="47">
        <v>0</v>
      </c>
      <c r="BF205" s="7">
        <v>0</v>
      </c>
      <c r="BG205" s="46">
        <f t="shared" si="489"/>
        <v>0</v>
      </c>
      <c r="BH205" s="47">
        <v>0</v>
      </c>
      <c r="BI205" s="7">
        <v>0</v>
      </c>
      <c r="BJ205" s="46">
        <f t="shared" si="490"/>
        <v>0</v>
      </c>
      <c r="BK205" s="47">
        <v>0</v>
      </c>
      <c r="BL205" s="7">
        <v>0</v>
      </c>
      <c r="BM205" s="46">
        <f t="shared" si="491"/>
        <v>0</v>
      </c>
      <c r="BN205" s="47">
        <v>0</v>
      </c>
      <c r="BO205" s="7">
        <v>0</v>
      </c>
      <c r="BP205" s="46">
        <f t="shared" si="492"/>
        <v>0</v>
      </c>
      <c r="BQ205" s="47">
        <v>0</v>
      </c>
      <c r="BR205" s="7">
        <v>0</v>
      </c>
      <c r="BS205" s="46">
        <f t="shared" si="493"/>
        <v>0</v>
      </c>
      <c r="BT205" s="47">
        <v>0</v>
      </c>
      <c r="BU205" s="7">
        <v>0</v>
      </c>
      <c r="BV205" s="46">
        <f t="shared" si="494"/>
        <v>0</v>
      </c>
      <c r="BW205" s="47">
        <v>0</v>
      </c>
      <c r="BX205" s="7">
        <v>0</v>
      </c>
      <c r="BY205" s="46">
        <f t="shared" si="495"/>
        <v>0</v>
      </c>
      <c r="BZ205" s="16">
        <f t="shared" si="496"/>
        <v>0</v>
      </c>
      <c r="CA205" s="17">
        <f t="shared" si="497"/>
        <v>0</v>
      </c>
    </row>
    <row r="206" spans="1:79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499"/>
        <v>0</v>
      </c>
      <c r="F206" s="47">
        <v>0</v>
      </c>
      <c r="G206" s="7">
        <v>0</v>
      </c>
      <c r="H206" s="46">
        <f t="shared" si="472"/>
        <v>0</v>
      </c>
      <c r="I206" s="47">
        <v>0</v>
      </c>
      <c r="J206" s="7">
        <v>0</v>
      </c>
      <c r="K206" s="46">
        <f t="shared" si="473"/>
        <v>0</v>
      </c>
      <c r="L206" s="47">
        <v>0</v>
      </c>
      <c r="M206" s="7">
        <v>0</v>
      </c>
      <c r="N206" s="46">
        <f t="shared" si="474"/>
        <v>0</v>
      </c>
      <c r="O206" s="47">
        <v>0</v>
      </c>
      <c r="P206" s="7">
        <v>0</v>
      </c>
      <c r="Q206" s="46">
        <f t="shared" si="475"/>
        <v>0</v>
      </c>
      <c r="R206" s="47">
        <v>0</v>
      </c>
      <c r="S206" s="7">
        <v>0</v>
      </c>
      <c r="T206" s="46">
        <f t="shared" si="476"/>
        <v>0</v>
      </c>
      <c r="U206" s="47">
        <v>0</v>
      </c>
      <c r="V206" s="7">
        <v>0</v>
      </c>
      <c r="W206" s="46">
        <f t="shared" si="477"/>
        <v>0</v>
      </c>
      <c r="X206" s="47">
        <v>0</v>
      </c>
      <c r="Y206" s="7">
        <v>0</v>
      </c>
      <c r="Z206" s="46">
        <f t="shared" si="478"/>
        <v>0</v>
      </c>
      <c r="AA206" s="47">
        <v>0</v>
      </c>
      <c r="AB206" s="7">
        <v>0</v>
      </c>
      <c r="AC206" s="46">
        <f t="shared" si="479"/>
        <v>0</v>
      </c>
      <c r="AD206" s="47">
        <v>0</v>
      </c>
      <c r="AE206" s="7">
        <v>0</v>
      </c>
      <c r="AF206" s="46">
        <f t="shared" si="480"/>
        <v>0</v>
      </c>
      <c r="AG206" s="47">
        <v>0</v>
      </c>
      <c r="AH206" s="7">
        <v>0</v>
      </c>
      <c r="AI206" s="46">
        <f t="shared" si="481"/>
        <v>0</v>
      </c>
      <c r="AJ206" s="47">
        <v>0</v>
      </c>
      <c r="AK206" s="7">
        <v>0</v>
      </c>
      <c r="AL206" s="46">
        <f t="shared" si="482"/>
        <v>0</v>
      </c>
      <c r="AM206" s="47">
        <v>0</v>
      </c>
      <c r="AN206" s="7">
        <v>0</v>
      </c>
      <c r="AO206" s="46">
        <f t="shared" si="483"/>
        <v>0</v>
      </c>
      <c r="AP206" s="47">
        <v>0</v>
      </c>
      <c r="AQ206" s="7">
        <v>0</v>
      </c>
      <c r="AR206" s="46">
        <f t="shared" si="484"/>
        <v>0</v>
      </c>
      <c r="AS206" s="47">
        <v>0</v>
      </c>
      <c r="AT206" s="7">
        <v>0</v>
      </c>
      <c r="AU206" s="46">
        <f t="shared" si="485"/>
        <v>0</v>
      </c>
      <c r="AV206" s="47">
        <v>0</v>
      </c>
      <c r="AW206" s="7">
        <v>0</v>
      </c>
      <c r="AX206" s="46">
        <f t="shared" si="486"/>
        <v>0</v>
      </c>
      <c r="AY206" s="47">
        <v>0</v>
      </c>
      <c r="AZ206" s="7">
        <v>0</v>
      </c>
      <c r="BA206" s="46">
        <f t="shared" si="487"/>
        <v>0</v>
      </c>
      <c r="BB206" s="47">
        <v>0</v>
      </c>
      <c r="BC206" s="7">
        <v>0</v>
      </c>
      <c r="BD206" s="46">
        <f t="shared" si="488"/>
        <v>0</v>
      </c>
      <c r="BE206" s="47">
        <v>0</v>
      </c>
      <c r="BF206" s="7">
        <v>0</v>
      </c>
      <c r="BG206" s="46">
        <f t="shared" si="489"/>
        <v>0</v>
      </c>
      <c r="BH206" s="47">
        <v>0</v>
      </c>
      <c r="BI206" s="7">
        <v>0</v>
      </c>
      <c r="BJ206" s="46">
        <f t="shared" si="490"/>
        <v>0</v>
      </c>
      <c r="BK206" s="47">
        <v>0</v>
      </c>
      <c r="BL206" s="7">
        <v>0</v>
      </c>
      <c r="BM206" s="46">
        <f t="shared" si="491"/>
        <v>0</v>
      </c>
      <c r="BN206" s="47">
        <v>0</v>
      </c>
      <c r="BO206" s="7">
        <v>0</v>
      </c>
      <c r="BP206" s="46">
        <f t="shared" si="492"/>
        <v>0</v>
      </c>
      <c r="BQ206" s="47">
        <v>0</v>
      </c>
      <c r="BR206" s="7">
        <v>0</v>
      </c>
      <c r="BS206" s="46">
        <f t="shared" si="493"/>
        <v>0</v>
      </c>
      <c r="BT206" s="47">
        <v>0</v>
      </c>
      <c r="BU206" s="7">
        <v>0</v>
      </c>
      <c r="BV206" s="46">
        <f t="shared" si="494"/>
        <v>0</v>
      </c>
      <c r="BW206" s="82">
        <v>33</v>
      </c>
      <c r="BX206" s="7">
        <v>922.31700000000001</v>
      </c>
      <c r="BY206" s="46">
        <f t="shared" si="495"/>
        <v>27949</v>
      </c>
      <c r="BZ206" s="16">
        <f t="shared" si="496"/>
        <v>33</v>
      </c>
      <c r="CA206" s="17">
        <f t="shared" si="497"/>
        <v>922.31700000000001</v>
      </c>
    </row>
    <row r="207" spans="1:79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499"/>
        <v>0</v>
      </c>
      <c r="F207" s="47">
        <v>0</v>
      </c>
      <c r="G207" s="7">
        <v>0</v>
      </c>
      <c r="H207" s="46">
        <f t="shared" si="472"/>
        <v>0</v>
      </c>
      <c r="I207" s="82">
        <v>3.0527399999999996</v>
      </c>
      <c r="J207" s="7">
        <v>11.398999999999999</v>
      </c>
      <c r="K207" s="46">
        <f t="shared" si="473"/>
        <v>3734.0225502335611</v>
      </c>
      <c r="L207" s="47">
        <v>0</v>
      </c>
      <c r="M207" s="7">
        <v>0</v>
      </c>
      <c r="N207" s="46">
        <f t="shared" si="474"/>
        <v>0</v>
      </c>
      <c r="O207" s="47">
        <v>0</v>
      </c>
      <c r="P207" s="7">
        <v>0</v>
      </c>
      <c r="Q207" s="46">
        <f t="shared" si="475"/>
        <v>0</v>
      </c>
      <c r="R207" s="47">
        <v>0</v>
      </c>
      <c r="S207" s="7">
        <v>0</v>
      </c>
      <c r="T207" s="46">
        <f t="shared" si="476"/>
        <v>0</v>
      </c>
      <c r="U207" s="47">
        <v>0</v>
      </c>
      <c r="V207" s="7">
        <v>0</v>
      </c>
      <c r="W207" s="46">
        <f t="shared" si="477"/>
        <v>0</v>
      </c>
      <c r="X207" s="47">
        <v>0</v>
      </c>
      <c r="Y207" s="7">
        <v>0</v>
      </c>
      <c r="Z207" s="46">
        <f t="shared" si="478"/>
        <v>0</v>
      </c>
      <c r="AA207" s="47">
        <v>0</v>
      </c>
      <c r="AB207" s="7">
        <v>0</v>
      </c>
      <c r="AC207" s="46">
        <f t="shared" si="479"/>
        <v>0</v>
      </c>
      <c r="AD207" s="47">
        <v>0</v>
      </c>
      <c r="AE207" s="7">
        <v>0</v>
      </c>
      <c r="AF207" s="46">
        <f t="shared" si="480"/>
        <v>0</v>
      </c>
      <c r="AG207" s="47">
        <v>0</v>
      </c>
      <c r="AH207" s="7">
        <v>0</v>
      </c>
      <c r="AI207" s="46">
        <f t="shared" si="481"/>
        <v>0</v>
      </c>
      <c r="AJ207" s="47">
        <v>0</v>
      </c>
      <c r="AK207" s="7">
        <v>0</v>
      </c>
      <c r="AL207" s="46">
        <f t="shared" si="482"/>
        <v>0</v>
      </c>
      <c r="AM207" s="47">
        <v>0</v>
      </c>
      <c r="AN207" s="7">
        <v>0</v>
      </c>
      <c r="AO207" s="46">
        <f t="shared" si="483"/>
        <v>0</v>
      </c>
      <c r="AP207" s="47">
        <v>0</v>
      </c>
      <c r="AQ207" s="7">
        <v>0</v>
      </c>
      <c r="AR207" s="46">
        <f t="shared" si="484"/>
        <v>0</v>
      </c>
      <c r="AS207" s="47">
        <v>0</v>
      </c>
      <c r="AT207" s="7">
        <v>0</v>
      </c>
      <c r="AU207" s="46">
        <f t="shared" si="485"/>
        <v>0</v>
      </c>
      <c r="AV207" s="47">
        <v>0</v>
      </c>
      <c r="AW207" s="7">
        <v>0</v>
      </c>
      <c r="AX207" s="46">
        <f t="shared" si="486"/>
        <v>0</v>
      </c>
      <c r="AY207" s="47">
        <v>0</v>
      </c>
      <c r="AZ207" s="7">
        <v>0</v>
      </c>
      <c r="BA207" s="46">
        <f t="shared" si="487"/>
        <v>0</v>
      </c>
      <c r="BB207" s="47">
        <v>0</v>
      </c>
      <c r="BC207" s="7">
        <v>0</v>
      </c>
      <c r="BD207" s="46">
        <f t="shared" si="488"/>
        <v>0</v>
      </c>
      <c r="BE207" s="47">
        <v>0</v>
      </c>
      <c r="BF207" s="7">
        <v>0</v>
      </c>
      <c r="BG207" s="46">
        <f t="shared" si="489"/>
        <v>0</v>
      </c>
      <c r="BH207" s="47">
        <v>0</v>
      </c>
      <c r="BI207" s="7">
        <v>0</v>
      </c>
      <c r="BJ207" s="46">
        <f t="shared" si="490"/>
        <v>0</v>
      </c>
      <c r="BK207" s="47">
        <v>0</v>
      </c>
      <c r="BL207" s="7">
        <v>0</v>
      </c>
      <c r="BM207" s="46">
        <f t="shared" si="491"/>
        <v>0</v>
      </c>
      <c r="BN207" s="47">
        <v>0</v>
      </c>
      <c r="BO207" s="7">
        <v>0</v>
      </c>
      <c r="BP207" s="46">
        <f t="shared" si="492"/>
        <v>0</v>
      </c>
      <c r="BQ207" s="47">
        <v>0</v>
      </c>
      <c r="BR207" s="7">
        <v>0</v>
      </c>
      <c r="BS207" s="46">
        <f t="shared" si="493"/>
        <v>0</v>
      </c>
      <c r="BT207" s="47">
        <v>0</v>
      </c>
      <c r="BU207" s="7">
        <v>0</v>
      </c>
      <c r="BV207" s="46">
        <f t="shared" si="494"/>
        <v>0</v>
      </c>
      <c r="BW207" s="47">
        <v>0</v>
      </c>
      <c r="BX207" s="7">
        <v>0</v>
      </c>
      <c r="BY207" s="46">
        <f t="shared" si="495"/>
        <v>0</v>
      </c>
      <c r="BZ207" s="16">
        <f t="shared" si="496"/>
        <v>3.0527399999999996</v>
      </c>
      <c r="CA207" s="17">
        <f t="shared" si="497"/>
        <v>11.398999999999999</v>
      </c>
    </row>
    <row r="208" spans="1:79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499"/>
        <v>0</v>
      </c>
      <c r="F208" s="47">
        <v>0</v>
      </c>
      <c r="G208" s="7">
        <v>0</v>
      </c>
      <c r="H208" s="46">
        <f t="shared" si="472"/>
        <v>0</v>
      </c>
      <c r="I208" s="47">
        <v>0</v>
      </c>
      <c r="J208" s="7">
        <v>0</v>
      </c>
      <c r="K208" s="46">
        <f t="shared" si="473"/>
        <v>0</v>
      </c>
      <c r="L208" s="47">
        <v>0</v>
      </c>
      <c r="M208" s="7">
        <v>0</v>
      </c>
      <c r="N208" s="46">
        <f t="shared" si="474"/>
        <v>0</v>
      </c>
      <c r="O208" s="47">
        <v>0</v>
      </c>
      <c r="P208" s="7">
        <v>0</v>
      </c>
      <c r="Q208" s="46">
        <f t="shared" si="475"/>
        <v>0</v>
      </c>
      <c r="R208" s="47">
        <v>0</v>
      </c>
      <c r="S208" s="7">
        <v>0</v>
      </c>
      <c r="T208" s="46">
        <f t="shared" si="476"/>
        <v>0</v>
      </c>
      <c r="U208" s="47">
        <v>0</v>
      </c>
      <c r="V208" s="7">
        <v>0</v>
      </c>
      <c r="W208" s="46">
        <f t="shared" si="477"/>
        <v>0</v>
      </c>
      <c r="X208" s="47">
        <v>0</v>
      </c>
      <c r="Y208" s="7">
        <v>0</v>
      </c>
      <c r="Z208" s="46">
        <f t="shared" si="478"/>
        <v>0</v>
      </c>
      <c r="AA208" s="47">
        <v>0</v>
      </c>
      <c r="AB208" s="7">
        <v>0</v>
      </c>
      <c r="AC208" s="46">
        <f t="shared" si="479"/>
        <v>0</v>
      </c>
      <c r="AD208" s="47">
        <v>0</v>
      </c>
      <c r="AE208" s="7">
        <v>0</v>
      </c>
      <c r="AF208" s="46">
        <f t="shared" si="480"/>
        <v>0</v>
      </c>
      <c r="AG208" s="47">
        <v>0</v>
      </c>
      <c r="AH208" s="7">
        <v>0</v>
      </c>
      <c r="AI208" s="46">
        <f t="shared" si="481"/>
        <v>0</v>
      </c>
      <c r="AJ208" s="47">
        <v>0</v>
      </c>
      <c r="AK208" s="7">
        <v>0</v>
      </c>
      <c r="AL208" s="46">
        <f t="shared" si="482"/>
        <v>0</v>
      </c>
      <c r="AM208" s="47">
        <v>0</v>
      </c>
      <c r="AN208" s="7">
        <v>0</v>
      </c>
      <c r="AO208" s="46">
        <f t="shared" si="483"/>
        <v>0</v>
      </c>
      <c r="AP208" s="47">
        <v>0</v>
      </c>
      <c r="AQ208" s="7">
        <v>0</v>
      </c>
      <c r="AR208" s="46">
        <f t="shared" si="484"/>
        <v>0</v>
      </c>
      <c r="AS208" s="47">
        <v>0</v>
      </c>
      <c r="AT208" s="7">
        <v>0</v>
      </c>
      <c r="AU208" s="46">
        <f t="shared" si="485"/>
        <v>0</v>
      </c>
      <c r="AV208" s="82">
        <v>0.56000000000000005</v>
      </c>
      <c r="AW208" s="7">
        <v>12.88</v>
      </c>
      <c r="AX208" s="46">
        <f t="shared" si="486"/>
        <v>23000</v>
      </c>
      <c r="AY208" s="47">
        <v>0</v>
      </c>
      <c r="AZ208" s="7">
        <v>0</v>
      </c>
      <c r="BA208" s="46">
        <f t="shared" si="487"/>
        <v>0</v>
      </c>
      <c r="BB208" s="47">
        <v>0</v>
      </c>
      <c r="BC208" s="7">
        <v>0</v>
      </c>
      <c r="BD208" s="46">
        <f t="shared" si="488"/>
        <v>0</v>
      </c>
      <c r="BE208" s="47">
        <v>0</v>
      </c>
      <c r="BF208" s="7">
        <v>0</v>
      </c>
      <c r="BG208" s="46">
        <f t="shared" si="489"/>
        <v>0</v>
      </c>
      <c r="BH208" s="47">
        <v>0</v>
      </c>
      <c r="BI208" s="7">
        <v>0</v>
      </c>
      <c r="BJ208" s="46">
        <f t="shared" si="490"/>
        <v>0</v>
      </c>
      <c r="BK208" s="47">
        <v>0</v>
      </c>
      <c r="BL208" s="7">
        <v>0</v>
      </c>
      <c r="BM208" s="46">
        <f t="shared" si="491"/>
        <v>0</v>
      </c>
      <c r="BN208" s="47">
        <v>0</v>
      </c>
      <c r="BO208" s="7">
        <v>0</v>
      </c>
      <c r="BP208" s="46">
        <f t="shared" si="492"/>
        <v>0</v>
      </c>
      <c r="BQ208" s="47">
        <v>0</v>
      </c>
      <c r="BR208" s="7">
        <v>0</v>
      </c>
      <c r="BS208" s="46">
        <f t="shared" si="493"/>
        <v>0</v>
      </c>
      <c r="BT208" s="47">
        <v>0</v>
      </c>
      <c r="BU208" s="7">
        <v>0</v>
      </c>
      <c r="BV208" s="46">
        <f t="shared" si="494"/>
        <v>0</v>
      </c>
      <c r="BW208" s="47">
        <v>0</v>
      </c>
      <c r="BX208" s="7">
        <v>0</v>
      </c>
      <c r="BY208" s="46">
        <f t="shared" si="495"/>
        <v>0</v>
      </c>
      <c r="BZ208" s="16">
        <f t="shared" si="496"/>
        <v>0.56000000000000005</v>
      </c>
      <c r="CA208" s="17">
        <f t="shared" si="497"/>
        <v>12.88</v>
      </c>
    </row>
    <row r="209" spans="1:79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499"/>
        <v>0</v>
      </c>
      <c r="F209" s="47">
        <v>0</v>
      </c>
      <c r="G209" s="7">
        <v>0</v>
      </c>
      <c r="H209" s="46">
        <f t="shared" si="472"/>
        <v>0</v>
      </c>
      <c r="I209" s="47">
        <v>0</v>
      </c>
      <c r="J209" s="7">
        <v>0</v>
      </c>
      <c r="K209" s="46">
        <f t="shared" si="473"/>
        <v>0</v>
      </c>
      <c r="L209" s="47">
        <v>0</v>
      </c>
      <c r="M209" s="7">
        <v>0</v>
      </c>
      <c r="N209" s="46">
        <f t="shared" si="474"/>
        <v>0</v>
      </c>
      <c r="O209" s="47">
        <v>0</v>
      </c>
      <c r="P209" s="7">
        <v>0</v>
      </c>
      <c r="Q209" s="46">
        <f t="shared" si="475"/>
        <v>0</v>
      </c>
      <c r="R209" s="47">
        <v>0</v>
      </c>
      <c r="S209" s="7">
        <v>0</v>
      </c>
      <c r="T209" s="46">
        <f t="shared" si="476"/>
        <v>0</v>
      </c>
      <c r="U209" s="82">
        <v>46</v>
      </c>
      <c r="V209" s="7">
        <v>1237.6500000000001</v>
      </c>
      <c r="W209" s="46">
        <f t="shared" si="477"/>
        <v>26905.434782608696</v>
      </c>
      <c r="X209" s="47">
        <v>0</v>
      </c>
      <c r="Y209" s="7">
        <v>0</v>
      </c>
      <c r="Z209" s="46">
        <f t="shared" si="478"/>
        <v>0</v>
      </c>
      <c r="AA209" s="47">
        <v>0</v>
      </c>
      <c r="AB209" s="7">
        <v>0</v>
      </c>
      <c r="AC209" s="46">
        <f t="shared" si="479"/>
        <v>0</v>
      </c>
      <c r="AD209" s="47">
        <v>0</v>
      </c>
      <c r="AE209" s="7">
        <v>0</v>
      </c>
      <c r="AF209" s="46">
        <f t="shared" si="480"/>
        <v>0</v>
      </c>
      <c r="AG209" s="47">
        <v>0</v>
      </c>
      <c r="AH209" s="7">
        <v>0</v>
      </c>
      <c r="AI209" s="46">
        <f t="shared" si="481"/>
        <v>0</v>
      </c>
      <c r="AJ209" s="47">
        <v>0</v>
      </c>
      <c r="AK209" s="7">
        <v>0</v>
      </c>
      <c r="AL209" s="46">
        <f t="shared" si="482"/>
        <v>0</v>
      </c>
      <c r="AM209" s="47">
        <v>0</v>
      </c>
      <c r="AN209" s="7">
        <v>0</v>
      </c>
      <c r="AO209" s="46">
        <f t="shared" si="483"/>
        <v>0</v>
      </c>
      <c r="AP209" s="47">
        <v>0</v>
      </c>
      <c r="AQ209" s="7">
        <v>0</v>
      </c>
      <c r="AR209" s="46">
        <f t="shared" si="484"/>
        <v>0</v>
      </c>
      <c r="AS209" s="47">
        <v>0</v>
      </c>
      <c r="AT209" s="7">
        <v>0</v>
      </c>
      <c r="AU209" s="46">
        <f t="shared" si="485"/>
        <v>0</v>
      </c>
      <c r="AV209" s="47">
        <v>0</v>
      </c>
      <c r="AW209" s="7">
        <v>0</v>
      </c>
      <c r="AX209" s="46">
        <f t="shared" si="486"/>
        <v>0</v>
      </c>
      <c r="AY209" s="47">
        <v>0</v>
      </c>
      <c r="AZ209" s="7">
        <v>0</v>
      </c>
      <c r="BA209" s="46">
        <f t="shared" si="487"/>
        <v>0</v>
      </c>
      <c r="BB209" s="47">
        <v>0</v>
      </c>
      <c r="BC209" s="7">
        <v>0</v>
      </c>
      <c r="BD209" s="46">
        <f t="shared" si="488"/>
        <v>0</v>
      </c>
      <c r="BE209" s="47">
        <v>0</v>
      </c>
      <c r="BF209" s="7">
        <v>0</v>
      </c>
      <c r="BG209" s="46">
        <f t="shared" si="489"/>
        <v>0</v>
      </c>
      <c r="BH209" s="47">
        <v>0</v>
      </c>
      <c r="BI209" s="7">
        <v>0</v>
      </c>
      <c r="BJ209" s="46">
        <f t="shared" si="490"/>
        <v>0</v>
      </c>
      <c r="BK209" s="47">
        <v>0</v>
      </c>
      <c r="BL209" s="7">
        <v>0</v>
      </c>
      <c r="BM209" s="46">
        <f t="shared" si="491"/>
        <v>0</v>
      </c>
      <c r="BN209" s="47">
        <v>0</v>
      </c>
      <c r="BO209" s="7">
        <v>0</v>
      </c>
      <c r="BP209" s="46">
        <f t="shared" si="492"/>
        <v>0</v>
      </c>
      <c r="BQ209" s="47">
        <v>0</v>
      </c>
      <c r="BR209" s="7">
        <v>0</v>
      </c>
      <c r="BS209" s="46">
        <f t="shared" si="493"/>
        <v>0</v>
      </c>
      <c r="BT209" s="47">
        <v>0</v>
      </c>
      <c r="BU209" s="7">
        <v>0</v>
      </c>
      <c r="BV209" s="46">
        <f t="shared" si="494"/>
        <v>0</v>
      </c>
      <c r="BW209" s="47">
        <v>0</v>
      </c>
      <c r="BX209" s="7">
        <v>0</v>
      </c>
      <c r="BY209" s="46">
        <f t="shared" si="495"/>
        <v>0</v>
      </c>
      <c r="BZ209" s="16">
        <f t="shared" si="496"/>
        <v>46</v>
      </c>
      <c r="CA209" s="17">
        <f t="shared" si="497"/>
        <v>1237.6500000000001</v>
      </c>
    </row>
    <row r="210" spans="1:79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499"/>
        <v>0</v>
      </c>
      <c r="F210" s="47">
        <v>0</v>
      </c>
      <c r="G210" s="7">
        <v>0</v>
      </c>
      <c r="H210" s="46">
        <f t="shared" si="472"/>
        <v>0</v>
      </c>
      <c r="I210" s="47">
        <v>0</v>
      </c>
      <c r="J210" s="7">
        <v>0</v>
      </c>
      <c r="K210" s="46">
        <f t="shared" si="473"/>
        <v>0</v>
      </c>
      <c r="L210" s="47">
        <v>0</v>
      </c>
      <c r="M210" s="7">
        <v>0</v>
      </c>
      <c r="N210" s="46">
        <f t="shared" si="474"/>
        <v>0</v>
      </c>
      <c r="O210" s="47">
        <v>0</v>
      </c>
      <c r="P210" s="7">
        <v>0</v>
      </c>
      <c r="Q210" s="46">
        <f t="shared" si="475"/>
        <v>0</v>
      </c>
      <c r="R210" s="47">
        <v>0</v>
      </c>
      <c r="S210" s="7">
        <v>0</v>
      </c>
      <c r="T210" s="46">
        <f t="shared" si="476"/>
        <v>0</v>
      </c>
      <c r="U210" s="47">
        <v>0</v>
      </c>
      <c r="V210" s="7">
        <v>0</v>
      </c>
      <c r="W210" s="46">
        <f t="shared" si="477"/>
        <v>0</v>
      </c>
      <c r="X210" s="47">
        <v>0</v>
      </c>
      <c r="Y210" s="7">
        <v>0</v>
      </c>
      <c r="Z210" s="46">
        <f t="shared" si="478"/>
        <v>0</v>
      </c>
      <c r="AA210" s="47">
        <v>0</v>
      </c>
      <c r="AB210" s="7">
        <v>0</v>
      </c>
      <c r="AC210" s="46">
        <f t="shared" si="479"/>
        <v>0</v>
      </c>
      <c r="AD210" s="47">
        <v>0</v>
      </c>
      <c r="AE210" s="7">
        <v>0</v>
      </c>
      <c r="AF210" s="46">
        <f t="shared" si="480"/>
        <v>0</v>
      </c>
      <c r="AG210" s="47">
        <v>0</v>
      </c>
      <c r="AH210" s="7">
        <v>0</v>
      </c>
      <c r="AI210" s="46">
        <f t="shared" si="481"/>
        <v>0</v>
      </c>
      <c r="AJ210" s="47">
        <v>0</v>
      </c>
      <c r="AK210" s="7">
        <v>0</v>
      </c>
      <c r="AL210" s="46">
        <f t="shared" si="482"/>
        <v>0</v>
      </c>
      <c r="AM210" s="47">
        <v>0</v>
      </c>
      <c r="AN210" s="7">
        <v>0</v>
      </c>
      <c r="AO210" s="46">
        <f t="shared" si="483"/>
        <v>0</v>
      </c>
      <c r="AP210" s="47">
        <v>0</v>
      </c>
      <c r="AQ210" s="7">
        <v>0</v>
      </c>
      <c r="AR210" s="46">
        <f t="shared" si="484"/>
        <v>0</v>
      </c>
      <c r="AS210" s="47">
        <v>0</v>
      </c>
      <c r="AT210" s="7">
        <v>0</v>
      </c>
      <c r="AU210" s="46">
        <f t="shared" si="485"/>
        <v>0</v>
      </c>
      <c r="AV210" s="47">
        <v>0</v>
      </c>
      <c r="AW210" s="7">
        <v>0</v>
      </c>
      <c r="AX210" s="46">
        <f t="shared" si="486"/>
        <v>0</v>
      </c>
      <c r="AY210" s="47">
        <v>0</v>
      </c>
      <c r="AZ210" s="7">
        <v>0</v>
      </c>
      <c r="BA210" s="46">
        <f t="shared" si="487"/>
        <v>0</v>
      </c>
      <c r="BB210" s="47">
        <v>0</v>
      </c>
      <c r="BC210" s="7">
        <v>0</v>
      </c>
      <c r="BD210" s="46">
        <f t="shared" si="488"/>
        <v>0</v>
      </c>
      <c r="BE210" s="47">
        <v>0</v>
      </c>
      <c r="BF210" s="7">
        <v>0</v>
      </c>
      <c r="BG210" s="46">
        <f t="shared" si="489"/>
        <v>0</v>
      </c>
      <c r="BH210" s="47">
        <v>0</v>
      </c>
      <c r="BI210" s="7">
        <v>0</v>
      </c>
      <c r="BJ210" s="46">
        <f t="shared" si="490"/>
        <v>0</v>
      </c>
      <c r="BK210" s="47">
        <v>0</v>
      </c>
      <c r="BL210" s="7">
        <v>0</v>
      </c>
      <c r="BM210" s="46">
        <f t="shared" si="491"/>
        <v>0</v>
      </c>
      <c r="BN210" s="47">
        <v>0</v>
      </c>
      <c r="BO210" s="7">
        <v>0</v>
      </c>
      <c r="BP210" s="46">
        <f t="shared" si="492"/>
        <v>0</v>
      </c>
      <c r="BQ210" s="47">
        <v>0</v>
      </c>
      <c r="BR210" s="7">
        <v>0</v>
      </c>
      <c r="BS210" s="46">
        <f t="shared" si="493"/>
        <v>0</v>
      </c>
      <c r="BT210" s="47">
        <v>0</v>
      </c>
      <c r="BU210" s="7">
        <v>0</v>
      </c>
      <c r="BV210" s="46">
        <f t="shared" si="494"/>
        <v>0</v>
      </c>
      <c r="BW210" s="82">
        <v>33</v>
      </c>
      <c r="BX210" s="7">
        <v>864.6</v>
      </c>
      <c r="BY210" s="46">
        <f t="shared" si="495"/>
        <v>26200</v>
      </c>
      <c r="BZ210" s="16">
        <f t="shared" si="496"/>
        <v>33</v>
      </c>
      <c r="CA210" s="17">
        <f t="shared" si="497"/>
        <v>864.6</v>
      </c>
    </row>
    <row r="211" spans="1:79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499"/>
        <v>0</v>
      </c>
      <c r="F211" s="47">
        <v>0</v>
      </c>
      <c r="G211" s="7">
        <v>0</v>
      </c>
      <c r="H211" s="46">
        <f t="shared" si="472"/>
        <v>0</v>
      </c>
      <c r="I211" s="47">
        <v>0</v>
      </c>
      <c r="J211" s="7">
        <v>0</v>
      </c>
      <c r="K211" s="46">
        <f t="shared" si="473"/>
        <v>0</v>
      </c>
      <c r="L211" s="47">
        <v>0</v>
      </c>
      <c r="M211" s="7">
        <v>0</v>
      </c>
      <c r="N211" s="46">
        <f t="shared" si="474"/>
        <v>0</v>
      </c>
      <c r="O211" s="47">
        <v>0</v>
      </c>
      <c r="P211" s="7">
        <v>0</v>
      </c>
      <c r="Q211" s="46">
        <f t="shared" si="475"/>
        <v>0</v>
      </c>
      <c r="R211" s="47">
        <v>0</v>
      </c>
      <c r="S211" s="7">
        <v>0</v>
      </c>
      <c r="T211" s="46">
        <f t="shared" si="476"/>
        <v>0</v>
      </c>
      <c r="U211" s="47">
        <v>0</v>
      </c>
      <c r="V211" s="7">
        <v>0</v>
      </c>
      <c r="W211" s="46">
        <f t="shared" si="477"/>
        <v>0</v>
      </c>
      <c r="X211" s="47">
        <v>0</v>
      </c>
      <c r="Y211" s="7">
        <v>0</v>
      </c>
      <c r="Z211" s="46">
        <f t="shared" si="478"/>
        <v>0</v>
      </c>
      <c r="AA211" s="47">
        <v>0</v>
      </c>
      <c r="AB211" s="7">
        <v>0</v>
      </c>
      <c r="AC211" s="46">
        <f t="shared" si="479"/>
        <v>0</v>
      </c>
      <c r="AD211" s="47">
        <v>0</v>
      </c>
      <c r="AE211" s="7">
        <v>0</v>
      </c>
      <c r="AF211" s="46">
        <f t="shared" si="480"/>
        <v>0</v>
      </c>
      <c r="AG211" s="47">
        <v>0</v>
      </c>
      <c r="AH211" s="7">
        <v>0</v>
      </c>
      <c r="AI211" s="46">
        <f t="shared" si="481"/>
        <v>0</v>
      </c>
      <c r="AJ211" s="47">
        <v>0</v>
      </c>
      <c r="AK211" s="7">
        <v>0</v>
      </c>
      <c r="AL211" s="46">
        <f t="shared" si="482"/>
        <v>0</v>
      </c>
      <c r="AM211" s="47">
        <v>0</v>
      </c>
      <c r="AN211" s="7">
        <v>0</v>
      </c>
      <c r="AO211" s="46">
        <f t="shared" si="483"/>
        <v>0</v>
      </c>
      <c r="AP211" s="47">
        <v>0</v>
      </c>
      <c r="AQ211" s="7">
        <v>0</v>
      </c>
      <c r="AR211" s="46">
        <f t="shared" si="484"/>
        <v>0</v>
      </c>
      <c r="AS211" s="47">
        <v>0</v>
      </c>
      <c r="AT211" s="7">
        <v>0</v>
      </c>
      <c r="AU211" s="46">
        <f t="shared" si="485"/>
        <v>0</v>
      </c>
      <c r="AV211" s="47">
        <v>0</v>
      </c>
      <c r="AW211" s="7">
        <v>0</v>
      </c>
      <c r="AX211" s="46">
        <f t="shared" si="486"/>
        <v>0</v>
      </c>
      <c r="AY211" s="47">
        <v>0</v>
      </c>
      <c r="AZ211" s="7">
        <v>0</v>
      </c>
      <c r="BA211" s="46">
        <f t="shared" si="487"/>
        <v>0</v>
      </c>
      <c r="BB211" s="47">
        <v>0</v>
      </c>
      <c r="BC211" s="7">
        <v>0</v>
      </c>
      <c r="BD211" s="46">
        <f t="shared" si="488"/>
        <v>0</v>
      </c>
      <c r="BE211" s="47">
        <v>0</v>
      </c>
      <c r="BF211" s="7">
        <v>0</v>
      </c>
      <c r="BG211" s="46">
        <f t="shared" si="489"/>
        <v>0</v>
      </c>
      <c r="BH211" s="47">
        <v>0</v>
      </c>
      <c r="BI211" s="7">
        <v>0</v>
      </c>
      <c r="BJ211" s="46">
        <f t="shared" si="490"/>
        <v>0</v>
      </c>
      <c r="BK211" s="47">
        <v>0</v>
      </c>
      <c r="BL211" s="7">
        <v>0</v>
      </c>
      <c r="BM211" s="46">
        <f t="shared" si="491"/>
        <v>0</v>
      </c>
      <c r="BN211" s="47">
        <v>0</v>
      </c>
      <c r="BO211" s="7">
        <v>0</v>
      </c>
      <c r="BP211" s="46">
        <f t="shared" si="492"/>
        <v>0</v>
      </c>
      <c r="BQ211" s="47">
        <v>0</v>
      </c>
      <c r="BR211" s="7">
        <v>0</v>
      </c>
      <c r="BS211" s="46">
        <f t="shared" si="493"/>
        <v>0</v>
      </c>
      <c r="BT211" s="47">
        <v>0</v>
      </c>
      <c r="BU211" s="7">
        <v>0</v>
      </c>
      <c r="BV211" s="46">
        <f t="shared" si="494"/>
        <v>0</v>
      </c>
      <c r="BW211" s="82">
        <v>17</v>
      </c>
      <c r="BX211" s="7">
        <v>575.36300000000006</v>
      </c>
      <c r="BY211" s="46">
        <f t="shared" si="495"/>
        <v>33844.882352941175</v>
      </c>
      <c r="BZ211" s="16">
        <f t="shared" si="496"/>
        <v>17</v>
      </c>
      <c r="CA211" s="17">
        <f t="shared" si="497"/>
        <v>575.36300000000006</v>
      </c>
    </row>
    <row r="212" spans="1:79" x14ac:dyDescent="0.3">
      <c r="A212" s="60">
        <v>2021</v>
      </c>
      <c r="B212" s="56" t="s">
        <v>16</v>
      </c>
      <c r="C212" s="82">
        <v>3.3700000000000002E-3</v>
      </c>
      <c r="D212" s="7">
        <v>0.13500000000000001</v>
      </c>
      <c r="E212" s="46">
        <f t="shared" si="499"/>
        <v>40059.347181008903</v>
      </c>
      <c r="F212" s="47">
        <v>0</v>
      </c>
      <c r="G212" s="7">
        <v>0</v>
      </c>
      <c r="H212" s="46">
        <f t="shared" si="472"/>
        <v>0</v>
      </c>
      <c r="I212" s="47">
        <v>0</v>
      </c>
      <c r="J212" s="7">
        <v>0</v>
      </c>
      <c r="K212" s="46">
        <f t="shared" si="473"/>
        <v>0</v>
      </c>
      <c r="L212" s="47">
        <v>0</v>
      </c>
      <c r="M212" s="7">
        <v>0</v>
      </c>
      <c r="N212" s="46">
        <f t="shared" si="474"/>
        <v>0</v>
      </c>
      <c r="O212" s="47">
        <v>0</v>
      </c>
      <c r="P212" s="7">
        <v>0</v>
      </c>
      <c r="Q212" s="46">
        <f t="shared" si="475"/>
        <v>0</v>
      </c>
      <c r="R212" s="47">
        <v>0</v>
      </c>
      <c r="S212" s="7">
        <v>0</v>
      </c>
      <c r="T212" s="46">
        <f t="shared" si="476"/>
        <v>0</v>
      </c>
      <c r="U212" s="47">
        <v>0</v>
      </c>
      <c r="V212" s="7">
        <v>0</v>
      </c>
      <c r="W212" s="46">
        <f t="shared" si="477"/>
        <v>0</v>
      </c>
      <c r="X212" s="47">
        <v>0</v>
      </c>
      <c r="Y212" s="7">
        <v>0</v>
      </c>
      <c r="Z212" s="46">
        <f t="shared" si="478"/>
        <v>0</v>
      </c>
      <c r="AA212" s="47">
        <v>0</v>
      </c>
      <c r="AB212" s="7">
        <v>0</v>
      </c>
      <c r="AC212" s="46">
        <f t="shared" si="479"/>
        <v>0</v>
      </c>
      <c r="AD212" s="47">
        <v>0</v>
      </c>
      <c r="AE212" s="7">
        <v>0</v>
      </c>
      <c r="AF212" s="46">
        <f t="shared" si="480"/>
        <v>0</v>
      </c>
      <c r="AG212" s="82">
        <v>0.01</v>
      </c>
      <c r="AH212" s="7">
        <v>1.05</v>
      </c>
      <c r="AI212" s="46">
        <f t="shared" si="481"/>
        <v>105000</v>
      </c>
      <c r="AJ212" s="47">
        <v>0</v>
      </c>
      <c r="AK212" s="7">
        <v>0</v>
      </c>
      <c r="AL212" s="46">
        <f t="shared" si="482"/>
        <v>0</v>
      </c>
      <c r="AM212" s="47">
        <v>0</v>
      </c>
      <c r="AN212" s="7">
        <v>0</v>
      </c>
      <c r="AO212" s="46">
        <f t="shared" si="483"/>
        <v>0</v>
      </c>
      <c r="AP212" s="47">
        <v>0</v>
      </c>
      <c r="AQ212" s="7">
        <v>0</v>
      </c>
      <c r="AR212" s="46">
        <f t="shared" si="484"/>
        <v>0</v>
      </c>
      <c r="AS212" s="47">
        <v>0</v>
      </c>
      <c r="AT212" s="7">
        <v>0</v>
      </c>
      <c r="AU212" s="46">
        <f t="shared" si="485"/>
        <v>0</v>
      </c>
      <c r="AV212" s="47">
        <v>0</v>
      </c>
      <c r="AW212" s="7">
        <v>0</v>
      </c>
      <c r="AX212" s="46">
        <f t="shared" si="486"/>
        <v>0</v>
      </c>
      <c r="AY212" s="47">
        <v>0</v>
      </c>
      <c r="AZ212" s="7">
        <v>0</v>
      </c>
      <c r="BA212" s="46">
        <f t="shared" si="487"/>
        <v>0</v>
      </c>
      <c r="BB212" s="47">
        <v>0</v>
      </c>
      <c r="BC212" s="7">
        <v>0</v>
      </c>
      <c r="BD212" s="46">
        <f t="shared" si="488"/>
        <v>0</v>
      </c>
      <c r="BE212" s="47">
        <v>0</v>
      </c>
      <c r="BF212" s="7">
        <v>0</v>
      </c>
      <c r="BG212" s="46">
        <f t="shared" si="489"/>
        <v>0</v>
      </c>
      <c r="BH212" s="47">
        <v>0</v>
      </c>
      <c r="BI212" s="7">
        <v>0</v>
      </c>
      <c r="BJ212" s="46">
        <f t="shared" si="490"/>
        <v>0</v>
      </c>
      <c r="BK212" s="47">
        <v>0</v>
      </c>
      <c r="BL212" s="7">
        <v>0</v>
      </c>
      <c r="BM212" s="46">
        <f t="shared" si="491"/>
        <v>0</v>
      </c>
      <c r="BN212" s="47">
        <v>0</v>
      </c>
      <c r="BO212" s="7">
        <v>0</v>
      </c>
      <c r="BP212" s="46">
        <f t="shared" si="492"/>
        <v>0</v>
      </c>
      <c r="BQ212" s="47">
        <v>0</v>
      </c>
      <c r="BR212" s="7">
        <v>0</v>
      </c>
      <c r="BS212" s="46">
        <f t="shared" si="493"/>
        <v>0</v>
      </c>
      <c r="BT212" s="47">
        <v>0</v>
      </c>
      <c r="BU212" s="7">
        <v>0</v>
      </c>
      <c r="BV212" s="46">
        <f t="shared" si="494"/>
        <v>0</v>
      </c>
      <c r="BW212" s="82">
        <v>10</v>
      </c>
      <c r="BX212" s="7">
        <v>336.67</v>
      </c>
      <c r="BY212" s="46">
        <f t="shared" si="495"/>
        <v>33667</v>
      </c>
      <c r="BZ212" s="16">
        <f t="shared" si="496"/>
        <v>10.01337</v>
      </c>
      <c r="CA212" s="17">
        <f t="shared" si="497"/>
        <v>337.85500000000002</v>
      </c>
    </row>
    <row r="213" spans="1:79" ht="15" thickBot="1" x14ac:dyDescent="0.35">
      <c r="A213" s="65"/>
      <c r="B213" s="73" t="s">
        <v>17</v>
      </c>
      <c r="C213" s="74">
        <f t="shared" ref="C213:D213" si="500">SUM(C201:C212)</f>
        <v>64.042951725033348</v>
      </c>
      <c r="D213" s="75">
        <f t="shared" si="500"/>
        <v>57.131</v>
      </c>
      <c r="E213" s="71"/>
      <c r="F213" s="74">
        <f t="shared" ref="F213:G213" si="501">SUM(F201:F212)</f>
        <v>0</v>
      </c>
      <c r="G213" s="75">
        <f t="shared" si="501"/>
        <v>0</v>
      </c>
      <c r="H213" s="71"/>
      <c r="I213" s="74">
        <f t="shared" ref="I213:J213" si="502">SUM(I201:I212)</f>
        <v>3.0527399999999996</v>
      </c>
      <c r="J213" s="75">
        <f t="shared" si="502"/>
        <v>11.398999999999999</v>
      </c>
      <c r="K213" s="71"/>
      <c r="L213" s="74">
        <f t="shared" ref="L213:M213" si="503">SUM(L201:L212)</f>
        <v>0</v>
      </c>
      <c r="M213" s="75">
        <f t="shared" si="503"/>
        <v>0</v>
      </c>
      <c r="N213" s="71"/>
      <c r="O213" s="74">
        <f t="shared" ref="O213:P213" si="504">SUM(O201:O212)</f>
        <v>0</v>
      </c>
      <c r="P213" s="75">
        <f t="shared" si="504"/>
        <v>0</v>
      </c>
      <c r="Q213" s="71"/>
      <c r="R213" s="74">
        <f t="shared" ref="R213:S213" si="505">SUM(R201:R212)</f>
        <v>0</v>
      </c>
      <c r="S213" s="75">
        <f t="shared" si="505"/>
        <v>0</v>
      </c>
      <c r="T213" s="71"/>
      <c r="U213" s="74">
        <f t="shared" ref="U213:V213" si="506">SUM(U201:U212)</f>
        <v>46.561999999999998</v>
      </c>
      <c r="V213" s="75">
        <f t="shared" si="506"/>
        <v>1251.5</v>
      </c>
      <c r="W213" s="71"/>
      <c r="X213" s="74">
        <f t="shared" ref="X213:Y213" si="507">SUM(X201:X212)</f>
        <v>0</v>
      </c>
      <c r="Y213" s="75">
        <f t="shared" si="507"/>
        <v>0</v>
      </c>
      <c r="Z213" s="71"/>
      <c r="AA213" s="74">
        <f t="shared" ref="AA213:AB213" si="508">SUM(AA201:AA212)</f>
        <v>0</v>
      </c>
      <c r="AB213" s="75">
        <f t="shared" si="508"/>
        <v>0</v>
      </c>
      <c r="AC213" s="71"/>
      <c r="AD213" s="74">
        <f t="shared" ref="AD213:AE213" si="509">SUM(AD201:AD212)</f>
        <v>0</v>
      </c>
      <c r="AE213" s="75">
        <f t="shared" si="509"/>
        <v>0</v>
      </c>
      <c r="AF213" s="71"/>
      <c r="AG213" s="74">
        <f t="shared" ref="AG213:AH213" si="510">SUM(AG201:AG212)</f>
        <v>0.01</v>
      </c>
      <c r="AH213" s="75">
        <f t="shared" si="510"/>
        <v>1.05</v>
      </c>
      <c r="AI213" s="71"/>
      <c r="AJ213" s="74">
        <f t="shared" ref="AJ213:AK213" si="511">SUM(AJ201:AJ212)</f>
        <v>0</v>
      </c>
      <c r="AK213" s="75">
        <f t="shared" si="511"/>
        <v>0</v>
      </c>
      <c r="AL213" s="71"/>
      <c r="AM213" s="74">
        <f t="shared" ref="AM213:AN213" si="512">SUM(AM201:AM212)</f>
        <v>0</v>
      </c>
      <c r="AN213" s="75">
        <f t="shared" si="512"/>
        <v>0</v>
      </c>
      <c r="AO213" s="71"/>
      <c r="AP213" s="74">
        <f t="shared" ref="AP213:AQ213" si="513">SUM(AP201:AP212)</f>
        <v>0</v>
      </c>
      <c r="AQ213" s="75">
        <f t="shared" si="513"/>
        <v>0</v>
      </c>
      <c r="AR213" s="71"/>
      <c r="AS213" s="74">
        <f t="shared" ref="AS213:AT213" si="514">SUM(AS201:AS212)</f>
        <v>0</v>
      </c>
      <c r="AT213" s="75">
        <f t="shared" si="514"/>
        <v>0</v>
      </c>
      <c r="AU213" s="71"/>
      <c r="AV213" s="74">
        <f t="shared" ref="AV213:AW213" si="515">SUM(AV201:AV212)</f>
        <v>0.56000000000000005</v>
      </c>
      <c r="AW213" s="75">
        <f t="shared" si="515"/>
        <v>12.88</v>
      </c>
      <c r="AX213" s="71"/>
      <c r="AY213" s="74">
        <f t="shared" ref="AY213:AZ213" si="516">SUM(AY201:AY212)</f>
        <v>0</v>
      </c>
      <c r="AZ213" s="75">
        <f t="shared" si="516"/>
        <v>0</v>
      </c>
      <c r="BA213" s="71"/>
      <c r="BB213" s="74">
        <f t="shared" ref="BB213:BC213" si="517">SUM(BB201:BB212)</f>
        <v>0</v>
      </c>
      <c r="BC213" s="75">
        <f t="shared" si="517"/>
        <v>0</v>
      </c>
      <c r="BD213" s="71"/>
      <c r="BE213" s="74">
        <f t="shared" ref="BE213:BF213" si="518">SUM(BE201:BE212)</f>
        <v>0</v>
      </c>
      <c r="BF213" s="75">
        <f t="shared" si="518"/>
        <v>0</v>
      </c>
      <c r="BG213" s="71"/>
      <c r="BH213" s="74">
        <f t="shared" ref="BH213:BI213" si="519">SUM(BH201:BH212)</f>
        <v>0</v>
      </c>
      <c r="BI213" s="75">
        <f t="shared" si="519"/>
        <v>0</v>
      </c>
      <c r="BJ213" s="71"/>
      <c r="BK213" s="74">
        <f t="shared" ref="BK213:BL213" si="520">SUM(BK201:BK212)</f>
        <v>0</v>
      </c>
      <c r="BL213" s="75">
        <f t="shared" si="520"/>
        <v>0</v>
      </c>
      <c r="BM213" s="71"/>
      <c r="BN213" s="74">
        <f t="shared" ref="BN213:BO213" si="521">SUM(BN201:BN212)</f>
        <v>0</v>
      </c>
      <c r="BO213" s="75">
        <f t="shared" si="521"/>
        <v>0</v>
      </c>
      <c r="BP213" s="71"/>
      <c r="BQ213" s="74">
        <f t="shared" ref="BQ213:BR213" si="522">SUM(BQ201:BQ212)</f>
        <v>0</v>
      </c>
      <c r="BR213" s="75">
        <f t="shared" si="522"/>
        <v>0</v>
      </c>
      <c r="BS213" s="71"/>
      <c r="BT213" s="74">
        <f t="shared" ref="BT213:BU213" si="523">SUM(BT201:BT212)</f>
        <v>0</v>
      </c>
      <c r="BU213" s="75">
        <f t="shared" si="523"/>
        <v>0</v>
      </c>
      <c r="BV213" s="71"/>
      <c r="BW213" s="74">
        <f t="shared" ref="BW213:BX213" si="524">SUM(BW201:BW212)</f>
        <v>121</v>
      </c>
      <c r="BX213" s="75">
        <f t="shared" si="524"/>
        <v>3439.17</v>
      </c>
      <c r="BY213" s="71"/>
      <c r="BZ213" s="42">
        <f t="shared" si="496"/>
        <v>235.22769172503337</v>
      </c>
      <c r="CA213" s="43">
        <f t="shared" si="497"/>
        <v>4773.13</v>
      </c>
    </row>
    <row r="214" spans="1:79" ht="16.2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525">IF(F214=0,0,G214/F214*1000)</f>
        <v>0</v>
      </c>
      <c r="I214" s="47">
        <v>0</v>
      </c>
      <c r="J214" s="7">
        <v>0</v>
      </c>
      <c r="K214" s="46">
        <f t="shared" ref="K214:K225" si="526">IF(I214=0,0,J214/I214*1000)</f>
        <v>0</v>
      </c>
      <c r="L214" s="47">
        <v>0</v>
      </c>
      <c r="M214" s="7">
        <v>0</v>
      </c>
      <c r="N214" s="46">
        <f t="shared" ref="N214:N225" si="527">IF(L214=0,0,M214/L214*1000)</f>
        <v>0</v>
      </c>
      <c r="O214" s="47">
        <v>0</v>
      </c>
      <c r="P214" s="7">
        <v>0</v>
      </c>
      <c r="Q214" s="46">
        <f t="shared" ref="Q214:Q225" si="528">IF(O214=0,0,P214/O214*1000)</f>
        <v>0</v>
      </c>
      <c r="R214" s="47">
        <v>0</v>
      </c>
      <c r="S214" s="7">
        <v>0</v>
      </c>
      <c r="T214" s="46">
        <f t="shared" ref="T214:T225" si="529">IF(R214=0,0,S214/R214*1000)</f>
        <v>0</v>
      </c>
      <c r="U214" s="47">
        <v>0</v>
      </c>
      <c r="V214" s="7">
        <v>0</v>
      </c>
      <c r="W214" s="46">
        <f t="shared" ref="W214:W225" si="530">IF(U214=0,0,V214/U214*1000)</f>
        <v>0</v>
      </c>
      <c r="X214" s="47">
        <v>0</v>
      </c>
      <c r="Y214" s="7">
        <v>0</v>
      </c>
      <c r="Z214" s="46">
        <f t="shared" ref="Z214:Z225" si="531">IF(X214=0,0,Y214/X214*1000)</f>
        <v>0</v>
      </c>
      <c r="AA214" s="47">
        <v>0</v>
      </c>
      <c r="AB214" s="7">
        <v>0</v>
      </c>
      <c r="AC214" s="46">
        <f t="shared" ref="AC214:AC225" si="532">IF(AA214=0,0,AB214/AA214*1000)</f>
        <v>0</v>
      </c>
      <c r="AD214" s="47">
        <v>0</v>
      </c>
      <c r="AE214" s="7">
        <v>0</v>
      </c>
      <c r="AF214" s="46">
        <f t="shared" ref="AF214:AF225" si="533">IF(AD214=0,0,AE214/AD214*1000)</f>
        <v>0</v>
      </c>
      <c r="AG214" s="47">
        <v>0</v>
      </c>
      <c r="AH214" s="7">
        <v>0</v>
      </c>
      <c r="AI214" s="46">
        <f t="shared" ref="AI214:AI225" si="534">IF(AG214=0,0,AH214/AG214*1000)</f>
        <v>0</v>
      </c>
      <c r="AJ214" s="47">
        <v>0</v>
      </c>
      <c r="AK214" s="7">
        <v>0</v>
      </c>
      <c r="AL214" s="46">
        <f t="shared" ref="AL214:AL225" si="535">IF(AJ214=0,0,AK214/AJ214*1000)</f>
        <v>0</v>
      </c>
      <c r="AM214" s="47">
        <v>0</v>
      </c>
      <c r="AN214" s="7">
        <v>0</v>
      </c>
      <c r="AO214" s="46">
        <f t="shared" ref="AO214:AO225" si="536">IF(AM214=0,0,AN214/AM214*1000)</f>
        <v>0</v>
      </c>
      <c r="AP214" s="47">
        <v>0</v>
      </c>
      <c r="AQ214" s="7">
        <v>0</v>
      </c>
      <c r="AR214" s="46">
        <f t="shared" ref="AR214:AR225" si="537">IF(AP214=0,0,AQ214/AP214*1000)</f>
        <v>0</v>
      </c>
      <c r="AS214" s="47">
        <v>0</v>
      </c>
      <c r="AT214" s="7">
        <v>0</v>
      </c>
      <c r="AU214" s="46">
        <f t="shared" ref="AU214:AU225" si="538">IF(AS214=0,0,AT214/AS214*1000)</f>
        <v>0</v>
      </c>
      <c r="AV214" s="47">
        <v>0</v>
      </c>
      <c r="AW214" s="7">
        <v>0</v>
      </c>
      <c r="AX214" s="46">
        <f t="shared" ref="AX214:AX225" si="539">IF(AV214=0,0,AW214/AV214*1000)</f>
        <v>0</v>
      </c>
      <c r="AY214" s="47">
        <v>0</v>
      </c>
      <c r="AZ214" s="7">
        <v>0</v>
      </c>
      <c r="BA214" s="46">
        <f t="shared" ref="BA214:BA225" si="540">IF(AY214=0,0,AZ214/AY214*1000)</f>
        <v>0</v>
      </c>
      <c r="BB214" s="47">
        <v>0</v>
      </c>
      <c r="BC214" s="7">
        <v>0</v>
      </c>
      <c r="BD214" s="46">
        <f t="shared" ref="BD214:BD225" si="541">IF(BB214=0,0,BC214/BB214*1000)</f>
        <v>0</v>
      </c>
      <c r="BE214" s="47">
        <v>0</v>
      </c>
      <c r="BF214" s="7">
        <v>0</v>
      </c>
      <c r="BG214" s="46">
        <f t="shared" ref="BG214:BG225" si="542">IF(BE214=0,0,BF214/BE214*1000)</f>
        <v>0</v>
      </c>
      <c r="BH214" s="47">
        <v>0</v>
      </c>
      <c r="BI214" s="7">
        <v>0</v>
      </c>
      <c r="BJ214" s="46">
        <f t="shared" ref="BJ214:BJ225" si="543">IF(BH214=0,0,BI214/BH214*1000)</f>
        <v>0</v>
      </c>
      <c r="BK214" s="47">
        <v>0</v>
      </c>
      <c r="BL214" s="7">
        <v>0</v>
      </c>
      <c r="BM214" s="46">
        <f t="shared" ref="BM214:BM225" si="544">IF(BK214=0,0,BL214/BK214*1000)</f>
        <v>0</v>
      </c>
      <c r="BN214" s="47">
        <v>0</v>
      </c>
      <c r="BO214" s="7">
        <v>0</v>
      </c>
      <c r="BP214" s="46">
        <f t="shared" ref="BP214:BP225" si="545">IF(BN214=0,0,BO214/BN214*1000)</f>
        <v>0</v>
      </c>
      <c r="BQ214" s="47">
        <v>0</v>
      </c>
      <c r="BR214" s="7">
        <v>0</v>
      </c>
      <c r="BS214" s="46">
        <f t="shared" ref="BS214:BS225" si="546">IF(BQ214=0,0,BR214/BQ214*1000)</f>
        <v>0</v>
      </c>
      <c r="BT214" s="47">
        <v>0</v>
      </c>
      <c r="BU214" s="7">
        <v>0</v>
      </c>
      <c r="BV214" s="46">
        <f t="shared" ref="BV214:BV225" si="547">IF(BT214=0,0,BU214/BT214*1000)</f>
        <v>0</v>
      </c>
      <c r="BW214" s="47">
        <v>0</v>
      </c>
      <c r="BX214" s="7">
        <v>0</v>
      </c>
      <c r="BY214" s="46">
        <f t="shared" ref="BY214:BY225" si="548">IF(BW214=0,0,BX214/BW214*1000)</f>
        <v>0</v>
      </c>
      <c r="BZ214" s="16">
        <f>SUMIF($C$5:$BY$5,"Ton",C214:BY214)</f>
        <v>0</v>
      </c>
      <c r="CA214" s="17">
        <f>SUMIF($C$5:$BY$5,"F*",C214:BY214)</f>
        <v>0</v>
      </c>
    </row>
    <row r="215" spans="1:79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549">IF(C215=0,0,D215/C215*1000)</f>
        <v>0</v>
      </c>
      <c r="F215" s="47">
        <v>0</v>
      </c>
      <c r="G215" s="7">
        <v>0</v>
      </c>
      <c r="H215" s="46">
        <f t="shared" si="525"/>
        <v>0</v>
      </c>
      <c r="I215" s="47">
        <v>0</v>
      </c>
      <c r="J215" s="7">
        <v>0</v>
      </c>
      <c r="K215" s="46">
        <f t="shared" si="526"/>
        <v>0</v>
      </c>
      <c r="L215" s="47">
        <v>0</v>
      </c>
      <c r="M215" s="7">
        <v>0</v>
      </c>
      <c r="N215" s="46">
        <f t="shared" si="527"/>
        <v>0</v>
      </c>
      <c r="O215" s="47">
        <v>0</v>
      </c>
      <c r="P215" s="7">
        <v>0</v>
      </c>
      <c r="Q215" s="46">
        <f t="shared" si="528"/>
        <v>0</v>
      </c>
      <c r="R215" s="47">
        <v>0</v>
      </c>
      <c r="S215" s="7">
        <v>0</v>
      </c>
      <c r="T215" s="46">
        <f t="shared" si="529"/>
        <v>0</v>
      </c>
      <c r="U215" s="47">
        <v>0</v>
      </c>
      <c r="V215" s="7">
        <v>0</v>
      </c>
      <c r="W215" s="46">
        <f t="shared" si="530"/>
        <v>0</v>
      </c>
      <c r="X215" s="47">
        <v>0</v>
      </c>
      <c r="Y215" s="7">
        <v>0</v>
      </c>
      <c r="Z215" s="46">
        <f t="shared" si="531"/>
        <v>0</v>
      </c>
      <c r="AA215" s="47">
        <v>0</v>
      </c>
      <c r="AB215" s="7">
        <v>0</v>
      </c>
      <c r="AC215" s="46">
        <f t="shared" si="532"/>
        <v>0</v>
      </c>
      <c r="AD215" s="47">
        <v>0</v>
      </c>
      <c r="AE215" s="7">
        <v>0</v>
      </c>
      <c r="AF215" s="46">
        <f t="shared" si="533"/>
        <v>0</v>
      </c>
      <c r="AG215" s="47">
        <v>0</v>
      </c>
      <c r="AH215" s="7">
        <v>0</v>
      </c>
      <c r="AI215" s="46">
        <f t="shared" si="534"/>
        <v>0</v>
      </c>
      <c r="AJ215" s="47">
        <v>0</v>
      </c>
      <c r="AK215" s="7">
        <v>0</v>
      </c>
      <c r="AL215" s="46">
        <f t="shared" si="535"/>
        <v>0</v>
      </c>
      <c r="AM215" s="47">
        <v>0</v>
      </c>
      <c r="AN215" s="7">
        <v>0</v>
      </c>
      <c r="AO215" s="46">
        <f t="shared" si="536"/>
        <v>0</v>
      </c>
      <c r="AP215" s="47">
        <v>0</v>
      </c>
      <c r="AQ215" s="7">
        <v>0</v>
      </c>
      <c r="AR215" s="46">
        <f t="shared" si="537"/>
        <v>0</v>
      </c>
      <c r="AS215" s="47">
        <v>0</v>
      </c>
      <c r="AT215" s="7">
        <v>0</v>
      </c>
      <c r="AU215" s="46">
        <f t="shared" si="538"/>
        <v>0</v>
      </c>
      <c r="AV215" s="47">
        <v>0</v>
      </c>
      <c r="AW215" s="7">
        <v>0</v>
      </c>
      <c r="AX215" s="46">
        <f t="shared" si="539"/>
        <v>0</v>
      </c>
      <c r="AY215" s="47">
        <v>0</v>
      </c>
      <c r="AZ215" s="7">
        <v>0</v>
      </c>
      <c r="BA215" s="46">
        <f t="shared" si="540"/>
        <v>0</v>
      </c>
      <c r="BB215" s="47">
        <v>0</v>
      </c>
      <c r="BC215" s="7">
        <v>0</v>
      </c>
      <c r="BD215" s="46">
        <f t="shared" si="541"/>
        <v>0</v>
      </c>
      <c r="BE215" s="47">
        <v>0</v>
      </c>
      <c r="BF215" s="7">
        <v>0</v>
      </c>
      <c r="BG215" s="46">
        <f t="shared" si="542"/>
        <v>0</v>
      </c>
      <c r="BH215" s="47">
        <v>0</v>
      </c>
      <c r="BI215" s="7">
        <v>0</v>
      </c>
      <c r="BJ215" s="46">
        <f t="shared" si="543"/>
        <v>0</v>
      </c>
      <c r="BK215" s="47">
        <v>0</v>
      </c>
      <c r="BL215" s="7">
        <v>0</v>
      </c>
      <c r="BM215" s="46">
        <f t="shared" si="544"/>
        <v>0</v>
      </c>
      <c r="BN215" s="47">
        <v>0</v>
      </c>
      <c r="BO215" s="7">
        <v>0</v>
      </c>
      <c r="BP215" s="46">
        <f t="shared" si="545"/>
        <v>0</v>
      </c>
      <c r="BQ215" s="47">
        <v>0</v>
      </c>
      <c r="BR215" s="7">
        <v>0</v>
      </c>
      <c r="BS215" s="46">
        <f t="shared" si="546"/>
        <v>0</v>
      </c>
      <c r="BT215" s="47">
        <v>0</v>
      </c>
      <c r="BU215" s="7">
        <v>0</v>
      </c>
      <c r="BV215" s="46">
        <f t="shared" si="547"/>
        <v>0</v>
      </c>
      <c r="BW215" s="47">
        <v>0</v>
      </c>
      <c r="BX215" s="7">
        <v>0</v>
      </c>
      <c r="BY215" s="46">
        <f t="shared" si="548"/>
        <v>0</v>
      </c>
      <c r="BZ215" s="16">
        <f t="shared" ref="BZ215:BZ226" si="550">SUMIF($C$5:$BY$5,"Ton",C215:BY215)</f>
        <v>0</v>
      </c>
      <c r="CA215" s="17">
        <f t="shared" ref="CA215:CA226" si="551">SUMIF($C$5:$BY$5,"F*",C215:BY215)</f>
        <v>0</v>
      </c>
    </row>
    <row r="216" spans="1:79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549"/>
        <v>0</v>
      </c>
      <c r="F216" s="47">
        <v>0</v>
      </c>
      <c r="G216" s="7">
        <v>0</v>
      </c>
      <c r="H216" s="46">
        <f t="shared" si="525"/>
        <v>0</v>
      </c>
      <c r="I216" s="47">
        <v>0</v>
      </c>
      <c r="J216" s="7">
        <v>0</v>
      </c>
      <c r="K216" s="46">
        <f t="shared" si="526"/>
        <v>0</v>
      </c>
      <c r="L216" s="47">
        <v>0</v>
      </c>
      <c r="M216" s="7">
        <v>0</v>
      </c>
      <c r="N216" s="46">
        <f t="shared" si="527"/>
        <v>0</v>
      </c>
      <c r="O216" s="47">
        <v>0</v>
      </c>
      <c r="P216" s="7">
        <v>0</v>
      </c>
      <c r="Q216" s="46">
        <f t="shared" si="528"/>
        <v>0</v>
      </c>
      <c r="R216" s="47">
        <v>0</v>
      </c>
      <c r="S216" s="7">
        <v>0</v>
      </c>
      <c r="T216" s="46">
        <f t="shared" si="529"/>
        <v>0</v>
      </c>
      <c r="U216" s="47">
        <v>0</v>
      </c>
      <c r="V216" s="7">
        <v>0</v>
      </c>
      <c r="W216" s="46">
        <f t="shared" si="530"/>
        <v>0</v>
      </c>
      <c r="X216" s="47">
        <v>0</v>
      </c>
      <c r="Y216" s="7">
        <v>0</v>
      </c>
      <c r="Z216" s="46">
        <f t="shared" si="531"/>
        <v>0</v>
      </c>
      <c r="AA216" s="47">
        <v>0</v>
      </c>
      <c r="AB216" s="7">
        <v>0</v>
      </c>
      <c r="AC216" s="46">
        <f t="shared" si="532"/>
        <v>0</v>
      </c>
      <c r="AD216" s="47">
        <v>0</v>
      </c>
      <c r="AE216" s="7">
        <v>0</v>
      </c>
      <c r="AF216" s="46">
        <f t="shared" si="533"/>
        <v>0</v>
      </c>
      <c r="AG216" s="47">
        <v>0</v>
      </c>
      <c r="AH216" s="7">
        <v>0</v>
      </c>
      <c r="AI216" s="46">
        <f t="shared" si="534"/>
        <v>0</v>
      </c>
      <c r="AJ216" s="47">
        <v>0</v>
      </c>
      <c r="AK216" s="7">
        <v>0</v>
      </c>
      <c r="AL216" s="46">
        <f t="shared" si="535"/>
        <v>0</v>
      </c>
      <c r="AM216" s="47">
        <v>0</v>
      </c>
      <c r="AN216" s="7">
        <v>0</v>
      </c>
      <c r="AO216" s="46">
        <f t="shared" si="536"/>
        <v>0</v>
      </c>
      <c r="AP216" s="47">
        <v>0</v>
      </c>
      <c r="AQ216" s="7">
        <v>0</v>
      </c>
      <c r="AR216" s="46">
        <f t="shared" si="537"/>
        <v>0</v>
      </c>
      <c r="AS216" s="47">
        <v>0</v>
      </c>
      <c r="AT216" s="7">
        <v>0</v>
      </c>
      <c r="AU216" s="46">
        <f t="shared" si="538"/>
        <v>0</v>
      </c>
      <c r="AV216" s="47">
        <v>0</v>
      </c>
      <c r="AW216" s="7">
        <v>0</v>
      </c>
      <c r="AX216" s="46">
        <f t="shared" si="539"/>
        <v>0</v>
      </c>
      <c r="AY216" s="47">
        <v>0</v>
      </c>
      <c r="AZ216" s="7">
        <v>0</v>
      </c>
      <c r="BA216" s="46">
        <f t="shared" si="540"/>
        <v>0</v>
      </c>
      <c r="BB216" s="47">
        <v>0</v>
      </c>
      <c r="BC216" s="7">
        <v>0</v>
      </c>
      <c r="BD216" s="46">
        <f t="shared" si="541"/>
        <v>0</v>
      </c>
      <c r="BE216" s="47">
        <v>0</v>
      </c>
      <c r="BF216" s="7">
        <v>0</v>
      </c>
      <c r="BG216" s="46">
        <f t="shared" si="542"/>
        <v>0</v>
      </c>
      <c r="BH216" s="47">
        <v>0</v>
      </c>
      <c r="BI216" s="7">
        <v>0</v>
      </c>
      <c r="BJ216" s="46">
        <f t="shared" si="543"/>
        <v>0</v>
      </c>
      <c r="BK216" s="47">
        <v>0</v>
      </c>
      <c r="BL216" s="7">
        <v>0</v>
      </c>
      <c r="BM216" s="46">
        <f t="shared" si="544"/>
        <v>0</v>
      </c>
      <c r="BN216" s="47">
        <v>0</v>
      </c>
      <c r="BO216" s="7">
        <v>0</v>
      </c>
      <c r="BP216" s="46">
        <f t="shared" si="545"/>
        <v>0</v>
      </c>
      <c r="BQ216" s="47">
        <v>0</v>
      </c>
      <c r="BR216" s="7">
        <v>0</v>
      </c>
      <c r="BS216" s="46">
        <f t="shared" si="546"/>
        <v>0</v>
      </c>
      <c r="BT216" s="47">
        <v>0</v>
      </c>
      <c r="BU216" s="7">
        <v>0</v>
      </c>
      <c r="BV216" s="46">
        <f t="shared" si="547"/>
        <v>0</v>
      </c>
      <c r="BW216" s="82">
        <v>28</v>
      </c>
      <c r="BX216" s="7">
        <v>1351</v>
      </c>
      <c r="BY216" s="46">
        <f t="shared" si="548"/>
        <v>48250</v>
      </c>
      <c r="BZ216" s="16">
        <f t="shared" si="550"/>
        <v>28</v>
      </c>
      <c r="CA216" s="17">
        <f t="shared" si="551"/>
        <v>1351</v>
      </c>
    </row>
    <row r="217" spans="1:79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525"/>
        <v>0</v>
      </c>
      <c r="I217" s="47">
        <v>0</v>
      </c>
      <c r="J217" s="7">
        <v>0</v>
      </c>
      <c r="K217" s="46">
        <f t="shared" si="526"/>
        <v>0</v>
      </c>
      <c r="L217" s="47">
        <v>0</v>
      </c>
      <c r="M217" s="7">
        <v>0</v>
      </c>
      <c r="N217" s="46">
        <f t="shared" si="527"/>
        <v>0</v>
      </c>
      <c r="O217" s="47">
        <v>0</v>
      </c>
      <c r="P217" s="7">
        <v>0</v>
      </c>
      <c r="Q217" s="46">
        <f t="shared" si="528"/>
        <v>0</v>
      </c>
      <c r="R217" s="47">
        <v>0</v>
      </c>
      <c r="S217" s="7">
        <v>0</v>
      </c>
      <c r="T217" s="46">
        <f t="shared" si="529"/>
        <v>0</v>
      </c>
      <c r="U217" s="47">
        <v>0</v>
      </c>
      <c r="V217" s="7">
        <v>0</v>
      </c>
      <c r="W217" s="46">
        <f t="shared" si="530"/>
        <v>0</v>
      </c>
      <c r="X217" s="47">
        <v>0</v>
      </c>
      <c r="Y217" s="7">
        <v>0</v>
      </c>
      <c r="Z217" s="46">
        <f t="shared" si="531"/>
        <v>0</v>
      </c>
      <c r="AA217" s="47">
        <v>0</v>
      </c>
      <c r="AB217" s="7">
        <v>0</v>
      </c>
      <c r="AC217" s="46">
        <f t="shared" si="532"/>
        <v>0</v>
      </c>
      <c r="AD217" s="47">
        <v>0</v>
      </c>
      <c r="AE217" s="7">
        <v>0</v>
      </c>
      <c r="AF217" s="46">
        <f t="shared" si="533"/>
        <v>0</v>
      </c>
      <c r="AG217" s="47">
        <v>0</v>
      </c>
      <c r="AH217" s="7">
        <v>0</v>
      </c>
      <c r="AI217" s="46">
        <f t="shared" si="534"/>
        <v>0</v>
      </c>
      <c r="AJ217" s="47">
        <v>0</v>
      </c>
      <c r="AK217" s="7">
        <v>0</v>
      </c>
      <c r="AL217" s="46">
        <f t="shared" si="535"/>
        <v>0</v>
      </c>
      <c r="AM217" s="47">
        <v>0</v>
      </c>
      <c r="AN217" s="7">
        <v>0</v>
      </c>
      <c r="AO217" s="46">
        <f t="shared" si="536"/>
        <v>0</v>
      </c>
      <c r="AP217" s="47">
        <v>0</v>
      </c>
      <c r="AQ217" s="7">
        <v>0</v>
      </c>
      <c r="AR217" s="46">
        <f t="shared" si="537"/>
        <v>0</v>
      </c>
      <c r="AS217" s="47">
        <v>0</v>
      </c>
      <c r="AT217" s="7">
        <v>0</v>
      </c>
      <c r="AU217" s="46">
        <f t="shared" si="538"/>
        <v>0</v>
      </c>
      <c r="AV217" s="82">
        <v>0.252</v>
      </c>
      <c r="AW217" s="7">
        <v>12.145</v>
      </c>
      <c r="AX217" s="46">
        <f t="shared" si="539"/>
        <v>48194.444444444445</v>
      </c>
      <c r="AY217" s="47">
        <v>0</v>
      </c>
      <c r="AZ217" s="7">
        <v>0</v>
      </c>
      <c r="BA217" s="46">
        <f t="shared" si="540"/>
        <v>0</v>
      </c>
      <c r="BB217" s="47">
        <v>0</v>
      </c>
      <c r="BC217" s="7">
        <v>0</v>
      </c>
      <c r="BD217" s="46">
        <f t="shared" si="541"/>
        <v>0</v>
      </c>
      <c r="BE217" s="47">
        <v>0</v>
      </c>
      <c r="BF217" s="7">
        <v>0</v>
      </c>
      <c r="BG217" s="46">
        <f t="shared" si="542"/>
        <v>0</v>
      </c>
      <c r="BH217" s="47">
        <v>0</v>
      </c>
      <c r="BI217" s="7">
        <v>0</v>
      </c>
      <c r="BJ217" s="46">
        <f t="shared" si="543"/>
        <v>0</v>
      </c>
      <c r="BK217" s="47">
        <v>0</v>
      </c>
      <c r="BL217" s="7">
        <v>0</v>
      </c>
      <c r="BM217" s="46">
        <f t="shared" si="544"/>
        <v>0</v>
      </c>
      <c r="BN217" s="47">
        <v>0</v>
      </c>
      <c r="BO217" s="7">
        <v>0</v>
      </c>
      <c r="BP217" s="46">
        <f t="shared" si="545"/>
        <v>0</v>
      </c>
      <c r="BQ217" s="47">
        <v>0</v>
      </c>
      <c r="BR217" s="7">
        <v>0</v>
      </c>
      <c r="BS217" s="46">
        <f t="shared" si="546"/>
        <v>0</v>
      </c>
      <c r="BT217" s="47">
        <v>0</v>
      </c>
      <c r="BU217" s="7">
        <v>0</v>
      </c>
      <c r="BV217" s="46">
        <f t="shared" si="547"/>
        <v>0</v>
      </c>
      <c r="BW217" s="47">
        <v>0</v>
      </c>
      <c r="BX217" s="7">
        <v>0</v>
      </c>
      <c r="BY217" s="46">
        <f t="shared" si="548"/>
        <v>0</v>
      </c>
      <c r="BZ217" s="16">
        <f t="shared" si="550"/>
        <v>0.252</v>
      </c>
      <c r="CA217" s="17">
        <f t="shared" si="551"/>
        <v>12.145</v>
      </c>
    </row>
    <row r="218" spans="1:79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552">IF(C218=0,0,D218/C218*1000)</f>
        <v>0</v>
      </c>
      <c r="F218" s="47">
        <v>0</v>
      </c>
      <c r="G218" s="7">
        <v>0</v>
      </c>
      <c r="H218" s="46">
        <f t="shared" si="525"/>
        <v>0</v>
      </c>
      <c r="I218" s="47">
        <v>0</v>
      </c>
      <c r="J218" s="7">
        <v>0</v>
      </c>
      <c r="K218" s="46">
        <f t="shared" si="526"/>
        <v>0</v>
      </c>
      <c r="L218" s="47">
        <v>0</v>
      </c>
      <c r="M218" s="7">
        <v>0</v>
      </c>
      <c r="N218" s="46">
        <f t="shared" si="527"/>
        <v>0</v>
      </c>
      <c r="O218" s="47">
        <v>0</v>
      </c>
      <c r="P218" s="7">
        <v>0</v>
      </c>
      <c r="Q218" s="46">
        <f t="shared" si="528"/>
        <v>0</v>
      </c>
      <c r="R218" s="47">
        <v>0</v>
      </c>
      <c r="S218" s="7">
        <v>0</v>
      </c>
      <c r="T218" s="46">
        <f t="shared" si="529"/>
        <v>0</v>
      </c>
      <c r="U218" s="47">
        <v>0</v>
      </c>
      <c r="V218" s="7">
        <v>0</v>
      </c>
      <c r="W218" s="46">
        <f t="shared" si="530"/>
        <v>0</v>
      </c>
      <c r="X218" s="47">
        <v>0</v>
      </c>
      <c r="Y218" s="7">
        <v>0</v>
      </c>
      <c r="Z218" s="46">
        <f t="shared" si="531"/>
        <v>0</v>
      </c>
      <c r="AA218" s="47">
        <v>0</v>
      </c>
      <c r="AB218" s="7">
        <v>0</v>
      </c>
      <c r="AC218" s="46">
        <f t="shared" si="532"/>
        <v>0</v>
      </c>
      <c r="AD218" s="47">
        <v>0</v>
      </c>
      <c r="AE218" s="7">
        <v>0</v>
      </c>
      <c r="AF218" s="46">
        <f t="shared" si="533"/>
        <v>0</v>
      </c>
      <c r="AG218" s="47">
        <v>0</v>
      </c>
      <c r="AH218" s="7">
        <v>0</v>
      </c>
      <c r="AI218" s="46">
        <f t="shared" si="534"/>
        <v>0</v>
      </c>
      <c r="AJ218" s="47">
        <v>0</v>
      </c>
      <c r="AK218" s="7">
        <v>0</v>
      </c>
      <c r="AL218" s="46">
        <f t="shared" si="535"/>
        <v>0</v>
      </c>
      <c r="AM218" s="47">
        <v>0</v>
      </c>
      <c r="AN218" s="7">
        <v>0</v>
      </c>
      <c r="AO218" s="46">
        <f t="shared" si="536"/>
        <v>0</v>
      </c>
      <c r="AP218" s="47">
        <v>0</v>
      </c>
      <c r="AQ218" s="7">
        <v>0</v>
      </c>
      <c r="AR218" s="46">
        <f t="shared" si="537"/>
        <v>0</v>
      </c>
      <c r="AS218" s="47">
        <v>0</v>
      </c>
      <c r="AT218" s="7">
        <v>0</v>
      </c>
      <c r="AU218" s="46">
        <f t="shared" si="538"/>
        <v>0</v>
      </c>
      <c r="AV218" s="47">
        <v>0</v>
      </c>
      <c r="AW218" s="7">
        <v>0</v>
      </c>
      <c r="AX218" s="46">
        <f t="shared" si="539"/>
        <v>0</v>
      </c>
      <c r="AY218" s="47">
        <v>0</v>
      </c>
      <c r="AZ218" s="7">
        <v>0</v>
      </c>
      <c r="BA218" s="46">
        <f t="shared" si="540"/>
        <v>0</v>
      </c>
      <c r="BB218" s="47">
        <v>0</v>
      </c>
      <c r="BC218" s="7">
        <v>0</v>
      </c>
      <c r="BD218" s="46">
        <f t="shared" si="541"/>
        <v>0</v>
      </c>
      <c r="BE218" s="47">
        <v>0</v>
      </c>
      <c r="BF218" s="7">
        <v>0</v>
      </c>
      <c r="BG218" s="46">
        <f t="shared" si="542"/>
        <v>0</v>
      </c>
      <c r="BH218" s="47">
        <v>0</v>
      </c>
      <c r="BI218" s="7">
        <v>0</v>
      </c>
      <c r="BJ218" s="46">
        <f t="shared" si="543"/>
        <v>0</v>
      </c>
      <c r="BK218" s="47">
        <v>0</v>
      </c>
      <c r="BL218" s="7">
        <v>0</v>
      </c>
      <c r="BM218" s="46">
        <f t="shared" si="544"/>
        <v>0</v>
      </c>
      <c r="BN218" s="47">
        <v>0</v>
      </c>
      <c r="BO218" s="7">
        <v>0</v>
      </c>
      <c r="BP218" s="46">
        <f t="shared" si="545"/>
        <v>0</v>
      </c>
      <c r="BQ218" s="47">
        <v>0</v>
      </c>
      <c r="BR218" s="7">
        <v>0</v>
      </c>
      <c r="BS218" s="46">
        <f t="shared" si="546"/>
        <v>0</v>
      </c>
      <c r="BT218" s="47">
        <v>0</v>
      </c>
      <c r="BU218" s="7">
        <v>0</v>
      </c>
      <c r="BV218" s="46">
        <f t="shared" si="547"/>
        <v>0</v>
      </c>
      <c r="BW218" s="82">
        <v>6</v>
      </c>
      <c r="BX218" s="7">
        <v>245.4</v>
      </c>
      <c r="BY218" s="46">
        <f t="shared" si="548"/>
        <v>40900</v>
      </c>
      <c r="BZ218" s="16">
        <f t="shared" si="550"/>
        <v>6</v>
      </c>
      <c r="CA218" s="17">
        <f t="shared" si="551"/>
        <v>245.4</v>
      </c>
    </row>
    <row r="219" spans="1:79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552"/>
        <v>0</v>
      </c>
      <c r="F219" s="47">
        <v>0</v>
      </c>
      <c r="G219" s="7">
        <v>0</v>
      </c>
      <c r="H219" s="46">
        <f t="shared" si="525"/>
        <v>0</v>
      </c>
      <c r="I219" s="47">
        <v>0</v>
      </c>
      <c r="J219" s="7">
        <v>0</v>
      </c>
      <c r="K219" s="46">
        <f t="shared" si="526"/>
        <v>0</v>
      </c>
      <c r="L219" s="47">
        <v>0</v>
      </c>
      <c r="M219" s="7">
        <v>0</v>
      </c>
      <c r="N219" s="46">
        <f t="shared" si="527"/>
        <v>0</v>
      </c>
      <c r="O219" s="47">
        <v>0</v>
      </c>
      <c r="P219" s="7">
        <v>0</v>
      </c>
      <c r="Q219" s="46">
        <f t="shared" si="528"/>
        <v>0</v>
      </c>
      <c r="R219" s="47">
        <v>0</v>
      </c>
      <c r="S219" s="7">
        <v>0</v>
      </c>
      <c r="T219" s="46">
        <f t="shared" si="529"/>
        <v>0</v>
      </c>
      <c r="U219" s="47">
        <v>0</v>
      </c>
      <c r="V219" s="7">
        <v>0</v>
      </c>
      <c r="W219" s="46">
        <f t="shared" si="530"/>
        <v>0</v>
      </c>
      <c r="X219" s="47">
        <v>0</v>
      </c>
      <c r="Y219" s="7">
        <v>0</v>
      </c>
      <c r="Z219" s="46">
        <f t="shared" si="531"/>
        <v>0</v>
      </c>
      <c r="AA219" s="47">
        <v>0</v>
      </c>
      <c r="AB219" s="7">
        <v>0</v>
      </c>
      <c r="AC219" s="46">
        <f t="shared" si="532"/>
        <v>0</v>
      </c>
      <c r="AD219" s="47">
        <v>0</v>
      </c>
      <c r="AE219" s="7">
        <v>0</v>
      </c>
      <c r="AF219" s="46">
        <f t="shared" si="533"/>
        <v>0</v>
      </c>
      <c r="AG219" s="47">
        <v>0</v>
      </c>
      <c r="AH219" s="7">
        <v>0</v>
      </c>
      <c r="AI219" s="46">
        <f t="shared" si="534"/>
        <v>0</v>
      </c>
      <c r="AJ219" s="47">
        <v>0</v>
      </c>
      <c r="AK219" s="7">
        <v>0</v>
      </c>
      <c r="AL219" s="46">
        <f t="shared" si="535"/>
        <v>0</v>
      </c>
      <c r="AM219" s="47">
        <v>0</v>
      </c>
      <c r="AN219" s="7">
        <v>0</v>
      </c>
      <c r="AO219" s="46">
        <f t="shared" si="536"/>
        <v>0</v>
      </c>
      <c r="AP219" s="47">
        <v>0</v>
      </c>
      <c r="AQ219" s="7">
        <v>0</v>
      </c>
      <c r="AR219" s="46">
        <f t="shared" si="537"/>
        <v>0</v>
      </c>
      <c r="AS219" s="47">
        <v>0</v>
      </c>
      <c r="AT219" s="7">
        <v>0</v>
      </c>
      <c r="AU219" s="46">
        <f t="shared" si="538"/>
        <v>0</v>
      </c>
      <c r="AV219" s="47">
        <v>0</v>
      </c>
      <c r="AW219" s="7">
        <v>0</v>
      </c>
      <c r="AX219" s="46">
        <f t="shared" si="539"/>
        <v>0</v>
      </c>
      <c r="AY219" s="47">
        <v>0</v>
      </c>
      <c r="AZ219" s="7">
        <v>0</v>
      </c>
      <c r="BA219" s="46">
        <f t="shared" si="540"/>
        <v>0</v>
      </c>
      <c r="BB219" s="47">
        <v>0</v>
      </c>
      <c r="BC219" s="7">
        <v>0</v>
      </c>
      <c r="BD219" s="46">
        <f t="shared" si="541"/>
        <v>0</v>
      </c>
      <c r="BE219" s="47">
        <v>0</v>
      </c>
      <c r="BF219" s="7">
        <v>0</v>
      </c>
      <c r="BG219" s="46">
        <f t="shared" si="542"/>
        <v>0</v>
      </c>
      <c r="BH219" s="47">
        <v>0</v>
      </c>
      <c r="BI219" s="7">
        <v>0</v>
      </c>
      <c r="BJ219" s="46">
        <f t="shared" si="543"/>
        <v>0</v>
      </c>
      <c r="BK219" s="47">
        <v>0</v>
      </c>
      <c r="BL219" s="7">
        <v>0</v>
      </c>
      <c r="BM219" s="46">
        <f t="shared" si="544"/>
        <v>0</v>
      </c>
      <c r="BN219" s="47">
        <v>0</v>
      </c>
      <c r="BO219" s="7">
        <v>0</v>
      </c>
      <c r="BP219" s="46">
        <f t="shared" si="545"/>
        <v>0</v>
      </c>
      <c r="BQ219" s="47">
        <v>0</v>
      </c>
      <c r="BR219" s="7">
        <v>0</v>
      </c>
      <c r="BS219" s="46">
        <f t="shared" si="546"/>
        <v>0</v>
      </c>
      <c r="BT219" s="47">
        <v>0</v>
      </c>
      <c r="BU219" s="7">
        <v>0</v>
      </c>
      <c r="BV219" s="46">
        <f t="shared" si="547"/>
        <v>0</v>
      </c>
      <c r="BW219" s="47">
        <v>0</v>
      </c>
      <c r="BX219" s="7">
        <v>0</v>
      </c>
      <c r="BY219" s="46">
        <f t="shared" si="548"/>
        <v>0</v>
      </c>
      <c r="BZ219" s="16">
        <f t="shared" si="550"/>
        <v>0</v>
      </c>
      <c r="CA219" s="17">
        <f t="shared" si="551"/>
        <v>0</v>
      </c>
    </row>
    <row r="220" spans="1:79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552"/>
        <v>0</v>
      </c>
      <c r="F220" s="47">
        <v>0</v>
      </c>
      <c r="G220" s="7">
        <v>0</v>
      </c>
      <c r="H220" s="46">
        <f t="shared" si="525"/>
        <v>0</v>
      </c>
      <c r="I220" s="47">
        <v>0</v>
      </c>
      <c r="J220" s="7">
        <v>0</v>
      </c>
      <c r="K220" s="46">
        <f t="shared" si="526"/>
        <v>0</v>
      </c>
      <c r="L220" s="47">
        <v>0</v>
      </c>
      <c r="M220" s="7">
        <v>0</v>
      </c>
      <c r="N220" s="46">
        <f t="shared" si="527"/>
        <v>0</v>
      </c>
      <c r="O220" s="47">
        <v>0</v>
      </c>
      <c r="P220" s="7">
        <v>0</v>
      </c>
      <c r="Q220" s="46">
        <f t="shared" si="528"/>
        <v>0</v>
      </c>
      <c r="R220" s="47">
        <v>0</v>
      </c>
      <c r="S220" s="7">
        <v>0</v>
      </c>
      <c r="T220" s="46">
        <f t="shared" si="529"/>
        <v>0</v>
      </c>
      <c r="U220" s="47">
        <v>0</v>
      </c>
      <c r="V220" s="7">
        <v>0</v>
      </c>
      <c r="W220" s="46">
        <f t="shared" si="530"/>
        <v>0</v>
      </c>
      <c r="X220" s="47">
        <v>0</v>
      </c>
      <c r="Y220" s="7">
        <v>0</v>
      </c>
      <c r="Z220" s="46">
        <f t="shared" si="531"/>
        <v>0</v>
      </c>
      <c r="AA220" s="47">
        <v>0</v>
      </c>
      <c r="AB220" s="7">
        <v>0</v>
      </c>
      <c r="AC220" s="46">
        <f t="shared" si="532"/>
        <v>0</v>
      </c>
      <c r="AD220" s="47">
        <v>0</v>
      </c>
      <c r="AE220" s="7">
        <v>0</v>
      </c>
      <c r="AF220" s="46">
        <f t="shared" si="533"/>
        <v>0</v>
      </c>
      <c r="AG220" s="47">
        <v>0</v>
      </c>
      <c r="AH220" s="7">
        <v>0</v>
      </c>
      <c r="AI220" s="46">
        <f t="shared" si="534"/>
        <v>0</v>
      </c>
      <c r="AJ220" s="47">
        <v>0</v>
      </c>
      <c r="AK220" s="7">
        <v>0</v>
      </c>
      <c r="AL220" s="46">
        <f t="shared" si="535"/>
        <v>0</v>
      </c>
      <c r="AM220" s="47">
        <v>0</v>
      </c>
      <c r="AN220" s="7">
        <v>0</v>
      </c>
      <c r="AO220" s="46">
        <f t="shared" si="536"/>
        <v>0</v>
      </c>
      <c r="AP220" s="47">
        <v>0</v>
      </c>
      <c r="AQ220" s="7">
        <v>0</v>
      </c>
      <c r="AR220" s="46">
        <f t="shared" si="537"/>
        <v>0</v>
      </c>
      <c r="AS220" s="47">
        <v>0</v>
      </c>
      <c r="AT220" s="7">
        <v>0</v>
      </c>
      <c r="AU220" s="46">
        <f t="shared" si="538"/>
        <v>0</v>
      </c>
      <c r="AV220" s="47">
        <v>0</v>
      </c>
      <c r="AW220" s="7">
        <v>0</v>
      </c>
      <c r="AX220" s="46">
        <f t="shared" si="539"/>
        <v>0</v>
      </c>
      <c r="AY220" s="47">
        <v>0</v>
      </c>
      <c r="AZ220" s="7">
        <v>0</v>
      </c>
      <c r="BA220" s="46">
        <f t="shared" si="540"/>
        <v>0</v>
      </c>
      <c r="BB220" s="47">
        <v>0</v>
      </c>
      <c r="BC220" s="7">
        <v>0</v>
      </c>
      <c r="BD220" s="46">
        <f t="shared" si="541"/>
        <v>0</v>
      </c>
      <c r="BE220" s="47">
        <v>0</v>
      </c>
      <c r="BF220" s="7">
        <v>0</v>
      </c>
      <c r="BG220" s="46">
        <f t="shared" si="542"/>
        <v>0</v>
      </c>
      <c r="BH220" s="47">
        <v>0</v>
      </c>
      <c r="BI220" s="7">
        <v>0</v>
      </c>
      <c r="BJ220" s="46">
        <f t="shared" si="543"/>
        <v>0</v>
      </c>
      <c r="BK220" s="47">
        <v>0</v>
      </c>
      <c r="BL220" s="7">
        <v>0</v>
      </c>
      <c r="BM220" s="46">
        <f t="shared" si="544"/>
        <v>0</v>
      </c>
      <c r="BN220" s="47">
        <v>0</v>
      </c>
      <c r="BO220" s="7">
        <v>0</v>
      </c>
      <c r="BP220" s="46">
        <f t="shared" si="545"/>
        <v>0</v>
      </c>
      <c r="BQ220" s="47">
        <v>0</v>
      </c>
      <c r="BR220" s="7">
        <v>0</v>
      </c>
      <c r="BS220" s="46">
        <f t="shared" si="546"/>
        <v>0</v>
      </c>
      <c r="BT220" s="47">
        <v>0</v>
      </c>
      <c r="BU220" s="7">
        <v>0</v>
      </c>
      <c r="BV220" s="46">
        <f t="shared" si="547"/>
        <v>0</v>
      </c>
      <c r="BW220" s="47">
        <v>0</v>
      </c>
      <c r="BX220" s="7">
        <v>0</v>
      </c>
      <c r="BY220" s="46">
        <f t="shared" si="548"/>
        <v>0</v>
      </c>
      <c r="BZ220" s="16">
        <f t="shared" si="550"/>
        <v>0</v>
      </c>
      <c r="CA220" s="17">
        <f t="shared" si="551"/>
        <v>0</v>
      </c>
    </row>
    <row r="221" spans="1:79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552"/>
        <v>0</v>
      </c>
      <c r="F221" s="47">
        <v>0</v>
      </c>
      <c r="G221" s="7">
        <v>0</v>
      </c>
      <c r="H221" s="46">
        <f t="shared" si="525"/>
        <v>0</v>
      </c>
      <c r="I221" s="47">
        <v>0</v>
      </c>
      <c r="J221" s="7">
        <v>0</v>
      </c>
      <c r="K221" s="46">
        <f t="shared" si="526"/>
        <v>0</v>
      </c>
      <c r="L221" s="47">
        <v>0</v>
      </c>
      <c r="M221" s="7">
        <v>0</v>
      </c>
      <c r="N221" s="46">
        <f t="shared" si="527"/>
        <v>0</v>
      </c>
      <c r="O221" s="47">
        <v>0</v>
      </c>
      <c r="P221" s="7">
        <v>0</v>
      </c>
      <c r="Q221" s="46">
        <f t="shared" si="528"/>
        <v>0</v>
      </c>
      <c r="R221" s="47">
        <v>0</v>
      </c>
      <c r="S221" s="7">
        <v>0</v>
      </c>
      <c r="T221" s="46">
        <f t="shared" si="529"/>
        <v>0</v>
      </c>
      <c r="U221" s="47">
        <v>0</v>
      </c>
      <c r="V221" s="7">
        <v>0</v>
      </c>
      <c r="W221" s="46">
        <f t="shared" si="530"/>
        <v>0</v>
      </c>
      <c r="X221" s="47">
        <v>0</v>
      </c>
      <c r="Y221" s="7">
        <v>0</v>
      </c>
      <c r="Z221" s="46">
        <f t="shared" si="531"/>
        <v>0</v>
      </c>
      <c r="AA221" s="47">
        <v>0</v>
      </c>
      <c r="AB221" s="7">
        <v>0</v>
      </c>
      <c r="AC221" s="46">
        <f t="shared" si="532"/>
        <v>0</v>
      </c>
      <c r="AD221" s="47">
        <v>0</v>
      </c>
      <c r="AE221" s="7">
        <v>0</v>
      </c>
      <c r="AF221" s="46">
        <f t="shared" si="533"/>
        <v>0</v>
      </c>
      <c r="AG221" s="47">
        <v>0</v>
      </c>
      <c r="AH221" s="7">
        <v>0</v>
      </c>
      <c r="AI221" s="46">
        <f t="shared" si="534"/>
        <v>0</v>
      </c>
      <c r="AJ221" s="47">
        <v>0</v>
      </c>
      <c r="AK221" s="7">
        <v>0</v>
      </c>
      <c r="AL221" s="46">
        <f t="shared" si="535"/>
        <v>0</v>
      </c>
      <c r="AM221" s="47">
        <v>0</v>
      </c>
      <c r="AN221" s="7">
        <v>0</v>
      </c>
      <c r="AO221" s="46">
        <f t="shared" si="536"/>
        <v>0</v>
      </c>
      <c r="AP221" s="47">
        <v>0</v>
      </c>
      <c r="AQ221" s="7">
        <v>0</v>
      </c>
      <c r="AR221" s="46">
        <f t="shared" si="537"/>
        <v>0</v>
      </c>
      <c r="AS221" s="47">
        <v>0</v>
      </c>
      <c r="AT221" s="7">
        <v>0</v>
      </c>
      <c r="AU221" s="46">
        <f t="shared" si="538"/>
        <v>0</v>
      </c>
      <c r="AV221" s="82">
        <v>1.9872000000000001</v>
      </c>
      <c r="AW221" s="7">
        <v>61.56</v>
      </c>
      <c r="AX221" s="46">
        <f t="shared" si="539"/>
        <v>30978.26086956522</v>
      </c>
      <c r="AY221" s="47">
        <v>0</v>
      </c>
      <c r="AZ221" s="7">
        <v>0</v>
      </c>
      <c r="BA221" s="46">
        <f t="shared" si="540"/>
        <v>0</v>
      </c>
      <c r="BB221" s="47">
        <v>0</v>
      </c>
      <c r="BC221" s="7">
        <v>0</v>
      </c>
      <c r="BD221" s="46">
        <f t="shared" si="541"/>
        <v>0</v>
      </c>
      <c r="BE221" s="47">
        <v>0</v>
      </c>
      <c r="BF221" s="7">
        <v>0</v>
      </c>
      <c r="BG221" s="46">
        <f t="shared" si="542"/>
        <v>0</v>
      </c>
      <c r="BH221" s="47">
        <v>0</v>
      </c>
      <c r="BI221" s="7">
        <v>0</v>
      </c>
      <c r="BJ221" s="46">
        <f t="shared" si="543"/>
        <v>0</v>
      </c>
      <c r="BK221" s="47">
        <v>0</v>
      </c>
      <c r="BL221" s="7">
        <v>0</v>
      </c>
      <c r="BM221" s="46">
        <f t="shared" si="544"/>
        <v>0</v>
      </c>
      <c r="BN221" s="47">
        <v>0</v>
      </c>
      <c r="BO221" s="7">
        <v>0</v>
      </c>
      <c r="BP221" s="46">
        <f t="shared" si="545"/>
        <v>0</v>
      </c>
      <c r="BQ221" s="47">
        <v>0</v>
      </c>
      <c r="BR221" s="7">
        <v>0</v>
      </c>
      <c r="BS221" s="46">
        <f t="shared" si="546"/>
        <v>0</v>
      </c>
      <c r="BT221" s="47">
        <v>0</v>
      </c>
      <c r="BU221" s="7">
        <v>0</v>
      </c>
      <c r="BV221" s="46">
        <f t="shared" si="547"/>
        <v>0</v>
      </c>
      <c r="BW221" s="82">
        <v>13</v>
      </c>
      <c r="BX221" s="7">
        <v>385.45</v>
      </c>
      <c r="BY221" s="46">
        <f t="shared" si="548"/>
        <v>29650</v>
      </c>
      <c r="BZ221" s="16">
        <f t="shared" si="550"/>
        <v>14.9872</v>
      </c>
      <c r="CA221" s="17">
        <f t="shared" si="551"/>
        <v>447.01</v>
      </c>
    </row>
    <row r="222" spans="1:79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552"/>
        <v>0</v>
      </c>
      <c r="F222" s="47">
        <v>0</v>
      </c>
      <c r="G222" s="7">
        <v>0</v>
      </c>
      <c r="H222" s="46">
        <f t="shared" si="525"/>
        <v>0</v>
      </c>
      <c r="I222" s="47">
        <v>0</v>
      </c>
      <c r="J222" s="7">
        <v>0</v>
      </c>
      <c r="K222" s="46">
        <f t="shared" si="526"/>
        <v>0</v>
      </c>
      <c r="L222" s="47">
        <v>0</v>
      </c>
      <c r="M222" s="7">
        <v>0</v>
      </c>
      <c r="N222" s="46">
        <f t="shared" si="527"/>
        <v>0</v>
      </c>
      <c r="O222" s="47">
        <v>0</v>
      </c>
      <c r="P222" s="7">
        <v>0</v>
      </c>
      <c r="Q222" s="46">
        <f t="shared" si="528"/>
        <v>0</v>
      </c>
      <c r="R222" s="47">
        <v>0</v>
      </c>
      <c r="S222" s="7">
        <v>0</v>
      </c>
      <c r="T222" s="46">
        <f t="shared" si="529"/>
        <v>0</v>
      </c>
      <c r="U222" s="47">
        <v>0</v>
      </c>
      <c r="V222" s="7">
        <v>0</v>
      </c>
      <c r="W222" s="46">
        <f t="shared" si="530"/>
        <v>0</v>
      </c>
      <c r="X222" s="47">
        <v>0</v>
      </c>
      <c r="Y222" s="7">
        <v>0</v>
      </c>
      <c r="Z222" s="46">
        <f t="shared" si="531"/>
        <v>0</v>
      </c>
      <c r="AA222" s="47">
        <v>0</v>
      </c>
      <c r="AB222" s="7">
        <v>0</v>
      </c>
      <c r="AC222" s="46">
        <f t="shared" si="532"/>
        <v>0</v>
      </c>
      <c r="AD222" s="47">
        <v>0</v>
      </c>
      <c r="AE222" s="7">
        <v>0</v>
      </c>
      <c r="AF222" s="46">
        <f t="shared" si="533"/>
        <v>0</v>
      </c>
      <c r="AG222" s="47">
        <v>0</v>
      </c>
      <c r="AH222" s="7">
        <v>0</v>
      </c>
      <c r="AI222" s="46">
        <f t="shared" si="534"/>
        <v>0</v>
      </c>
      <c r="AJ222" s="47">
        <v>0</v>
      </c>
      <c r="AK222" s="7">
        <v>0</v>
      </c>
      <c r="AL222" s="46">
        <f t="shared" si="535"/>
        <v>0</v>
      </c>
      <c r="AM222" s="82">
        <v>4.2000000000000003E-2</v>
      </c>
      <c r="AN222" s="7">
        <v>3.766</v>
      </c>
      <c r="AO222" s="46">
        <f t="shared" si="536"/>
        <v>89666.666666666657</v>
      </c>
      <c r="AP222" s="47">
        <v>0</v>
      </c>
      <c r="AQ222" s="7">
        <v>0</v>
      </c>
      <c r="AR222" s="46">
        <f t="shared" si="537"/>
        <v>0</v>
      </c>
      <c r="AS222" s="47">
        <v>0</v>
      </c>
      <c r="AT222" s="7">
        <v>0</v>
      </c>
      <c r="AU222" s="46">
        <f t="shared" si="538"/>
        <v>0</v>
      </c>
      <c r="AV222" s="47">
        <v>0</v>
      </c>
      <c r="AW222" s="7">
        <v>0</v>
      </c>
      <c r="AX222" s="46">
        <f t="shared" si="539"/>
        <v>0</v>
      </c>
      <c r="AY222" s="47">
        <v>0</v>
      </c>
      <c r="AZ222" s="7">
        <v>0</v>
      </c>
      <c r="BA222" s="46">
        <f t="shared" si="540"/>
        <v>0</v>
      </c>
      <c r="BB222" s="47">
        <v>0</v>
      </c>
      <c r="BC222" s="7">
        <v>0</v>
      </c>
      <c r="BD222" s="46">
        <f t="shared" si="541"/>
        <v>0</v>
      </c>
      <c r="BE222" s="47">
        <v>0</v>
      </c>
      <c r="BF222" s="7">
        <v>0</v>
      </c>
      <c r="BG222" s="46">
        <f t="shared" si="542"/>
        <v>0</v>
      </c>
      <c r="BH222" s="47">
        <v>0</v>
      </c>
      <c r="BI222" s="7">
        <v>0</v>
      </c>
      <c r="BJ222" s="46">
        <f t="shared" si="543"/>
        <v>0</v>
      </c>
      <c r="BK222" s="47">
        <v>0</v>
      </c>
      <c r="BL222" s="7">
        <v>0</v>
      </c>
      <c r="BM222" s="46">
        <f t="shared" si="544"/>
        <v>0</v>
      </c>
      <c r="BN222" s="47">
        <v>0</v>
      </c>
      <c r="BO222" s="7">
        <v>0</v>
      </c>
      <c r="BP222" s="46">
        <f t="shared" si="545"/>
        <v>0</v>
      </c>
      <c r="BQ222" s="47">
        <v>0</v>
      </c>
      <c r="BR222" s="7">
        <v>0</v>
      </c>
      <c r="BS222" s="46">
        <f t="shared" si="546"/>
        <v>0</v>
      </c>
      <c r="BT222" s="47">
        <v>0</v>
      </c>
      <c r="BU222" s="7">
        <v>0</v>
      </c>
      <c r="BV222" s="46">
        <f t="shared" si="547"/>
        <v>0</v>
      </c>
      <c r="BW222" s="47">
        <v>0</v>
      </c>
      <c r="BX222" s="7">
        <v>0</v>
      </c>
      <c r="BY222" s="46">
        <f t="shared" si="548"/>
        <v>0</v>
      </c>
      <c r="BZ222" s="16">
        <f t="shared" si="550"/>
        <v>4.2000000000000003E-2</v>
      </c>
      <c r="CA222" s="17">
        <f t="shared" si="551"/>
        <v>3.766</v>
      </c>
    </row>
    <row r="223" spans="1:79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552"/>
        <v>0</v>
      </c>
      <c r="F223" s="47">
        <v>0</v>
      </c>
      <c r="G223" s="7">
        <v>0</v>
      </c>
      <c r="H223" s="46">
        <f t="shared" si="525"/>
        <v>0</v>
      </c>
      <c r="I223" s="47">
        <v>0</v>
      </c>
      <c r="J223" s="7">
        <v>0</v>
      </c>
      <c r="K223" s="46">
        <f t="shared" si="526"/>
        <v>0</v>
      </c>
      <c r="L223" s="47">
        <v>0</v>
      </c>
      <c r="M223" s="7">
        <v>0</v>
      </c>
      <c r="N223" s="46">
        <f t="shared" si="527"/>
        <v>0</v>
      </c>
      <c r="O223" s="47">
        <v>0</v>
      </c>
      <c r="P223" s="7">
        <v>0</v>
      </c>
      <c r="Q223" s="46">
        <f t="shared" si="528"/>
        <v>0</v>
      </c>
      <c r="R223" s="47">
        <v>0</v>
      </c>
      <c r="S223" s="7">
        <v>0</v>
      </c>
      <c r="T223" s="46">
        <f t="shared" si="529"/>
        <v>0</v>
      </c>
      <c r="U223" s="47">
        <v>0</v>
      </c>
      <c r="V223" s="7">
        <v>0</v>
      </c>
      <c r="W223" s="46">
        <f t="shared" si="530"/>
        <v>0</v>
      </c>
      <c r="X223" s="47">
        <v>0</v>
      </c>
      <c r="Y223" s="7">
        <v>0</v>
      </c>
      <c r="Z223" s="46">
        <f t="shared" si="531"/>
        <v>0</v>
      </c>
      <c r="AA223" s="47">
        <v>0</v>
      </c>
      <c r="AB223" s="7">
        <v>0</v>
      </c>
      <c r="AC223" s="46">
        <f t="shared" si="532"/>
        <v>0</v>
      </c>
      <c r="AD223" s="47">
        <v>0</v>
      </c>
      <c r="AE223" s="7">
        <v>0</v>
      </c>
      <c r="AF223" s="46">
        <f t="shared" si="533"/>
        <v>0</v>
      </c>
      <c r="AG223" s="47">
        <v>0</v>
      </c>
      <c r="AH223" s="7">
        <v>0</v>
      </c>
      <c r="AI223" s="46">
        <f t="shared" si="534"/>
        <v>0</v>
      </c>
      <c r="AJ223" s="47">
        <v>0</v>
      </c>
      <c r="AK223" s="7">
        <v>0</v>
      </c>
      <c r="AL223" s="46">
        <f t="shared" si="535"/>
        <v>0</v>
      </c>
      <c r="AM223" s="47">
        <v>0</v>
      </c>
      <c r="AN223" s="7">
        <v>0</v>
      </c>
      <c r="AO223" s="46">
        <f t="shared" si="536"/>
        <v>0</v>
      </c>
      <c r="AP223" s="47">
        <v>0</v>
      </c>
      <c r="AQ223" s="7">
        <v>0</v>
      </c>
      <c r="AR223" s="46">
        <f t="shared" si="537"/>
        <v>0</v>
      </c>
      <c r="AS223" s="47">
        <v>0</v>
      </c>
      <c r="AT223" s="7">
        <v>0</v>
      </c>
      <c r="AU223" s="46">
        <f t="shared" si="538"/>
        <v>0</v>
      </c>
      <c r="AV223" s="47">
        <v>0</v>
      </c>
      <c r="AW223" s="7">
        <v>0</v>
      </c>
      <c r="AX223" s="46">
        <f t="shared" si="539"/>
        <v>0</v>
      </c>
      <c r="AY223" s="47">
        <v>0</v>
      </c>
      <c r="AZ223" s="7">
        <v>0</v>
      </c>
      <c r="BA223" s="46">
        <f t="shared" si="540"/>
        <v>0</v>
      </c>
      <c r="BB223" s="47">
        <v>0</v>
      </c>
      <c r="BC223" s="7">
        <v>0</v>
      </c>
      <c r="BD223" s="46">
        <f t="shared" si="541"/>
        <v>0</v>
      </c>
      <c r="BE223" s="47">
        <v>0</v>
      </c>
      <c r="BF223" s="7">
        <v>0</v>
      </c>
      <c r="BG223" s="46">
        <f t="shared" si="542"/>
        <v>0</v>
      </c>
      <c r="BH223" s="47">
        <v>0</v>
      </c>
      <c r="BI223" s="7">
        <v>0</v>
      </c>
      <c r="BJ223" s="46">
        <f t="shared" si="543"/>
        <v>0</v>
      </c>
      <c r="BK223" s="47">
        <v>0</v>
      </c>
      <c r="BL223" s="7">
        <v>0</v>
      </c>
      <c r="BM223" s="46">
        <f t="shared" si="544"/>
        <v>0</v>
      </c>
      <c r="BN223" s="47">
        <v>0</v>
      </c>
      <c r="BO223" s="7">
        <v>0</v>
      </c>
      <c r="BP223" s="46">
        <f t="shared" si="545"/>
        <v>0</v>
      </c>
      <c r="BQ223" s="47">
        <v>0</v>
      </c>
      <c r="BR223" s="7">
        <v>0</v>
      </c>
      <c r="BS223" s="46">
        <f t="shared" si="546"/>
        <v>0</v>
      </c>
      <c r="BT223" s="82">
        <v>0.03</v>
      </c>
      <c r="BU223" s="7">
        <v>1.825</v>
      </c>
      <c r="BV223" s="46">
        <f t="shared" si="547"/>
        <v>60833.333333333336</v>
      </c>
      <c r="BW223" s="82">
        <v>21</v>
      </c>
      <c r="BX223" s="7">
        <v>680.4</v>
      </c>
      <c r="BY223" s="46">
        <f t="shared" si="548"/>
        <v>32400</v>
      </c>
      <c r="BZ223" s="16">
        <f t="shared" si="550"/>
        <v>21.03</v>
      </c>
      <c r="CA223" s="17">
        <f t="shared" si="551"/>
        <v>682.22500000000002</v>
      </c>
    </row>
    <row r="224" spans="1:79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552"/>
        <v>0</v>
      </c>
      <c r="F224" s="47">
        <v>0</v>
      </c>
      <c r="G224" s="7">
        <v>0</v>
      </c>
      <c r="H224" s="46">
        <f t="shared" si="525"/>
        <v>0</v>
      </c>
      <c r="I224" s="47">
        <v>0</v>
      </c>
      <c r="J224" s="7">
        <v>0</v>
      </c>
      <c r="K224" s="46">
        <f t="shared" si="526"/>
        <v>0</v>
      </c>
      <c r="L224" s="47">
        <v>0</v>
      </c>
      <c r="M224" s="7">
        <v>0</v>
      </c>
      <c r="N224" s="46">
        <f t="shared" si="527"/>
        <v>0</v>
      </c>
      <c r="O224" s="47">
        <v>0</v>
      </c>
      <c r="P224" s="7">
        <v>0</v>
      </c>
      <c r="Q224" s="46">
        <f t="shared" si="528"/>
        <v>0</v>
      </c>
      <c r="R224" s="47">
        <v>0</v>
      </c>
      <c r="S224" s="7">
        <v>0</v>
      </c>
      <c r="T224" s="46">
        <f t="shared" si="529"/>
        <v>0</v>
      </c>
      <c r="U224" s="47">
        <v>0</v>
      </c>
      <c r="V224" s="7">
        <v>0</v>
      </c>
      <c r="W224" s="46">
        <f t="shared" si="530"/>
        <v>0</v>
      </c>
      <c r="X224" s="47">
        <v>0</v>
      </c>
      <c r="Y224" s="7">
        <v>0</v>
      </c>
      <c r="Z224" s="46">
        <f t="shared" si="531"/>
        <v>0</v>
      </c>
      <c r="AA224" s="47">
        <v>0</v>
      </c>
      <c r="AB224" s="7">
        <v>0</v>
      </c>
      <c r="AC224" s="46">
        <f t="shared" si="532"/>
        <v>0</v>
      </c>
      <c r="AD224" s="47">
        <v>0</v>
      </c>
      <c r="AE224" s="7">
        <v>0</v>
      </c>
      <c r="AF224" s="46">
        <f t="shared" si="533"/>
        <v>0</v>
      </c>
      <c r="AG224" s="47">
        <v>0</v>
      </c>
      <c r="AH224" s="7">
        <v>0</v>
      </c>
      <c r="AI224" s="46">
        <f t="shared" si="534"/>
        <v>0</v>
      </c>
      <c r="AJ224" s="47">
        <v>0</v>
      </c>
      <c r="AK224" s="7">
        <v>0</v>
      </c>
      <c r="AL224" s="46">
        <f t="shared" si="535"/>
        <v>0</v>
      </c>
      <c r="AM224" s="47">
        <v>0</v>
      </c>
      <c r="AN224" s="7">
        <v>0</v>
      </c>
      <c r="AO224" s="46">
        <f t="shared" si="536"/>
        <v>0</v>
      </c>
      <c r="AP224" s="47">
        <v>0</v>
      </c>
      <c r="AQ224" s="7">
        <v>0</v>
      </c>
      <c r="AR224" s="46">
        <f t="shared" si="537"/>
        <v>0</v>
      </c>
      <c r="AS224" s="47">
        <v>0</v>
      </c>
      <c r="AT224" s="7">
        <v>0</v>
      </c>
      <c r="AU224" s="46">
        <f t="shared" si="538"/>
        <v>0</v>
      </c>
      <c r="AV224" s="47">
        <v>0</v>
      </c>
      <c r="AW224" s="7">
        <v>0</v>
      </c>
      <c r="AX224" s="46">
        <f t="shared" si="539"/>
        <v>0</v>
      </c>
      <c r="AY224" s="47">
        <v>0</v>
      </c>
      <c r="AZ224" s="7">
        <v>0</v>
      </c>
      <c r="BA224" s="46">
        <f t="shared" si="540"/>
        <v>0</v>
      </c>
      <c r="BB224" s="47">
        <v>0</v>
      </c>
      <c r="BC224" s="7">
        <v>0</v>
      </c>
      <c r="BD224" s="46">
        <f t="shared" si="541"/>
        <v>0</v>
      </c>
      <c r="BE224" s="47">
        <v>0</v>
      </c>
      <c r="BF224" s="7">
        <v>0</v>
      </c>
      <c r="BG224" s="46">
        <f t="shared" si="542"/>
        <v>0</v>
      </c>
      <c r="BH224" s="47">
        <v>0</v>
      </c>
      <c r="BI224" s="7">
        <v>0</v>
      </c>
      <c r="BJ224" s="46">
        <f t="shared" si="543"/>
        <v>0</v>
      </c>
      <c r="BK224" s="47">
        <v>0</v>
      </c>
      <c r="BL224" s="7">
        <v>0</v>
      </c>
      <c r="BM224" s="46">
        <f t="shared" si="544"/>
        <v>0</v>
      </c>
      <c r="BN224" s="47">
        <v>0</v>
      </c>
      <c r="BO224" s="7">
        <v>0</v>
      </c>
      <c r="BP224" s="46">
        <f t="shared" si="545"/>
        <v>0</v>
      </c>
      <c r="BQ224" s="47">
        <v>0</v>
      </c>
      <c r="BR224" s="7">
        <v>0</v>
      </c>
      <c r="BS224" s="46">
        <f t="shared" si="546"/>
        <v>0</v>
      </c>
      <c r="BT224" s="47">
        <v>0</v>
      </c>
      <c r="BU224" s="7">
        <v>0</v>
      </c>
      <c r="BV224" s="46">
        <f t="shared" si="547"/>
        <v>0</v>
      </c>
      <c r="BW224" s="82">
        <v>14.36</v>
      </c>
      <c r="BX224" s="7">
        <v>464.54599999999999</v>
      </c>
      <c r="BY224" s="46">
        <f t="shared" si="548"/>
        <v>32350</v>
      </c>
      <c r="BZ224" s="16">
        <f t="shared" si="550"/>
        <v>14.36</v>
      </c>
      <c r="CA224" s="17">
        <f t="shared" si="551"/>
        <v>464.54599999999999</v>
      </c>
    </row>
    <row r="225" spans="1:79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552"/>
        <v>0</v>
      </c>
      <c r="F225" s="47">
        <v>0</v>
      </c>
      <c r="G225" s="7">
        <v>0</v>
      </c>
      <c r="H225" s="46">
        <f t="shared" si="525"/>
        <v>0</v>
      </c>
      <c r="I225" s="47">
        <v>0</v>
      </c>
      <c r="J225" s="7">
        <v>0</v>
      </c>
      <c r="K225" s="46">
        <f t="shared" si="526"/>
        <v>0</v>
      </c>
      <c r="L225" s="47">
        <v>0</v>
      </c>
      <c r="M225" s="7">
        <v>0</v>
      </c>
      <c r="N225" s="46">
        <f t="shared" si="527"/>
        <v>0</v>
      </c>
      <c r="O225" s="47">
        <v>0</v>
      </c>
      <c r="P225" s="7">
        <v>0</v>
      </c>
      <c r="Q225" s="46">
        <f t="shared" si="528"/>
        <v>0</v>
      </c>
      <c r="R225" s="47">
        <v>0</v>
      </c>
      <c r="S225" s="7">
        <v>0</v>
      </c>
      <c r="T225" s="46">
        <f t="shared" si="529"/>
        <v>0</v>
      </c>
      <c r="U225" s="47">
        <v>0</v>
      </c>
      <c r="V225" s="7">
        <v>0</v>
      </c>
      <c r="W225" s="46">
        <f t="shared" si="530"/>
        <v>0</v>
      </c>
      <c r="X225" s="47">
        <v>0</v>
      </c>
      <c r="Y225" s="7">
        <v>0</v>
      </c>
      <c r="Z225" s="46">
        <f t="shared" si="531"/>
        <v>0</v>
      </c>
      <c r="AA225" s="47">
        <v>0</v>
      </c>
      <c r="AB225" s="7">
        <v>0</v>
      </c>
      <c r="AC225" s="46">
        <f t="shared" si="532"/>
        <v>0</v>
      </c>
      <c r="AD225" s="47">
        <v>0</v>
      </c>
      <c r="AE225" s="7">
        <v>0</v>
      </c>
      <c r="AF225" s="46">
        <f t="shared" si="533"/>
        <v>0</v>
      </c>
      <c r="AG225" s="47">
        <v>0</v>
      </c>
      <c r="AH225" s="7">
        <v>0</v>
      </c>
      <c r="AI225" s="46">
        <f t="shared" si="534"/>
        <v>0</v>
      </c>
      <c r="AJ225" s="47">
        <v>0</v>
      </c>
      <c r="AK225" s="7">
        <v>0</v>
      </c>
      <c r="AL225" s="46">
        <f t="shared" si="535"/>
        <v>0</v>
      </c>
      <c r="AM225" s="47">
        <v>0</v>
      </c>
      <c r="AN225" s="7">
        <v>0</v>
      </c>
      <c r="AO225" s="46">
        <f t="shared" si="536"/>
        <v>0</v>
      </c>
      <c r="AP225" s="47">
        <v>0</v>
      </c>
      <c r="AQ225" s="7">
        <v>0</v>
      </c>
      <c r="AR225" s="46">
        <f t="shared" si="537"/>
        <v>0</v>
      </c>
      <c r="AS225" s="47">
        <v>0</v>
      </c>
      <c r="AT225" s="7">
        <v>0</v>
      </c>
      <c r="AU225" s="46">
        <f t="shared" si="538"/>
        <v>0</v>
      </c>
      <c r="AV225" s="47">
        <v>0</v>
      </c>
      <c r="AW225" s="7">
        <v>0</v>
      </c>
      <c r="AX225" s="46">
        <f t="shared" si="539"/>
        <v>0</v>
      </c>
      <c r="AY225" s="47">
        <v>0</v>
      </c>
      <c r="AZ225" s="7">
        <v>0</v>
      </c>
      <c r="BA225" s="46">
        <f t="shared" si="540"/>
        <v>0</v>
      </c>
      <c r="BB225" s="47">
        <v>0</v>
      </c>
      <c r="BC225" s="7">
        <v>0</v>
      </c>
      <c r="BD225" s="46">
        <f t="shared" si="541"/>
        <v>0</v>
      </c>
      <c r="BE225" s="47">
        <v>0</v>
      </c>
      <c r="BF225" s="7">
        <v>0</v>
      </c>
      <c r="BG225" s="46">
        <f t="shared" si="542"/>
        <v>0</v>
      </c>
      <c r="BH225" s="47">
        <v>0</v>
      </c>
      <c r="BI225" s="7">
        <v>0</v>
      </c>
      <c r="BJ225" s="46">
        <f t="shared" si="543"/>
        <v>0</v>
      </c>
      <c r="BK225" s="47">
        <v>0</v>
      </c>
      <c r="BL225" s="7">
        <v>0</v>
      </c>
      <c r="BM225" s="46">
        <f t="shared" si="544"/>
        <v>0</v>
      </c>
      <c r="BN225" s="47">
        <v>0</v>
      </c>
      <c r="BO225" s="7">
        <v>0</v>
      </c>
      <c r="BP225" s="46">
        <f t="shared" si="545"/>
        <v>0</v>
      </c>
      <c r="BQ225" s="47">
        <v>0</v>
      </c>
      <c r="BR225" s="7">
        <v>0</v>
      </c>
      <c r="BS225" s="46">
        <f t="shared" si="546"/>
        <v>0</v>
      </c>
      <c r="BT225" s="47">
        <v>0</v>
      </c>
      <c r="BU225" s="7">
        <v>0</v>
      </c>
      <c r="BV225" s="46">
        <f t="shared" si="547"/>
        <v>0</v>
      </c>
      <c r="BW225" s="47">
        <v>0</v>
      </c>
      <c r="BX225" s="7">
        <v>0</v>
      </c>
      <c r="BY225" s="46">
        <f t="shared" si="548"/>
        <v>0</v>
      </c>
      <c r="BZ225" s="16">
        <f t="shared" si="550"/>
        <v>0</v>
      </c>
      <c r="CA225" s="17">
        <f t="shared" si="551"/>
        <v>0</v>
      </c>
    </row>
    <row r="226" spans="1:79" ht="15" thickBot="1" x14ac:dyDescent="0.35">
      <c r="A226" s="65"/>
      <c r="B226" s="73" t="s">
        <v>17</v>
      </c>
      <c r="C226" s="74">
        <f t="shared" ref="C226:D226" si="553">SUM(C214:C225)</f>
        <v>0</v>
      </c>
      <c r="D226" s="75">
        <f t="shared" si="553"/>
        <v>0</v>
      </c>
      <c r="E226" s="71"/>
      <c r="F226" s="74">
        <f t="shared" ref="F226:G226" si="554">SUM(F214:F225)</f>
        <v>0</v>
      </c>
      <c r="G226" s="75">
        <f t="shared" si="554"/>
        <v>0</v>
      </c>
      <c r="H226" s="71"/>
      <c r="I226" s="74">
        <f t="shared" ref="I226:J226" si="555">SUM(I214:I225)</f>
        <v>0</v>
      </c>
      <c r="J226" s="75">
        <f t="shared" si="555"/>
        <v>0</v>
      </c>
      <c r="K226" s="71"/>
      <c r="L226" s="74">
        <f t="shared" ref="L226:M226" si="556">SUM(L214:L225)</f>
        <v>0</v>
      </c>
      <c r="M226" s="75">
        <f t="shared" si="556"/>
        <v>0</v>
      </c>
      <c r="N226" s="71"/>
      <c r="O226" s="74">
        <f t="shared" ref="O226:P226" si="557">SUM(O214:O225)</f>
        <v>0</v>
      </c>
      <c r="P226" s="75">
        <f t="shared" si="557"/>
        <v>0</v>
      </c>
      <c r="Q226" s="71"/>
      <c r="R226" s="74">
        <f t="shared" ref="R226:S226" si="558">SUM(R214:R225)</f>
        <v>0</v>
      </c>
      <c r="S226" s="75">
        <f t="shared" si="558"/>
        <v>0</v>
      </c>
      <c r="T226" s="71"/>
      <c r="U226" s="74">
        <f t="shared" ref="U226:V226" si="559">SUM(U214:U225)</f>
        <v>0</v>
      </c>
      <c r="V226" s="75">
        <f t="shared" si="559"/>
        <v>0</v>
      </c>
      <c r="W226" s="71"/>
      <c r="X226" s="74">
        <f t="shared" ref="X226:Y226" si="560">SUM(X214:X225)</f>
        <v>0</v>
      </c>
      <c r="Y226" s="75">
        <f t="shared" si="560"/>
        <v>0</v>
      </c>
      <c r="Z226" s="71"/>
      <c r="AA226" s="74">
        <f t="shared" ref="AA226:AB226" si="561">SUM(AA214:AA225)</f>
        <v>0</v>
      </c>
      <c r="AB226" s="75">
        <f t="shared" si="561"/>
        <v>0</v>
      </c>
      <c r="AC226" s="71"/>
      <c r="AD226" s="74">
        <f t="shared" ref="AD226:AE226" si="562">SUM(AD214:AD225)</f>
        <v>0</v>
      </c>
      <c r="AE226" s="75">
        <f t="shared" si="562"/>
        <v>0</v>
      </c>
      <c r="AF226" s="71"/>
      <c r="AG226" s="74">
        <f t="shared" ref="AG226:AH226" si="563">SUM(AG214:AG225)</f>
        <v>0</v>
      </c>
      <c r="AH226" s="75">
        <f t="shared" si="563"/>
        <v>0</v>
      </c>
      <c r="AI226" s="71"/>
      <c r="AJ226" s="74">
        <f t="shared" ref="AJ226:AK226" si="564">SUM(AJ214:AJ225)</f>
        <v>0</v>
      </c>
      <c r="AK226" s="75">
        <f t="shared" si="564"/>
        <v>0</v>
      </c>
      <c r="AL226" s="71"/>
      <c r="AM226" s="74">
        <f t="shared" ref="AM226:AN226" si="565">SUM(AM214:AM225)</f>
        <v>4.2000000000000003E-2</v>
      </c>
      <c r="AN226" s="75">
        <f t="shared" si="565"/>
        <v>3.766</v>
      </c>
      <c r="AO226" s="71"/>
      <c r="AP226" s="74">
        <f t="shared" ref="AP226:AQ226" si="566">SUM(AP214:AP225)</f>
        <v>0</v>
      </c>
      <c r="AQ226" s="75">
        <f t="shared" si="566"/>
        <v>0</v>
      </c>
      <c r="AR226" s="71"/>
      <c r="AS226" s="74">
        <f t="shared" ref="AS226:AT226" si="567">SUM(AS214:AS225)</f>
        <v>0</v>
      </c>
      <c r="AT226" s="75">
        <f t="shared" si="567"/>
        <v>0</v>
      </c>
      <c r="AU226" s="71"/>
      <c r="AV226" s="74">
        <f t="shared" ref="AV226:AW226" si="568">SUM(AV214:AV225)</f>
        <v>2.2392000000000003</v>
      </c>
      <c r="AW226" s="75">
        <f t="shared" si="568"/>
        <v>73.704999999999998</v>
      </c>
      <c r="AX226" s="71"/>
      <c r="AY226" s="74">
        <f t="shared" ref="AY226:AZ226" si="569">SUM(AY214:AY225)</f>
        <v>0</v>
      </c>
      <c r="AZ226" s="75">
        <f t="shared" si="569"/>
        <v>0</v>
      </c>
      <c r="BA226" s="71"/>
      <c r="BB226" s="74">
        <f t="shared" ref="BB226:BC226" si="570">SUM(BB214:BB225)</f>
        <v>0</v>
      </c>
      <c r="BC226" s="75">
        <f t="shared" si="570"/>
        <v>0</v>
      </c>
      <c r="BD226" s="71"/>
      <c r="BE226" s="74">
        <f t="shared" ref="BE226:BF226" si="571">SUM(BE214:BE225)</f>
        <v>0</v>
      </c>
      <c r="BF226" s="75">
        <f t="shared" si="571"/>
        <v>0</v>
      </c>
      <c r="BG226" s="71"/>
      <c r="BH226" s="74">
        <f t="shared" ref="BH226:BI226" si="572">SUM(BH214:BH225)</f>
        <v>0</v>
      </c>
      <c r="BI226" s="75">
        <f t="shared" si="572"/>
        <v>0</v>
      </c>
      <c r="BJ226" s="71"/>
      <c r="BK226" s="74">
        <f t="shared" ref="BK226:BL226" si="573">SUM(BK214:BK225)</f>
        <v>0</v>
      </c>
      <c r="BL226" s="75">
        <f t="shared" si="573"/>
        <v>0</v>
      </c>
      <c r="BM226" s="71"/>
      <c r="BN226" s="74">
        <f t="shared" ref="BN226:BO226" si="574">SUM(BN214:BN225)</f>
        <v>0</v>
      </c>
      <c r="BO226" s="75">
        <f t="shared" si="574"/>
        <v>0</v>
      </c>
      <c r="BP226" s="71"/>
      <c r="BQ226" s="74">
        <f t="shared" ref="BQ226:BR226" si="575">SUM(BQ214:BQ225)</f>
        <v>0</v>
      </c>
      <c r="BR226" s="75">
        <f t="shared" si="575"/>
        <v>0</v>
      </c>
      <c r="BS226" s="71"/>
      <c r="BT226" s="74">
        <f t="shared" ref="BT226:BU226" si="576">SUM(BT214:BT225)</f>
        <v>0.03</v>
      </c>
      <c r="BU226" s="75">
        <f t="shared" si="576"/>
        <v>1.825</v>
      </c>
      <c r="BV226" s="71"/>
      <c r="BW226" s="74">
        <f t="shared" ref="BW226:BX226" si="577">SUM(BW214:BW225)</f>
        <v>82.36</v>
      </c>
      <c r="BX226" s="75">
        <f t="shared" si="577"/>
        <v>3126.7959999999998</v>
      </c>
      <c r="BY226" s="71"/>
      <c r="BZ226" s="42">
        <f t="shared" si="550"/>
        <v>84.671199999999999</v>
      </c>
      <c r="CA226" s="43">
        <f t="shared" si="551"/>
        <v>3206.0919999999996</v>
      </c>
    </row>
    <row r="227" spans="1:79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578">IF(F227=0,0,G227/F227*1000)</f>
        <v>0</v>
      </c>
      <c r="I227" s="47">
        <v>0</v>
      </c>
      <c r="J227" s="7">
        <v>0</v>
      </c>
      <c r="K227" s="46">
        <f t="shared" ref="K227:K238" si="579">IF(I227=0,0,J227/I227*1000)</f>
        <v>0</v>
      </c>
      <c r="L227" s="47">
        <v>0</v>
      </c>
      <c r="M227" s="7">
        <v>0</v>
      </c>
      <c r="N227" s="46">
        <f t="shared" ref="N227:N238" si="580">IF(L227=0,0,M227/L227*1000)</f>
        <v>0</v>
      </c>
      <c r="O227" s="47">
        <v>0</v>
      </c>
      <c r="P227" s="7">
        <v>0</v>
      </c>
      <c r="Q227" s="46">
        <f t="shared" ref="Q227:Q238" si="581">IF(O227=0,0,P227/O227*1000)</f>
        <v>0</v>
      </c>
      <c r="R227" s="47">
        <v>0</v>
      </c>
      <c r="S227" s="7">
        <v>0</v>
      </c>
      <c r="T227" s="46">
        <f t="shared" ref="T227:T238" si="582">IF(R227=0,0,S227/R227*1000)</f>
        <v>0</v>
      </c>
      <c r="U227" s="47">
        <v>0</v>
      </c>
      <c r="V227" s="7">
        <v>0</v>
      </c>
      <c r="W227" s="46">
        <f t="shared" ref="W227:W238" si="583">IF(U227=0,0,V227/U227*1000)</f>
        <v>0</v>
      </c>
      <c r="X227" s="47">
        <v>0</v>
      </c>
      <c r="Y227" s="7">
        <v>0</v>
      </c>
      <c r="Z227" s="46">
        <f t="shared" ref="Z227:Z238" si="584">IF(X227=0,0,Y227/X227*1000)</f>
        <v>0</v>
      </c>
      <c r="AA227" s="47">
        <v>0</v>
      </c>
      <c r="AB227" s="7">
        <v>0</v>
      </c>
      <c r="AC227" s="46">
        <f t="shared" ref="AC227:AC238" si="585">IF(AA227=0,0,AB227/AA227*1000)</f>
        <v>0</v>
      </c>
      <c r="AD227" s="47">
        <v>0</v>
      </c>
      <c r="AE227" s="7">
        <v>0</v>
      </c>
      <c r="AF227" s="46">
        <f t="shared" ref="AF227:AF238" si="586">IF(AD227=0,0,AE227/AD227*1000)</f>
        <v>0</v>
      </c>
      <c r="AG227" s="82">
        <v>2.1999999999999999E-2</v>
      </c>
      <c r="AH227" s="7">
        <v>1.6140000000000001</v>
      </c>
      <c r="AI227" s="46">
        <f t="shared" ref="AI227:AI238" si="587">IF(AG227=0,0,AH227/AG227*1000)</f>
        <v>73363.636363636368</v>
      </c>
      <c r="AJ227" s="47">
        <v>0</v>
      </c>
      <c r="AK227" s="7">
        <v>0</v>
      </c>
      <c r="AL227" s="46">
        <f t="shared" ref="AL227:AL238" si="588">IF(AJ227=0,0,AK227/AJ227*1000)</f>
        <v>0</v>
      </c>
      <c r="AM227" s="47">
        <v>0</v>
      </c>
      <c r="AN227" s="7">
        <v>0</v>
      </c>
      <c r="AO227" s="46">
        <f t="shared" ref="AO227:AO238" si="589">IF(AM227=0,0,AN227/AM227*1000)</f>
        <v>0</v>
      </c>
      <c r="AP227" s="47">
        <v>0</v>
      </c>
      <c r="AQ227" s="7">
        <v>0</v>
      </c>
      <c r="AR227" s="46">
        <f t="shared" ref="AR227:AR238" si="590">IF(AP227=0,0,AQ227/AP227*1000)</f>
        <v>0</v>
      </c>
      <c r="AS227" s="47">
        <v>0</v>
      </c>
      <c r="AT227" s="7">
        <v>0</v>
      </c>
      <c r="AU227" s="46">
        <f t="shared" ref="AU227:AU238" si="591">IF(AS227=0,0,AT227/AS227*1000)</f>
        <v>0</v>
      </c>
      <c r="AV227" s="47">
        <v>0</v>
      </c>
      <c r="AW227" s="7">
        <v>0</v>
      </c>
      <c r="AX227" s="46">
        <f t="shared" ref="AX227:AX238" si="592">IF(AV227=0,0,AW227/AV227*1000)</f>
        <v>0</v>
      </c>
      <c r="AY227" s="47">
        <v>0</v>
      </c>
      <c r="AZ227" s="7">
        <v>0</v>
      </c>
      <c r="BA227" s="46">
        <f t="shared" ref="BA227:BA238" si="593">IF(AY227=0,0,AZ227/AY227*1000)</f>
        <v>0</v>
      </c>
      <c r="BB227" s="47">
        <v>0</v>
      </c>
      <c r="BC227" s="7">
        <v>0</v>
      </c>
      <c r="BD227" s="46">
        <f t="shared" ref="BD227:BD238" si="594">IF(BB227=0,0,BC227/BB227*1000)</f>
        <v>0</v>
      </c>
      <c r="BE227" s="47">
        <v>0</v>
      </c>
      <c r="BF227" s="7">
        <v>0</v>
      </c>
      <c r="BG227" s="46">
        <f t="shared" ref="BG227:BG238" si="595">IF(BE227=0,0,BF227/BE227*1000)</f>
        <v>0</v>
      </c>
      <c r="BH227" s="47">
        <v>0</v>
      </c>
      <c r="BI227" s="7">
        <v>0</v>
      </c>
      <c r="BJ227" s="46">
        <f t="shared" ref="BJ227:BJ238" si="596">IF(BH227=0,0,BI227/BH227*1000)</f>
        <v>0</v>
      </c>
      <c r="BK227" s="47">
        <v>0</v>
      </c>
      <c r="BL227" s="7">
        <v>0</v>
      </c>
      <c r="BM227" s="46">
        <f t="shared" ref="BM227:BM238" si="597">IF(BK227=0,0,BL227/BK227*1000)</f>
        <v>0</v>
      </c>
      <c r="BN227" s="47">
        <v>0</v>
      </c>
      <c r="BO227" s="7">
        <v>0</v>
      </c>
      <c r="BP227" s="46">
        <f t="shared" ref="BP227:BP238" si="598">IF(BN227=0,0,BO227/BN227*1000)</f>
        <v>0</v>
      </c>
      <c r="BQ227" s="47">
        <v>0</v>
      </c>
      <c r="BR227" s="7">
        <v>0</v>
      </c>
      <c r="BS227" s="46">
        <f t="shared" ref="BS227:BS238" si="599">IF(BQ227=0,0,BR227/BQ227*1000)</f>
        <v>0</v>
      </c>
      <c r="BT227" s="47">
        <v>0</v>
      </c>
      <c r="BU227" s="7">
        <v>0</v>
      </c>
      <c r="BV227" s="46">
        <f t="shared" ref="BV227:BV238" si="600">IF(BT227=0,0,BU227/BT227*1000)</f>
        <v>0</v>
      </c>
      <c r="BW227" s="82">
        <v>18.440000000000001</v>
      </c>
      <c r="BX227" s="7">
        <v>468.19200000000001</v>
      </c>
      <c r="BY227" s="46">
        <f t="shared" ref="BY227:BY238" si="601">IF(BW227=0,0,BX227/BW227*1000)</f>
        <v>25390.021691973969</v>
      </c>
      <c r="BZ227" s="16">
        <f>SUMIF($C$5:$BY$5,"Ton",C227:BY227)</f>
        <v>18.462</v>
      </c>
      <c r="CA227" s="17">
        <f>SUMIF($C$5:$BY$5,"F*",C227:BY227)</f>
        <v>469.80599999999998</v>
      </c>
    </row>
    <row r="228" spans="1:79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602">IF(C228=0,0,D228/C228*1000)</f>
        <v>0</v>
      </c>
      <c r="F228" s="47">
        <v>0</v>
      </c>
      <c r="G228" s="7">
        <v>0</v>
      </c>
      <c r="H228" s="46">
        <f t="shared" si="578"/>
        <v>0</v>
      </c>
      <c r="I228" s="47">
        <v>0</v>
      </c>
      <c r="J228" s="7">
        <v>0</v>
      </c>
      <c r="K228" s="46">
        <f t="shared" si="579"/>
        <v>0</v>
      </c>
      <c r="L228" s="47">
        <v>0</v>
      </c>
      <c r="M228" s="7">
        <v>0</v>
      </c>
      <c r="N228" s="46">
        <f t="shared" si="580"/>
        <v>0</v>
      </c>
      <c r="O228" s="47">
        <v>0</v>
      </c>
      <c r="P228" s="7">
        <v>0</v>
      </c>
      <c r="Q228" s="46">
        <f t="shared" si="581"/>
        <v>0</v>
      </c>
      <c r="R228" s="47">
        <v>0</v>
      </c>
      <c r="S228" s="7">
        <v>0</v>
      </c>
      <c r="T228" s="46">
        <f t="shared" si="582"/>
        <v>0</v>
      </c>
      <c r="U228" s="47">
        <v>0</v>
      </c>
      <c r="V228" s="7">
        <v>0</v>
      </c>
      <c r="W228" s="46">
        <f t="shared" si="583"/>
        <v>0</v>
      </c>
      <c r="X228" s="47">
        <v>0</v>
      </c>
      <c r="Y228" s="7">
        <v>0</v>
      </c>
      <c r="Z228" s="46">
        <f t="shared" si="584"/>
        <v>0</v>
      </c>
      <c r="AA228" s="47">
        <v>0</v>
      </c>
      <c r="AB228" s="7">
        <v>0</v>
      </c>
      <c r="AC228" s="46">
        <f t="shared" si="585"/>
        <v>0</v>
      </c>
      <c r="AD228" s="47">
        <v>0</v>
      </c>
      <c r="AE228" s="7">
        <v>0</v>
      </c>
      <c r="AF228" s="46">
        <f t="shared" si="586"/>
        <v>0</v>
      </c>
      <c r="AG228" s="47">
        <v>0</v>
      </c>
      <c r="AH228" s="7">
        <v>0</v>
      </c>
      <c r="AI228" s="46">
        <f t="shared" si="587"/>
        <v>0</v>
      </c>
      <c r="AJ228" s="47">
        <v>0</v>
      </c>
      <c r="AK228" s="7">
        <v>0</v>
      </c>
      <c r="AL228" s="46">
        <f t="shared" si="588"/>
        <v>0</v>
      </c>
      <c r="AM228" s="47">
        <v>0</v>
      </c>
      <c r="AN228" s="7">
        <v>0</v>
      </c>
      <c r="AO228" s="46">
        <f t="shared" si="589"/>
        <v>0</v>
      </c>
      <c r="AP228" s="47">
        <v>0</v>
      </c>
      <c r="AQ228" s="7">
        <v>0</v>
      </c>
      <c r="AR228" s="46">
        <f t="shared" si="590"/>
        <v>0</v>
      </c>
      <c r="AS228" s="47">
        <v>0</v>
      </c>
      <c r="AT228" s="7">
        <v>0</v>
      </c>
      <c r="AU228" s="46">
        <f t="shared" si="591"/>
        <v>0</v>
      </c>
      <c r="AV228" s="47">
        <v>0</v>
      </c>
      <c r="AW228" s="7">
        <v>0</v>
      </c>
      <c r="AX228" s="46">
        <f t="shared" si="592"/>
        <v>0</v>
      </c>
      <c r="AY228" s="47">
        <v>0</v>
      </c>
      <c r="AZ228" s="7">
        <v>0</v>
      </c>
      <c r="BA228" s="46">
        <f t="shared" si="593"/>
        <v>0</v>
      </c>
      <c r="BB228" s="47">
        <v>0</v>
      </c>
      <c r="BC228" s="7">
        <v>0</v>
      </c>
      <c r="BD228" s="46">
        <f t="shared" si="594"/>
        <v>0</v>
      </c>
      <c r="BE228" s="47">
        <v>0</v>
      </c>
      <c r="BF228" s="7">
        <v>0</v>
      </c>
      <c r="BG228" s="46">
        <f t="shared" si="595"/>
        <v>0</v>
      </c>
      <c r="BH228" s="47">
        <v>0</v>
      </c>
      <c r="BI228" s="7">
        <v>0</v>
      </c>
      <c r="BJ228" s="46">
        <f t="shared" si="596"/>
        <v>0</v>
      </c>
      <c r="BK228" s="47">
        <v>0</v>
      </c>
      <c r="BL228" s="7">
        <v>0</v>
      </c>
      <c r="BM228" s="46">
        <f t="shared" si="597"/>
        <v>0</v>
      </c>
      <c r="BN228" s="47">
        <v>0</v>
      </c>
      <c r="BO228" s="7">
        <v>0</v>
      </c>
      <c r="BP228" s="46">
        <f t="shared" si="598"/>
        <v>0</v>
      </c>
      <c r="BQ228" s="47">
        <v>0</v>
      </c>
      <c r="BR228" s="7">
        <v>0</v>
      </c>
      <c r="BS228" s="46">
        <f t="shared" si="599"/>
        <v>0</v>
      </c>
      <c r="BT228" s="47">
        <v>0</v>
      </c>
      <c r="BU228" s="7">
        <v>0</v>
      </c>
      <c r="BV228" s="46">
        <f t="shared" si="600"/>
        <v>0</v>
      </c>
      <c r="BW228" s="82">
        <v>21</v>
      </c>
      <c r="BX228" s="7">
        <v>613</v>
      </c>
      <c r="BY228" s="46">
        <f t="shared" si="601"/>
        <v>29190.476190476191</v>
      </c>
      <c r="BZ228" s="16">
        <f t="shared" ref="BZ228:BZ239" si="603">SUMIF($C$5:$BY$5,"Ton",C228:BY228)</f>
        <v>21</v>
      </c>
      <c r="CA228" s="17">
        <f t="shared" ref="CA228:CA239" si="604">SUMIF($C$5:$BY$5,"F*",C228:BY228)</f>
        <v>613</v>
      </c>
    </row>
    <row r="229" spans="1:79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602"/>
        <v>0</v>
      </c>
      <c r="F229" s="47">
        <v>0</v>
      </c>
      <c r="G229" s="7">
        <v>0</v>
      </c>
      <c r="H229" s="46">
        <f t="shared" si="578"/>
        <v>0</v>
      </c>
      <c r="I229" s="47">
        <v>0</v>
      </c>
      <c r="J229" s="7">
        <v>0</v>
      </c>
      <c r="K229" s="46">
        <f t="shared" si="579"/>
        <v>0</v>
      </c>
      <c r="L229" s="47">
        <v>0</v>
      </c>
      <c r="M229" s="7">
        <v>0</v>
      </c>
      <c r="N229" s="46">
        <f t="shared" si="580"/>
        <v>0</v>
      </c>
      <c r="O229" s="47">
        <v>0</v>
      </c>
      <c r="P229" s="7">
        <v>0</v>
      </c>
      <c r="Q229" s="46">
        <f t="shared" si="581"/>
        <v>0</v>
      </c>
      <c r="R229" s="47">
        <v>0</v>
      </c>
      <c r="S229" s="7">
        <v>0</v>
      </c>
      <c r="T229" s="46">
        <f t="shared" si="582"/>
        <v>0</v>
      </c>
      <c r="U229" s="47">
        <v>0</v>
      </c>
      <c r="V229" s="7">
        <v>0</v>
      </c>
      <c r="W229" s="46">
        <f t="shared" si="583"/>
        <v>0</v>
      </c>
      <c r="X229" s="47">
        <v>0</v>
      </c>
      <c r="Y229" s="7">
        <v>0</v>
      </c>
      <c r="Z229" s="46">
        <f t="shared" si="584"/>
        <v>0</v>
      </c>
      <c r="AA229" s="47">
        <v>0</v>
      </c>
      <c r="AB229" s="7">
        <v>0</v>
      </c>
      <c r="AC229" s="46">
        <f t="shared" si="585"/>
        <v>0</v>
      </c>
      <c r="AD229" s="47">
        <v>0</v>
      </c>
      <c r="AE229" s="7">
        <v>0</v>
      </c>
      <c r="AF229" s="46">
        <f t="shared" si="586"/>
        <v>0</v>
      </c>
      <c r="AG229" s="47">
        <v>0</v>
      </c>
      <c r="AH229" s="7">
        <v>0</v>
      </c>
      <c r="AI229" s="46">
        <f t="shared" si="587"/>
        <v>0</v>
      </c>
      <c r="AJ229" s="47">
        <v>0</v>
      </c>
      <c r="AK229" s="7">
        <v>0</v>
      </c>
      <c r="AL229" s="46">
        <f t="shared" si="588"/>
        <v>0</v>
      </c>
      <c r="AM229" s="47">
        <v>0</v>
      </c>
      <c r="AN229" s="7">
        <v>0</v>
      </c>
      <c r="AO229" s="46">
        <f t="shared" si="589"/>
        <v>0</v>
      </c>
      <c r="AP229" s="47">
        <v>0</v>
      </c>
      <c r="AQ229" s="7">
        <v>0</v>
      </c>
      <c r="AR229" s="46">
        <f t="shared" si="590"/>
        <v>0</v>
      </c>
      <c r="AS229" s="47">
        <v>0</v>
      </c>
      <c r="AT229" s="7">
        <v>0</v>
      </c>
      <c r="AU229" s="46">
        <f t="shared" si="591"/>
        <v>0</v>
      </c>
      <c r="AV229" s="47">
        <v>0</v>
      </c>
      <c r="AW229" s="7">
        <v>0</v>
      </c>
      <c r="AX229" s="46">
        <f t="shared" si="592"/>
        <v>0</v>
      </c>
      <c r="AY229" s="47">
        <v>0</v>
      </c>
      <c r="AZ229" s="7">
        <v>0</v>
      </c>
      <c r="BA229" s="46">
        <f t="shared" si="593"/>
        <v>0</v>
      </c>
      <c r="BB229" s="47">
        <v>0</v>
      </c>
      <c r="BC229" s="7">
        <v>0</v>
      </c>
      <c r="BD229" s="46">
        <f t="shared" si="594"/>
        <v>0</v>
      </c>
      <c r="BE229" s="47">
        <v>0</v>
      </c>
      <c r="BF229" s="7">
        <v>0</v>
      </c>
      <c r="BG229" s="46">
        <f t="shared" si="595"/>
        <v>0</v>
      </c>
      <c r="BH229" s="47">
        <v>0</v>
      </c>
      <c r="BI229" s="7">
        <v>0</v>
      </c>
      <c r="BJ229" s="46">
        <f t="shared" si="596"/>
        <v>0</v>
      </c>
      <c r="BK229" s="47">
        <v>0</v>
      </c>
      <c r="BL229" s="7">
        <v>0</v>
      </c>
      <c r="BM229" s="46">
        <f t="shared" si="597"/>
        <v>0</v>
      </c>
      <c r="BN229" s="47">
        <v>0</v>
      </c>
      <c r="BO229" s="7">
        <v>0</v>
      </c>
      <c r="BP229" s="46">
        <f t="shared" si="598"/>
        <v>0</v>
      </c>
      <c r="BQ229" s="47">
        <v>0</v>
      </c>
      <c r="BR229" s="7">
        <v>0</v>
      </c>
      <c r="BS229" s="46">
        <f t="shared" si="599"/>
        <v>0</v>
      </c>
      <c r="BT229" s="47">
        <v>0</v>
      </c>
      <c r="BU229" s="7">
        <v>0</v>
      </c>
      <c r="BV229" s="46">
        <f t="shared" si="600"/>
        <v>0</v>
      </c>
      <c r="BW229" s="47">
        <v>0</v>
      </c>
      <c r="BX229" s="7">
        <v>0</v>
      </c>
      <c r="BY229" s="46">
        <f t="shared" si="601"/>
        <v>0</v>
      </c>
      <c r="BZ229" s="16">
        <f t="shared" si="603"/>
        <v>0</v>
      </c>
      <c r="CA229" s="17">
        <f t="shared" si="604"/>
        <v>0</v>
      </c>
    </row>
    <row r="230" spans="1:79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578"/>
        <v>0</v>
      </c>
      <c r="I230" s="47">
        <v>0</v>
      </c>
      <c r="J230" s="7">
        <v>0</v>
      </c>
      <c r="K230" s="46">
        <f t="shared" si="579"/>
        <v>0</v>
      </c>
      <c r="L230" s="47">
        <v>0</v>
      </c>
      <c r="M230" s="7">
        <v>0</v>
      </c>
      <c r="N230" s="46">
        <f t="shared" si="580"/>
        <v>0</v>
      </c>
      <c r="O230" s="47">
        <v>0</v>
      </c>
      <c r="P230" s="7">
        <v>0</v>
      </c>
      <c r="Q230" s="46">
        <f t="shared" si="581"/>
        <v>0</v>
      </c>
      <c r="R230" s="47">
        <v>0</v>
      </c>
      <c r="S230" s="7">
        <v>0</v>
      </c>
      <c r="T230" s="46">
        <f t="shared" si="582"/>
        <v>0</v>
      </c>
      <c r="U230" s="47">
        <v>0</v>
      </c>
      <c r="V230" s="7">
        <v>0</v>
      </c>
      <c r="W230" s="46">
        <f t="shared" si="583"/>
        <v>0</v>
      </c>
      <c r="X230" s="47">
        <v>0</v>
      </c>
      <c r="Y230" s="7">
        <v>0</v>
      </c>
      <c r="Z230" s="46">
        <f t="shared" si="584"/>
        <v>0</v>
      </c>
      <c r="AA230" s="47">
        <v>0</v>
      </c>
      <c r="AB230" s="7">
        <v>0</v>
      </c>
      <c r="AC230" s="46">
        <f t="shared" si="585"/>
        <v>0</v>
      </c>
      <c r="AD230" s="47">
        <v>0</v>
      </c>
      <c r="AE230" s="7">
        <v>0</v>
      </c>
      <c r="AF230" s="46">
        <f t="shared" si="586"/>
        <v>0</v>
      </c>
      <c r="AG230" s="47">
        <v>0</v>
      </c>
      <c r="AH230" s="7">
        <v>0</v>
      </c>
      <c r="AI230" s="46">
        <f t="shared" si="587"/>
        <v>0</v>
      </c>
      <c r="AJ230" s="47">
        <v>0</v>
      </c>
      <c r="AK230" s="7">
        <v>0</v>
      </c>
      <c r="AL230" s="46">
        <f t="shared" si="588"/>
        <v>0</v>
      </c>
      <c r="AM230" s="47">
        <v>0</v>
      </c>
      <c r="AN230" s="7">
        <v>0</v>
      </c>
      <c r="AO230" s="46">
        <f t="shared" si="589"/>
        <v>0</v>
      </c>
      <c r="AP230" s="47">
        <v>0</v>
      </c>
      <c r="AQ230" s="7">
        <v>0</v>
      </c>
      <c r="AR230" s="46">
        <f t="shared" si="590"/>
        <v>0</v>
      </c>
      <c r="AS230" s="47">
        <v>0</v>
      </c>
      <c r="AT230" s="7">
        <v>0</v>
      </c>
      <c r="AU230" s="46">
        <f t="shared" si="591"/>
        <v>0</v>
      </c>
      <c r="AV230" s="47">
        <v>0</v>
      </c>
      <c r="AW230" s="7">
        <v>0</v>
      </c>
      <c r="AX230" s="46">
        <f t="shared" si="592"/>
        <v>0</v>
      </c>
      <c r="AY230" s="47">
        <v>0</v>
      </c>
      <c r="AZ230" s="7">
        <v>0</v>
      </c>
      <c r="BA230" s="46">
        <f t="shared" si="593"/>
        <v>0</v>
      </c>
      <c r="BB230" s="47">
        <v>0</v>
      </c>
      <c r="BC230" s="7">
        <v>0</v>
      </c>
      <c r="BD230" s="46">
        <f t="shared" si="594"/>
        <v>0</v>
      </c>
      <c r="BE230" s="47">
        <v>0</v>
      </c>
      <c r="BF230" s="7">
        <v>0</v>
      </c>
      <c r="BG230" s="46">
        <f t="shared" si="595"/>
        <v>0</v>
      </c>
      <c r="BH230" s="47">
        <v>0</v>
      </c>
      <c r="BI230" s="7">
        <v>0</v>
      </c>
      <c r="BJ230" s="46">
        <f t="shared" si="596"/>
        <v>0</v>
      </c>
      <c r="BK230" s="47">
        <v>0</v>
      </c>
      <c r="BL230" s="7">
        <v>0</v>
      </c>
      <c r="BM230" s="46">
        <f t="shared" si="597"/>
        <v>0</v>
      </c>
      <c r="BN230" s="47">
        <v>0</v>
      </c>
      <c r="BO230" s="7">
        <v>0</v>
      </c>
      <c r="BP230" s="46">
        <f t="shared" si="598"/>
        <v>0</v>
      </c>
      <c r="BQ230" s="47">
        <v>0</v>
      </c>
      <c r="BR230" s="7">
        <v>0</v>
      </c>
      <c r="BS230" s="46">
        <f t="shared" si="599"/>
        <v>0</v>
      </c>
      <c r="BT230" s="47">
        <v>0</v>
      </c>
      <c r="BU230" s="7">
        <v>0</v>
      </c>
      <c r="BV230" s="46">
        <f t="shared" si="600"/>
        <v>0</v>
      </c>
      <c r="BW230" s="82">
        <v>27</v>
      </c>
      <c r="BX230" s="7">
        <v>926.923</v>
      </c>
      <c r="BY230" s="46">
        <f t="shared" si="601"/>
        <v>34330.481481481482</v>
      </c>
      <c r="BZ230" s="16">
        <f t="shared" si="603"/>
        <v>27</v>
      </c>
      <c r="CA230" s="17">
        <f t="shared" si="604"/>
        <v>926.923</v>
      </c>
    </row>
    <row r="231" spans="1:79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605">IF(C231=0,0,D231/C231*1000)</f>
        <v>0</v>
      </c>
      <c r="F231" s="47">
        <v>0</v>
      </c>
      <c r="G231" s="7">
        <v>0</v>
      </c>
      <c r="H231" s="46">
        <f t="shared" si="578"/>
        <v>0</v>
      </c>
      <c r="I231" s="47">
        <v>0</v>
      </c>
      <c r="J231" s="7">
        <v>0</v>
      </c>
      <c r="K231" s="46">
        <f t="shared" si="579"/>
        <v>0</v>
      </c>
      <c r="L231" s="47">
        <v>0</v>
      </c>
      <c r="M231" s="7">
        <v>0</v>
      </c>
      <c r="N231" s="46">
        <f t="shared" si="580"/>
        <v>0</v>
      </c>
      <c r="O231" s="47">
        <v>0</v>
      </c>
      <c r="P231" s="7">
        <v>0</v>
      </c>
      <c r="Q231" s="46">
        <f t="shared" si="581"/>
        <v>0</v>
      </c>
      <c r="R231" s="47">
        <v>0</v>
      </c>
      <c r="S231" s="7">
        <v>0</v>
      </c>
      <c r="T231" s="46">
        <f t="shared" si="582"/>
        <v>0</v>
      </c>
      <c r="U231" s="47">
        <v>0</v>
      </c>
      <c r="V231" s="7">
        <v>0</v>
      </c>
      <c r="W231" s="46">
        <f t="shared" si="583"/>
        <v>0</v>
      </c>
      <c r="X231" s="47">
        <v>0</v>
      </c>
      <c r="Y231" s="7">
        <v>0</v>
      </c>
      <c r="Z231" s="46">
        <f t="shared" si="584"/>
        <v>0</v>
      </c>
      <c r="AA231" s="47">
        <v>0</v>
      </c>
      <c r="AB231" s="7">
        <v>0</v>
      </c>
      <c r="AC231" s="46">
        <f t="shared" si="585"/>
        <v>0</v>
      </c>
      <c r="AD231" s="47">
        <v>0</v>
      </c>
      <c r="AE231" s="7">
        <v>0</v>
      </c>
      <c r="AF231" s="46">
        <f t="shared" si="586"/>
        <v>0</v>
      </c>
      <c r="AG231" s="47">
        <v>0</v>
      </c>
      <c r="AH231" s="7">
        <v>0</v>
      </c>
      <c r="AI231" s="46">
        <f t="shared" si="587"/>
        <v>0</v>
      </c>
      <c r="AJ231" s="47">
        <v>0</v>
      </c>
      <c r="AK231" s="7">
        <v>0</v>
      </c>
      <c r="AL231" s="46">
        <f t="shared" si="588"/>
        <v>0</v>
      </c>
      <c r="AM231" s="47">
        <v>0</v>
      </c>
      <c r="AN231" s="7">
        <v>0</v>
      </c>
      <c r="AO231" s="46">
        <f t="shared" si="589"/>
        <v>0</v>
      </c>
      <c r="AP231" s="47">
        <v>0</v>
      </c>
      <c r="AQ231" s="7">
        <v>0</v>
      </c>
      <c r="AR231" s="46">
        <f t="shared" si="590"/>
        <v>0</v>
      </c>
      <c r="AS231" s="47">
        <v>0</v>
      </c>
      <c r="AT231" s="7">
        <v>0</v>
      </c>
      <c r="AU231" s="46">
        <f t="shared" si="591"/>
        <v>0</v>
      </c>
      <c r="AV231" s="47">
        <v>0</v>
      </c>
      <c r="AW231" s="7">
        <v>0</v>
      </c>
      <c r="AX231" s="46">
        <f t="shared" si="592"/>
        <v>0</v>
      </c>
      <c r="AY231" s="47">
        <v>0</v>
      </c>
      <c r="AZ231" s="7">
        <v>0</v>
      </c>
      <c r="BA231" s="46">
        <f t="shared" si="593"/>
        <v>0</v>
      </c>
      <c r="BB231" s="47">
        <v>0</v>
      </c>
      <c r="BC231" s="7">
        <v>0</v>
      </c>
      <c r="BD231" s="46">
        <f t="shared" si="594"/>
        <v>0</v>
      </c>
      <c r="BE231" s="47">
        <v>0</v>
      </c>
      <c r="BF231" s="7">
        <v>0</v>
      </c>
      <c r="BG231" s="46">
        <f t="shared" si="595"/>
        <v>0</v>
      </c>
      <c r="BH231" s="47">
        <v>0</v>
      </c>
      <c r="BI231" s="7">
        <v>0</v>
      </c>
      <c r="BJ231" s="46">
        <f t="shared" si="596"/>
        <v>0</v>
      </c>
      <c r="BK231" s="47">
        <v>0</v>
      </c>
      <c r="BL231" s="7">
        <v>0</v>
      </c>
      <c r="BM231" s="46">
        <f t="shared" si="597"/>
        <v>0</v>
      </c>
      <c r="BN231" s="47">
        <v>0</v>
      </c>
      <c r="BO231" s="7">
        <v>0</v>
      </c>
      <c r="BP231" s="46">
        <f t="shared" si="598"/>
        <v>0</v>
      </c>
      <c r="BQ231" s="47">
        <v>0</v>
      </c>
      <c r="BR231" s="7">
        <v>0</v>
      </c>
      <c r="BS231" s="46">
        <f t="shared" si="599"/>
        <v>0</v>
      </c>
      <c r="BT231" s="47">
        <v>0</v>
      </c>
      <c r="BU231" s="7">
        <v>0</v>
      </c>
      <c r="BV231" s="46">
        <f t="shared" si="600"/>
        <v>0</v>
      </c>
      <c r="BW231" s="82">
        <v>15.6</v>
      </c>
      <c r="BX231" s="7">
        <v>549.35299999999995</v>
      </c>
      <c r="BY231" s="46">
        <f t="shared" si="601"/>
        <v>35214.935897435891</v>
      </c>
      <c r="BZ231" s="16">
        <f t="shared" si="603"/>
        <v>15.6</v>
      </c>
      <c r="CA231" s="17">
        <f t="shared" si="604"/>
        <v>549.35299999999995</v>
      </c>
    </row>
    <row r="232" spans="1:79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605"/>
        <v>0</v>
      </c>
      <c r="F232" s="47">
        <v>0</v>
      </c>
      <c r="G232" s="7">
        <v>0</v>
      </c>
      <c r="H232" s="46">
        <f t="shared" si="578"/>
        <v>0</v>
      </c>
      <c r="I232" s="47">
        <v>0</v>
      </c>
      <c r="J232" s="7">
        <v>0</v>
      </c>
      <c r="K232" s="46">
        <f t="shared" si="579"/>
        <v>0</v>
      </c>
      <c r="L232" s="47">
        <v>0</v>
      </c>
      <c r="M232" s="7">
        <v>0</v>
      </c>
      <c r="N232" s="46">
        <f t="shared" si="580"/>
        <v>0</v>
      </c>
      <c r="O232" s="47">
        <v>0</v>
      </c>
      <c r="P232" s="7">
        <v>0</v>
      </c>
      <c r="Q232" s="46">
        <f t="shared" si="581"/>
        <v>0</v>
      </c>
      <c r="R232" s="47">
        <v>0</v>
      </c>
      <c r="S232" s="7">
        <v>0</v>
      </c>
      <c r="T232" s="46">
        <f t="shared" si="582"/>
        <v>0</v>
      </c>
      <c r="U232" s="47">
        <v>0</v>
      </c>
      <c r="V232" s="7">
        <v>0</v>
      </c>
      <c r="W232" s="46">
        <f t="shared" si="583"/>
        <v>0</v>
      </c>
      <c r="X232" s="47">
        <v>0</v>
      </c>
      <c r="Y232" s="7">
        <v>0</v>
      </c>
      <c r="Z232" s="46">
        <f t="shared" si="584"/>
        <v>0</v>
      </c>
      <c r="AA232" s="47">
        <v>0</v>
      </c>
      <c r="AB232" s="7">
        <v>0</v>
      </c>
      <c r="AC232" s="46">
        <f t="shared" si="585"/>
        <v>0</v>
      </c>
      <c r="AD232" s="47">
        <v>0</v>
      </c>
      <c r="AE232" s="7">
        <v>0</v>
      </c>
      <c r="AF232" s="46">
        <f t="shared" si="586"/>
        <v>0</v>
      </c>
      <c r="AG232" s="82">
        <v>1.9E-2</v>
      </c>
      <c r="AH232" s="7">
        <v>1.25</v>
      </c>
      <c r="AI232" s="46">
        <f t="shared" si="587"/>
        <v>65789.473684210534</v>
      </c>
      <c r="AJ232" s="47">
        <v>0</v>
      </c>
      <c r="AK232" s="7">
        <v>0</v>
      </c>
      <c r="AL232" s="46">
        <f t="shared" si="588"/>
        <v>0</v>
      </c>
      <c r="AM232" s="47">
        <v>0</v>
      </c>
      <c r="AN232" s="7">
        <v>0</v>
      </c>
      <c r="AO232" s="46">
        <f t="shared" si="589"/>
        <v>0</v>
      </c>
      <c r="AP232" s="47">
        <v>0</v>
      </c>
      <c r="AQ232" s="7">
        <v>0</v>
      </c>
      <c r="AR232" s="46">
        <f t="shared" si="590"/>
        <v>0</v>
      </c>
      <c r="AS232" s="47">
        <v>0</v>
      </c>
      <c r="AT232" s="7">
        <v>0</v>
      </c>
      <c r="AU232" s="46">
        <f t="shared" si="591"/>
        <v>0</v>
      </c>
      <c r="AV232" s="47">
        <v>0</v>
      </c>
      <c r="AW232" s="7">
        <v>0</v>
      </c>
      <c r="AX232" s="46">
        <f t="shared" si="592"/>
        <v>0</v>
      </c>
      <c r="AY232" s="47">
        <v>0</v>
      </c>
      <c r="AZ232" s="7">
        <v>0</v>
      </c>
      <c r="BA232" s="46">
        <f t="shared" si="593"/>
        <v>0</v>
      </c>
      <c r="BB232" s="47">
        <v>0</v>
      </c>
      <c r="BC232" s="7">
        <v>0</v>
      </c>
      <c r="BD232" s="46">
        <f t="shared" si="594"/>
        <v>0</v>
      </c>
      <c r="BE232" s="47">
        <v>0</v>
      </c>
      <c r="BF232" s="7">
        <v>0</v>
      </c>
      <c r="BG232" s="46">
        <f t="shared" si="595"/>
        <v>0</v>
      </c>
      <c r="BH232" s="47">
        <v>0</v>
      </c>
      <c r="BI232" s="7">
        <v>0</v>
      </c>
      <c r="BJ232" s="46">
        <f t="shared" si="596"/>
        <v>0</v>
      </c>
      <c r="BK232" s="47">
        <v>0</v>
      </c>
      <c r="BL232" s="7">
        <v>0</v>
      </c>
      <c r="BM232" s="46">
        <f t="shared" si="597"/>
        <v>0</v>
      </c>
      <c r="BN232" s="47">
        <v>0</v>
      </c>
      <c r="BO232" s="7">
        <v>0</v>
      </c>
      <c r="BP232" s="46">
        <f t="shared" si="598"/>
        <v>0</v>
      </c>
      <c r="BQ232" s="47">
        <v>0</v>
      </c>
      <c r="BR232" s="7">
        <v>0</v>
      </c>
      <c r="BS232" s="46">
        <f t="shared" si="599"/>
        <v>0</v>
      </c>
      <c r="BT232" s="82">
        <v>0.02</v>
      </c>
      <c r="BU232" s="7">
        <v>2.992</v>
      </c>
      <c r="BV232" s="46">
        <f t="shared" si="600"/>
        <v>149600</v>
      </c>
      <c r="BW232" s="47">
        <v>0</v>
      </c>
      <c r="BX232" s="7">
        <v>0</v>
      </c>
      <c r="BY232" s="46">
        <f t="shared" si="601"/>
        <v>0</v>
      </c>
      <c r="BZ232" s="16">
        <f t="shared" si="603"/>
        <v>3.9E-2</v>
      </c>
      <c r="CA232" s="17">
        <f t="shared" si="604"/>
        <v>4.242</v>
      </c>
    </row>
    <row r="233" spans="1:79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605"/>
        <v>0</v>
      </c>
      <c r="F233" s="47">
        <v>0</v>
      </c>
      <c r="G233" s="7">
        <v>0</v>
      </c>
      <c r="H233" s="46">
        <f t="shared" si="578"/>
        <v>0</v>
      </c>
      <c r="I233" s="47">
        <v>0</v>
      </c>
      <c r="J233" s="7">
        <v>0</v>
      </c>
      <c r="K233" s="46">
        <f t="shared" si="579"/>
        <v>0</v>
      </c>
      <c r="L233" s="47">
        <v>0</v>
      </c>
      <c r="M233" s="7">
        <v>0</v>
      </c>
      <c r="N233" s="46">
        <f t="shared" si="580"/>
        <v>0</v>
      </c>
      <c r="O233" s="47">
        <v>0</v>
      </c>
      <c r="P233" s="7">
        <v>0</v>
      </c>
      <c r="Q233" s="46">
        <f t="shared" si="581"/>
        <v>0</v>
      </c>
      <c r="R233" s="47">
        <v>0</v>
      </c>
      <c r="S233" s="7">
        <v>0</v>
      </c>
      <c r="T233" s="46">
        <f t="shared" si="582"/>
        <v>0</v>
      </c>
      <c r="U233" s="47">
        <v>0</v>
      </c>
      <c r="V233" s="7">
        <v>0</v>
      </c>
      <c r="W233" s="46">
        <f t="shared" si="583"/>
        <v>0</v>
      </c>
      <c r="X233" s="47">
        <v>0</v>
      </c>
      <c r="Y233" s="7">
        <v>0</v>
      </c>
      <c r="Z233" s="46">
        <f t="shared" si="584"/>
        <v>0</v>
      </c>
      <c r="AA233" s="47">
        <v>0</v>
      </c>
      <c r="AB233" s="7">
        <v>0</v>
      </c>
      <c r="AC233" s="46">
        <f t="shared" si="585"/>
        <v>0</v>
      </c>
      <c r="AD233" s="47">
        <v>0</v>
      </c>
      <c r="AE233" s="7">
        <v>0</v>
      </c>
      <c r="AF233" s="46">
        <f t="shared" si="586"/>
        <v>0</v>
      </c>
      <c r="AG233" s="82">
        <v>5.0000000000000001E-3</v>
      </c>
      <c r="AH233" s="7">
        <v>0.33200000000000002</v>
      </c>
      <c r="AI233" s="46">
        <f t="shared" si="587"/>
        <v>66400</v>
      </c>
      <c r="AJ233" s="47">
        <v>0</v>
      </c>
      <c r="AK233" s="7">
        <v>0</v>
      </c>
      <c r="AL233" s="46">
        <f t="shared" si="588"/>
        <v>0</v>
      </c>
      <c r="AM233" s="47">
        <v>0</v>
      </c>
      <c r="AN233" s="7">
        <v>0</v>
      </c>
      <c r="AO233" s="46">
        <f t="shared" si="589"/>
        <v>0</v>
      </c>
      <c r="AP233" s="47">
        <v>0</v>
      </c>
      <c r="AQ233" s="7">
        <v>0</v>
      </c>
      <c r="AR233" s="46">
        <f t="shared" si="590"/>
        <v>0</v>
      </c>
      <c r="AS233" s="47">
        <v>0</v>
      </c>
      <c r="AT233" s="7">
        <v>0</v>
      </c>
      <c r="AU233" s="46">
        <f t="shared" si="591"/>
        <v>0</v>
      </c>
      <c r="AV233" s="47">
        <v>0</v>
      </c>
      <c r="AW233" s="7">
        <v>0</v>
      </c>
      <c r="AX233" s="46">
        <f t="shared" si="592"/>
        <v>0</v>
      </c>
      <c r="AY233" s="47">
        <v>0</v>
      </c>
      <c r="AZ233" s="7">
        <v>0</v>
      </c>
      <c r="BA233" s="46">
        <f t="shared" si="593"/>
        <v>0</v>
      </c>
      <c r="BB233" s="47">
        <v>0</v>
      </c>
      <c r="BC233" s="7">
        <v>0</v>
      </c>
      <c r="BD233" s="46">
        <f t="shared" si="594"/>
        <v>0</v>
      </c>
      <c r="BE233" s="47">
        <v>0</v>
      </c>
      <c r="BF233" s="7">
        <v>0</v>
      </c>
      <c r="BG233" s="46">
        <f t="shared" si="595"/>
        <v>0</v>
      </c>
      <c r="BH233" s="47">
        <v>0</v>
      </c>
      <c r="BI233" s="7">
        <v>0</v>
      </c>
      <c r="BJ233" s="46">
        <f t="shared" si="596"/>
        <v>0</v>
      </c>
      <c r="BK233" s="47">
        <v>0</v>
      </c>
      <c r="BL233" s="7">
        <v>0</v>
      </c>
      <c r="BM233" s="46">
        <f t="shared" si="597"/>
        <v>0</v>
      </c>
      <c r="BN233" s="47">
        <v>0</v>
      </c>
      <c r="BO233" s="7">
        <v>0</v>
      </c>
      <c r="BP233" s="46">
        <f t="shared" si="598"/>
        <v>0</v>
      </c>
      <c r="BQ233" s="47">
        <v>0</v>
      </c>
      <c r="BR233" s="7">
        <v>0</v>
      </c>
      <c r="BS233" s="46">
        <f t="shared" si="599"/>
        <v>0</v>
      </c>
      <c r="BT233" s="47">
        <v>0</v>
      </c>
      <c r="BU233" s="7">
        <v>0</v>
      </c>
      <c r="BV233" s="46">
        <f t="shared" si="600"/>
        <v>0</v>
      </c>
      <c r="BW233" s="47">
        <v>0</v>
      </c>
      <c r="BX233" s="7">
        <v>0</v>
      </c>
      <c r="BY233" s="46">
        <f t="shared" si="601"/>
        <v>0</v>
      </c>
      <c r="BZ233" s="16">
        <f t="shared" si="603"/>
        <v>5.0000000000000001E-3</v>
      </c>
      <c r="CA233" s="17">
        <f t="shared" si="604"/>
        <v>0.33200000000000002</v>
      </c>
    </row>
    <row r="234" spans="1:79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605"/>
        <v>0</v>
      </c>
      <c r="F234" s="47">
        <v>0</v>
      </c>
      <c r="G234" s="7">
        <v>0</v>
      </c>
      <c r="H234" s="46">
        <f t="shared" si="578"/>
        <v>0</v>
      </c>
      <c r="I234" s="47">
        <v>0</v>
      </c>
      <c r="J234" s="7">
        <v>0</v>
      </c>
      <c r="K234" s="46">
        <f t="shared" si="579"/>
        <v>0</v>
      </c>
      <c r="L234" s="47">
        <v>0</v>
      </c>
      <c r="M234" s="7">
        <v>0</v>
      </c>
      <c r="N234" s="46">
        <f t="shared" si="580"/>
        <v>0</v>
      </c>
      <c r="O234" s="47">
        <v>0</v>
      </c>
      <c r="P234" s="7">
        <v>0</v>
      </c>
      <c r="Q234" s="46">
        <f t="shared" si="581"/>
        <v>0</v>
      </c>
      <c r="R234" s="47">
        <v>0</v>
      </c>
      <c r="S234" s="7">
        <v>0</v>
      </c>
      <c r="T234" s="46">
        <f t="shared" si="582"/>
        <v>0</v>
      </c>
      <c r="U234" s="47">
        <v>0</v>
      </c>
      <c r="V234" s="7">
        <v>0</v>
      </c>
      <c r="W234" s="46">
        <f t="shared" si="583"/>
        <v>0</v>
      </c>
      <c r="X234" s="47">
        <v>0</v>
      </c>
      <c r="Y234" s="7">
        <v>0</v>
      </c>
      <c r="Z234" s="46">
        <f t="shared" si="584"/>
        <v>0</v>
      </c>
      <c r="AA234" s="47">
        <v>0</v>
      </c>
      <c r="AB234" s="7">
        <v>0</v>
      </c>
      <c r="AC234" s="46">
        <f t="shared" si="585"/>
        <v>0</v>
      </c>
      <c r="AD234" s="47">
        <v>0</v>
      </c>
      <c r="AE234" s="7">
        <v>0</v>
      </c>
      <c r="AF234" s="46">
        <f t="shared" si="586"/>
        <v>0</v>
      </c>
      <c r="AG234" s="82">
        <v>1.2E-2</v>
      </c>
      <c r="AH234" s="7">
        <v>0.9</v>
      </c>
      <c r="AI234" s="46">
        <f t="shared" si="587"/>
        <v>75000</v>
      </c>
      <c r="AJ234" s="47">
        <v>0</v>
      </c>
      <c r="AK234" s="7">
        <v>0</v>
      </c>
      <c r="AL234" s="46">
        <f t="shared" si="588"/>
        <v>0</v>
      </c>
      <c r="AM234" s="47">
        <v>0</v>
      </c>
      <c r="AN234" s="7">
        <v>0</v>
      </c>
      <c r="AO234" s="46">
        <f t="shared" si="589"/>
        <v>0</v>
      </c>
      <c r="AP234" s="47">
        <v>0</v>
      </c>
      <c r="AQ234" s="7">
        <v>0</v>
      </c>
      <c r="AR234" s="46">
        <f t="shared" si="590"/>
        <v>0</v>
      </c>
      <c r="AS234" s="47">
        <v>0</v>
      </c>
      <c r="AT234" s="7">
        <v>0</v>
      </c>
      <c r="AU234" s="46">
        <f t="shared" si="591"/>
        <v>0</v>
      </c>
      <c r="AV234" s="47">
        <v>0</v>
      </c>
      <c r="AW234" s="7">
        <v>0</v>
      </c>
      <c r="AX234" s="46">
        <f t="shared" si="592"/>
        <v>0</v>
      </c>
      <c r="AY234" s="47">
        <v>0</v>
      </c>
      <c r="AZ234" s="7">
        <v>0</v>
      </c>
      <c r="BA234" s="46">
        <f t="shared" si="593"/>
        <v>0</v>
      </c>
      <c r="BB234" s="47">
        <v>0</v>
      </c>
      <c r="BC234" s="7">
        <v>0</v>
      </c>
      <c r="BD234" s="46">
        <f t="shared" si="594"/>
        <v>0</v>
      </c>
      <c r="BE234" s="47">
        <v>0</v>
      </c>
      <c r="BF234" s="7">
        <v>0</v>
      </c>
      <c r="BG234" s="46">
        <f t="shared" si="595"/>
        <v>0</v>
      </c>
      <c r="BH234" s="47">
        <v>0</v>
      </c>
      <c r="BI234" s="7">
        <v>0</v>
      </c>
      <c r="BJ234" s="46">
        <f t="shared" si="596"/>
        <v>0</v>
      </c>
      <c r="BK234" s="47">
        <v>0</v>
      </c>
      <c r="BL234" s="7">
        <v>0</v>
      </c>
      <c r="BM234" s="46">
        <f t="shared" si="597"/>
        <v>0</v>
      </c>
      <c r="BN234" s="47">
        <v>0</v>
      </c>
      <c r="BO234" s="7">
        <v>0</v>
      </c>
      <c r="BP234" s="46">
        <f t="shared" si="598"/>
        <v>0</v>
      </c>
      <c r="BQ234" s="47">
        <v>0</v>
      </c>
      <c r="BR234" s="7">
        <v>0</v>
      </c>
      <c r="BS234" s="46">
        <f t="shared" si="599"/>
        <v>0</v>
      </c>
      <c r="BT234" s="47">
        <v>0</v>
      </c>
      <c r="BU234" s="7">
        <v>0</v>
      </c>
      <c r="BV234" s="46">
        <f t="shared" si="600"/>
        <v>0</v>
      </c>
      <c r="BW234" s="47">
        <v>0</v>
      </c>
      <c r="BX234" s="7">
        <v>0</v>
      </c>
      <c r="BY234" s="46">
        <f t="shared" si="601"/>
        <v>0</v>
      </c>
      <c r="BZ234" s="16">
        <f t="shared" si="603"/>
        <v>1.2E-2</v>
      </c>
      <c r="CA234" s="17">
        <f t="shared" si="604"/>
        <v>0.9</v>
      </c>
    </row>
    <row r="235" spans="1:79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605"/>
        <v>0</v>
      </c>
      <c r="F235" s="47">
        <v>0</v>
      </c>
      <c r="G235" s="7">
        <v>0</v>
      </c>
      <c r="H235" s="46">
        <f t="shared" si="578"/>
        <v>0</v>
      </c>
      <c r="I235" s="47">
        <v>0</v>
      </c>
      <c r="J235" s="7">
        <v>0</v>
      </c>
      <c r="K235" s="46">
        <f t="shared" si="579"/>
        <v>0</v>
      </c>
      <c r="L235" s="47">
        <v>0</v>
      </c>
      <c r="M235" s="7">
        <v>0</v>
      </c>
      <c r="N235" s="46">
        <f t="shared" si="580"/>
        <v>0</v>
      </c>
      <c r="O235" s="47">
        <v>0</v>
      </c>
      <c r="P235" s="7">
        <v>0</v>
      </c>
      <c r="Q235" s="46">
        <f t="shared" si="581"/>
        <v>0</v>
      </c>
      <c r="R235" s="47">
        <v>0</v>
      </c>
      <c r="S235" s="7">
        <v>0</v>
      </c>
      <c r="T235" s="46">
        <f t="shared" si="582"/>
        <v>0</v>
      </c>
      <c r="U235" s="47">
        <v>0</v>
      </c>
      <c r="V235" s="7">
        <v>0</v>
      </c>
      <c r="W235" s="46">
        <f t="shared" si="583"/>
        <v>0</v>
      </c>
      <c r="X235" s="47">
        <v>0</v>
      </c>
      <c r="Y235" s="7">
        <v>0</v>
      </c>
      <c r="Z235" s="46">
        <f t="shared" si="584"/>
        <v>0</v>
      </c>
      <c r="AA235" s="47">
        <v>0</v>
      </c>
      <c r="AB235" s="7">
        <v>0</v>
      </c>
      <c r="AC235" s="46">
        <f t="shared" si="585"/>
        <v>0</v>
      </c>
      <c r="AD235" s="47">
        <v>0</v>
      </c>
      <c r="AE235" s="7">
        <v>0</v>
      </c>
      <c r="AF235" s="46">
        <f t="shared" si="586"/>
        <v>0</v>
      </c>
      <c r="AG235" s="47">
        <v>0</v>
      </c>
      <c r="AH235" s="7">
        <v>0</v>
      </c>
      <c r="AI235" s="46">
        <f t="shared" si="587"/>
        <v>0</v>
      </c>
      <c r="AJ235" s="47">
        <v>0</v>
      </c>
      <c r="AK235" s="7">
        <v>0</v>
      </c>
      <c r="AL235" s="46">
        <f t="shared" si="588"/>
        <v>0</v>
      </c>
      <c r="AM235" s="47">
        <v>0</v>
      </c>
      <c r="AN235" s="7">
        <v>0</v>
      </c>
      <c r="AO235" s="46">
        <f t="shared" si="589"/>
        <v>0</v>
      </c>
      <c r="AP235" s="47">
        <v>0</v>
      </c>
      <c r="AQ235" s="7">
        <v>0</v>
      </c>
      <c r="AR235" s="46">
        <f t="shared" si="590"/>
        <v>0</v>
      </c>
      <c r="AS235" s="47">
        <v>0</v>
      </c>
      <c r="AT235" s="7">
        <v>0</v>
      </c>
      <c r="AU235" s="46">
        <f t="shared" si="591"/>
        <v>0</v>
      </c>
      <c r="AV235" s="47">
        <v>0</v>
      </c>
      <c r="AW235" s="7">
        <v>0</v>
      </c>
      <c r="AX235" s="46">
        <f t="shared" si="592"/>
        <v>0</v>
      </c>
      <c r="AY235" s="47">
        <v>0</v>
      </c>
      <c r="AZ235" s="7">
        <v>0</v>
      </c>
      <c r="BA235" s="46">
        <f t="shared" si="593"/>
        <v>0</v>
      </c>
      <c r="BB235" s="47">
        <v>0</v>
      </c>
      <c r="BC235" s="7">
        <v>0</v>
      </c>
      <c r="BD235" s="46">
        <f t="shared" si="594"/>
        <v>0</v>
      </c>
      <c r="BE235" s="47">
        <v>0</v>
      </c>
      <c r="BF235" s="7">
        <v>0</v>
      </c>
      <c r="BG235" s="46">
        <f t="shared" si="595"/>
        <v>0</v>
      </c>
      <c r="BH235" s="47">
        <v>0</v>
      </c>
      <c r="BI235" s="7">
        <v>0</v>
      </c>
      <c r="BJ235" s="46">
        <f t="shared" si="596"/>
        <v>0</v>
      </c>
      <c r="BK235" s="47">
        <v>0</v>
      </c>
      <c r="BL235" s="7">
        <v>0</v>
      </c>
      <c r="BM235" s="46">
        <f t="shared" si="597"/>
        <v>0</v>
      </c>
      <c r="BN235" s="47">
        <v>0</v>
      </c>
      <c r="BO235" s="7">
        <v>0</v>
      </c>
      <c r="BP235" s="46">
        <f t="shared" si="598"/>
        <v>0</v>
      </c>
      <c r="BQ235" s="47">
        <v>0</v>
      </c>
      <c r="BR235" s="7">
        <v>0</v>
      </c>
      <c r="BS235" s="46">
        <f t="shared" si="599"/>
        <v>0</v>
      </c>
      <c r="BT235" s="47">
        <v>0</v>
      </c>
      <c r="BU235" s="7">
        <v>0</v>
      </c>
      <c r="BV235" s="46">
        <f t="shared" si="600"/>
        <v>0</v>
      </c>
      <c r="BW235" s="82">
        <v>32</v>
      </c>
      <c r="BX235" s="7">
        <v>896</v>
      </c>
      <c r="BY235" s="46">
        <f t="shared" si="601"/>
        <v>28000</v>
      </c>
      <c r="BZ235" s="16">
        <f t="shared" si="603"/>
        <v>32</v>
      </c>
      <c r="CA235" s="17">
        <f t="shared" si="604"/>
        <v>896</v>
      </c>
    </row>
    <row r="236" spans="1:79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605"/>
        <v>0</v>
      </c>
      <c r="F236" s="47">
        <v>0</v>
      </c>
      <c r="G236" s="7">
        <v>0</v>
      </c>
      <c r="H236" s="46">
        <f t="shared" si="578"/>
        <v>0</v>
      </c>
      <c r="I236" s="82">
        <v>4.8000000000000001E-2</v>
      </c>
      <c r="J236" s="7">
        <v>0</v>
      </c>
      <c r="K236" s="46">
        <f t="shared" si="579"/>
        <v>0</v>
      </c>
      <c r="L236" s="47">
        <v>0</v>
      </c>
      <c r="M236" s="7">
        <v>0</v>
      </c>
      <c r="N236" s="46">
        <f t="shared" si="580"/>
        <v>0</v>
      </c>
      <c r="O236" s="47">
        <v>0</v>
      </c>
      <c r="P236" s="7">
        <v>0</v>
      </c>
      <c r="Q236" s="46">
        <f t="shared" si="581"/>
        <v>0</v>
      </c>
      <c r="R236" s="47">
        <v>0</v>
      </c>
      <c r="S236" s="7">
        <v>0</v>
      </c>
      <c r="T236" s="46">
        <f t="shared" si="582"/>
        <v>0</v>
      </c>
      <c r="U236" s="47">
        <v>0</v>
      </c>
      <c r="V236" s="7">
        <v>0</v>
      </c>
      <c r="W236" s="46">
        <f t="shared" si="583"/>
        <v>0</v>
      </c>
      <c r="X236" s="47">
        <v>0</v>
      </c>
      <c r="Y236" s="7">
        <v>0</v>
      </c>
      <c r="Z236" s="46">
        <f t="shared" si="584"/>
        <v>0</v>
      </c>
      <c r="AA236" s="47">
        <v>0</v>
      </c>
      <c r="AB236" s="7">
        <v>0</v>
      </c>
      <c r="AC236" s="46">
        <f t="shared" si="585"/>
        <v>0</v>
      </c>
      <c r="AD236" s="47">
        <v>0</v>
      </c>
      <c r="AE236" s="7">
        <v>0</v>
      </c>
      <c r="AF236" s="46">
        <f t="shared" si="586"/>
        <v>0</v>
      </c>
      <c r="AG236" s="47">
        <v>0</v>
      </c>
      <c r="AH236" s="7">
        <v>0</v>
      </c>
      <c r="AI236" s="46">
        <f t="shared" si="587"/>
        <v>0</v>
      </c>
      <c r="AJ236" s="47">
        <v>0</v>
      </c>
      <c r="AK236" s="7">
        <v>0</v>
      </c>
      <c r="AL236" s="46">
        <f t="shared" si="588"/>
        <v>0</v>
      </c>
      <c r="AM236" s="47">
        <v>0</v>
      </c>
      <c r="AN236" s="7">
        <v>0</v>
      </c>
      <c r="AO236" s="46">
        <f t="shared" si="589"/>
        <v>0</v>
      </c>
      <c r="AP236" s="47">
        <v>0</v>
      </c>
      <c r="AQ236" s="7">
        <v>0</v>
      </c>
      <c r="AR236" s="46">
        <f t="shared" si="590"/>
        <v>0</v>
      </c>
      <c r="AS236" s="47">
        <v>0</v>
      </c>
      <c r="AT236" s="7">
        <v>0</v>
      </c>
      <c r="AU236" s="46">
        <f t="shared" si="591"/>
        <v>0</v>
      </c>
      <c r="AV236" s="82">
        <v>3.444</v>
      </c>
      <c r="AW236" s="7">
        <v>99</v>
      </c>
      <c r="AX236" s="46">
        <f t="shared" si="592"/>
        <v>28745.644599303138</v>
      </c>
      <c r="AY236" s="47">
        <v>0</v>
      </c>
      <c r="AZ236" s="7">
        <v>0</v>
      </c>
      <c r="BA236" s="46">
        <f t="shared" si="593"/>
        <v>0</v>
      </c>
      <c r="BB236" s="47">
        <v>0</v>
      </c>
      <c r="BC236" s="7">
        <v>0</v>
      </c>
      <c r="BD236" s="46">
        <f t="shared" si="594"/>
        <v>0</v>
      </c>
      <c r="BE236" s="47">
        <v>0</v>
      </c>
      <c r="BF236" s="7">
        <v>0</v>
      </c>
      <c r="BG236" s="46">
        <f t="shared" si="595"/>
        <v>0</v>
      </c>
      <c r="BH236" s="47">
        <v>0</v>
      </c>
      <c r="BI236" s="7">
        <v>0</v>
      </c>
      <c r="BJ236" s="46">
        <f t="shared" si="596"/>
        <v>0</v>
      </c>
      <c r="BK236" s="47">
        <v>0</v>
      </c>
      <c r="BL236" s="7">
        <v>0</v>
      </c>
      <c r="BM236" s="46">
        <f t="shared" si="597"/>
        <v>0</v>
      </c>
      <c r="BN236" s="47">
        <v>0</v>
      </c>
      <c r="BO236" s="7">
        <v>0</v>
      </c>
      <c r="BP236" s="46">
        <f t="shared" si="598"/>
        <v>0</v>
      </c>
      <c r="BQ236" s="47">
        <v>0</v>
      </c>
      <c r="BR236" s="7">
        <v>0</v>
      </c>
      <c r="BS236" s="46">
        <f t="shared" si="599"/>
        <v>0</v>
      </c>
      <c r="BT236" s="47">
        <v>0</v>
      </c>
      <c r="BU236" s="7">
        <v>0</v>
      </c>
      <c r="BV236" s="46">
        <f t="shared" si="600"/>
        <v>0</v>
      </c>
      <c r="BW236" s="47">
        <v>0</v>
      </c>
      <c r="BX236" s="7">
        <v>0</v>
      </c>
      <c r="BY236" s="46">
        <f t="shared" si="601"/>
        <v>0</v>
      </c>
      <c r="BZ236" s="16">
        <f t="shared" si="603"/>
        <v>3.492</v>
      </c>
      <c r="CA236" s="17">
        <f t="shared" si="604"/>
        <v>99</v>
      </c>
    </row>
    <row r="237" spans="1:79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605"/>
        <v>0</v>
      </c>
      <c r="F237" s="47">
        <v>0</v>
      </c>
      <c r="G237" s="7">
        <v>0</v>
      </c>
      <c r="H237" s="46">
        <f t="shared" si="578"/>
        <v>0</v>
      </c>
      <c r="I237" s="47">
        <v>0</v>
      </c>
      <c r="J237" s="7">
        <v>0</v>
      </c>
      <c r="K237" s="46">
        <f t="shared" si="579"/>
        <v>0</v>
      </c>
      <c r="L237" s="47">
        <v>0</v>
      </c>
      <c r="M237" s="7">
        <v>0</v>
      </c>
      <c r="N237" s="46">
        <f t="shared" si="580"/>
        <v>0</v>
      </c>
      <c r="O237" s="47">
        <v>0</v>
      </c>
      <c r="P237" s="7">
        <v>0</v>
      </c>
      <c r="Q237" s="46">
        <f t="shared" si="581"/>
        <v>0</v>
      </c>
      <c r="R237" s="47">
        <v>0</v>
      </c>
      <c r="S237" s="7">
        <v>0</v>
      </c>
      <c r="T237" s="46">
        <f t="shared" si="582"/>
        <v>0</v>
      </c>
      <c r="U237" s="82">
        <v>2.88</v>
      </c>
      <c r="V237" s="7">
        <v>64.8</v>
      </c>
      <c r="W237" s="46">
        <f t="shared" si="583"/>
        <v>22500</v>
      </c>
      <c r="X237" s="47">
        <v>0</v>
      </c>
      <c r="Y237" s="7">
        <v>0</v>
      </c>
      <c r="Z237" s="46">
        <f t="shared" si="584"/>
        <v>0</v>
      </c>
      <c r="AA237" s="47">
        <v>0</v>
      </c>
      <c r="AB237" s="7">
        <v>0</v>
      </c>
      <c r="AC237" s="46">
        <f t="shared" si="585"/>
        <v>0</v>
      </c>
      <c r="AD237" s="47">
        <v>0</v>
      </c>
      <c r="AE237" s="7">
        <v>0</v>
      </c>
      <c r="AF237" s="46">
        <f t="shared" si="586"/>
        <v>0</v>
      </c>
      <c r="AG237" s="47">
        <v>0</v>
      </c>
      <c r="AH237" s="7">
        <v>0</v>
      </c>
      <c r="AI237" s="46">
        <f t="shared" si="587"/>
        <v>0</v>
      </c>
      <c r="AJ237" s="47">
        <v>0</v>
      </c>
      <c r="AK237" s="7">
        <v>0</v>
      </c>
      <c r="AL237" s="46">
        <f t="shared" si="588"/>
        <v>0</v>
      </c>
      <c r="AM237" s="47">
        <v>0</v>
      </c>
      <c r="AN237" s="7">
        <v>0</v>
      </c>
      <c r="AO237" s="46">
        <f t="shared" si="589"/>
        <v>0</v>
      </c>
      <c r="AP237" s="47">
        <v>0</v>
      </c>
      <c r="AQ237" s="7">
        <v>0</v>
      </c>
      <c r="AR237" s="46">
        <f t="shared" si="590"/>
        <v>0</v>
      </c>
      <c r="AS237" s="47">
        <v>0</v>
      </c>
      <c r="AT237" s="7">
        <v>0</v>
      </c>
      <c r="AU237" s="46">
        <f t="shared" si="591"/>
        <v>0</v>
      </c>
      <c r="AV237" s="47">
        <v>0</v>
      </c>
      <c r="AW237" s="7">
        <v>0</v>
      </c>
      <c r="AX237" s="46">
        <f t="shared" si="592"/>
        <v>0</v>
      </c>
      <c r="AY237" s="47">
        <v>0</v>
      </c>
      <c r="AZ237" s="7">
        <v>0</v>
      </c>
      <c r="BA237" s="46">
        <f t="shared" si="593"/>
        <v>0</v>
      </c>
      <c r="BB237" s="47">
        <v>0</v>
      </c>
      <c r="BC237" s="7">
        <v>0</v>
      </c>
      <c r="BD237" s="46">
        <f t="shared" si="594"/>
        <v>0</v>
      </c>
      <c r="BE237" s="47">
        <v>0</v>
      </c>
      <c r="BF237" s="7">
        <v>0</v>
      </c>
      <c r="BG237" s="46">
        <f t="shared" si="595"/>
        <v>0</v>
      </c>
      <c r="BH237" s="47">
        <v>0</v>
      </c>
      <c r="BI237" s="7">
        <v>0</v>
      </c>
      <c r="BJ237" s="46">
        <f t="shared" si="596"/>
        <v>0</v>
      </c>
      <c r="BK237" s="47">
        <v>0</v>
      </c>
      <c r="BL237" s="7">
        <v>0</v>
      </c>
      <c r="BM237" s="46">
        <f t="shared" si="597"/>
        <v>0</v>
      </c>
      <c r="BN237" s="47">
        <v>0</v>
      </c>
      <c r="BO237" s="7">
        <v>0</v>
      </c>
      <c r="BP237" s="46">
        <f t="shared" si="598"/>
        <v>0</v>
      </c>
      <c r="BQ237" s="47">
        <v>0</v>
      </c>
      <c r="BR237" s="7">
        <v>0</v>
      </c>
      <c r="BS237" s="46">
        <f t="shared" si="599"/>
        <v>0</v>
      </c>
      <c r="BT237" s="47">
        <v>0</v>
      </c>
      <c r="BU237" s="7">
        <v>0</v>
      </c>
      <c r="BV237" s="46">
        <f t="shared" si="600"/>
        <v>0</v>
      </c>
      <c r="BW237" s="47">
        <v>0</v>
      </c>
      <c r="BX237" s="7">
        <v>0</v>
      </c>
      <c r="BY237" s="46">
        <f t="shared" si="601"/>
        <v>0</v>
      </c>
      <c r="BZ237" s="16">
        <f t="shared" si="603"/>
        <v>2.88</v>
      </c>
      <c r="CA237" s="17">
        <f t="shared" si="604"/>
        <v>64.8</v>
      </c>
    </row>
    <row r="238" spans="1:79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605"/>
        <v>0</v>
      </c>
      <c r="F238" s="47">
        <v>0</v>
      </c>
      <c r="G238" s="7">
        <v>0</v>
      </c>
      <c r="H238" s="46">
        <f t="shared" si="578"/>
        <v>0</v>
      </c>
      <c r="I238" s="47">
        <v>0</v>
      </c>
      <c r="J238" s="7">
        <v>0</v>
      </c>
      <c r="K238" s="46">
        <f t="shared" si="579"/>
        <v>0</v>
      </c>
      <c r="L238" s="47">
        <v>0</v>
      </c>
      <c r="M238" s="7">
        <v>0</v>
      </c>
      <c r="N238" s="46">
        <f t="shared" si="580"/>
        <v>0</v>
      </c>
      <c r="O238" s="47">
        <v>0</v>
      </c>
      <c r="P238" s="7">
        <v>0</v>
      </c>
      <c r="Q238" s="46">
        <f t="shared" si="581"/>
        <v>0</v>
      </c>
      <c r="R238" s="47">
        <v>0</v>
      </c>
      <c r="S238" s="7">
        <v>0</v>
      </c>
      <c r="T238" s="46">
        <f t="shared" si="582"/>
        <v>0</v>
      </c>
      <c r="U238" s="47">
        <v>0</v>
      </c>
      <c r="V238" s="7">
        <v>0</v>
      </c>
      <c r="W238" s="46">
        <f t="shared" si="583"/>
        <v>0</v>
      </c>
      <c r="X238" s="47">
        <v>0</v>
      </c>
      <c r="Y238" s="7">
        <v>0</v>
      </c>
      <c r="Z238" s="46">
        <f t="shared" si="584"/>
        <v>0</v>
      </c>
      <c r="AA238" s="47">
        <v>0</v>
      </c>
      <c r="AB238" s="7">
        <v>0</v>
      </c>
      <c r="AC238" s="46">
        <f t="shared" si="585"/>
        <v>0</v>
      </c>
      <c r="AD238" s="47">
        <v>0</v>
      </c>
      <c r="AE238" s="7">
        <v>0</v>
      </c>
      <c r="AF238" s="46">
        <f t="shared" si="586"/>
        <v>0</v>
      </c>
      <c r="AG238" s="47">
        <v>0</v>
      </c>
      <c r="AH238" s="7">
        <v>0</v>
      </c>
      <c r="AI238" s="46">
        <f t="shared" si="587"/>
        <v>0</v>
      </c>
      <c r="AJ238" s="47">
        <v>0</v>
      </c>
      <c r="AK238" s="7">
        <v>0</v>
      </c>
      <c r="AL238" s="46">
        <f t="shared" si="588"/>
        <v>0</v>
      </c>
      <c r="AM238" s="82">
        <v>7.3499999999999996E-2</v>
      </c>
      <c r="AN238" s="7">
        <v>2.6920000000000002</v>
      </c>
      <c r="AO238" s="46">
        <f t="shared" si="589"/>
        <v>36625.850340136065</v>
      </c>
      <c r="AP238" s="47">
        <v>0</v>
      </c>
      <c r="AQ238" s="7">
        <v>0</v>
      </c>
      <c r="AR238" s="46">
        <f t="shared" si="590"/>
        <v>0</v>
      </c>
      <c r="AS238" s="47">
        <v>0</v>
      </c>
      <c r="AT238" s="7">
        <v>0</v>
      </c>
      <c r="AU238" s="46">
        <f t="shared" si="591"/>
        <v>0</v>
      </c>
      <c r="AV238" s="47">
        <v>0</v>
      </c>
      <c r="AW238" s="7">
        <v>0</v>
      </c>
      <c r="AX238" s="46">
        <f t="shared" si="592"/>
        <v>0</v>
      </c>
      <c r="AY238" s="47">
        <v>0</v>
      </c>
      <c r="AZ238" s="7">
        <v>0</v>
      </c>
      <c r="BA238" s="46">
        <f t="shared" si="593"/>
        <v>0</v>
      </c>
      <c r="BB238" s="47">
        <v>0</v>
      </c>
      <c r="BC238" s="7">
        <v>0</v>
      </c>
      <c r="BD238" s="46">
        <f t="shared" si="594"/>
        <v>0</v>
      </c>
      <c r="BE238" s="47">
        <v>0</v>
      </c>
      <c r="BF238" s="7">
        <v>0</v>
      </c>
      <c r="BG238" s="46">
        <f t="shared" si="595"/>
        <v>0</v>
      </c>
      <c r="BH238" s="47">
        <v>0</v>
      </c>
      <c r="BI238" s="7">
        <v>0</v>
      </c>
      <c r="BJ238" s="46">
        <f t="shared" si="596"/>
        <v>0</v>
      </c>
      <c r="BK238" s="47">
        <v>0</v>
      </c>
      <c r="BL238" s="7">
        <v>0</v>
      </c>
      <c r="BM238" s="46">
        <f t="shared" si="597"/>
        <v>0</v>
      </c>
      <c r="BN238" s="47">
        <v>0</v>
      </c>
      <c r="BO238" s="7">
        <v>0</v>
      </c>
      <c r="BP238" s="46">
        <f t="shared" si="598"/>
        <v>0</v>
      </c>
      <c r="BQ238" s="47">
        <v>0</v>
      </c>
      <c r="BR238" s="7">
        <v>0</v>
      </c>
      <c r="BS238" s="46">
        <f t="shared" si="599"/>
        <v>0</v>
      </c>
      <c r="BT238" s="47">
        <v>0</v>
      </c>
      <c r="BU238" s="7">
        <v>0</v>
      </c>
      <c r="BV238" s="46">
        <f t="shared" si="600"/>
        <v>0</v>
      </c>
      <c r="BW238" s="82">
        <v>22</v>
      </c>
      <c r="BX238" s="7">
        <v>615.53800000000001</v>
      </c>
      <c r="BY238" s="46">
        <f t="shared" si="601"/>
        <v>27979</v>
      </c>
      <c r="BZ238" s="16">
        <f t="shared" si="603"/>
        <v>22.073499999999999</v>
      </c>
      <c r="CA238" s="17">
        <f t="shared" si="604"/>
        <v>618.23</v>
      </c>
    </row>
    <row r="239" spans="1:79" ht="15" thickBot="1" x14ac:dyDescent="0.35">
      <c r="A239" s="65"/>
      <c r="B239" s="73" t="s">
        <v>17</v>
      </c>
      <c r="C239" s="74">
        <f t="shared" ref="C239:D239" si="606">SUM(C227:C238)</f>
        <v>0</v>
      </c>
      <c r="D239" s="75">
        <f t="shared" si="606"/>
        <v>0</v>
      </c>
      <c r="E239" s="71"/>
      <c r="F239" s="74">
        <f t="shared" ref="F239:G239" si="607">SUM(F227:F238)</f>
        <v>0</v>
      </c>
      <c r="G239" s="75">
        <f t="shared" si="607"/>
        <v>0</v>
      </c>
      <c r="H239" s="71"/>
      <c r="I239" s="74">
        <f t="shared" ref="I239:J239" si="608">SUM(I227:I238)</f>
        <v>4.8000000000000001E-2</v>
      </c>
      <c r="J239" s="75">
        <f t="shared" si="608"/>
        <v>0</v>
      </c>
      <c r="K239" s="71"/>
      <c r="L239" s="74">
        <f t="shared" ref="L239:M239" si="609">SUM(L227:L238)</f>
        <v>0</v>
      </c>
      <c r="M239" s="75">
        <f t="shared" si="609"/>
        <v>0</v>
      </c>
      <c r="N239" s="71"/>
      <c r="O239" s="74">
        <f t="shared" ref="O239:P239" si="610">SUM(O227:O238)</f>
        <v>0</v>
      </c>
      <c r="P239" s="75">
        <f t="shared" si="610"/>
        <v>0</v>
      </c>
      <c r="Q239" s="71"/>
      <c r="R239" s="74">
        <f t="shared" ref="R239:S239" si="611">SUM(R227:R238)</f>
        <v>0</v>
      </c>
      <c r="S239" s="75">
        <f t="shared" si="611"/>
        <v>0</v>
      </c>
      <c r="T239" s="71"/>
      <c r="U239" s="74">
        <f t="shared" ref="U239:V239" si="612">SUM(U227:U238)</f>
        <v>2.88</v>
      </c>
      <c r="V239" s="75">
        <f t="shared" si="612"/>
        <v>64.8</v>
      </c>
      <c r="W239" s="71"/>
      <c r="X239" s="74">
        <f t="shared" ref="X239:Y239" si="613">SUM(X227:X238)</f>
        <v>0</v>
      </c>
      <c r="Y239" s="75">
        <f t="shared" si="613"/>
        <v>0</v>
      </c>
      <c r="Z239" s="71"/>
      <c r="AA239" s="74">
        <f t="shared" ref="AA239:AB239" si="614">SUM(AA227:AA238)</f>
        <v>0</v>
      </c>
      <c r="AB239" s="75">
        <f t="shared" si="614"/>
        <v>0</v>
      </c>
      <c r="AC239" s="71"/>
      <c r="AD239" s="74">
        <f t="shared" ref="AD239:AE239" si="615">SUM(AD227:AD238)</f>
        <v>0</v>
      </c>
      <c r="AE239" s="75">
        <f t="shared" si="615"/>
        <v>0</v>
      </c>
      <c r="AF239" s="71"/>
      <c r="AG239" s="74">
        <f t="shared" ref="AG239:AH239" si="616">SUM(AG227:AG238)</f>
        <v>5.7999999999999996E-2</v>
      </c>
      <c r="AH239" s="75">
        <f t="shared" si="616"/>
        <v>4.0960000000000001</v>
      </c>
      <c r="AI239" s="71"/>
      <c r="AJ239" s="74">
        <f t="shared" ref="AJ239:AK239" si="617">SUM(AJ227:AJ238)</f>
        <v>0</v>
      </c>
      <c r="AK239" s="75">
        <f t="shared" si="617"/>
        <v>0</v>
      </c>
      <c r="AL239" s="71"/>
      <c r="AM239" s="74">
        <f t="shared" ref="AM239:AN239" si="618">SUM(AM227:AM238)</f>
        <v>7.3499999999999996E-2</v>
      </c>
      <c r="AN239" s="75">
        <f t="shared" si="618"/>
        <v>2.6920000000000002</v>
      </c>
      <c r="AO239" s="71"/>
      <c r="AP239" s="74">
        <f t="shared" ref="AP239:AQ239" si="619">SUM(AP227:AP238)</f>
        <v>0</v>
      </c>
      <c r="AQ239" s="75">
        <f t="shared" si="619"/>
        <v>0</v>
      </c>
      <c r="AR239" s="71"/>
      <c r="AS239" s="74">
        <f t="shared" ref="AS239:AT239" si="620">SUM(AS227:AS238)</f>
        <v>0</v>
      </c>
      <c r="AT239" s="75">
        <f t="shared" si="620"/>
        <v>0</v>
      </c>
      <c r="AU239" s="71"/>
      <c r="AV239" s="74">
        <f t="shared" ref="AV239:AW239" si="621">SUM(AV227:AV238)</f>
        <v>3.444</v>
      </c>
      <c r="AW239" s="75">
        <f t="shared" si="621"/>
        <v>99</v>
      </c>
      <c r="AX239" s="71"/>
      <c r="AY239" s="74">
        <f t="shared" ref="AY239:AZ239" si="622">SUM(AY227:AY238)</f>
        <v>0</v>
      </c>
      <c r="AZ239" s="75">
        <f t="shared" si="622"/>
        <v>0</v>
      </c>
      <c r="BA239" s="71"/>
      <c r="BB239" s="74">
        <f t="shared" ref="BB239:BC239" si="623">SUM(BB227:BB238)</f>
        <v>0</v>
      </c>
      <c r="BC239" s="75">
        <f t="shared" si="623"/>
        <v>0</v>
      </c>
      <c r="BD239" s="71"/>
      <c r="BE239" s="74">
        <f t="shared" ref="BE239:BF239" si="624">SUM(BE227:BE238)</f>
        <v>0</v>
      </c>
      <c r="BF239" s="75">
        <f t="shared" si="624"/>
        <v>0</v>
      </c>
      <c r="BG239" s="71"/>
      <c r="BH239" s="74">
        <f t="shared" ref="BH239:BI239" si="625">SUM(BH227:BH238)</f>
        <v>0</v>
      </c>
      <c r="BI239" s="75">
        <f t="shared" si="625"/>
        <v>0</v>
      </c>
      <c r="BJ239" s="71"/>
      <c r="BK239" s="74">
        <f t="shared" ref="BK239:BL239" si="626">SUM(BK227:BK238)</f>
        <v>0</v>
      </c>
      <c r="BL239" s="75">
        <f t="shared" si="626"/>
        <v>0</v>
      </c>
      <c r="BM239" s="71"/>
      <c r="BN239" s="74">
        <f t="shared" ref="BN239:BO239" si="627">SUM(BN227:BN238)</f>
        <v>0</v>
      </c>
      <c r="BO239" s="75">
        <f t="shared" si="627"/>
        <v>0</v>
      </c>
      <c r="BP239" s="71"/>
      <c r="BQ239" s="74">
        <f t="shared" ref="BQ239:BR239" si="628">SUM(BQ227:BQ238)</f>
        <v>0</v>
      </c>
      <c r="BR239" s="75">
        <f t="shared" si="628"/>
        <v>0</v>
      </c>
      <c r="BS239" s="71"/>
      <c r="BT239" s="74">
        <f t="shared" ref="BT239:BU239" si="629">SUM(BT227:BT238)</f>
        <v>0.02</v>
      </c>
      <c r="BU239" s="75">
        <f t="shared" si="629"/>
        <v>2.992</v>
      </c>
      <c r="BV239" s="71"/>
      <c r="BW239" s="74">
        <f t="shared" ref="BW239:BX239" si="630">SUM(BW227:BW238)</f>
        <v>136.04</v>
      </c>
      <c r="BX239" s="75">
        <f t="shared" si="630"/>
        <v>4069.0059999999999</v>
      </c>
      <c r="BY239" s="71"/>
      <c r="BZ239" s="42">
        <f t="shared" si="603"/>
        <v>142.5635</v>
      </c>
      <c r="CA239" s="43">
        <f t="shared" si="604"/>
        <v>4242.5860000000002</v>
      </c>
    </row>
    <row r="240" spans="1:79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631">IF(F240=0,0,G240/F240*1000)</f>
        <v>0</v>
      </c>
      <c r="I240" s="47">
        <v>0</v>
      </c>
      <c r="J240" s="7">
        <v>0</v>
      </c>
      <c r="K240" s="46">
        <f t="shared" ref="K240:K251" si="632">IF(I240=0,0,J240/I240*1000)</f>
        <v>0</v>
      </c>
      <c r="L240" s="47">
        <v>0</v>
      </c>
      <c r="M240" s="7">
        <v>0</v>
      </c>
      <c r="N240" s="46">
        <f t="shared" ref="N240:N251" si="633">IF(L240=0,0,M240/L240*1000)</f>
        <v>0</v>
      </c>
      <c r="O240" s="47">
        <v>0</v>
      </c>
      <c r="P240" s="7">
        <v>0</v>
      </c>
      <c r="Q240" s="46">
        <f t="shared" ref="Q240:Q251" si="634">IF(O240=0,0,P240/O240*1000)</f>
        <v>0</v>
      </c>
      <c r="R240" s="47">
        <v>0</v>
      </c>
      <c r="S240" s="7">
        <v>0</v>
      </c>
      <c r="T240" s="46">
        <f t="shared" ref="T240:T251" si="635">IF(R240=0,0,S240/R240*1000)</f>
        <v>0</v>
      </c>
      <c r="U240" s="90">
        <v>1.92</v>
      </c>
      <c r="V240" s="91">
        <v>43.2</v>
      </c>
      <c r="W240" s="46">
        <f t="shared" ref="W240:W251" si="636">IF(U240=0,0,V240/U240*1000)</f>
        <v>22500.000000000004</v>
      </c>
      <c r="X240" s="47">
        <v>0</v>
      </c>
      <c r="Y240" s="7">
        <v>0</v>
      </c>
      <c r="Z240" s="46">
        <f t="shared" ref="Z240:Z251" si="637">IF(X240=0,0,Y240/X240*1000)</f>
        <v>0</v>
      </c>
      <c r="AA240" s="47">
        <v>0</v>
      </c>
      <c r="AB240" s="7">
        <v>0</v>
      </c>
      <c r="AC240" s="46">
        <f t="shared" ref="AC240:AC251" si="638">IF(AA240=0,0,AB240/AA240*1000)</f>
        <v>0</v>
      </c>
      <c r="AD240" s="47">
        <v>0</v>
      </c>
      <c r="AE240" s="7">
        <v>0</v>
      </c>
      <c r="AF240" s="46">
        <f t="shared" ref="AF240:AF251" si="639">IF(AD240=0,0,AE240/AD240*1000)</f>
        <v>0</v>
      </c>
      <c r="AG240" s="47">
        <v>0</v>
      </c>
      <c r="AH240" s="7">
        <v>0</v>
      </c>
      <c r="AI240" s="46">
        <f t="shared" ref="AI240:AI251" si="640">IF(AG240=0,0,AH240/AG240*1000)</f>
        <v>0</v>
      </c>
      <c r="AJ240" s="47">
        <v>0</v>
      </c>
      <c r="AK240" s="7">
        <v>0</v>
      </c>
      <c r="AL240" s="46">
        <f t="shared" ref="AL240:AL251" si="641">IF(AJ240=0,0,AK240/AJ240*1000)</f>
        <v>0</v>
      </c>
      <c r="AM240" s="90">
        <v>4.8000000000000001E-2</v>
      </c>
      <c r="AN240" s="91">
        <v>4.3040000000000003</v>
      </c>
      <c r="AO240" s="46">
        <f t="shared" ref="AO240:AO251" si="642">IF(AM240=0,0,AN240/AM240*1000)</f>
        <v>89666.666666666672</v>
      </c>
      <c r="AP240" s="47">
        <v>0</v>
      </c>
      <c r="AQ240" s="7">
        <v>0</v>
      </c>
      <c r="AR240" s="46">
        <f t="shared" ref="AR240:AR251" si="643">IF(AP240=0,0,AQ240/AP240*1000)</f>
        <v>0</v>
      </c>
      <c r="AS240" s="47">
        <v>0</v>
      </c>
      <c r="AT240" s="7">
        <v>0</v>
      </c>
      <c r="AU240" s="46">
        <f t="shared" ref="AU240:AU251" si="644">IF(AS240=0,0,AT240/AS240*1000)</f>
        <v>0</v>
      </c>
      <c r="AV240" s="47">
        <v>0</v>
      </c>
      <c r="AW240" s="7">
        <v>0</v>
      </c>
      <c r="AX240" s="46">
        <f t="shared" ref="AX240:AX251" si="645">IF(AV240=0,0,AW240/AV240*1000)</f>
        <v>0</v>
      </c>
      <c r="AY240" s="47">
        <v>0</v>
      </c>
      <c r="AZ240" s="7">
        <v>0</v>
      </c>
      <c r="BA240" s="46">
        <f t="shared" ref="BA240:BA251" si="646">IF(AY240=0,0,AZ240/AY240*1000)</f>
        <v>0</v>
      </c>
      <c r="BB240" s="47">
        <v>0</v>
      </c>
      <c r="BC240" s="7">
        <v>0</v>
      </c>
      <c r="BD240" s="46">
        <f t="shared" ref="BD240:BD251" si="647">IF(BB240=0,0,BC240/BB240*1000)</f>
        <v>0</v>
      </c>
      <c r="BE240" s="47">
        <v>0</v>
      </c>
      <c r="BF240" s="7">
        <v>0</v>
      </c>
      <c r="BG240" s="46">
        <f t="shared" ref="BG240:BG251" si="648">IF(BE240=0,0,BF240/BE240*1000)</f>
        <v>0</v>
      </c>
      <c r="BH240" s="47">
        <v>0</v>
      </c>
      <c r="BI240" s="7">
        <v>0</v>
      </c>
      <c r="BJ240" s="46">
        <f t="shared" ref="BJ240:BJ251" si="649">IF(BH240=0,0,BI240/BH240*1000)</f>
        <v>0</v>
      </c>
      <c r="BK240" s="47">
        <v>0</v>
      </c>
      <c r="BL240" s="7">
        <v>0</v>
      </c>
      <c r="BM240" s="46">
        <f t="shared" ref="BM240:BM251" si="650">IF(BK240=0,0,BL240/BK240*1000)</f>
        <v>0</v>
      </c>
      <c r="BN240" s="47">
        <v>0</v>
      </c>
      <c r="BO240" s="7">
        <v>0</v>
      </c>
      <c r="BP240" s="46">
        <f t="shared" ref="BP240:BP251" si="651">IF(BN240=0,0,BO240/BN240*1000)</f>
        <v>0</v>
      </c>
      <c r="BQ240" s="47">
        <v>0</v>
      </c>
      <c r="BR240" s="7">
        <v>0</v>
      </c>
      <c r="BS240" s="46">
        <f t="shared" ref="BS240:BS251" si="652">IF(BQ240=0,0,BR240/BQ240*1000)</f>
        <v>0</v>
      </c>
      <c r="BT240" s="47">
        <v>0</v>
      </c>
      <c r="BU240" s="7">
        <v>0</v>
      </c>
      <c r="BV240" s="46">
        <f t="shared" ref="BV240:BV251" si="653">IF(BT240=0,0,BU240/BT240*1000)</f>
        <v>0</v>
      </c>
      <c r="BW240" s="47">
        <v>0</v>
      </c>
      <c r="BX240" s="7">
        <v>0</v>
      </c>
      <c r="BY240" s="46">
        <f t="shared" ref="BY240:BY251" si="654">IF(BW240=0,0,BX240/BW240*1000)</f>
        <v>0</v>
      </c>
      <c r="BZ240" s="16">
        <f>SUMIF($C$5:$BY$5,"Ton",C240:BY240)</f>
        <v>1.968</v>
      </c>
      <c r="CA240" s="17">
        <f>SUMIF($C$5:$BY$5,"F*",C240:BY240)</f>
        <v>47.504000000000005</v>
      </c>
    </row>
    <row r="241" spans="1:79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655">IF(C241=0,0,D241/C241*1000)</f>
        <v>0</v>
      </c>
      <c r="F241" s="47">
        <v>0</v>
      </c>
      <c r="G241" s="7">
        <v>0</v>
      </c>
      <c r="H241" s="46">
        <f t="shared" si="631"/>
        <v>0</v>
      </c>
      <c r="I241" s="47">
        <v>0</v>
      </c>
      <c r="J241" s="7">
        <v>0</v>
      </c>
      <c r="K241" s="46">
        <f t="shared" si="632"/>
        <v>0</v>
      </c>
      <c r="L241" s="47">
        <v>0</v>
      </c>
      <c r="M241" s="7">
        <v>0</v>
      </c>
      <c r="N241" s="46">
        <f t="shared" si="633"/>
        <v>0</v>
      </c>
      <c r="O241" s="47">
        <v>0</v>
      </c>
      <c r="P241" s="7">
        <v>0</v>
      </c>
      <c r="Q241" s="46">
        <f t="shared" si="634"/>
        <v>0</v>
      </c>
      <c r="R241" s="47">
        <v>0</v>
      </c>
      <c r="S241" s="7">
        <v>0</v>
      </c>
      <c r="T241" s="46">
        <f t="shared" si="635"/>
        <v>0</v>
      </c>
      <c r="U241" s="47">
        <v>0</v>
      </c>
      <c r="V241" s="7">
        <v>0</v>
      </c>
      <c r="W241" s="46">
        <f t="shared" si="636"/>
        <v>0</v>
      </c>
      <c r="X241" s="47">
        <v>0</v>
      </c>
      <c r="Y241" s="7">
        <v>0</v>
      </c>
      <c r="Z241" s="46">
        <f t="shared" si="637"/>
        <v>0</v>
      </c>
      <c r="AA241" s="47">
        <v>0</v>
      </c>
      <c r="AB241" s="7">
        <v>0</v>
      </c>
      <c r="AC241" s="46">
        <f t="shared" si="638"/>
        <v>0</v>
      </c>
      <c r="AD241" s="47">
        <v>0</v>
      </c>
      <c r="AE241" s="7">
        <v>0</v>
      </c>
      <c r="AF241" s="46">
        <f t="shared" si="639"/>
        <v>0</v>
      </c>
      <c r="AG241" s="47">
        <v>0</v>
      </c>
      <c r="AH241" s="7">
        <v>0</v>
      </c>
      <c r="AI241" s="46">
        <f t="shared" si="640"/>
        <v>0</v>
      </c>
      <c r="AJ241" s="47">
        <v>0</v>
      </c>
      <c r="AK241" s="7">
        <v>0</v>
      </c>
      <c r="AL241" s="46">
        <f t="shared" si="641"/>
        <v>0</v>
      </c>
      <c r="AM241" s="82">
        <v>0.06</v>
      </c>
      <c r="AN241" s="7">
        <v>4.4550000000000001</v>
      </c>
      <c r="AO241" s="46">
        <f t="shared" si="642"/>
        <v>74250</v>
      </c>
      <c r="AP241" s="47">
        <v>0</v>
      </c>
      <c r="AQ241" s="7">
        <v>0</v>
      </c>
      <c r="AR241" s="46">
        <f t="shared" si="643"/>
        <v>0</v>
      </c>
      <c r="AS241" s="47">
        <v>0</v>
      </c>
      <c r="AT241" s="7">
        <v>0</v>
      </c>
      <c r="AU241" s="46">
        <f t="shared" si="644"/>
        <v>0</v>
      </c>
      <c r="AV241" s="47">
        <v>0</v>
      </c>
      <c r="AW241" s="7">
        <v>0</v>
      </c>
      <c r="AX241" s="46">
        <f t="shared" si="645"/>
        <v>0</v>
      </c>
      <c r="AY241" s="47">
        <v>0</v>
      </c>
      <c r="AZ241" s="7">
        <v>0</v>
      </c>
      <c r="BA241" s="46">
        <f t="shared" si="646"/>
        <v>0</v>
      </c>
      <c r="BB241" s="47">
        <v>0</v>
      </c>
      <c r="BC241" s="7">
        <v>0</v>
      </c>
      <c r="BD241" s="46">
        <f t="shared" si="647"/>
        <v>0</v>
      </c>
      <c r="BE241" s="47">
        <v>0</v>
      </c>
      <c r="BF241" s="7">
        <v>0</v>
      </c>
      <c r="BG241" s="46">
        <f t="shared" si="648"/>
        <v>0</v>
      </c>
      <c r="BH241" s="47">
        <v>0</v>
      </c>
      <c r="BI241" s="7">
        <v>0</v>
      </c>
      <c r="BJ241" s="46">
        <f t="shared" si="649"/>
        <v>0</v>
      </c>
      <c r="BK241" s="47">
        <v>0</v>
      </c>
      <c r="BL241" s="7">
        <v>0</v>
      </c>
      <c r="BM241" s="46">
        <f t="shared" si="650"/>
        <v>0</v>
      </c>
      <c r="BN241" s="47">
        <v>0</v>
      </c>
      <c r="BO241" s="7">
        <v>0</v>
      </c>
      <c r="BP241" s="46">
        <f t="shared" si="651"/>
        <v>0</v>
      </c>
      <c r="BQ241" s="47">
        <v>0</v>
      </c>
      <c r="BR241" s="7">
        <v>0</v>
      </c>
      <c r="BS241" s="46">
        <f t="shared" si="652"/>
        <v>0</v>
      </c>
      <c r="BT241" s="47">
        <v>0</v>
      </c>
      <c r="BU241" s="7">
        <v>0</v>
      </c>
      <c r="BV241" s="46">
        <f t="shared" si="653"/>
        <v>0</v>
      </c>
      <c r="BW241" s="47">
        <v>0</v>
      </c>
      <c r="BX241" s="7">
        <v>0</v>
      </c>
      <c r="BY241" s="46">
        <f t="shared" si="654"/>
        <v>0</v>
      </c>
      <c r="BZ241" s="16">
        <f t="shared" ref="BZ241:BZ252" si="656">SUMIF($C$5:$BY$5,"Ton",C241:BY241)</f>
        <v>0.06</v>
      </c>
      <c r="CA241" s="17">
        <f t="shared" ref="CA241:CA252" si="657">SUMIF($C$5:$BY$5,"F*",C241:BY241)</f>
        <v>4.4550000000000001</v>
      </c>
    </row>
    <row r="242" spans="1:79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655"/>
        <v>0</v>
      </c>
      <c r="F242" s="47">
        <v>0</v>
      </c>
      <c r="G242" s="7">
        <v>0</v>
      </c>
      <c r="H242" s="46">
        <f t="shared" si="631"/>
        <v>0</v>
      </c>
      <c r="I242" s="47">
        <v>0</v>
      </c>
      <c r="J242" s="7">
        <v>0</v>
      </c>
      <c r="K242" s="46">
        <f t="shared" si="632"/>
        <v>0</v>
      </c>
      <c r="L242" s="47">
        <v>0</v>
      </c>
      <c r="M242" s="7">
        <v>0</v>
      </c>
      <c r="N242" s="46">
        <f t="shared" si="633"/>
        <v>0</v>
      </c>
      <c r="O242" s="47">
        <v>0</v>
      </c>
      <c r="P242" s="7">
        <v>0</v>
      </c>
      <c r="Q242" s="46">
        <f t="shared" si="634"/>
        <v>0</v>
      </c>
      <c r="R242" s="47">
        <v>0</v>
      </c>
      <c r="S242" s="7">
        <v>0</v>
      </c>
      <c r="T242" s="46">
        <f t="shared" si="635"/>
        <v>0</v>
      </c>
      <c r="U242" s="47">
        <v>0</v>
      </c>
      <c r="V242" s="7">
        <v>0</v>
      </c>
      <c r="W242" s="46">
        <f t="shared" si="636"/>
        <v>0</v>
      </c>
      <c r="X242" s="47">
        <v>0</v>
      </c>
      <c r="Y242" s="7">
        <v>0</v>
      </c>
      <c r="Z242" s="46">
        <f t="shared" si="637"/>
        <v>0</v>
      </c>
      <c r="AA242" s="47">
        <v>0</v>
      </c>
      <c r="AB242" s="7">
        <v>0</v>
      </c>
      <c r="AC242" s="46">
        <f t="shared" si="638"/>
        <v>0</v>
      </c>
      <c r="AD242" s="47">
        <v>0</v>
      </c>
      <c r="AE242" s="7">
        <v>0</v>
      </c>
      <c r="AF242" s="46">
        <f t="shared" si="639"/>
        <v>0</v>
      </c>
      <c r="AG242" s="47">
        <v>0</v>
      </c>
      <c r="AH242" s="7">
        <v>0</v>
      </c>
      <c r="AI242" s="46">
        <f t="shared" si="640"/>
        <v>0</v>
      </c>
      <c r="AJ242" s="47">
        <v>0</v>
      </c>
      <c r="AK242" s="7">
        <v>0</v>
      </c>
      <c r="AL242" s="46">
        <f t="shared" si="641"/>
        <v>0</v>
      </c>
      <c r="AM242" s="82">
        <v>7.4499999999999997E-2</v>
      </c>
      <c r="AN242" s="7">
        <v>1.9930000000000001</v>
      </c>
      <c r="AO242" s="46">
        <f t="shared" si="642"/>
        <v>26751.677852348999</v>
      </c>
      <c r="AP242" s="47">
        <v>0</v>
      </c>
      <c r="AQ242" s="7">
        <v>0</v>
      </c>
      <c r="AR242" s="46">
        <f t="shared" si="643"/>
        <v>0</v>
      </c>
      <c r="AS242" s="47">
        <v>0</v>
      </c>
      <c r="AT242" s="7">
        <v>0</v>
      </c>
      <c r="AU242" s="46">
        <f t="shared" si="644"/>
        <v>0</v>
      </c>
      <c r="AV242" s="47">
        <v>0</v>
      </c>
      <c r="AW242" s="7">
        <v>0</v>
      </c>
      <c r="AX242" s="46">
        <f t="shared" si="645"/>
        <v>0</v>
      </c>
      <c r="AY242" s="47">
        <v>0</v>
      </c>
      <c r="AZ242" s="7">
        <v>0</v>
      </c>
      <c r="BA242" s="46">
        <f t="shared" si="646"/>
        <v>0</v>
      </c>
      <c r="BB242" s="47">
        <v>0</v>
      </c>
      <c r="BC242" s="7">
        <v>0</v>
      </c>
      <c r="BD242" s="46">
        <f t="shared" si="647"/>
        <v>0</v>
      </c>
      <c r="BE242" s="47">
        <v>0</v>
      </c>
      <c r="BF242" s="7">
        <v>0</v>
      </c>
      <c r="BG242" s="46">
        <f t="shared" si="648"/>
        <v>0</v>
      </c>
      <c r="BH242" s="47">
        <v>0</v>
      </c>
      <c r="BI242" s="7">
        <v>0</v>
      </c>
      <c r="BJ242" s="46">
        <f t="shared" si="649"/>
        <v>0</v>
      </c>
      <c r="BK242" s="47">
        <v>0</v>
      </c>
      <c r="BL242" s="7">
        <v>0</v>
      </c>
      <c r="BM242" s="46">
        <f t="shared" si="650"/>
        <v>0</v>
      </c>
      <c r="BN242" s="47">
        <v>0</v>
      </c>
      <c r="BO242" s="7">
        <v>0</v>
      </c>
      <c r="BP242" s="46">
        <f t="shared" si="651"/>
        <v>0</v>
      </c>
      <c r="BQ242" s="47">
        <v>0</v>
      </c>
      <c r="BR242" s="7">
        <v>0</v>
      </c>
      <c r="BS242" s="46">
        <f t="shared" si="652"/>
        <v>0</v>
      </c>
      <c r="BT242" s="47">
        <v>0</v>
      </c>
      <c r="BU242" s="7">
        <v>0</v>
      </c>
      <c r="BV242" s="46">
        <f t="shared" si="653"/>
        <v>0</v>
      </c>
      <c r="BW242" s="82">
        <v>27</v>
      </c>
      <c r="BX242" s="7">
        <v>804.6</v>
      </c>
      <c r="BY242" s="46">
        <f t="shared" si="654"/>
        <v>29800</v>
      </c>
      <c r="BZ242" s="16">
        <f t="shared" si="656"/>
        <v>27.0745</v>
      </c>
      <c r="CA242" s="17">
        <f t="shared" si="657"/>
        <v>806.59300000000007</v>
      </c>
    </row>
    <row r="243" spans="1:79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631"/>
        <v>0</v>
      </c>
      <c r="I243" s="47">
        <v>0</v>
      </c>
      <c r="J243" s="7">
        <v>0</v>
      </c>
      <c r="K243" s="46">
        <f t="shared" si="632"/>
        <v>0</v>
      </c>
      <c r="L243" s="47">
        <v>0</v>
      </c>
      <c r="M243" s="7">
        <v>0</v>
      </c>
      <c r="N243" s="46">
        <f t="shared" si="633"/>
        <v>0</v>
      </c>
      <c r="O243" s="47">
        <v>0</v>
      </c>
      <c r="P243" s="7">
        <v>0</v>
      </c>
      <c r="Q243" s="46">
        <f t="shared" si="634"/>
        <v>0</v>
      </c>
      <c r="R243" s="47">
        <v>0</v>
      </c>
      <c r="S243" s="7">
        <v>0</v>
      </c>
      <c r="T243" s="46">
        <f t="shared" si="635"/>
        <v>0</v>
      </c>
      <c r="U243" s="47">
        <v>0</v>
      </c>
      <c r="V243" s="7">
        <v>0</v>
      </c>
      <c r="W243" s="46">
        <f t="shared" si="636"/>
        <v>0</v>
      </c>
      <c r="X243" s="47">
        <v>0</v>
      </c>
      <c r="Y243" s="7">
        <v>0</v>
      </c>
      <c r="Z243" s="46">
        <f t="shared" si="637"/>
        <v>0</v>
      </c>
      <c r="AA243" s="47">
        <v>0</v>
      </c>
      <c r="AB243" s="7">
        <v>0</v>
      </c>
      <c r="AC243" s="46">
        <f t="shared" si="638"/>
        <v>0</v>
      </c>
      <c r="AD243" s="47">
        <v>0</v>
      </c>
      <c r="AE243" s="7">
        <v>0</v>
      </c>
      <c r="AF243" s="46">
        <f t="shared" si="639"/>
        <v>0</v>
      </c>
      <c r="AG243" s="47">
        <v>0</v>
      </c>
      <c r="AH243" s="7">
        <v>0</v>
      </c>
      <c r="AI243" s="46">
        <f t="shared" si="640"/>
        <v>0</v>
      </c>
      <c r="AJ243" s="47">
        <v>0</v>
      </c>
      <c r="AK243" s="7">
        <v>0</v>
      </c>
      <c r="AL243" s="46">
        <f t="shared" si="641"/>
        <v>0</v>
      </c>
      <c r="AM243" s="82">
        <v>1.247E-2</v>
      </c>
      <c r="AN243" s="7">
        <v>1.073</v>
      </c>
      <c r="AO243" s="46">
        <f t="shared" si="642"/>
        <v>86046.511627906963</v>
      </c>
      <c r="AP243" s="47">
        <v>0</v>
      </c>
      <c r="AQ243" s="7">
        <v>0</v>
      </c>
      <c r="AR243" s="46">
        <f t="shared" si="643"/>
        <v>0</v>
      </c>
      <c r="AS243" s="47">
        <v>0</v>
      </c>
      <c r="AT243" s="7">
        <v>0</v>
      </c>
      <c r="AU243" s="46">
        <f t="shared" si="644"/>
        <v>0</v>
      </c>
      <c r="AV243" s="47">
        <v>0</v>
      </c>
      <c r="AW243" s="7">
        <v>0</v>
      </c>
      <c r="AX243" s="46">
        <f t="shared" si="645"/>
        <v>0</v>
      </c>
      <c r="AY243" s="47">
        <v>0</v>
      </c>
      <c r="AZ243" s="7">
        <v>0</v>
      </c>
      <c r="BA243" s="46">
        <f t="shared" si="646"/>
        <v>0</v>
      </c>
      <c r="BB243" s="47">
        <v>0</v>
      </c>
      <c r="BC243" s="7">
        <v>0</v>
      </c>
      <c r="BD243" s="46">
        <f t="shared" si="647"/>
        <v>0</v>
      </c>
      <c r="BE243" s="47">
        <v>0</v>
      </c>
      <c r="BF243" s="7">
        <v>0</v>
      </c>
      <c r="BG243" s="46">
        <f t="shared" si="648"/>
        <v>0</v>
      </c>
      <c r="BH243" s="47">
        <v>0</v>
      </c>
      <c r="BI243" s="7">
        <v>0</v>
      </c>
      <c r="BJ243" s="46">
        <f t="shared" si="649"/>
        <v>0</v>
      </c>
      <c r="BK243" s="47">
        <v>0</v>
      </c>
      <c r="BL243" s="7">
        <v>0</v>
      </c>
      <c r="BM243" s="46">
        <f t="shared" si="650"/>
        <v>0</v>
      </c>
      <c r="BN243" s="47">
        <v>0</v>
      </c>
      <c r="BO243" s="7">
        <v>0</v>
      </c>
      <c r="BP243" s="46">
        <f t="shared" si="651"/>
        <v>0</v>
      </c>
      <c r="BQ243" s="47">
        <v>0</v>
      </c>
      <c r="BR243" s="7">
        <v>0</v>
      </c>
      <c r="BS243" s="46">
        <f t="shared" si="652"/>
        <v>0</v>
      </c>
      <c r="BT243" s="47">
        <v>0</v>
      </c>
      <c r="BU243" s="7">
        <v>0</v>
      </c>
      <c r="BV243" s="46">
        <f t="shared" si="653"/>
        <v>0</v>
      </c>
      <c r="BW243" s="82">
        <v>22</v>
      </c>
      <c r="BX243" s="7">
        <v>733.7</v>
      </c>
      <c r="BY243" s="46">
        <f t="shared" si="654"/>
        <v>33350</v>
      </c>
      <c r="BZ243" s="16">
        <f t="shared" si="656"/>
        <v>22.01247</v>
      </c>
      <c r="CA243" s="17">
        <f t="shared" si="657"/>
        <v>734.77300000000002</v>
      </c>
    </row>
    <row r="244" spans="1:79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658">IF(C244=0,0,D244/C244*1000)</f>
        <v>0</v>
      </c>
      <c r="F244" s="47">
        <v>0</v>
      </c>
      <c r="G244" s="7">
        <v>0</v>
      </c>
      <c r="H244" s="46">
        <f t="shared" si="631"/>
        <v>0</v>
      </c>
      <c r="I244" s="47">
        <v>0</v>
      </c>
      <c r="J244" s="7">
        <v>0</v>
      </c>
      <c r="K244" s="46">
        <f t="shared" si="632"/>
        <v>0</v>
      </c>
      <c r="L244" s="47">
        <v>0</v>
      </c>
      <c r="M244" s="7">
        <v>0</v>
      </c>
      <c r="N244" s="46">
        <f t="shared" si="633"/>
        <v>0</v>
      </c>
      <c r="O244" s="47">
        <v>0</v>
      </c>
      <c r="P244" s="7">
        <v>0</v>
      </c>
      <c r="Q244" s="46">
        <f t="shared" si="634"/>
        <v>0</v>
      </c>
      <c r="R244" s="47">
        <v>0</v>
      </c>
      <c r="S244" s="7">
        <v>0</v>
      </c>
      <c r="T244" s="46">
        <f t="shared" si="635"/>
        <v>0</v>
      </c>
      <c r="U244" s="47">
        <v>0</v>
      </c>
      <c r="V244" s="7">
        <v>0</v>
      </c>
      <c r="W244" s="46">
        <f t="shared" si="636"/>
        <v>0</v>
      </c>
      <c r="X244" s="47">
        <v>0</v>
      </c>
      <c r="Y244" s="7">
        <v>0</v>
      </c>
      <c r="Z244" s="46">
        <f t="shared" si="637"/>
        <v>0</v>
      </c>
      <c r="AA244" s="47">
        <v>0</v>
      </c>
      <c r="AB244" s="7">
        <v>0</v>
      </c>
      <c r="AC244" s="46">
        <f t="shared" si="638"/>
        <v>0</v>
      </c>
      <c r="AD244" s="47">
        <v>0</v>
      </c>
      <c r="AE244" s="7">
        <v>0</v>
      </c>
      <c r="AF244" s="46">
        <f t="shared" si="639"/>
        <v>0</v>
      </c>
      <c r="AG244" s="47">
        <v>0</v>
      </c>
      <c r="AH244" s="7">
        <v>0</v>
      </c>
      <c r="AI244" s="46">
        <f t="shared" si="640"/>
        <v>0</v>
      </c>
      <c r="AJ244" s="47">
        <v>0</v>
      </c>
      <c r="AK244" s="7">
        <v>0</v>
      </c>
      <c r="AL244" s="46">
        <f t="shared" si="641"/>
        <v>0</v>
      </c>
      <c r="AM244" s="82">
        <v>8.4000000000000012E-3</v>
      </c>
      <c r="AN244" s="7">
        <v>1.8759999999999999</v>
      </c>
      <c r="AO244" s="46">
        <f t="shared" si="642"/>
        <v>223333.33333333328</v>
      </c>
      <c r="AP244" s="47">
        <v>0</v>
      </c>
      <c r="AQ244" s="7">
        <v>0</v>
      </c>
      <c r="AR244" s="46">
        <f t="shared" si="643"/>
        <v>0</v>
      </c>
      <c r="AS244" s="47">
        <v>0</v>
      </c>
      <c r="AT244" s="7">
        <v>0</v>
      </c>
      <c r="AU244" s="46">
        <f t="shared" si="644"/>
        <v>0</v>
      </c>
      <c r="AV244" s="82">
        <v>7.7959999999999988E-2</v>
      </c>
      <c r="AW244" s="7">
        <v>2.5499999999999998</v>
      </c>
      <c r="AX244" s="46">
        <f t="shared" si="645"/>
        <v>32709.081580297592</v>
      </c>
      <c r="AY244" s="47">
        <v>0</v>
      </c>
      <c r="AZ244" s="7">
        <v>0</v>
      </c>
      <c r="BA244" s="46">
        <f t="shared" si="646"/>
        <v>0</v>
      </c>
      <c r="BB244" s="47">
        <v>0</v>
      </c>
      <c r="BC244" s="7">
        <v>0</v>
      </c>
      <c r="BD244" s="46">
        <f t="shared" si="647"/>
        <v>0</v>
      </c>
      <c r="BE244" s="47">
        <v>0</v>
      </c>
      <c r="BF244" s="7">
        <v>0</v>
      </c>
      <c r="BG244" s="46">
        <f t="shared" si="648"/>
        <v>0</v>
      </c>
      <c r="BH244" s="47">
        <v>0</v>
      </c>
      <c r="BI244" s="7">
        <v>0</v>
      </c>
      <c r="BJ244" s="46">
        <f t="shared" si="649"/>
        <v>0</v>
      </c>
      <c r="BK244" s="47">
        <v>0</v>
      </c>
      <c r="BL244" s="7">
        <v>0</v>
      </c>
      <c r="BM244" s="46">
        <f t="shared" si="650"/>
        <v>0</v>
      </c>
      <c r="BN244" s="47">
        <v>0</v>
      </c>
      <c r="BO244" s="7">
        <v>0</v>
      </c>
      <c r="BP244" s="46">
        <f t="shared" si="651"/>
        <v>0</v>
      </c>
      <c r="BQ244" s="47">
        <v>0</v>
      </c>
      <c r="BR244" s="7">
        <v>0</v>
      </c>
      <c r="BS244" s="46">
        <f t="shared" si="652"/>
        <v>0</v>
      </c>
      <c r="BT244" s="47">
        <v>0</v>
      </c>
      <c r="BU244" s="7">
        <v>0</v>
      </c>
      <c r="BV244" s="46">
        <f t="shared" si="653"/>
        <v>0</v>
      </c>
      <c r="BW244" s="47">
        <v>0</v>
      </c>
      <c r="BX244" s="7">
        <v>0</v>
      </c>
      <c r="BY244" s="46">
        <f t="shared" si="654"/>
        <v>0</v>
      </c>
      <c r="BZ244" s="16">
        <f t="shared" si="656"/>
        <v>8.6359999999999992E-2</v>
      </c>
      <c r="CA244" s="17">
        <f t="shared" si="657"/>
        <v>4.4260000000000002</v>
      </c>
    </row>
    <row r="245" spans="1:79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658"/>
        <v>0</v>
      </c>
      <c r="F245" s="47">
        <v>0</v>
      </c>
      <c r="G245" s="7">
        <v>0</v>
      </c>
      <c r="H245" s="46">
        <f t="shared" si="631"/>
        <v>0</v>
      </c>
      <c r="I245" s="47">
        <v>0</v>
      </c>
      <c r="J245" s="7">
        <v>0</v>
      </c>
      <c r="K245" s="46">
        <f t="shared" si="632"/>
        <v>0</v>
      </c>
      <c r="L245" s="47">
        <v>0</v>
      </c>
      <c r="M245" s="7">
        <v>0</v>
      </c>
      <c r="N245" s="46">
        <f t="shared" si="633"/>
        <v>0</v>
      </c>
      <c r="O245" s="47">
        <v>0</v>
      </c>
      <c r="P245" s="7">
        <v>0</v>
      </c>
      <c r="Q245" s="46">
        <f t="shared" si="634"/>
        <v>0</v>
      </c>
      <c r="R245" s="47">
        <v>0</v>
      </c>
      <c r="S245" s="7">
        <v>0</v>
      </c>
      <c r="T245" s="46">
        <f t="shared" si="635"/>
        <v>0</v>
      </c>
      <c r="U245" s="82">
        <v>0.06</v>
      </c>
      <c r="V245" s="7">
        <v>1.9259999999999999</v>
      </c>
      <c r="W245" s="46">
        <f t="shared" si="636"/>
        <v>32100</v>
      </c>
      <c r="X245" s="47">
        <v>0</v>
      </c>
      <c r="Y245" s="7">
        <v>0</v>
      </c>
      <c r="Z245" s="46">
        <f t="shared" si="637"/>
        <v>0</v>
      </c>
      <c r="AA245" s="47">
        <v>0</v>
      </c>
      <c r="AB245" s="7">
        <v>0</v>
      </c>
      <c r="AC245" s="46">
        <f t="shared" si="638"/>
        <v>0</v>
      </c>
      <c r="AD245" s="47">
        <v>0</v>
      </c>
      <c r="AE245" s="7">
        <v>0</v>
      </c>
      <c r="AF245" s="46">
        <f t="shared" si="639"/>
        <v>0</v>
      </c>
      <c r="AG245" s="47">
        <v>0</v>
      </c>
      <c r="AH245" s="7">
        <v>0</v>
      </c>
      <c r="AI245" s="46">
        <f t="shared" si="640"/>
        <v>0</v>
      </c>
      <c r="AJ245" s="47">
        <v>0</v>
      </c>
      <c r="AK245" s="7">
        <v>0</v>
      </c>
      <c r="AL245" s="46">
        <f t="shared" si="641"/>
        <v>0</v>
      </c>
      <c r="AM245" s="47">
        <v>0</v>
      </c>
      <c r="AN245" s="7">
        <v>0</v>
      </c>
      <c r="AO245" s="46">
        <f t="shared" si="642"/>
        <v>0</v>
      </c>
      <c r="AP245" s="47">
        <v>0</v>
      </c>
      <c r="AQ245" s="7">
        <v>0</v>
      </c>
      <c r="AR245" s="46">
        <f t="shared" si="643"/>
        <v>0</v>
      </c>
      <c r="AS245" s="47">
        <v>0</v>
      </c>
      <c r="AT245" s="7">
        <v>0</v>
      </c>
      <c r="AU245" s="46">
        <f t="shared" si="644"/>
        <v>0</v>
      </c>
      <c r="AV245" s="47">
        <v>0</v>
      </c>
      <c r="AW245" s="7">
        <v>0</v>
      </c>
      <c r="AX245" s="46">
        <f t="shared" si="645"/>
        <v>0</v>
      </c>
      <c r="AY245" s="47">
        <v>0</v>
      </c>
      <c r="AZ245" s="7">
        <v>0</v>
      </c>
      <c r="BA245" s="46">
        <f t="shared" si="646"/>
        <v>0</v>
      </c>
      <c r="BB245" s="47">
        <v>0</v>
      </c>
      <c r="BC245" s="7">
        <v>0</v>
      </c>
      <c r="BD245" s="46">
        <f t="shared" si="647"/>
        <v>0</v>
      </c>
      <c r="BE245" s="47">
        <v>0</v>
      </c>
      <c r="BF245" s="7">
        <v>0</v>
      </c>
      <c r="BG245" s="46">
        <f t="shared" si="648"/>
        <v>0</v>
      </c>
      <c r="BH245" s="47">
        <v>0</v>
      </c>
      <c r="BI245" s="7">
        <v>0</v>
      </c>
      <c r="BJ245" s="46">
        <f t="shared" si="649"/>
        <v>0</v>
      </c>
      <c r="BK245" s="47">
        <v>0</v>
      </c>
      <c r="BL245" s="7">
        <v>0</v>
      </c>
      <c r="BM245" s="46">
        <f t="shared" si="650"/>
        <v>0</v>
      </c>
      <c r="BN245" s="47">
        <v>0</v>
      </c>
      <c r="BO245" s="7">
        <v>0</v>
      </c>
      <c r="BP245" s="46">
        <f t="shared" si="651"/>
        <v>0</v>
      </c>
      <c r="BQ245" s="47">
        <v>0</v>
      </c>
      <c r="BR245" s="7">
        <v>0</v>
      </c>
      <c r="BS245" s="46">
        <f t="shared" si="652"/>
        <v>0</v>
      </c>
      <c r="BT245" s="47">
        <v>0</v>
      </c>
      <c r="BU245" s="7">
        <v>0</v>
      </c>
      <c r="BV245" s="46">
        <f t="shared" si="653"/>
        <v>0</v>
      </c>
      <c r="BW245" s="47">
        <v>0</v>
      </c>
      <c r="BX245" s="7">
        <v>0</v>
      </c>
      <c r="BY245" s="46">
        <f t="shared" si="654"/>
        <v>0</v>
      </c>
      <c r="BZ245" s="16">
        <f t="shared" si="656"/>
        <v>0.06</v>
      </c>
      <c r="CA245" s="17">
        <f t="shared" si="657"/>
        <v>1.9259999999999999</v>
      </c>
    </row>
    <row r="246" spans="1:79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658"/>
        <v>0</v>
      </c>
      <c r="F246" s="47">
        <v>0</v>
      </c>
      <c r="G246" s="7">
        <v>0</v>
      </c>
      <c r="H246" s="46">
        <f t="shared" si="631"/>
        <v>0</v>
      </c>
      <c r="I246" s="47">
        <v>0</v>
      </c>
      <c r="J246" s="7">
        <v>0</v>
      </c>
      <c r="K246" s="46">
        <f t="shared" si="632"/>
        <v>0</v>
      </c>
      <c r="L246" s="47">
        <v>0</v>
      </c>
      <c r="M246" s="7">
        <v>0</v>
      </c>
      <c r="N246" s="46">
        <f t="shared" si="633"/>
        <v>0</v>
      </c>
      <c r="O246" s="47">
        <v>0</v>
      </c>
      <c r="P246" s="7">
        <v>0</v>
      </c>
      <c r="Q246" s="46">
        <f t="shared" si="634"/>
        <v>0</v>
      </c>
      <c r="R246" s="47">
        <v>0</v>
      </c>
      <c r="S246" s="7">
        <v>0</v>
      </c>
      <c r="T246" s="46">
        <f t="shared" si="635"/>
        <v>0</v>
      </c>
      <c r="U246" s="47">
        <v>0</v>
      </c>
      <c r="V246" s="7">
        <v>0</v>
      </c>
      <c r="W246" s="46">
        <f t="shared" si="636"/>
        <v>0</v>
      </c>
      <c r="X246" s="47">
        <v>0</v>
      </c>
      <c r="Y246" s="7">
        <v>0</v>
      </c>
      <c r="Z246" s="46">
        <f t="shared" si="637"/>
        <v>0</v>
      </c>
      <c r="AA246" s="47">
        <v>0</v>
      </c>
      <c r="AB246" s="7">
        <v>0</v>
      </c>
      <c r="AC246" s="46">
        <f t="shared" si="638"/>
        <v>0</v>
      </c>
      <c r="AD246" s="47">
        <v>0</v>
      </c>
      <c r="AE246" s="7">
        <v>0</v>
      </c>
      <c r="AF246" s="46">
        <f t="shared" si="639"/>
        <v>0</v>
      </c>
      <c r="AG246" s="47">
        <v>0</v>
      </c>
      <c r="AH246" s="7">
        <v>0</v>
      </c>
      <c r="AI246" s="46">
        <f t="shared" si="640"/>
        <v>0</v>
      </c>
      <c r="AJ246" s="47">
        <v>0</v>
      </c>
      <c r="AK246" s="7">
        <v>0</v>
      </c>
      <c r="AL246" s="46">
        <f t="shared" si="641"/>
        <v>0</v>
      </c>
      <c r="AM246" s="82">
        <v>0.2235</v>
      </c>
      <c r="AN246" s="7">
        <v>16.263000000000002</v>
      </c>
      <c r="AO246" s="46">
        <f t="shared" si="642"/>
        <v>72765.100671140943</v>
      </c>
      <c r="AP246" s="47">
        <v>0</v>
      </c>
      <c r="AQ246" s="7">
        <v>0</v>
      </c>
      <c r="AR246" s="46">
        <f t="shared" si="643"/>
        <v>0</v>
      </c>
      <c r="AS246" s="47">
        <v>0</v>
      </c>
      <c r="AT246" s="7">
        <v>0</v>
      </c>
      <c r="AU246" s="46">
        <f t="shared" si="644"/>
        <v>0</v>
      </c>
      <c r="AV246" s="47">
        <v>0</v>
      </c>
      <c r="AW246" s="7">
        <v>0</v>
      </c>
      <c r="AX246" s="46">
        <f t="shared" si="645"/>
        <v>0</v>
      </c>
      <c r="AY246" s="47">
        <v>0</v>
      </c>
      <c r="AZ246" s="7">
        <v>0</v>
      </c>
      <c r="BA246" s="46">
        <f t="shared" si="646"/>
        <v>0</v>
      </c>
      <c r="BB246" s="47">
        <v>0</v>
      </c>
      <c r="BC246" s="7">
        <v>0</v>
      </c>
      <c r="BD246" s="46">
        <f t="shared" si="647"/>
        <v>0</v>
      </c>
      <c r="BE246" s="47">
        <v>0</v>
      </c>
      <c r="BF246" s="7">
        <v>0</v>
      </c>
      <c r="BG246" s="46">
        <f t="shared" si="648"/>
        <v>0</v>
      </c>
      <c r="BH246" s="47">
        <v>0</v>
      </c>
      <c r="BI246" s="7">
        <v>0</v>
      </c>
      <c r="BJ246" s="46">
        <f t="shared" si="649"/>
        <v>0</v>
      </c>
      <c r="BK246" s="47">
        <v>0</v>
      </c>
      <c r="BL246" s="7">
        <v>0</v>
      </c>
      <c r="BM246" s="46">
        <f t="shared" si="650"/>
        <v>0</v>
      </c>
      <c r="BN246" s="47">
        <v>0</v>
      </c>
      <c r="BO246" s="7">
        <v>0</v>
      </c>
      <c r="BP246" s="46">
        <f t="shared" si="651"/>
        <v>0</v>
      </c>
      <c r="BQ246" s="47">
        <v>0</v>
      </c>
      <c r="BR246" s="7">
        <v>0</v>
      </c>
      <c r="BS246" s="46">
        <f t="shared" si="652"/>
        <v>0</v>
      </c>
      <c r="BT246" s="47">
        <v>0</v>
      </c>
      <c r="BU246" s="7">
        <v>0</v>
      </c>
      <c r="BV246" s="46">
        <f t="shared" si="653"/>
        <v>0</v>
      </c>
      <c r="BW246" s="82">
        <v>32</v>
      </c>
      <c r="BX246" s="7">
        <v>1070.4000000000001</v>
      </c>
      <c r="BY246" s="46">
        <f t="shared" si="654"/>
        <v>33450</v>
      </c>
      <c r="BZ246" s="16">
        <f t="shared" si="656"/>
        <v>32.223500000000001</v>
      </c>
      <c r="CA246" s="17">
        <f t="shared" si="657"/>
        <v>1086.663</v>
      </c>
    </row>
    <row r="247" spans="1:79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658"/>
        <v>0</v>
      </c>
      <c r="F247" s="47">
        <v>0</v>
      </c>
      <c r="G247" s="7">
        <v>0</v>
      </c>
      <c r="H247" s="46">
        <f t="shared" si="631"/>
        <v>0</v>
      </c>
      <c r="I247" s="47">
        <v>0</v>
      </c>
      <c r="J247" s="7">
        <v>0</v>
      </c>
      <c r="K247" s="46">
        <f t="shared" si="632"/>
        <v>0</v>
      </c>
      <c r="L247" s="47">
        <v>0</v>
      </c>
      <c r="M247" s="7">
        <v>0</v>
      </c>
      <c r="N247" s="46">
        <f t="shared" si="633"/>
        <v>0</v>
      </c>
      <c r="O247" s="47">
        <v>0</v>
      </c>
      <c r="P247" s="7">
        <v>0</v>
      </c>
      <c r="Q247" s="46">
        <f t="shared" si="634"/>
        <v>0</v>
      </c>
      <c r="R247" s="47">
        <v>0</v>
      </c>
      <c r="S247" s="7">
        <v>0</v>
      </c>
      <c r="T247" s="46">
        <f t="shared" si="635"/>
        <v>0</v>
      </c>
      <c r="U247" s="47">
        <v>0</v>
      </c>
      <c r="V247" s="7">
        <v>0</v>
      </c>
      <c r="W247" s="46">
        <f t="shared" si="636"/>
        <v>0</v>
      </c>
      <c r="X247" s="47">
        <v>0</v>
      </c>
      <c r="Y247" s="7">
        <v>0</v>
      </c>
      <c r="Z247" s="46">
        <f t="shared" si="637"/>
        <v>0</v>
      </c>
      <c r="AA247" s="47">
        <v>0</v>
      </c>
      <c r="AB247" s="7">
        <v>0</v>
      </c>
      <c r="AC247" s="46">
        <f t="shared" si="638"/>
        <v>0</v>
      </c>
      <c r="AD247" s="47">
        <v>0</v>
      </c>
      <c r="AE247" s="7">
        <v>0</v>
      </c>
      <c r="AF247" s="46">
        <f t="shared" si="639"/>
        <v>0</v>
      </c>
      <c r="AG247" s="47">
        <v>0</v>
      </c>
      <c r="AH247" s="7">
        <v>0</v>
      </c>
      <c r="AI247" s="46">
        <f t="shared" si="640"/>
        <v>0</v>
      </c>
      <c r="AJ247" s="47">
        <v>0</v>
      </c>
      <c r="AK247" s="7">
        <v>0</v>
      </c>
      <c r="AL247" s="46">
        <f t="shared" si="641"/>
        <v>0</v>
      </c>
      <c r="AM247" s="47">
        <v>0</v>
      </c>
      <c r="AN247" s="7">
        <v>0</v>
      </c>
      <c r="AO247" s="46">
        <f t="shared" si="642"/>
        <v>0</v>
      </c>
      <c r="AP247" s="47">
        <v>0</v>
      </c>
      <c r="AQ247" s="7">
        <v>0</v>
      </c>
      <c r="AR247" s="46">
        <f t="shared" si="643"/>
        <v>0</v>
      </c>
      <c r="AS247" s="47">
        <v>0</v>
      </c>
      <c r="AT247" s="7">
        <v>0</v>
      </c>
      <c r="AU247" s="46">
        <f t="shared" si="644"/>
        <v>0</v>
      </c>
      <c r="AV247" s="82">
        <v>0.45352999999999999</v>
      </c>
      <c r="AW247" s="7">
        <v>22.672000000000001</v>
      </c>
      <c r="AX247" s="46">
        <f t="shared" si="645"/>
        <v>49990.077833880889</v>
      </c>
      <c r="AY247" s="47">
        <v>0</v>
      </c>
      <c r="AZ247" s="7">
        <v>0</v>
      </c>
      <c r="BA247" s="46">
        <f t="shared" si="646"/>
        <v>0</v>
      </c>
      <c r="BB247" s="47">
        <v>0</v>
      </c>
      <c r="BC247" s="7">
        <v>0</v>
      </c>
      <c r="BD247" s="46">
        <f t="shared" si="647"/>
        <v>0</v>
      </c>
      <c r="BE247" s="47">
        <v>0</v>
      </c>
      <c r="BF247" s="7">
        <v>0</v>
      </c>
      <c r="BG247" s="46">
        <f t="shared" si="648"/>
        <v>0</v>
      </c>
      <c r="BH247" s="47">
        <v>0</v>
      </c>
      <c r="BI247" s="7">
        <v>0</v>
      </c>
      <c r="BJ247" s="46">
        <f t="shared" si="649"/>
        <v>0</v>
      </c>
      <c r="BK247" s="47">
        <v>0</v>
      </c>
      <c r="BL247" s="7">
        <v>0</v>
      </c>
      <c r="BM247" s="46">
        <f t="shared" si="650"/>
        <v>0</v>
      </c>
      <c r="BN247" s="47">
        <v>0</v>
      </c>
      <c r="BO247" s="7">
        <v>0</v>
      </c>
      <c r="BP247" s="46">
        <f t="shared" si="651"/>
        <v>0</v>
      </c>
      <c r="BQ247" s="47">
        <v>0</v>
      </c>
      <c r="BR247" s="7">
        <v>0</v>
      </c>
      <c r="BS247" s="46">
        <f t="shared" si="652"/>
        <v>0</v>
      </c>
      <c r="BT247" s="47">
        <v>0</v>
      </c>
      <c r="BU247" s="7">
        <v>0</v>
      </c>
      <c r="BV247" s="46">
        <f t="shared" si="653"/>
        <v>0</v>
      </c>
      <c r="BW247" s="82">
        <v>27</v>
      </c>
      <c r="BX247" s="7">
        <v>972</v>
      </c>
      <c r="BY247" s="46">
        <f t="shared" si="654"/>
        <v>36000</v>
      </c>
      <c r="BZ247" s="16">
        <f t="shared" si="656"/>
        <v>27.453530000000001</v>
      </c>
      <c r="CA247" s="17">
        <f t="shared" si="657"/>
        <v>994.67200000000003</v>
      </c>
    </row>
    <row r="248" spans="1:79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658"/>
        <v>0</v>
      </c>
      <c r="F248" s="47">
        <v>0</v>
      </c>
      <c r="G248" s="7">
        <v>0</v>
      </c>
      <c r="H248" s="46">
        <f t="shared" si="631"/>
        <v>0</v>
      </c>
      <c r="I248" s="47">
        <v>0</v>
      </c>
      <c r="J248" s="7">
        <v>0</v>
      </c>
      <c r="K248" s="46">
        <f t="shared" si="632"/>
        <v>0</v>
      </c>
      <c r="L248" s="47">
        <v>0</v>
      </c>
      <c r="M248" s="7">
        <v>0</v>
      </c>
      <c r="N248" s="46">
        <f t="shared" si="633"/>
        <v>0</v>
      </c>
      <c r="O248" s="47">
        <v>0</v>
      </c>
      <c r="P248" s="7">
        <v>0</v>
      </c>
      <c r="Q248" s="46">
        <f t="shared" si="634"/>
        <v>0</v>
      </c>
      <c r="R248" s="47">
        <v>0</v>
      </c>
      <c r="S248" s="7">
        <v>0</v>
      </c>
      <c r="T248" s="46">
        <f t="shared" si="635"/>
        <v>0</v>
      </c>
      <c r="U248" s="47">
        <v>0</v>
      </c>
      <c r="V248" s="7">
        <v>0</v>
      </c>
      <c r="W248" s="46">
        <f t="shared" si="636"/>
        <v>0</v>
      </c>
      <c r="X248" s="47">
        <v>0</v>
      </c>
      <c r="Y248" s="7">
        <v>0</v>
      </c>
      <c r="Z248" s="46">
        <f t="shared" si="637"/>
        <v>0</v>
      </c>
      <c r="AA248" s="47">
        <v>0</v>
      </c>
      <c r="AB248" s="7">
        <v>0</v>
      </c>
      <c r="AC248" s="46">
        <f t="shared" si="638"/>
        <v>0</v>
      </c>
      <c r="AD248" s="47">
        <v>0</v>
      </c>
      <c r="AE248" s="7">
        <v>0</v>
      </c>
      <c r="AF248" s="46">
        <f t="shared" si="639"/>
        <v>0</v>
      </c>
      <c r="AG248" s="47">
        <v>0</v>
      </c>
      <c r="AH248" s="7">
        <v>0</v>
      </c>
      <c r="AI248" s="46">
        <f t="shared" si="640"/>
        <v>0</v>
      </c>
      <c r="AJ248" s="47">
        <v>0</v>
      </c>
      <c r="AK248" s="7">
        <v>0</v>
      </c>
      <c r="AL248" s="46">
        <f t="shared" si="641"/>
        <v>0</v>
      </c>
      <c r="AM248" s="47">
        <v>0</v>
      </c>
      <c r="AN248" s="7">
        <v>0</v>
      </c>
      <c r="AO248" s="46">
        <f t="shared" si="642"/>
        <v>0</v>
      </c>
      <c r="AP248" s="47">
        <v>0</v>
      </c>
      <c r="AQ248" s="7">
        <v>0</v>
      </c>
      <c r="AR248" s="46">
        <f t="shared" si="643"/>
        <v>0</v>
      </c>
      <c r="AS248" s="47">
        <v>0</v>
      </c>
      <c r="AT248" s="7">
        <v>0</v>
      </c>
      <c r="AU248" s="46">
        <f t="shared" si="644"/>
        <v>0</v>
      </c>
      <c r="AV248" s="47">
        <v>0</v>
      </c>
      <c r="AW248" s="7">
        <v>0</v>
      </c>
      <c r="AX248" s="46">
        <f t="shared" si="645"/>
        <v>0</v>
      </c>
      <c r="AY248" s="47">
        <v>0</v>
      </c>
      <c r="AZ248" s="7">
        <v>0</v>
      </c>
      <c r="BA248" s="46">
        <f t="shared" si="646"/>
        <v>0</v>
      </c>
      <c r="BB248" s="47">
        <v>0</v>
      </c>
      <c r="BC248" s="7">
        <v>0</v>
      </c>
      <c r="BD248" s="46">
        <f t="shared" si="647"/>
        <v>0</v>
      </c>
      <c r="BE248" s="47">
        <v>0</v>
      </c>
      <c r="BF248" s="7">
        <v>0</v>
      </c>
      <c r="BG248" s="46">
        <f t="shared" si="648"/>
        <v>0</v>
      </c>
      <c r="BH248" s="47">
        <v>0</v>
      </c>
      <c r="BI248" s="7">
        <v>0</v>
      </c>
      <c r="BJ248" s="46">
        <f t="shared" si="649"/>
        <v>0</v>
      </c>
      <c r="BK248" s="47">
        <v>0</v>
      </c>
      <c r="BL248" s="7">
        <v>0</v>
      </c>
      <c r="BM248" s="46">
        <f t="shared" si="650"/>
        <v>0</v>
      </c>
      <c r="BN248" s="47">
        <v>0</v>
      </c>
      <c r="BO248" s="7">
        <v>0</v>
      </c>
      <c r="BP248" s="46">
        <f t="shared" si="651"/>
        <v>0</v>
      </c>
      <c r="BQ248" s="47">
        <v>0</v>
      </c>
      <c r="BR248" s="7">
        <v>0</v>
      </c>
      <c r="BS248" s="46">
        <f t="shared" si="652"/>
        <v>0</v>
      </c>
      <c r="BT248" s="47">
        <v>0</v>
      </c>
      <c r="BU248" s="7">
        <v>0</v>
      </c>
      <c r="BV248" s="46">
        <f t="shared" si="653"/>
        <v>0</v>
      </c>
      <c r="BW248" s="82">
        <v>32.384540000000001</v>
      </c>
      <c r="BX248" s="7">
        <v>1180.8</v>
      </c>
      <c r="BY248" s="46">
        <f t="shared" si="654"/>
        <v>36461.842595263042</v>
      </c>
      <c r="BZ248" s="16">
        <f t="shared" si="656"/>
        <v>32.384540000000001</v>
      </c>
      <c r="CA248" s="17">
        <f t="shared" si="657"/>
        <v>1180.8</v>
      </c>
    </row>
    <row r="249" spans="1:79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658"/>
        <v>0</v>
      </c>
      <c r="F249" s="47">
        <v>0</v>
      </c>
      <c r="G249" s="7">
        <v>0</v>
      </c>
      <c r="H249" s="46">
        <f t="shared" si="631"/>
        <v>0</v>
      </c>
      <c r="I249" s="47">
        <v>0</v>
      </c>
      <c r="J249" s="7">
        <v>0</v>
      </c>
      <c r="K249" s="46">
        <f t="shared" si="632"/>
        <v>0</v>
      </c>
      <c r="L249" s="47">
        <v>0</v>
      </c>
      <c r="M249" s="7">
        <v>0</v>
      </c>
      <c r="N249" s="46">
        <f t="shared" si="633"/>
        <v>0</v>
      </c>
      <c r="O249" s="47">
        <v>0</v>
      </c>
      <c r="P249" s="7">
        <v>0</v>
      </c>
      <c r="Q249" s="46">
        <f t="shared" si="634"/>
        <v>0</v>
      </c>
      <c r="R249" s="47">
        <v>0</v>
      </c>
      <c r="S249" s="7">
        <v>0</v>
      </c>
      <c r="T249" s="46">
        <f t="shared" si="635"/>
        <v>0</v>
      </c>
      <c r="U249" s="47">
        <v>0</v>
      </c>
      <c r="V249" s="7">
        <v>0</v>
      </c>
      <c r="W249" s="46">
        <f t="shared" si="636"/>
        <v>0</v>
      </c>
      <c r="X249" s="47">
        <v>0</v>
      </c>
      <c r="Y249" s="7">
        <v>0</v>
      </c>
      <c r="Z249" s="46">
        <f t="shared" si="637"/>
        <v>0</v>
      </c>
      <c r="AA249" s="47">
        <v>0</v>
      </c>
      <c r="AB249" s="7">
        <v>0</v>
      </c>
      <c r="AC249" s="46">
        <f t="shared" si="638"/>
        <v>0</v>
      </c>
      <c r="AD249" s="47">
        <v>0</v>
      </c>
      <c r="AE249" s="7">
        <v>0</v>
      </c>
      <c r="AF249" s="46">
        <f t="shared" si="639"/>
        <v>0</v>
      </c>
      <c r="AG249" s="47">
        <v>0</v>
      </c>
      <c r="AH249" s="7">
        <v>0</v>
      </c>
      <c r="AI249" s="46">
        <f t="shared" si="640"/>
        <v>0</v>
      </c>
      <c r="AJ249" s="47">
        <v>0</v>
      </c>
      <c r="AK249" s="7">
        <v>0</v>
      </c>
      <c r="AL249" s="46">
        <f t="shared" si="641"/>
        <v>0</v>
      </c>
      <c r="AM249" s="47">
        <v>0</v>
      </c>
      <c r="AN249" s="7">
        <v>0</v>
      </c>
      <c r="AO249" s="46">
        <f t="shared" si="642"/>
        <v>0</v>
      </c>
      <c r="AP249" s="47">
        <v>0</v>
      </c>
      <c r="AQ249" s="7">
        <v>0</v>
      </c>
      <c r="AR249" s="46">
        <f t="shared" si="643"/>
        <v>0</v>
      </c>
      <c r="AS249" s="47">
        <v>0</v>
      </c>
      <c r="AT249" s="7">
        <v>0</v>
      </c>
      <c r="AU249" s="46">
        <f t="shared" si="644"/>
        <v>0</v>
      </c>
      <c r="AV249" s="47">
        <v>0</v>
      </c>
      <c r="AW249" s="7">
        <v>0</v>
      </c>
      <c r="AX249" s="46">
        <f t="shared" si="645"/>
        <v>0</v>
      </c>
      <c r="AY249" s="47">
        <v>0</v>
      </c>
      <c r="AZ249" s="7">
        <v>0</v>
      </c>
      <c r="BA249" s="46">
        <f t="shared" si="646"/>
        <v>0</v>
      </c>
      <c r="BB249" s="47">
        <v>0</v>
      </c>
      <c r="BC249" s="7">
        <v>0</v>
      </c>
      <c r="BD249" s="46">
        <f t="shared" si="647"/>
        <v>0</v>
      </c>
      <c r="BE249" s="47">
        <v>0</v>
      </c>
      <c r="BF249" s="7">
        <v>0</v>
      </c>
      <c r="BG249" s="46">
        <f t="shared" si="648"/>
        <v>0</v>
      </c>
      <c r="BH249" s="47">
        <v>0</v>
      </c>
      <c r="BI249" s="7">
        <v>0</v>
      </c>
      <c r="BJ249" s="46">
        <f t="shared" si="649"/>
        <v>0</v>
      </c>
      <c r="BK249" s="47">
        <v>0</v>
      </c>
      <c r="BL249" s="7">
        <v>0</v>
      </c>
      <c r="BM249" s="46">
        <f t="shared" si="650"/>
        <v>0</v>
      </c>
      <c r="BN249" s="47">
        <v>0</v>
      </c>
      <c r="BO249" s="7">
        <v>0</v>
      </c>
      <c r="BP249" s="46">
        <f t="shared" si="651"/>
        <v>0</v>
      </c>
      <c r="BQ249" s="47">
        <v>0</v>
      </c>
      <c r="BR249" s="7">
        <v>0</v>
      </c>
      <c r="BS249" s="46">
        <f t="shared" si="652"/>
        <v>0</v>
      </c>
      <c r="BT249" s="47">
        <v>0</v>
      </c>
      <c r="BU249" s="7">
        <v>0</v>
      </c>
      <c r="BV249" s="46">
        <f t="shared" si="653"/>
        <v>0</v>
      </c>
      <c r="BW249" s="47">
        <v>0</v>
      </c>
      <c r="BX249" s="7">
        <v>0</v>
      </c>
      <c r="BY249" s="46">
        <f t="shared" si="654"/>
        <v>0</v>
      </c>
      <c r="BZ249" s="16">
        <f t="shared" si="656"/>
        <v>0</v>
      </c>
      <c r="CA249" s="17">
        <f t="shared" si="657"/>
        <v>0</v>
      </c>
    </row>
    <row r="250" spans="1:79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658"/>
        <v>0</v>
      </c>
      <c r="F250" s="47">
        <v>0</v>
      </c>
      <c r="G250" s="7">
        <v>0</v>
      </c>
      <c r="H250" s="46">
        <f t="shared" si="631"/>
        <v>0</v>
      </c>
      <c r="I250" s="47">
        <v>0</v>
      </c>
      <c r="J250" s="7">
        <v>0</v>
      </c>
      <c r="K250" s="46">
        <f t="shared" si="632"/>
        <v>0</v>
      </c>
      <c r="L250" s="47">
        <v>0</v>
      </c>
      <c r="M250" s="7">
        <v>0</v>
      </c>
      <c r="N250" s="46">
        <f t="shared" si="633"/>
        <v>0</v>
      </c>
      <c r="O250" s="47">
        <v>0</v>
      </c>
      <c r="P250" s="7">
        <v>0</v>
      </c>
      <c r="Q250" s="46">
        <f t="shared" si="634"/>
        <v>0</v>
      </c>
      <c r="R250" s="47">
        <v>0</v>
      </c>
      <c r="S250" s="7">
        <v>0</v>
      </c>
      <c r="T250" s="46">
        <f t="shared" si="635"/>
        <v>0</v>
      </c>
      <c r="U250" s="47">
        <v>0</v>
      </c>
      <c r="V250" s="7">
        <v>0</v>
      </c>
      <c r="W250" s="46">
        <f t="shared" si="636"/>
        <v>0</v>
      </c>
      <c r="X250" s="47">
        <v>0</v>
      </c>
      <c r="Y250" s="7">
        <v>0</v>
      </c>
      <c r="Z250" s="46">
        <f t="shared" si="637"/>
        <v>0</v>
      </c>
      <c r="AA250" s="47">
        <v>0</v>
      </c>
      <c r="AB250" s="7">
        <v>0</v>
      </c>
      <c r="AC250" s="46">
        <f t="shared" si="638"/>
        <v>0</v>
      </c>
      <c r="AD250" s="47">
        <v>0</v>
      </c>
      <c r="AE250" s="7">
        <v>0</v>
      </c>
      <c r="AF250" s="46">
        <f t="shared" si="639"/>
        <v>0</v>
      </c>
      <c r="AG250" s="82">
        <v>0.02</v>
      </c>
      <c r="AH250" s="7">
        <v>0.216</v>
      </c>
      <c r="AI250" s="46">
        <f t="shared" si="640"/>
        <v>10799.999999999998</v>
      </c>
      <c r="AJ250" s="47">
        <v>0</v>
      </c>
      <c r="AK250" s="7">
        <v>0</v>
      </c>
      <c r="AL250" s="46">
        <f t="shared" si="641"/>
        <v>0</v>
      </c>
      <c r="AM250" s="47">
        <v>0</v>
      </c>
      <c r="AN250" s="7">
        <v>0</v>
      </c>
      <c r="AO250" s="46">
        <f t="shared" si="642"/>
        <v>0</v>
      </c>
      <c r="AP250" s="47">
        <v>0</v>
      </c>
      <c r="AQ250" s="7">
        <v>0</v>
      </c>
      <c r="AR250" s="46">
        <f t="shared" si="643"/>
        <v>0</v>
      </c>
      <c r="AS250" s="47">
        <v>0</v>
      </c>
      <c r="AT250" s="7">
        <v>0</v>
      </c>
      <c r="AU250" s="46">
        <f t="shared" si="644"/>
        <v>0</v>
      </c>
      <c r="AV250" s="47">
        <v>0</v>
      </c>
      <c r="AW250" s="7">
        <v>0</v>
      </c>
      <c r="AX250" s="46">
        <f t="shared" si="645"/>
        <v>0</v>
      </c>
      <c r="AY250" s="47">
        <v>0</v>
      </c>
      <c r="AZ250" s="7">
        <v>0</v>
      </c>
      <c r="BA250" s="46">
        <f t="shared" si="646"/>
        <v>0</v>
      </c>
      <c r="BB250" s="47">
        <v>0</v>
      </c>
      <c r="BC250" s="7">
        <v>0</v>
      </c>
      <c r="BD250" s="46">
        <f t="shared" si="647"/>
        <v>0</v>
      </c>
      <c r="BE250" s="47">
        <v>0</v>
      </c>
      <c r="BF250" s="7">
        <v>0</v>
      </c>
      <c r="BG250" s="46">
        <f t="shared" si="648"/>
        <v>0</v>
      </c>
      <c r="BH250" s="47">
        <v>0</v>
      </c>
      <c r="BI250" s="7">
        <v>0</v>
      </c>
      <c r="BJ250" s="46">
        <f t="shared" si="649"/>
        <v>0</v>
      </c>
      <c r="BK250" s="47">
        <v>0</v>
      </c>
      <c r="BL250" s="7">
        <v>0</v>
      </c>
      <c r="BM250" s="46">
        <f t="shared" si="650"/>
        <v>0</v>
      </c>
      <c r="BN250" s="47">
        <v>0</v>
      </c>
      <c r="BO250" s="7">
        <v>0</v>
      </c>
      <c r="BP250" s="46">
        <f t="shared" si="651"/>
        <v>0</v>
      </c>
      <c r="BQ250" s="47">
        <v>0</v>
      </c>
      <c r="BR250" s="7">
        <v>0</v>
      </c>
      <c r="BS250" s="46">
        <f t="shared" si="652"/>
        <v>0</v>
      </c>
      <c r="BT250" s="47">
        <v>0</v>
      </c>
      <c r="BU250" s="7">
        <v>0</v>
      </c>
      <c r="BV250" s="46">
        <f t="shared" si="653"/>
        <v>0</v>
      </c>
      <c r="BW250" s="47">
        <v>0</v>
      </c>
      <c r="BX250" s="7">
        <v>0</v>
      </c>
      <c r="BY250" s="46">
        <f t="shared" si="654"/>
        <v>0</v>
      </c>
      <c r="BZ250" s="16">
        <f t="shared" si="656"/>
        <v>0.02</v>
      </c>
      <c r="CA250" s="17">
        <f t="shared" si="657"/>
        <v>0.216</v>
      </c>
    </row>
    <row r="251" spans="1:79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658"/>
        <v>0</v>
      </c>
      <c r="F251" s="47">
        <v>0</v>
      </c>
      <c r="G251" s="7">
        <v>0</v>
      </c>
      <c r="H251" s="46">
        <f t="shared" si="631"/>
        <v>0</v>
      </c>
      <c r="I251" s="82">
        <v>7.1706099999999999</v>
      </c>
      <c r="J251" s="7">
        <v>388.00400000000002</v>
      </c>
      <c r="K251" s="46">
        <f t="shared" si="632"/>
        <v>54110.319763590545</v>
      </c>
      <c r="L251" s="47">
        <v>0</v>
      </c>
      <c r="M251" s="7">
        <v>0</v>
      </c>
      <c r="N251" s="46">
        <f t="shared" si="633"/>
        <v>0</v>
      </c>
      <c r="O251" s="47">
        <v>0</v>
      </c>
      <c r="P251" s="7">
        <v>0</v>
      </c>
      <c r="Q251" s="46">
        <f t="shared" si="634"/>
        <v>0</v>
      </c>
      <c r="R251" s="47">
        <v>0</v>
      </c>
      <c r="S251" s="7">
        <v>0</v>
      </c>
      <c r="T251" s="46">
        <f t="shared" si="635"/>
        <v>0</v>
      </c>
      <c r="U251" s="47">
        <v>0</v>
      </c>
      <c r="V251" s="7">
        <v>0</v>
      </c>
      <c r="W251" s="46">
        <f t="shared" si="636"/>
        <v>0</v>
      </c>
      <c r="X251" s="47">
        <v>0</v>
      </c>
      <c r="Y251" s="7">
        <v>0</v>
      </c>
      <c r="Z251" s="46">
        <f t="shared" si="637"/>
        <v>0</v>
      </c>
      <c r="AA251" s="47">
        <v>0</v>
      </c>
      <c r="AB251" s="7">
        <v>0</v>
      </c>
      <c r="AC251" s="46">
        <f t="shared" si="638"/>
        <v>0</v>
      </c>
      <c r="AD251" s="47">
        <v>0</v>
      </c>
      <c r="AE251" s="7">
        <v>0</v>
      </c>
      <c r="AF251" s="46">
        <f t="shared" si="639"/>
        <v>0</v>
      </c>
      <c r="AG251" s="47">
        <v>0</v>
      </c>
      <c r="AH251" s="7">
        <v>0</v>
      </c>
      <c r="AI251" s="46">
        <f t="shared" si="640"/>
        <v>0</v>
      </c>
      <c r="AJ251" s="47">
        <v>0</v>
      </c>
      <c r="AK251" s="7">
        <v>0</v>
      </c>
      <c r="AL251" s="46">
        <f t="shared" si="641"/>
        <v>0</v>
      </c>
      <c r="AM251" s="82">
        <v>1.0970000000000001E-2</v>
      </c>
      <c r="AN251" s="7">
        <v>0.97699999999999998</v>
      </c>
      <c r="AO251" s="46">
        <f t="shared" si="642"/>
        <v>89061.075660893344</v>
      </c>
      <c r="AP251" s="47">
        <v>0</v>
      </c>
      <c r="AQ251" s="7">
        <v>0</v>
      </c>
      <c r="AR251" s="46">
        <f t="shared" si="643"/>
        <v>0</v>
      </c>
      <c r="AS251" s="47">
        <v>0</v>
      </c>
      <c r="AT251" s="7">
        <v>0</v>
      </c>
      <c r="AU251" s="46">
        <f t="shared" si="644"/>
        <v>0</v>
      </c>
      <c r="AV251" s="82">
        <v>3.94442</v>
      </c>
      <c r="AW251" s="7">
        <v>169.929</v>
      </c>
      <c r="AX251" s="46">
        <f t="shared" si="645"/>
        <v>43080.858529264129</v>
      </c>
      <c r="AY251" s="47">
        <v>0</v>
      </c>
      <c r="AZ251" s="7">
        <v>0</v>
      </c>
      <c r="BA251" s="46">
        <f t="shared" si="646"/>
        <v>0</v>
      </c>
      <c r="BB251" s="47">
        <v>0</v>
      </c>
      <c r="BC251" s="7">
        <v>0</v>
      </c>
      <c r="BD251" s="46">
        <f t="shared" si="647"/>
        <v>0</v>
      </c>
      <c r="BE251" s="47">
        <v>0</v>
      </c>
      <c r="BF251" s="7">
        <v>0</v>
      </c>
      <c r="BG251" s="46">
        <f t="shared" si="648"/>
        <v>0</v>
      </c>
      <c r="BH251" s="47">
        <v>0</v>
      </c>
      <c r="BI251" s="7">
        <v>0</v>
      </c>
      <c r="BJ251" s="46">
        <f t="shared" si="649"/>
        <v>0</v>
      </c>
      <c r="BK251" s="47">
        <v>0</v>
      </c>
      <c r="BL251" s="7">
        <v>0</v>
      </c>
      <c r="BM251" s="46">
        <f t="shared" si="650"/>
        <v>0</v>
      </c>
      <c r="BN251" s="47">
        <v>0</v>
      </c>
      <c r="BO251" s="7">
        <v>0</v>
      </c>
      <c r="BP251" s="46">
        <f t="shared" si="651"/>
        <v>0</v>
      </c>
      <c r="BQ251" s="47">
        <v>0</v>
      </c>
      <c r="BR251" s="7">
        <v>0</v>
      </c>
      <c r="BS251" s="46">
        <f t="shared" si="652"/>
        <v>0</v>
      </c>
      <c r="BT251" s="47">
        <v>0</v>
      </c>
      <c r="BU251" s="7">
        <v>0</v>
      </c>
      <c r="BV251" s="46">
        <f t="shared" si="653"/>
        <v>0</v>
      </c>
      <c r="BW251" s="47">
        <v>0</v>
      </c>
      <c r="BX251" s="7">
        <v>0</v>
      </c>
      <c r="BY251" s="46">
        <f t="shared" si="654"/>
        <v>0</v>
      </c>
      <c r="BZ251" s="16">
        <f t="shared" si="656"/>
        <v>11.126000000000001</v>
      </c>
      <c r="CA251" s="17">
        <f t="shared" si="657"/>
        <v>558.91</v>
      </c>
    </row>
    <row r="252" spans="1:79" ht="15" thickBot="1" x14ac:dyDescent="0.35">
      <c r="A252" s="65"/>
      <c r="B252" s="73" t="s">
        <v>17</v>
      </c>
      <c r="C252" s="74">
        <f t="shared" ref="C252:D252" si="659">SUM(C240:C251)</f>
        <v>0</v>
      </c>
      <c r="D252" s="75">
        <f t="shared" si="659"/>
        <v>0</v>
      </c>
      <c r="E252" s="71"/>
      <c r="F252" s="74">
        <f t="shared" ref="F252:G252" si="660">SUM(F240:F251)</f>
        <v>0</v>
      </c>
      <c r="G252" s="75">
        <f t="shared" si="660"/>
        <v>0</v>
      </c>
      <c r="H252" s="71"/>
      <c r="I252" s="74">
        <f t="shared" ref="I252:J252" si="661">SUM(I240:I251)</f>
        <v>7.1706099999999999</v>
      </c>
      <c r="J252" s="75">
        <f t="shared" si="661"/>
        <v>388.00400000000002</v>
      </c>
      <c r="K252" s="71"/>
      <c r="L252" s="74">
        <f t="shared" ref="L252:M252" si="662">SUM(L240:L251)</f>
        <v>0</v>
      </c>
      <c r="M252" s="75">
        <f t="shared" si="662"/>
        <v>0</v>
      </c>
      <c r="N252" s="71"/>
      <c r="O252" s="74">
        <f t="shared" ref="O252:P252" si="663">SUM(O240:O251)</f>
        <v>0</v>
      </c>
      <c r="P252" s="75">
        <f t="shared" si="663"/>
        <v>0</v>
      </c>
      <c r="Q252" s="71"/>
      <c r="R252" s="74">
        <f t="shared" ref="R252:S252" si="664">SUM(R240:R251)</f>
        <v>0</v>
      </c>
      <c r="S252" s="75">
        <f t="shared" si="664"/>
        <v>0</v>
      </c>
      <c r="T252" s="71"/>
      <c r="U252" s="74">
        <f t="shared" ref="U252:V252" si="665">SUM(U240:U251)</f>
        <v>1.98</v>
      </c>
      <c r="V252" s="75">
        <f t="shared" si="665"/>
        <v>45.126000000000005</v>
      </c>
      <c r="W252" s="71"/>
      <c r="X252" s="74">
        <f t="shared" ref="X252:Y252" si="666">SUM(X240:X251)</f>
        <v>0</v>
      </c>
      <c r="Y252" s="75">
        <f t="shared" si="666"/>
        <v>0</v>
      </c>
      <c r="Z252" s="71"/>
      <c r="AA252" s="74">
        <f t="shared" ref="AA252:AB252" si="667">SUM(AA240:AA251)</f>
        <v>0</v>
      </c>
      <c r="AB252" s="75">
        <f t="shared" si="667"/>
        <v>0</v>
      </c>
      <c r="AC252" s="71"/>
      <c r="AD252" s="74">
        <f t="shared" ref="AD252:AE252" si="668">SUM(AD240:AD251)</f>
        <v>0</v>
      </c>
      <c r="AE252" s="75">
        <f t="shared" si="668"/>
        <v>0</v>
      </c>
      <c r="AF252" s="71"/>
      <c r="AG252" s="74">
        <f t="shared" ref="AG252:AH252" si="669">SUM(AG240:AG251)</f>
        <v>0.02</v>
      </c>
      <c r="AH252" s="75">
        <f t="shared" si="669"/>
        <v>0.216</v>
      </c>
      <c r="AI252" s="71"/>
      <c r="AJ252" s="74">
        <f t="shared" ref="AJ252:AK252" si="670">SUM(AJ240:AJ251)</f>
        <v>0</v>
      </c>
      <c r="AK252" s="75">
        <f t="shared" si="670"/>
        <v>0</v>
      </c>
      <c r="AL252" s="71"/>
      <c r="AM252" s="74">
        <f t="shared" ref="AM252:AN252" si="671">SUM(AM240:AM251)</f>
        <v>0.43783999999999995</v>
      </c>
      <c r="AN252" s="75">
        <f t="shared" si="671"/>
        <v>30.941000000000003</v>
      </c>
      <c r="AO252" s="71"/>
      <c r="AP252" s="74">
        <f t="shared" ref="AP252:AQ252" si="672">SUM(AP240:AP251)</f>
        <v>0</v>
      </c>
      <c r="AQ252" s="75">
        <f t="shared" si="672"/>
        <v>0</v>
      </c>
      <c r="AR252" s="71"/>
      <c r="AS252" s="74">
        <f t="shared" ref="AS252:AT252" si="673">SUM(AS240:AS251)</f>
        <v>0</v>
      </c>
      <c r="AT252" s="75">
        <f t="shared" si="673"/>
        <v>0</v>
      </c>
      <c r="AU252" s="71"/>
      <c r="AV252" s="74">
        <f t="shared" ref="AV252:AW252" si="674">SUM(AV240:AV251)</f>
        <v>4.4759099999999998</v>
      </c>
      <c r="AW252" s="75">
        <f t="shared" si="674"/>
        <v>195.15100000000001</v>
      </c>
      <c r="AX252" s="71"/>
      <c r="AY252" s="74">
        <f t="shared" ref="AY252:AZ252" si="675">SUM(AY240:AY251)</f>
        <v>0</v>
      </c>
      <c r="AZ252" s="75">
        <f t="shared" si="675"/>
        <v>0</v>
      </c>
      <c r="BA252" s="71"/>
      <c r="BB252" s="74">
        <f t="shared" ref="BB252:BC252" si="676">SUM(BB240:BB251)</f>
        <v>0</v>
      </c>
      <c r="BC252" s="75">
        <f t="shared" si="676"/>
        <v>0</v>
      </c>
      <c r="BD252" s="71"/>
      <c r="BE252" s="74">
        <f t="shared" ref="BE252:BF252" si="677">SUM(BE240:BE251)</f>
        <v>0</v>
      </c>
      <c r="BF252" s="75">
        <f t="shared" si="677"/>
        <v>0</v>
      </c>
      <c r="BG252" s="71"/>
      <c r="BH252" s="74">
        <f t="shared" ref="BH252:BI252" si="678">SUM(BH240:BH251)</f>
        <v>0</v>
      </c>
      <c r="BI252" s="75">
        <f t="shared" si="678"/>
        <v>0</v>
      </c>
      <c r="BJ252" s="71"/>
      <c r="BK252" s="74">
        <f t="shared" ref="BK252:BL252" si="679">SUM(BK240:BK251)</f>
        <v>0</v>
      </c>
      <c r="BL252" s="75">
        <f t="shared" si="679"/>
        <v>0</v>
      </c>
      <c r="BM252" s="71"/>
      <c r="BN252" s="74">
        <f t="shared" ref="BN252:BO252" si="680">SUM(BN240:BN251)</f>
        <v>0</v>
      </c>
      <c r="BO252" s="75">
        <f t="shared" si="680"/>
        <v>0</v>
      </c>
      <c r="BP252" s="71"/>
      <c r="BQ252" s="74">
        <f t="shared" ref="BQ252:BR252" si="681">SUM(BQ240:BQ251)</f>
        <v>0</v>
      </c>
      <c r="BR252" s="75">
        <f t="shared" si="681"/>
        <v>0</v>
      </c>
      <c r="BS252" s="71"/>
      <c r="BT252" s="74">
        <f t="shared" ref="BT252:BU252" si="682">SUM(BT240:BT251)</f>
        <v>0</v>
      </c>
      <c r="BU252" s="75">
        <f t="shared" si="682"/>
        <v>0</v>
      </c>
      <c r="BV252" s="71"/>
      <c r="BW252" s="74">
        <f t="shared" ref="BW252:BX252" si="683">SUM(BW240:BW251)</f>
        <v>140.38454000000002</v>
      </c>
      <c r="BX252" s="75">
        <f t="shared" si="683"/>
        <v>4761.5</v>
      </c>
      <c r="BY252" s="71"/>
      <c r="BZ252" s="42">
        <f t="shared" si="656"/>
        <v>154.46890000000002</v>
      </c>
      <c r="CA252" s="43">
        <f t="shared" si="657"/>
        <v>5420.9380000000001</v>
      </c>
    </row>
    <row r="253" spans="1:79" x14ac:dyDescent="0.3">
      <c r="A253" s="60">
        <v>2025</v>
      </c>
      <c r="B253" s="56" t="s">
        <v>5</v>
      </c>
      <c r="C253" s="47">
        <v>0</v>
      </c>
      <c r="D253" s="7">
        <v>0</v>
      </c>
      <c r="E253" s="46">
        <f>IF(C253=0,0,D253/C253*1000)</f>
        <v>0</v>
      </c>
      <c r="F253" s="47">
        <v>0</v>
      </c>
      <c r="G253" s="7">
        <v>0</v>
      </c>
      <c r="H253" s="46">
        <f t="shared" ref="H253:H264" si="684">IF(F253=0,0,G253/F253*1000)</f>
        <v>0</v>
      </c>
      <c r="I253" s="47">
        <v>0</v>
      </c>
      <c r="J253" s="7">
        <v>0</v>
      </c>
      <c r="K253" s="46">
        <f t="shared" ref="K253:K264" si="685">IF(I253=0,0,J253/I253*1000)</f>
        <v>0</v>
      </c>
      <c r="L253" s="47">
        <v>0</v>
      </c>
      <c r="M253" s="7">
        <v>0</v>
      </c>
      <c r="N253" s="46">
        <f t="shared" ref="N253:N264" si="686">IF(L253=0,0,M253/L253*1000)</f>
        <v>0</v>
      </c>
      <c r="O253" s="47">
        <v>0</v>
      </c>
      <c r="P253" s="7">
        <v>0</v>
      </c>
      <c r="Q253" s="46">
        <f t="shared" ref="Q253:Q264" si="687">IF(O253=0,0,P253/O253*1000)</f>
        <v>0</v>
      </c>
      <c r="R253" s="47">
        <v>0</v>
      </c>
      <c r="S253" s="7">
        <v>0</v>
      </c>
      <c r="T253" s="46">
        <f t="shared" ref="T253:T264" si="688">IF(R253=0,0,S253/R253*1000)</f>
        <v>0</v>
      </c>
      <c r="U253" s="47">
        <v>0</v>
      </c>
      <c r="V253" s="7">
        <v>0</v>
      </c>
      <c r="W253" s="46">
        <f t="shared" ref="W253:W264" si="689">IF(U253=0,0,V253/U253*1000)</f>
        <v>0</v>
      </c>
      <c r="X253" s="47">
        <v>0</v>
      </c>
      <c r="Y253" s="7">
        <v>0</v>
      </c>
      <c r="Z253" s="46">
        <f t="shared" ref="Z253:Z264" si="690">IF(X253=0,0,Y253/X253*1000)</f>
        <v>0</v>
      </c>
      <c r="AA253" s="47">
        <v>0</v>
      </c>
      <c r="AB253" s="7">
        <v>0</v>
      </c>
      <c r="AC253" s="46">
        <f t="shared" ref="AC253:AC264" si="691">IF(AA253=0,0,AB253/AA253*1000)</f>
        <v>0</v>
      </c>
      <c r="AD253" s="47">
        <v>0</v>
      </c>
      <c r="AE253" s="7">
        <v>0</v>
      </c>
      <c r="AF253" s="46">
        <f t="shared" ref="AF253:AF264" si="692">IF(AD253=0,0,AE253/AD253*1000)</f>
        <v>0</v>
      </c>
      <c r="AG253" s="47">
        <v>0</v>
      </c>
      <c r="AH253" s="7">
        <v>0</v>
      </c>
      <c r="AI253" s="46">
        <f t="shared" ref="AI253:AI264" si="693">IF(AG253=0,0,AH253/AG253*1000)</f>
        <v>0</v>
      </c>
      <c r="AJ253" s="47">
        <v>0</v>
      </c>
      <c r="AK253" s="7">
        <v>0</v>
      </c>
      <c r="AL253" s="46">
        <f t="shared" ref="AL253:AL264" si="694">IF(AJ253=0,0,AK253/AJ253*1000)</f>
        <v>0</v>
      </c>
      <c r="AM253" s="47">
        <v>0</v>
      </c>
      <c r="AN253" s="7">
        <v>0</v>
      </c>
      <c r="AO253" s="46">
        <f t="shared" ref="AO253:AO264" si="695">IF(AM253=0,0,AN253/AM253*1000)</f>
        <v>0</v>
      </c>
      <c r="AP253" s="47">
        <v>0</v>
      </c>
      <c r="AQ253" s="7">
        <v>0</v>
      </c>
      <c r="AR253" s="46">
        <f t="shared" ref="AR253:AR264" si="696">IF(AP253=0,0,AQ253/AP253*1000)</f>
        <v>0</v>
      </c>
      <c r="AS253" s="47">
        <v>0</v>
      </c>
      <c r="AT253" s="7">
        <v>0</v>
      </c>
      <c r="AU253" s="46">
        <f t="shared" ref="AU253:AU264" si="697">IF(AS253=0,0,AT253/AS253*1000)</f>
        <v>0</v>
      </c>
      <c r="AV253" s="47">
        <v>0</v>
      </c>
      <c r="AW253" s="7">
        <v>0</v>
      </c>
      <c r="AX253" s="46">
        <f t="shared" ref="AX253:AX264" si="698">IF(AV253=0,0,AW253/AV253*1000)</f>
        <v>0</v>
      </c>
      <c r="AY253" s="47">
        <v>0</v>
      </c>
      <c r="AZ253" s="7">
        <v>0</v>
      </c>
      <c r="BA253" s="46">
        <f t="shared" ref="BA253:BA264" si="699">IF(AY253=0,0,AZ253/AY253*1000)</f>
        <v>0</v>
      </c>
      <c r="BB253" s="47">
        <v>0</v>
      </c>
      <c r="BC253" s="7">
        <v>0</v>
      </c>
      <c r="BD253" s="46">
        <f t="shared" ref="BD253:BD264" si="700">IF(BB253=0,0,BC253/BB253*1000)</f>
        <v>0</v>
      </c>
      <c r="BE253" s="47">
        <v>0</v>
      </c>
      <c r="BF253" s="7">
        <v>0</v>
      </c>
      <c r="BG253" s="46">
        <f t="shared" ref="BG253:BG264" si="701">IF(BE253=0,0,BF253/BE253*1000)</f>
        <v>0</v>
      </c>
      <c r="BH253" s="47">
        <v>0</v>
      </c>
      <c r="BI253" s="7">
        <v>0</v>
      </c>
      <c r="BJ253" s="46">
        <f t="shared" ref="BJ253:BJ264" si="702">IF(BH253=0,0,BI253/BH253*1000)</f>
        <v>0</v>
      </c>
      <c r="BK253" s="47">
        <v>0</v>
      </c>
      <c r="BL253" s="7">
        <v>0</v>
      </c>
      <c r="BM253" s="46">
        <f t="shared" ref="BM253:BM264" si="703">IF(BK253=0,0,BL253/BK253*1000)</f>
        <v>0</v>
      </c>
      <c r="BN253" s="47">
        <v>0</v>
      </c>
      <c r="BO253" s="7">
        <v>0</v>
      </c>
      <c r="BP253" s="46">
        <f t="shared" ref="BP253:BP264" si="704">IF(BN253=0,0,BO253/BN253*1000)</f>
        <v>0</v>
      </c>
      <c r="BQ253" s="47">
        <v>0</v>
      </c>
      <c r="BR253" s="7">
        <v>0</v>
      </c>
      <c r="BS253" s="46">
        <f t="shared" ref="BS253:BS264" si="705">IF(BQ253=0,0,BR253/BQ253*1000)</f>
        <v>0</v>
      </c>
      <c r="BT253" s="47">
        <v>0</v>
      </c>
      <c r="BU253" s="7">
        <v>0</v>
      </c>
      <c r="BV253" s="46">
        <f t="shared" ref="BV253:BV264" si="706">IF(BT253=0,0,BU253/BT253*1000)</f>
        <v>0</v>
      </c>
      <c r="BW253" s="82">
        <v>0.04</v>
      </c>
      <c r="BX253" s="7">
        <v>1.8</v>
      </c>
      <c r="BY253" s="46">
        <f t="shared" ref="BY253:BY264" si="707">IF(BW253=0,0,BX253/BW253*1000)</f>
        <v>45000</v>
      </c>
      <c r="BZ253" s="16">
        <f>SUMIF($C$5:$BY$5,"Ton",C253:BY253)</f>
        <v>0.04</v>
      </c>
      <c r="CA253" s="17">
        <f>SUMIF($C$5:$BY$5,"F*",C253:BY253)</f>
        <v>1.8</v>
      </c>
    </row>
    <row r="254" spans="1:79" x14ac:dyDescent="0.3">
      <c r="A254" s="60">
        <v>2025</v>
      </c>
      <c r="B254" s="56" t="s">
        <v>6</v>
      </c>
      <c r="C254" s="47">
        <v>0</v>
      </c>
      <c r="D254" s="7">
        <v>0</v>
      </c>
      <c r="E254" s="46">
        <f t="shared" ref="E254:E255" si="708">IF(C254=0,0,D254/C254*1000)</f>
        <v>0</v>
      </c>
      <c r="F254" s="47">
        <v>0</v>
      </c>
      <c r="G254" s="7">
        <v>0</v>
      </c>
      <c r="H254" s="46">
        <f t="shared" si="684"/>
        <v>0</v>
      </c>
      <c r="I254" s="82">
        <v>2.78504</v>
      </c>
      <c r="J254" s="7">
        <v>127.447</v>
      </c>
      <c r="K254" s="46">
        <f t="shared" si="685"/>
        <v>45761.281705110167</v>
      </c>
      <c r="L254" s="47">
        <v>0</v>
      </c>
      <c r="M254" s="7">
        <v>0</v>
      </c>
      <c r="N254" s="46">
        <f t="shared" si="686"/>
        <v>0</v>
      </c>
      <c r="O254" s="47">
        <v>0</v>
      </c>
      <c r="P254" s="7">
        <v>0</v>
      </c>
      <c r="Q254" s="46">
        <f t="shared" si="687"/>
        <v>0</v>
      </c>
      <c r="R254" s="47">
        <v>0</v>
      </c>
      <c r="S254" s="7">
        <v>0</v>
      </c>
      <c r="T254" s="46">
        <f t="shared" si="688"/>
        <v>0</v>
      </c>
      <c r="U254" s="47">
        <v>0</v>
      </c>
      <c r="V254" s="7">
        <v>0</v>
      </c>
      <c r="W254" s="46">
        <f t="shared" si="689"/>
        <v>0</v>
      </c>
      <c r="X254" s="47">
        <v>0</v>
      </c>
      <c r="Y254" s="7">
        <v>0</v>
      </c>
      <c r="Z254" s="46">
        <f t="shared" si="690"/>
        <v>0</v>
      </c>
      <c r="AA254" s="47">
        <v>0</v>
      </c>
      <c r="AB254" s="7">
        <v>0</v>
      </c>
      <c r="AC254" s="46">
        <f t="shared" si="691"/>
        <v>0</v>
      </c>
      <c r="AD254" s="47">
        <v>0</v>
      </c>
      <c r="AE254" s="7">
        <v>0</v>
      </c>
      <c r="AF254" s="46">
        <f t="shared" si="692"/>
        <v>0</v>
      </c>
      <c r="AG254" s="47">
        <v>0</v>
      </c>
      <c r="AH254" s="7">
        <v>0</v>
      </c>
      <c r="AI254" s="46">
        <f t="shared" si="693"/>
        <v>0</v>
      </c>
      <c r="AJ254" s="47">
        <v>0</v>
      </c>
      <c r="AK254" s="7">
        <v>0</v>
      </c>
      <c r="AL254" s="46">
        <f t="shared" si="694"/>
        <v>0</v>
      </c>
      <c r="AM254" s="47">
        <v>0</v>
      </c>
      <c r="AN254" s="7">
        <v>0</v>
      </c>
      <c r="AO254" s="46">
        <f t="shared" si="695"/>
        <v>0</v>
      </c>
      <c r="AP254" s="47">
        <v>0</v>
      </c>
      <c r="AQ254" s="7">
        <v>0</v>
      </c>
      <c r="AR254" s="46">
        <f t="shared" si="696"/>
        <v>0</v>
      </c>
      <c r="AS254" s="47">
        <v>0</v>
      </c>
      <c r="AT254" s="7">
        <v>0</v>
      </c>
      <c r="AU254" s="46">
        <f t="shared" si="697"/>
        <v>0</v>
      </c>
      <c r="AV254" s="82">
        <v>7.1891300000000005</v>
      </c>
      <c r="AW254" s="7">
        <v>299.92500000000001</v>
      </c>
      <c r="AX254" s="46">
        <f t="shared" si="698"/>
        <v>41719.234455351339</v>
      </c>
      <c r="AY254" s="47">
        <v>0</v>
      </c>
      <c r="AZ254" s="7">
        <v>0</v>
      </c>
      <c r="BA254" s="46">
        <f t="shared" si="699"/>
        <v>0</v>
      </c>
      <c r="BB254" s="47">
        <v>0</v>
      </c>
      <c r="BC254" s="7">
        <v>0</v>
      </c>
      <c r="BD254" s="46">
        <f t="shared" si="700"/>
        <v>0</v>
      </c>
      <c r="BE254" s="47">
        <v>0</v>
      </c>
      <c r="BF254" s="7">
        <v>0</v>
      </c>
      <c r="BG254" s="46">
        <f t="shared" si="701"/>
        <v>0</v>
      </c>
      <c r="BH254" s="47">
        <v>0</v>
      </c>
      <c r="BI254" s="7">
        <v>0</v>
      </c>
      <c r="BJ254" s="46">
        <f t="shared" si="702"/>
        <v>0</v>
      </c>
      <c r="BK254" s="47">
        <v>0</v>
      </c>
      <c r="BL254" s="7">
        <v>0</v>
      </c>
      <c r="BM254" s="46">
        <f t="shared" si="703"/>
        <v>0</v>
      </c>
      <c r="BN254" s="47">
        <v>0</v>
      </c>
      <c r="BO254" s="7">
        <v>0</v>
      </c>
      <c r="BP254" s="46">
        <f t="shared" si="704"/>
        <v>0</v>
      </c>
      <c r="BQ254" s="47">
        <v>0</v>
      </c>
      <c r="BR254" s="7">
        <v>0</v>
      </c>
      <c r="BS254" s="46">
        <f t="shared" si="705"/>
        <v>0</v>
      </c>
      <c r="BT254" s="47">
        <v>0</v>
      </c>
      <c r="BU254" s="7">
        <v>0</v>
      </c>
      <c r="BV254" s="46">
        <f t="shared" si="706"/>
        <v>0</v>
      </c>
      <c r="BW254" s="47">
        <v>0</v>
      </c>
      <c r="BX254" s="7">
        <v>0</v>
      </c>
      <c r="BY254" s="46">
        <f t="shared" si="707"/>
        <v>0</v>
      </c>
      <c r="BZ254" s="16">
        <f t="shared" ref="BZ254:BZ265" si="709">SUMIF($C$5:$BY$5,"Ton",C254:BY254)</f>
        <v>9.9741700000000009</v>
      </c>
      <c r="CA254" s="17">
        <f t="shared" ref="CA254:CA265" si="710">SUMIF($C$5:$BY$5,"F*",C254:BY254)</f>
        <v>427.37200000000001</v>
      </c>
    </row>
    <row r="255" spans="1:79" x14ac:dyDescent="0.3">
      <c r="A255" s="60">
        <v>2025</v>
      </c>
      <c r="B255" s="56" t="s">
        <v>7</v>
      </c>
      <c r="C255" s="47">
        <v>0</v>
      </c>
      <c r="D255" s="7">
        <v>0</v>
      </c>
      <c r="E255" s="46">
        <f t="shared" si="708"/>
        <v>0</v>
      </c>
      <c r="F255" s="47">
        <v>0</v>
      </c>
      <c r="G255" s="7">
        <v>0</v>
      </c>
      <c r="H255" s="46">
        <f t="shared" si="684"/>
        <v>0</v>
      </c>
      <c r="I255" s="82">
        <v>2.4472899999999997</v>
      </c>
      <c r="J255" s="7">
        <v>113.286</v>
      </c>
      <c r="K255" s="46">
        <f t="shared" si="685"/>
        <v>46290.386509159114</v>
      </c>
      <c r="L255" s="47">
        <v>0</v>
      </c>
      <c r="M255" s="7">
        <v>0</v>
      </c>
      <c r="N255" s="46">
        <f t="shared" si="686"/>
        <v>0</v>
      </c>
      <c r="O255" s="47">
        <v>0</v>
      </c>
      <c r="P255" s="7">
        <v>0</v>
      </c>
      <c r="Q255" s="46">
        <f t="shared" si="687"/>
        <v>0</v>
      </c>
      <c r="R255" s="47">
        <v>0</v>
      </c>
      <c r="S255" s="7">
        <v>0</v>
      </c>
      <c r="T255" s="46">
        <f t="shared" si="688"/>
        <v>0</v>
      </c>
      <c r="U255" s="47">
        <v>0</v>
      </c>
      <c r="V255" s="7">
        <v>0</v>
      </c>
      <c r="W255" s="46">
        <f t="shared" si="689"/>
        <v>0</v>
      </c>
      <c r="X255" s="47">
        <v>0</v>
      </c>
      <c r="Y255" s="7">
        <v>0</v>
      </c>
      <c r="Z255" s="46">
        <f t="shared" si="690"/>
        <v>0</v>
      </c>
      <c r="AA255" s="47">
        <v>0</v>
      </c>
      <c r="AB255" s="7">
        <v>0</v>
      </c>
      <c r="AC255" s="46">
        <f t="shared" si="691"/>
        <v>0</v>
      </c>
      <c r="AD255" s="47">
        <v>0</v>
      </c>
      <c r="AE255" s="7">
        <v>0</v>
      </c>
      <c r="AF255" s="46">
        <f t="shared" si="692"/>
        <v>0</v>
      </c>
      <c r="AG255" s="47">
        <v>0</v>
      </c>
      <c r="AH255" s="7">
        <v>0</v>
      </c>
      <c r="AI255" s="46">
        <f t="shared" si="693"/>
        <v>0</v>
      </c>
      <c r="AJ255" s="47">
        <v>0</v>
      </c>
      <c r="AK255" s="7">
        <v>0</v>
      </c>
      <c r="AL255" s="46">
        <f t="shared" si="694"/>
        <v>0</v>
      </c>
      <c r="AM255" s="47">
        <v>0</v>
      </c>
      <c r="AN255" s="7">
        <v>0</v>
      </c>
      <c r="AO255" s="46">
        <f t="shared" si="695"/>
        <v>0</v>
      </c>
      <c r="AP255" s="47">
        <v>0</v>
      </c>
      <c r="AQ255" s="7">
        <v>0</v>
      </c>
      <c r="AR255" s="46">
        <f t="shared" si="696"/>
        <v>0</v>
      </c>
      <c r="AS255" s="47">
        <v>0</v>
      </c>
      <c r="AT255" s="7">
        <v>0</v>
      </c>
      <c r="AU255" s="46">
        <f t="shared" si="697"/>
        <v>0</v>
      </c>
      <c r="AV255" s="82">
        <v>6.0880700000000001</v>
      </c>
      <c r="AW255" s="7">
        <v>284.50299999999999</v>
      </c>
      <c r="AX255" s="46">
        <f t="shared" si="698"/>
        <v>46731.230094266321</v>
      </c>
      <c r="AY255" s="47">
        <v>0</v>
      </c>
      <c r="AZ255" s="7">
        <v>0</v>
      </c>
      <c r="BA255" s="46">
        <f t="shared" si="699"/>
        <v>0</v>
      </c>
      <c r="BB255" s="47">
        <v>0</v>
      </c>
      <c r="BC255" s="7">
        <v>0</v>
      </c>
      <c r="BD255" s="46">
        <f t="shared" si="700"/>
        <v>0</v>
      </c>
      <c r="BE255" s="47">
        <v>0</v>
      </c>
      <c r="BF255" s="7">
        <v>0</v>
      </c>
      <c r="BG255" s="46">
        <f t="shared" si="701"/>
        <v>0</v>
      </c>
      <c r="BH255" s="47">
        <v>0</v>
      </c>
      <c r="BI255" s="7">
        <v>0</v>
      </c>
      <c r="BJ255" s="46">
        <f t="shared" si="702"/>
        <v>0</v>
      </c>
      <c r="BK255" s="47">
        <v>0</v>
      </c>
      <c r="BL255" s="7">
        <v>0</v>
      </c>
      <c r="BM255" s="46">
        <f t="shared" si="703"/>
        <v>0</v>
      </c>
      <c r="BN255" s="47">
        <v>0</v>
      </c>
      <c r="BO255" s="7">
        <v>0</v>
      </c>
      <c r="BP255" s="46">
        <f t="shared" si="704"/>
        <v>0</v>
      </c>
      <c r="BQ255" s="47">
        <v>0</v>
      </c>
      <c r="BR255" s="7">
        <v>0</v>
      </c>
      <c r="BS255" s="46">
        <f t="shared" si="705"/>
        <v>0</v>
      </c>
      <c r="BT255" s="47">
        <v>0</v>
      </c>
      <c r="BU255" s="7">
        <v>0</v>
      </c>
      <c r="BV255" s="46">
        <f t="shared" si="706"/>
        <v>0</v>
      </c>
      <c r="BW255" s="82">
        <v>27</v>
      </c>
      <c r="BX255" s="7">
        <v>1244.7</v>
      </c>
      <c r="BY255" s="46">
        <f t="shared" si="707"/>
        <v>46100</v>
      </c>
      <c r="BZ255" s="16">
        <f t="shared" si="709"/>
        <v>35.535359999999997</v>
      </c>
      <c r="CA255" s="17">
        <f t="shared" si="710"/>
        <v>1642.489</v>
      </c>
    </row>
    <row r="256" spans="1:79" x14ac:dyDescent="0.3">
      <c r="A256" s="60">
        <v>2025</v>
      </c>
      <c r="B256" s="56" t="s">
        <v>8</v>
      </c>
      <c r="C256" s="47">
        <v>0</v>
      </c>
      <c r="D256" s="7">
        <v>0</v>
      </c>
      <c r="E256" s="46">
        <f>IF(C256=0,0,D256/C256*1000)</f>
        <v>0</v>
      </c>
      <c r="F256" s="47">
        <v>0</v>
      </c>
      <c r="G256" s="7">
        <v>0</v>
      </c>
      <c r="H256" s="46">
        <f t="shared" si="684"/>
        <v>0</v>
      </c>
      <c r="I256" s="47">
        <v>0</v>
      </c>
      <c r="J256" s="7">
        <v>0</v>
      </c>
      <c r="K256" s="46">
        <f t="shared" si="685"/>
        <v>0</v>
      </c>
      <c r="L256" s="47">
        <v>0</v>
      </c>
      <c r="M256" s="7">
        <v>0</v>
      </c>
      <c r="N256" s="46">
        <f t="shared" si="686"/>
        <v>0</v>
      </c>
      <c r="O256" s="47">
        <v>0</v>
      </c>
      <c r="P256" s="7">
        <v>0</v>
      </c>
      <c r="Q256" s="46">
        <f t="shared" si="687"/>
        <v>0</v>
      </c>
      <c r="R256" s="47">
        <v>0</v>
      </c>
      <c r="S256" s="7">
        <v>0</v>
      </c>
      <c r="T256" s="46">
        <f t="shared" si="688"/>
        <v>0</v>
      </c>
      <c r="U256" s="47">
        <v>0</v>
      </c>
      <c r="V256" s="7">
        <v>0</v>
      </c>
      <c r="W256" s="46">
        <f t="shared" si="689"/>
        <v>0</v>
      </c>
      <c r="X256" s="47">
        <v>0</v>
      </c>
      <c r="Y256" s="7">
        <v>0</v>
      </c>
      <c r="Z256" s="46">
        <f t="shared" si="690"/>
        <v>0</v>
      </c>
      <c r="AA256" s="47">
        <v>0</v>
      </c>
      <c r="AB256" s="7">
        <v>0</v>
      </c>
      <c r="AC256" s="46">
        <f t="shared" si="691"/>
        <v>0</v>
      </c>
      <c r="AD256" s="47">
        <v>0</v>
      </c>
      <c r="AE256" s="7">
        <v>0</v>
      </c>
      <c r="AF256" s="46">
        <f t="shared" si="692"/>
        <v>0</v>
      </c>
      <c r="AG256" s="47">
        <v>0</v>
      </c>
      <c r="AH256" s="7">
        <v>0</v>
      </c>
      <c r="AI256" s="46">
        <f t="shared" si="693"/>
        <v>0</v>
      </c>
      <c r="AJ256" s="47">
        <v>0</v>
      </c>
      <c r="AK256" s="7">
        <v>0</v>
      </c>
      <c r="AL256" s="46">
        <f t="shared" si="694"/>
        <v>0</v>
      </c>
      <c r="AM256" s="47">
        <v>0</v>
      </c>
      <c r="AN256" s="7">
        <v>0</v>
      </c>
      <c r="AO256" s="46">
        <f t="shared" si="695"/>
        <v>0</v>
      </c>
      <c r="AP256" s="47">
        <v>0</v>
      </c>
      <c r="AQ256" s="7">
        <v>0</v>
      </c>
      <c r="AR256" s="46">
        <f t="shared" si="696"/>
        <v>0</v>
      </c>
      <c r="AS256" s="47">
        <v>0</v>
      </c>
      <c r="AT256" s="7">
        <v>0</v>
      </c>
      <c r="AU256" s="46">
        <f t="shared" si="697"/>
        <v>0</v>
      </c>
      <c r="AV256" s="47">
        <v>0</v>
      </c>
      <c r="AW256" s="7">
        <v>0</v>
      </c>
      <c r="AX256" s="46">
        <f t="shared" si="698"/>
        <v>0</v>
      </c>
      <c r="AY256" s="47">
        <v>0</v>
      </c>
      <c r="AZ256" s="7">
        <v>0</v>
      </c>
      <c r="BA256" s="46">
        <f t="shared" si="699"/>
        <v>0</v>
      </c>
      <c r="BB256" s="47">
        <v>0</v>
      </c>
      <c r="BC256" s="7">
        <v>0</v>
      </c>
      <c r="BD256" s="46">
        <f t="shared" si="700"/>
        <v>0</v>
      </c>
      <c r="BE256" s="47">
        <v>0</v>
      </c>
      <c r="BF256" s="7">
        <v>0</v>
      </c>
      <c r="BG256" s="46">
        <f t="shared" si="701"/>
        <v>0</v>
      </c>
      <c r="BH256" s="47">
        <v>0</v>
      </c>
      <c r="BI256" s="7">
        <v>0</v>
      </c>
      <c r="BJ256" s="46">
        <f t="shared" si="702"/>
        <v>0</v>
      </c>
      <c r="BK256" s="47">
        <v>0</v>
      </c>
      <c r="BL256" s="7">
        <v>0</v>
      </c>
      <c r="BM256" s="46">
        <f t="shared" si="703"/>
        <v>0</v>
      </c>
      <c r="BN256" s="47">
        <v>0</v>
      </c>
      <c r="BO256" s="7">
        <v>0</v>
      </c>
      <c r="BP256" s="46">
        <f t="shared" si="704"/>
        <v>0</v>
      </c>
      <c r="BQ256" s="47">
        <v>0</v>
      </c>
      <c r="BR256" s="7">
        <v>0</v>
      </c>
      <c r="BS256" s="46">
        <f t="shared" si="705"/>
        <v>0</v>
      </c>
      <c r="BT256" s="47">
        <v>0</v>
      </c>
      <c r="BU256" s="7">
        <v>0</v>
      </c>
      <c r="BV256" s="46">
        <f t="shared" si="706"/>
        <v>0</v>
      </c>
      <c r="BW256" s="47">
        <v>0</v>
      </c>
      <c r="BX256" s="7">
        <v>0</v>
      </c>
      <c r="BY256" s="46">
        <f t="shared" si="707"/>
        <v>0</v>
      </c>
      <c r="BZ256" s="16">
        <f t="shared" si="709"/>
        <v>0</v>
      </c>
      <c r="CA256" s="17">
        <f t="shared" si="710"/>
        <v>0</v>
      </c>
    </row>
    <row r="257" spans="1:79" x14ac:dyDescent="0.3">
      <c r="A257" s="60">
        <v>2025</v>
      </c>
      <c r="B257" s="46" t="s">
        <v>9</v>
      </c>
      <c r="C257" s="47">
        <v>0</v>
      </c>
      <c r="D257" s="7">
        <v>0</v>
      </c>
      <c r="E257" s="46">
        <f t="shared" ref="E257:E264" si="711">IF(C257=0,0,D257/C257*1000)</f>
        <v>0</v>
      </c>
      <c r="F257" s="47">
        <v>0</v>
      </c>
      <c r="G257" s="7">
        <v>0</v>
      </c>
      <c r="H257" s="46">
        <f t="shared" si="684"/>
        <v>0</v>
      </c>
      <c r="I257" s="47">
        <v>0</v>
      </c>
      <c r="J257" s="7">
        <v>0</v>
      </c>
      <c r="K257" s="46">
        <f t="shared" si="685"/>
        <v>0</v>
      </c>
      <c r="L257" s="47">
        <v>0</v>
      </c>
      <c r="M257" s="7">
        <v>0</v>
      </c>
      <c r="N257" s="46">
        <f t="shared" si="686"/>
        <v>0</v>
      </c>
      <c r="O257" s="47">
        <v>0</v>
      </c>
      <c r="P257" s="7">
        <v>0</v>
      </c>
      <c r="Q257" s="46">
        <f t="shared" si="687"/>
        <v>0</v>
      </c>
      <c r="R257" s="47">
        <v>0</v>
      </c>
      <c r="S257" s="7">
        <v>0</v>
      </c>
      <c r="T257" s="46">
        <f t="shared" si="688"/>
        <v>0</v>
      </c>
      <c r="U257" s="47">
        <v>0</v>
      </c>
      <c r="V257" s="7">
        <v>0</v>
      </c>
      <c r="W257" s="46">
        <f t="shared" si="689"/>
        <v>0</v>
      </c>
      <c r="X257" s="47">
        <v>0</v>
      </c>
      <c r="Y257" s="7">
        <v>0</v>
      </c>
      <c r="Z257" s="46">
        <f t="shared" si="690"/>
        <v>0</v>
      </c>
      <c r="AA257" s="47">
        <v>0</v>
      </c>
      <c r="AB257" s="7">
        <v>0</v>
      </c>
      <c r="AC257" s="46">
        <f t="shared" si="691"/>
        <v>0</v>
      </c>
      <c r="AD257" s="47">
        <v>0</v>
      </c>
      <c r="AE257" s="7">
        <v>0</v>
      </c>
      <c r="AF257" s="46">
        <f t="shared" si="692"/>
        <v>0</v>
      </c>
      <c r="AG257" s="47">
        <v>0</v>
      </c>
      <c r="AH257" s="7">
        <v>0</v>
      </c>
      <c r="AI257" s="46">
        <f t="shared" si="693"/>
        <v>0</v>
      </c>
      <c r="AJ257" s="47">
        <v>0</v>
      </c>
      <c r="AK257" s="7">
        <v>0</v>
      </c>
      <c r="AL257" s="46">
        <f t="shared" si="694"/>
        <v>0</v>
      </c>
      <c r="AM257" s="47">
        <v>0</v>
      </c>
      <c r="AN257" s="7">
        <v>0</v>
      </c>
      <c r="AO257" s="46">
        <f t="shared" si="695"/>
        <v>0</v>
      </c>
      <c r="AP257" s="47">
        <v>0</v>
      </c>
      <c r="AQ257" s="7">
        <v>0</v>
      </c>
      <c r="AR257" s="46">
        <f t="shared" si="696"/>
        <v>0</v>
      </c>
      <c r="AS257" s="47">
        <v>0</v>
      </c>
      <c r="AT257" s="7">
        <v>0</v>
      </c>
      <c r="AU257" s="46">
        <f t="shared" si="697"/>
        <v>0</v>
      </c>
      <c r="AV257" s="47">
        <v>0</v>
      </c>
      <c r="AW257" s="7">
        <v>0</v>
      </c>
      <c r="AX257" s="46">
        <f t="shared" si="698"/>
        <v>0</v>
      </c>
      <c r="AY257" s="47">
        <v>0</v>
      </c>
      <c r="AZ257" s="7">
        <v>0</v>
      </c>
      <c r="BA257" s="46">
        <f t="shared" si="699"/>
        <v>0</v>
      </c>
      <c r="BB257" s="47">
        <v>0</v>
      </c>
      <c r="BC257" s="7">
        <v>0</v>
      </c>
      <c r="BD257" s="46">
        <f t="shared" si="700"/>
        <v>0</v>
      </c>
      <c r="BE257" s="47">
        <v>0</v>
      </c>
      <c r="BF257" s="7">
        <v>0</v>
      </c>
      <c r="BG257" s="46">
        <f t="shared" si="701"/>
        <v>0</v>
      </c>
      <c r="BH257" s="47">
        <v>0</v>
      </c>
      <c r="BI257" s="7">
        <v>0</v>
      </c>
      <c r="BJ257" s="46">
        <f t="shared" si="702"/>
        <v>0</v>
      </c>
      <c r="BK257" s="47">
        <v>0</v>
      </c>
      <c r="BL257" s="7">
        <v>0</v>
      </c>
      <c r="BM257" s="46">
        <f t="shared" si="703"/>
        <v>0</v>
      </c>
      <c r="BN257" s="47">
        <v>0</v>
      </c>
      <c r="BO257" s="7">
        <v>0</v>
      </c>
      <c r="BP257" s="46">
        <f t="shared" si="704"/>
        <v>0</v>
      </c>
      <c r="BQ257" s="47">
        <v>0</v>
      </c>
      <c r="BR257" s="7">
        <v>0</v>
      </c>
      <c r="BS257" s="46">
        <f t="shared" si="705"/>
        <v>0</v>
      </c>
      <c r="BT257" s="47">
        <v>0</v>
      </c>
      <c r="BU257" s="7">
        <v>0</v>
      </c>
      <c r="BV257" s="46">
        <f t="shared" si="706"/>
        <v>0</v>
      </c>
      <c r="BW257" s="47">
        <v>0</v>
      </c>
      <c r="BX257" s="7">
        <v>0</v>
      </c>
      <c r="BY257" s="46">
        <f t="shared" si="707"/>
        <v>0</v>
      </c>
      <c r="BZ257" s="16">
        <f t="shared" si="709"/>
        <v>0</v>
      </c>
      <c r="CA257" s="17">
        <f t="shared" si="710"/>
        <v>0</v>
      </c>
    </row>
    <row r="258" spans="1:79" x14ac:dyDescent="0.3">
      <c r="A258" s="60">
        <v>2025</v>
      </c>
      <c r="B258" s="56" t="s">
        <v>10</v>
      </c>
      <c r="C258" s="47">
        <v>0</v>
      </c>
      <c r="D258" s="7">
        <v>0</v>
      </c>
      <c r="E258" s="46">
        <f t="shared" si="711"/>
        <v>0</v>
      </c>
      <c r="F258" s="47">
        <v>0</v>
      </c>
      <c r="G258" s="7">
        <v>0</v>
      </c>
      <c r="H258" s="46">
        <f t="shared" si="684"/>
        <v>0</v>
      </c>
      <c r="I258" s="47">
        <v>0</v>
      </c>
      <c r="J258" s="7">
        <v>0</v>
      </c>
      <c r="K258" s="46">
        <f t="shared" si="685"/>
        <v>0</v>
      </c>
      <c r="L258" s="47">
        <v>0</v>
      </c>
      <c r="M258" s="7">
        <v>0</v>
      </c>
      <c r="N258" s="46">
        <f t="shared" si="686"/>
        <v>0</v>
      </c>
      <c r="O258" s="47">
        <v>0</v>
      </c>
      <c r="P258" s="7">
        <v>0</v>
      </c>
      <c r="Q258" s="46">
        <f t="shared" si="687"/>
        <v>0</v>
      </c>
      <c r="R258" s="47">
        <v>0</v>
      </c>
      <c r="S258" s="7">
        <v>0</v>
      </c>
      <c r="T258" s="46">
        <f t="shared" si="688"/>
        <v>0</v>
      </c>
      <c r="U258" s="47">
        <v>0</v>
      </c>
      <c r="V258" s="7">
        <v>0</v>
      </c>
      <c r="W258" s="46">
        <f t="shared" si="689"/>
        <v>0</v>
      </c>
      <c r="X258" s="47">
        <v>0</v>
      </c>
      <c r="Y258" s="7">
        <v>0</v>
      </c>
      <c r="Z258" s="46">
        <f t="shared" si="690"/>
        <v>0</v>
      </c>
      <c r="AA258" s="47">
        <v>0</v>
      </c>
      <c r="AB258" s="7">
        <v>0</v>
      </c>
      <c r="AC258" s="46">
        <f t="shared" si="691"/>
        <v>0</v>
      </c>
      <c r="AD258" s="47">
        <v>0</v>
      </c>
      <c r="AE258" s="7">
        <v>0</v>
      </c>
      <c r="AF258" s="46">
        <f t="shared" si="692"/>
        <v>0</v>
      </c>
      <c r="AG258" s="47">
        <v>0</v>
      </c>
      <c r="AH258" s="7">
        <v>0</v>
      </c>
      <c r="AI258" s="46">
        <f t="shared" si="693"/>
        <v>0</v>
      </c>
      <c r="AJ258" s="47">
        <v>0</v>
      </c>
      <c r="AK258" s="7">
        <v>0</v>
      </c>
      <c r="AL258" s="46">
        <f t="shared" si="694"/>
        <v>0</v>
      </c>
      <c r="AM258" s="47">
        <v>0</v>
      </c>
      <c r="AN258" s="7">
        <v>0</v>
      </c>
      <c r="AO258" s="46">
        <f t="shared" si="695"/>
        <v>0</v>
      </c>
      <c r="AP258" s="47">
        <v>0</v>
      </c>
      <c r="AQ258" s="7">
        <v>0</v>
      </c>
      <c r="AR258" s="46">
        <f t="shared" si="696"/>
        <v>0</v>
      </c>
      <c r="AS258" s="47">
        <v>0</v>
      </c>
      <c r="AT258" s="7">
        <v>0</v>
      </c>
      <c r="AU258" s="46">
        <f t="shared" si="697"/>
        <v>0</v>
      </c>
      <c r="AV258" s="47">
        <v>0</v>
      </c>
      <c r="AW258" s="7">
        <v>0</v>
      </c>
      <c r="AX258" s="46">
        <f t="shared" si="698"/>
        <v>0</v>
      </c>
      <c r="AY258" s="47">
        <v>0</v>
      </c>
      <c r="AZ258" s="7">
        <v>0</v>
      </c>
      <c r="BA258" s="46">
        <f t="shared" si="699"/>
        <v>0</v>
      </c>
      <c r="BB258" s="47">
        <v>0</v>
      </c>
      <c r="BC258" s="7">
        <v>0</v>
      </c>
      <c r="BD258" s="46">
        <f t="shared" si="700"/>
        <v>0</v>
      </c>
      <c r="BE258" s="47">
        <v>0</v>
      </c>
      <c r="BF258" s="7">
        <v>0</v>
      </c>
      <c r="BG258" s="46">
        <f t="shared" si="701"/>
        <v>0</v>
      </c>
      <c r="BH258" s="47">
        <v>0</v>
      </c>
      <c r="BI258" s="7">
        <v>0</v>
      </c>
      <c r="BJ258" s="46">
        <f t="shared" si="702"/>
        <v>0</v>
      </c>
      <c r="BK258" s="47">
        <v>0</v>
      </c>
      <c r="BL258" s="7">
        <v>0</v>
      </c>
      <c r="BM258" s="46">
        <f t="shared" si="703"/>
        <v>0</v>
      </c>
      <c r="BN258" s="47">
        <v>0</v>
      </c>
      <c r="BO258" s="7">
        <v>0</v>
      </c>
      <c r="BP258" s="46">
        <f t="shared" si="704"/>
        <v>0</v>
      </c>
      <c r="BQ258" s="47">
        <v>0</v>
      </c>
      <c r="BR258" s="7">
        <v>0</v>
      </c>
      <c r="BS258" s="46">
        <f t="shared" si="705"/>
        <v>0</v>
      </c>
      <c r="BT258" s="47">
        <v>0</v>
      </c>
      <c r="BU258" s="7">
        <v>0</v>
      </c>
      <c r="BV258" s="46">
        <f t="shared" si="706"/>
        <v>0</v>
      </c>
      <c r="BW258" s="47">
        <v>0</v>
      </c>
      <c r="BX258" s="7">
        <v>0</v>
      </c>
      <c r="BY258" s="46">
        <f t="shared" si="707"/>
        <v>0</v>
      </c>
      <c r="BZ258" s="16">
        <f t="shared" si="709"/>
        <v>0</v>
      </c>
      <c r="CA258" s="17">
        <f t="shared" si="710"/>
        <v>0</v>
      </c>
    </row>
    <row r="259" spans="1:79" x14ac:dyDescent="0.3">
      <c r="A259" s="60">
        <v>2025</v>
      </c>
      <c r="B259" s="56" t="s">
        <v>11</v>
      </c>
      <c r="C259" s="47">
        <v>0</v>
      </c>
      <c r="D259" s="7">
        <v>0</v>
      </c>
      <c r="E259" s="46">
        <f t="shared" si="711"/>
        <v>0</v>
      </c>
      <c r="F259" s="47">
        <v>0</v>
      </c>
      <c r="G259" s="7">
        <v>0</v>
      </c>
      <c r="H259" s="46">
        <f t="shared" si="684"/>
        <v>0</v>
      </c>
      <c r="I259" s="47">
        <v>0</v>
      </c>
      <c r="J259" s="7">
        <v>0</v>
      </c>
      <c r="K259" s="46">
        <f t="shared" si="685"/>
        <v>0</v>
      </c>
      <c r="L259" s="47">
        <v>0</v>
      </c>
      <c r="M259" s="7">
        <v>0</v>
      </c>
      <c r="N259" s="46">
        <f t="shared" si="686"/>
        <v>0</v>
      </c>
      <c r="O259" s="47">
        <v>0</v>
      </c>
      <c r="P259" s="7">
        <v>0</v>
      </c>
      <c r="Q259" s="46">
        <f t="shared" si="687"/>
        <v>0</v>
      </c>
      <c r="R259" s="47">
        <v>0</v>
      </c>
      <c r="S259" s="7">
        <v>0</v>
      </c>
      <c r="T259" s="46">
        <f t="shared" si="688"/>
        <v>0</v>
      </c>
      <c r="U259" s="47">
        <v>0</v>
      </c>
      <c r="V259" s="7">
        <v>0</v>
      </c>
      <c r="W259" s="46">
        <f t="shared" si="689"/>
        <v>0</v>
      </c>
      <c r="X259" s="47">
        <v>0</v>
      </c>
      <c r="Y259" s="7">
        <v>0</v>
      </c>
      <c r="Z259" s="46">
        <f t="shared" si="690"/>
        <v>0</v>
      </c>
      <c r="AA259" s="47">
        <v>0</v>
      </c>
      <c r="AB259" s="7">
        <v>0</v>
      </c>
      <c r="AC259" s="46">
        <f t="shared" si="691"/>
        <v>0</v>
      </c>
      <c r="AD259" s="47">
        <v>0</v>
      </c>
      <c r="AE259" s="7">
        <v>0</v>
      </c>
      <c r="AF259" s="46">
        <f t="shared" si="692"/>
        <v>0</v>
      </c>
      <c r="AG259" s="47">
        <v>0</v>
      </c>
      <c r="AH259" s="7">
        <v>0</v>
      </c>
      <c r="AI259" s="46">
        <f t="shared" si="693"/>
        <v>0</v>
      </c>
      <c r="AJ259" s="47">
        <v>0</v>
      </c>
      <c r="AK259" s="7">
        <v>0</v>
      </c>
      <c r="AL259" s="46">
        <f t="shared" si="694"/>
        <v>0</v>
      </c>
      <c r="AM259" s="47">
        <v>0</v>
      </c>
      <c r="AN259" s="7">
        <v>0</v>
      </c>
      <c r="AO259" s="46">
        <f t="shared" si="695"/>
        <v>0</v>
      </c>
      <c r="AP259" s="47">
        <v>0</v>
      </c>
      <c r="AQ259" s="7">
        <v>0</v>
      </c>
      <c r="AR259" s="46">
        <f t="shared" si="696"/>
        <v>0</v>
      </c>
      <c r="AS259" s="47">
        <v>0</v>
      </c>
      <c r="AT259" s="7">
        <v>0</v>
      </c>
      <c r="AU259" s="46">
        <f t="shared" si="697"/>
        <v>0</v>
      </c>
      <c r="AV259" s="47">
        <v>0</v>
      </c>
      <c r="AW259" s="7">
        <v>0</v>
      </c>
      <c r="AX259" s="46">
        <f t="shared" si="698"/>
        <v>0</v>
      </c>
      <c r="AY259" s="47">
        <v>0</v>
      </c>
      <c r="AZ259" s="7">
        <v>0</v>
      </c>
      <c r="BA259" s="46">
        <f t="shared" si="699"/>
        <v>0</v>
      </c>
      <c r="BB259" s="47">
        <v>0</v>
      </c>
      <c r="BC259" s="7">
        <v>0</v>
      </c>
      <c r="BD259" s="46">
        <f t="shared" si="700"/>
        <v>0</v>
      </c>
      <c r="BE259" s="47">
        <v>0</v>
      </c>
      <c r="BF259" s="7">
        <v>0</v>
      </c>
      <c r="BG259" s="46">
        <f t="shared" si="701"/>
        <v>0</v>
      </c>
      <c r="BH259" s="47">
        <v>0</v>
      </c>
      <c r="BI259" s="7">
        <v>0</v>
      </c>
      <c r="BJ259" s="46">
        <f t="shared" si="702"/>
        <v>0</v>
      </c>
      <c r="BK259" s="47">
        <v>0</v>
      </c>
      <c r="BL259" s="7">
        <v>0</v>
      </c>
      <c r="BM259" s="46">
        <f t="shared" si="703"/>
        <v>0</v>
      </c>
      <c r="BN259" s="47">
        <v>0</v>
      </c>
      <c r="BO259" s="7">
        <v>0</v>
      </c>
      <c r="BP259" s="46">
        <f t="shared" si="704"/>
        <v>0</v>
      </c>
      <c r="BQ259" s="47">
        <v>0</v>
      </c>
      <c r="BR259" s="7">
        <v>0</v>
      </c>
      <c r="BS259" s="46">
        <f t="shared" si="705"/>
        <v>0</v>
      </c>
      <c r="BT259" s="47">
        <v>0</v>
      </c>
      <c r="BU259" s="7">
        <v>0</v>
      </c>
      <c r="BV259" s="46">
        <f t="shared" si="706"/>
        <v>0</v>
      </c>
      <c r="BW259" s="47">
        <v>0</v>
      </c>
      <c r="BX259" s="7">
        <v>0</v>
      </c>
      <c r="BY259" s="46">
        <f t="shared" si="707"/>
        <v>0</v>
      </c>
      <c r="BZ259" s="16">
        <f t="shared" si="709"/>
        <v>0</v>
      </c>
      <c r="CA259" s="17">
        <f t="shared" si="710"/>
        <v>0</v>
      </c>
    </row>
    <row r="260" spans="1:79" x14ac:dyDescent="0.3">
      <c r="A260" s="60">
        <v>2025</v>
      </c>
      <c r="B260" s="56" t="s">
        <v>12</v>
      </c>
      <c r="C260" s="47">
        <v>0</v>
      </c>
      <c r="D260" s="7">
        <v>0</v>
      </c>
      <c r="E260" s="46">
        <f t="shared" si="711"/>
        <v>0</v>
      </c>
      <c r="F260" s="47">
        <v>0</v>
      </c>
      <c r="G260" s="7">
        <v>0</v>
      </c>
      <c r="H260" s="46">
        <f t="shared" si="684"/>
        <v>0</v>
      </c>
      <c r="I260" s="47">
        <v>0</v>
      </c>
      <c r="J260" s="7">
        <v>0</v>
      </c>
      <c r="K260" s="46">
        <f t="shared" si="685"/>
        <v>0</v>
      </c>
      <c r="L260" s="47">
        <v>0</v>
      </c>
      <c r="M260" s="7">
        <v>0</v>
      </c>
      <c r="N260" s="46">
        <f t="shared" si="686"/>
        <v>0</v>
      </c>
      <c r="O260" s="47">
        <v>0</v>
      </c>
      <c r="P260" s="7">
        <v>0</v>
      </c>
      <c r="Q260" s="46">
        <f t="shared" si="687"/>
        <v>0</v>
      </c>
      <c r="R260" s="47">
        <v>0</v>
      </c>
      <c r="S260" s="7">
        <v>0</v>
      </c>
      <c r="T260" s="46">
        <f t="shared" si="688"/>
        <v>0</v>
      </c>
      <c r="U260" s="47">
        <v>0</v>
      </c>
      <c r="V260" s="7">
        <v>0</v>
      </c>
      <c r="W260" s="46">
        <f t="shared" si="689"/>
        <v>0</v>
      </c>
      <c r="X260" s="47">
        <v>0</v>
      </c>
      <c r="Y260" s="7">
        <v>0</v>
      </c>
      <c r="Z260" s="46">
        <f t="shared" si="690"/>
        <v>0</v>
      </c>
      <c r="AA260" s="47">
        <v>0</v>
      </c>
      <c r="AB260" s="7">
        <v>0</v>
      </c>
      <c r="AC260" s="46">
        <f t="shared" si="691"/>
        <v>0</v>
      </c>
      <c r="AD260" s="47">
        <v>0</v>
      </c>
      <c r="AE260" s="7">
        <v>0</v>
      </c>
      <c r="AF260" s="46">
        <f t="shared" si="692"/>
        <v>0</v>
      </c>
      <c r="AG260" s="47">
        <v>0</v>
      </c>
      <c r="AH260" s="7">
        <v>0</v>
      </c>
      <c r="AI260" s="46">
        <f t="shared" si="693"/>
        <v>0</v>
      </c>
      <c r="AJ260" s="47">
        <v>0</v>
      </c>
      <c r="AK260" s="7">
        <v>0</v>
      </c>
      <c r="AL260" s="46">
        <f t="shared" si="694"/>
        <v>0</v>
      </c>
      <c r="AM260" s="47">
        <v>0</v>
      </c>
      <c r="AN260" s="7">
        <v>0</v>
      </c>
      <c r="AO260" s="46">
        <f t="shared" si="695"/>
        <v>0</v>
      </c>
      <c r="AP260" s="47">
        <v>0</v>
      </c>
      <c r="AQ260" s="7">
        <v>0</v>
      </c>
      <c r="AR260" s="46">
        <f t="shared" si="696"/>
        <v>0</v>
      </c>
      <c r="AS260" s="47">
        <v>0</v>
      </c>
      <c r="AT260" s="7">
        <v>0</v>
      </c>
      <c r="AU260" s="46">
        <f t="shared" si="697"/>
        <v>0</v>
      </c>
      <c r="AV260" s="47">
        <v>0</v>
      </c>
      <c r="AW260" s="7">
        <v>0</v>
      </c>
      <c r="AX260" s="46">
        <f t="shared" si="698"/>
        <v>0</v>
      </c>
      <c r="AY260" s="47">
        <v>0</v>
      </c>
      <c r="AZ260" s="7">
        <v>0</v>
      </c>
      <c r="BA260" s="46">
        <f t="shared" si="699"/>
        <v>0</v>
      </c>
      <c r="BB260" s="47">
        <v>0</v>
      </c>
      <c r="BC260" s="7">
        <v>0</v>
      </c>
      <c r="BD260" s="46">
        <f t="shared" si="700"/>
        <v>0</v>
      </c>
      <c r="BE260" s="47">
        <v>0</v>
      </c>
      <c r="BF260" s="7">
        <v>0</v>
      </c>
      <c r="BG260" s="46">
        <f t="shared" si="701"/>
        <v>0</v>
      </c>
      <c r="BH260" s="47">
        <v>0</v>
      </c>
      <c r="BI260" s="7">
        <v>0</v>
      </c>
      <c r="BJ260" s="46">
        <f t="shared" si="702"/>
        <v>0</v>
      </c>
      <c r="BK260" s="47">
        <v>0</v>
      </c>
      <c r="BL260" s="7">
        <v>0</v>
      </c>
      <c r="BM260" s="46">
        <f t="shared" si="703"/>
        <v>0</v>
      </c>
      <c r="BN260" s="47">
        <v>0</v>
      </c>
      <c r="BO260" s="7">
        <v>0</v>
      </c>
      <c r="BP260" s="46">
        <f t="shared" si="704"/>
        <v>0</v>
      </c>
      <c r="BQ260" s="47">
        <v>0</v>
      </c>
      <c r="BR260" s="7">
        <v>0</v>
      </c>
      <c r="BS260" s="46">
        <f t="shared" si="705"/>
        <v>0</v>
      </c>
      <c r="BT260" s="47">
        <v>0</v>
      </c>
      <c r="BU260" s="7">
        <v>0</v>
      </c>
      <c r="BV260" s="46">
        <f t="shared" si="706"/>
        <v>0</v>
      </c>
      <c r="BW260" s="47">
        <v>0</v>
      </c>
      <c r="BX260" s="7">
        <v>0</v>
      </c>
      <c r="BY260" s="46">
        <f t="shared" si="707"/>
        <v>0</v>
      </c>
      <c r="BZ260" s="16">
        <f t="shared" si="709"/>
        <v>0</v>
      </c>
      <c r="CA260" s="17">
        <f t="shared" si="710"/>
        <v>0</v>
      </c>
    </row>
    <row r="261" spans="1:79" x14ac:dyDescent="0.3">
      <c r="A261" s="60">
        <v>2025</v>
      </c>
      <c r="B261" s="56" t="s">
        <v>13</v>
      </c>
      <c r="C261" s="47">
        <v>0</v>
      </c>
      <c r="D261" s="7">
        <v>0</v>
      </c>
      <c r="E261" s="46">
        <f t="shared" si="711"/>
        <v>0</v>
      </c>
      <c r="F261" s="47">
        <v>0</v>
      </c>
      <c r="G261" s="7">
        <v>0</v>
      </c>
      <c r="H261" s="46">
        <f t="shared" si="684"/>
        <v>0</v>
      </c>
      <c r="I261" s="47">
        <v>0</v>
      </c>
      <c r="J261" s="7">
        <v>0</v>
      </c>
      <c r="K261" s="46">
        <f t="shared" si="685"/>
        <v>0</v>
      </c>
      <c r="L261" s="47">
        <v>0</v>
      </c>
      <c r="M261" s="7">
        <v>0</v>
      </c>
      <c r="N261" s="46">
        <f t="shared" si="686"/>
        <v>0</v>
      </c>
      <c r="O261" s="47">
        <v>0</v>
      </c>
      <c r="P261" s="7">
        <v>0</v>
      </c>
      <c r="Q261" s="46">
        <f t="shared" si="687"/>
        <v>0</v>
      </c>
      <c r="R261" s="47">
        <v>0</v>
      </c>
      <c r="S261" s="7">
        <v>0</v>
      </c>
      <c r="T261" s="46">
        <f t="shared" si="688"/>
        <v>0</v>
      </c>
      <c r="U261" s="47">
        <v>0</v>
      </c>
      <c r="V261" s="7">
        <v>0</v>
      </c>
      <c r="W261" s="46">
        <f t="shared" si="689"/>
        <v>0</v>
      </c>
      <c r="X261" s="47">
        <v>0</v>
      </c>
      <c r="Y261" s="7">
        <v>0</v>
      </c>
      <c r="Z261" s="46">
        <f t="shared" si="690"/>
        <v>0</v>
      </c>
      <c r="AA261" s="47">
        <v>0</v>
      </c>
      <c r="AB261" s="7">
        <v>0</v>
      </c>
      <c r="AC261" s="46">
        <f t="shared" si="691"/>
        <v>0</v>
      </c>
      <c r="AD261" s="47">
        <v>0</v>
      </c>
      <c r="AE261" s="7">
        <v>0</v>
      </c>
      <c r="AF261" s="46">
        <f t="shared" si="692"/>
        <v>0</v>
      </c>
      <c r="AG261" s="47">
        <v>0</v>
      </c>
      <c r="AH261" s="7">
        <v>0</v>
      </c>
      <c r="AI261" s="46">
        <f t="shared" si="693"/>
        <v>0</v>
      </c>
      <c r="AJ261" s="47">
        <v>0</v>
      </c>
      <c r="AK261" s="7">
        <v>0</v>
      </c>
      <c r="AL261" s="46">
        <f t="shared" si="694"/>
        <v>0</v>
      </c>
      <c r="AM261" s="47">
        <v>0</v>
      </c>
      <c r="AN261" s="7">
        <v>0</v>
      </c>
      <c r="AO261" s="46">
        <f t="shared" si="695"/>
        <v>0</v>
      </c>
      <c r="AP261" s="47">
        <v>0</v>
      </c>
      <c r="AQ261" s="7">
        <v>0</v>
      </c>
      <c r="AR261" s="46">
        <f t="shared" si="696"/>
        <v>0</v>
      </c>
      <c r="AS261" s="47">
        <v>0</v>
      </c>
      <c r="AT261" s="7">
        <v>0</v>
      </c>
      <c r="AU261" s="46">
        <f t="shared" si="697"/>
        <v>0</v>
      </c>
      <c r="AV261" s="47">
        <v>0</v>
      </c>
      <c r="AW261" s="7">
        <v>0</v>
      </c>
      <c r="AX261" s="46">
        <f t="shared" si="698"/>
        <v>0</v>
      </c>
      <c r="AY261" s="47">
        <v>0</v>
      </c>
      <c r="AZ261" s="7">
        <v>0</v>
      </c>
      <c r="BA261" s="46">
        <f t="shared" si="699"/>
        <v>0</v>
      </c>
      <c r="BB261" s="47">
        <v>0</v>
      </c>
      <c r="BC261" s="7">
        <v>0</v>
      </c>
      <c r="BD261" s="46">
        <f t="shared" si="700"/>
        <v>0</v>
      </c>
      <c r="BE261" s="47">
        <v>0</v>
      </c>
      <c r="BF261" s="7">
        <v>0</v>
      </c>
      <c r="BG261" s="46">
        <f t="shared" si="701"/>
        <v>0</v>
      </c>
      <c r="BH261" s="47">
        <v>0</v>
      </c>
      <c r="BI261" s="7">
        <v>0</v>
      </c>
      <c r="BJ261" s="46">
        <f t="shared" si="702"/>
        <v>0</v>
      </c>
      <c r="BK261" s="47">
        <v>0</v>
      </c>
      <c r="BL261" s="7">
        <v>0</v>
      </c>
      <c r="BM261" s="46">
        <f t="shared" si="703"/>
        <v>0</v>
      </c>
      <c r="BN261" s="47">
        <v>0</v>
      </c>
      <c r="BO261" s="7">
        <v>0</v>
      </c>
      <c r="BP261" s="46">
        <f t="shared" si="704"/>
        <v>0</v>
      </c>
      <c r="BQ261" s="47">
        <v>0</v>
      </c>
      <c r="BR261" s="7">
        <v>0</v>
      </c>
      <c r="BS261" s="46">
        <f t="shared" si="705"/>
        <v>0</v>
      </c>
      <c r="BT261" s="47">
        <v>0</v>
      </c>
      <c r="BU261" s="7">
        <v>0</v>
      </c>
      <c r="BV261" s="46">
        <f t="shared" si="706"/>
        <v>0</v>
      </c>
      <c r="BW261" s="47">
        <v>0</v>
      </c>
      <c r="BX261" s="7">
        <v>0</v>
      </c>
      <c r="BY261" s="46">
        <f t="shared" si="707"/>
        <v>0</v>
      </c>
      <c r="BZ261" s="16">
        <f t="shared" si="709"/>
        <v>0</v>
      </c>
      <c r="CA261" s="17">
        <f t="shared" si="710"/>
        <v>0</v>
      </c>
    </row>
    <row r="262" spans="1:79" x14ac:dyDescent="0.3">
      <c r="A262" s="60">
        <v>2025</v>
      </c>
      <c r="B262" s="56" t="s">
        <v>14</v>
      </c>
      <c r="C262" s="47">
        <v>0</v>
      </c>
      <c r="D262" s="7">
        <v>0</v>
      </c>
      <c r="E262" s="46">
        <f t="shared" si="711"/>
        <v>0</v>
      </c>
      <c r="F262" s="47">
        <v>0</v>
      </c>
      <c r="G262" s="7">
        <v>0</v>
      </c>
      <c r="H262" s="46">
        <f t="shared" si="684"/>
        <v>0</v>
      </c>
      <c r="I262" s="47">
        <v>0</v>
      </c>
      <c r="J262" s="7">
        <v>0</v>
      </c>
      <c r="K262" s="46">
        <f t="shared" si="685"/>
        <v>0</v>
      </c>
      <c r="L262" s="47">
        <v>0</v>
      </c>
      <c r="M262" s="7">
        <v>0</v>
      </c>
      <c r="N262" s="46">
        <f t="shared" si="686"/>
        <v>0</v>
      </c>
      <c r="O262" s="47">
        <v>0</v>
      </c>
      <c r="P262" s="7">
        <v>0</v>
      </c>
      <c r="Q262" s="46">
        <f t="shared" si="687"/>
        <v>0</v>
      </c>
      <c r="R262" s="47">
        <v>0</v>
      </c>
      <c r="S262" s="7">
        <v>0</v>
      </c>
      <c r="T262" s="46">
        <f t="shared" si="688"/>
        <v>0</v>
      </c>
      <c r="U262" s="47">
        <v>0</v>
      </c>
      <c r="V262" s="7">
        <v>0</v>
      </c>
      <c r="W262" s="46">
        <f t="shared" si="689"/>
        <v>0</v>
      </c>
      <c r="X262" s="47">
        <v>0</v>
      </c>
      <c r="Y262" s="7">
        <v>0</v>
      </c>
      <c r="Z262" s="46">
        <f t="shared" si="690"/>
        <v>0</v>
      </c>
      <c r="AA262" s="47">
        <v>0</v>
      </c>
      <c r="AB262" s="7">
        <v>0</v>
      </c>
      <c r="AC262" s="46">
        <f t="shared" si="691"/>
        <v>0</v>
      </c>
      <c r="AD262" s="47">
        <v>0</v>
      </c>
      <c r="AE262" s="7">
        <v>0</v>
      </c>
      <c r="AF262" s="46">
        <f t="shared" si="692"/>
        <v>0</v>
      </c>
      <c r="AG262" s="47">
        <v>0</v>
      </c>
      <c r="AH262" s="7">
        <v>0</v>
      </c>
      <c r="AI262" s="46">
        <f t="shared" si="693"/>
        <v>0</v>
      </c>
      <c r="AJ262" s="47">
        <v>0</v>
      </c>
      <c r="AK262" s="7">
        <v>0</v>
      </c>
      <c r="AL262" s="46">
        <f t="shared" si="694"/>
        <v>0</v>
      </c>
      <c r="AM262" s="47">
        <v>0</v>
      </c>
      <c r="AN262" s="7">
        <v>0</v>
      </c>
      <c r="AO262" s="46">
        <f t="shared" si="695"/>
        <v>0</v>
      </c>
      <c r="AP262" s="47">
        <v>0</v>
      </c>
      <c r="AQ262" s="7">
        <v>0</v>
      </c>
      <c r="AR262" s="46">
        <f t="shared" si="696"/>
        <v>0</v>
      </c>
      <c r="AS262" s="47">
        <v>0</v>
      </c>
      <c r="AT262" s="7">
        <v>0</v>
      </c>
      <c r="AU262" s="46">
        <f t="shared" si="697"/>
        <v>0</v>
      </c>
      <c r="AV262" s="47">
        <v>0</v>
      </c>
      <c r="AW262" s="7">
        <v>0</v>
      </c>
      <c r="AX262" s="46">
        <f t="shared" si="698"/>
        <v>0</v>
      </c>
      <c r="AY262" s="47">
        <v>0</v>
      </c>
      <c r="AZ262" s="7">
        <v>0</v>
      </c>
      <c r="BA262" s="46">
        <f t="shared" si="699"/>
        <v>0</v>
      </c>
      <c r="BB262" s="47">
        <v>0</v>
      </c>
      <c r="BC262" s="7">
        <v>0</v>
      </c>
      <c r="BD262" s="46">
        <f t="shared" si="700"/>
        <v>0</v>
      </c>
      <c r="BE262" s="47">
        <v>0</v>
      </c>
      <c r="BF262" s="7">
        <v>0</v>
      </c>
      <c r="BG262" s="46">
        <f t="shared" si="701"/>
        <v>0</v>
      </c>
      <c r="BH262" s="47">
        <v>0</v>
      </c>
      <c r="BI262" s="7">
        <v>0</v>
      </c>
      <c r="BJ262" s="46">
        <f t="shared" si="702"/>
        <v>0</v>
      </c>
      <c r="BK262" s="47">
        <v>0</v>
      </c>
      <c r="BL262" s="7">
        <v>0</v>
      </c>
      <c r="BM262" s="46">
        <f t="shared" si="703"/>
        <v>0</v>
      </c>
      <c r="BN262" s="47">
        <v>0</v>
      </c>
      <c r="BO262" s="7">
        <v>0</v>
      </c>
      <c r="BP262" s="46">
        <f t="shared" si="704"/>
        <v>0</v>
      </c>
      <c r="BQ262" s="47">
        <v>0</v>
      </c>
      <c r="BR262" s="7">
        <v>0</v>
      </c>
      <c r="BS262" s="46">
        <f t="shared" si="705"/>
        <v>0</v>
      </c>
      <c r="BT262" s="47">
        <v>0</v>
      </c>
      <c r="BU262" s="7">
        <v>0</v>
      </c>
      <c r="BV262" s="46">
        <f t="shared" si="706"/>
        <v>0</v>
      </c>
      <c r="BW262" s="47">
        <v>0</v>
      </c>
      <c r="BX262" s="7">
        <v>0</v>
      </c>
      <c r="BY262" s="46">
        <f t="shared" si="707"/>
        <v>0</v>
      </c>
      <c r="BZ262" s="16">
        <f t="shared" si="709"/>
        <v>0</v>
      </c>
      <c r="CA262" s="17">
        <f t="shared" si="710"/>
        <v>0</v>
      </c>
    </row>
    <row r="263" spans="1:79" x14ac:dyDescent="0.3">
      <c r="A263" s="60">
        <v>2025</v>
      </c>
      <c r="B263" s="46" t="s">
        <v>15</v>
      </c>
      <c r="C263" s="47">
        <v>0</v>
      </c>
      <c r="D263" s="7">
        <v>0</v>
      </c>
      <c r="E263" s="46">
        <f t="shared" si="711"/>
        <v>0</v>
      </c>
      <c r="F263" s="47">
        <v>0</v>
      </c>
      <c r="G263" s="7">
        <v>0</v>
      </c>
      <c r="H263" s="46">
        <f t="shared" si="684"/>
        <v>0</v>
      </c>
      <c r="I263" s="47">
        <v>0</v>
      </c>
      <c r="J263" s="7">
        <v>0</v>
      </c>
      <c r="K263" s="46">
        <f t="shared" si="685"/>
        <v>0</v>
      </c>
      <c r="L263" s="47">
        <v>0</v>
      </c>
      <c r="M263" s="7">
        <v>0</v>
      </c>
      <c r="N263" s="46">
        <f t="shared" si="686"/>
        <v>0</v>
      </c>
      <c r="O263" s="47">
        <v>0</v>
      </c>
      <c r="P263" s="7">
        <v>0</v>
      </c>
      <c r="Q263" s="46">
        <f t="shared" si="687"/>
        <v>0</v>
      </c>
      <c r="R263" s="47">
        <v>0</v>
      </c>
      <c r="S263" s="7">
        <v>0</v>
      </c>
      <c r="T263" s="46">
        <f t="shared" si="688"/>
        <v>0</v>
      </c>
      <c r="U263" s="47">
        <v>0</v>
      </c>
      <c r="V263" s="7">
        <v>0</v>
      </c>
      <c r="W263" s="46">
        <f t="shared" si="689"/>
        <v>0</v>
      </c>
      <c r="X263" s="47">
        <v>0</v>
      </c>
      <c r="Y263" s="7">
        <v>0</v>
      </c>
      <c r="Z263" s="46">
        <f t="shared" si="690"/>
        <v>0</v>
      </c>
      <c r="AA263" s="47">
        <v>0</v>
      </c>
      <c r="AB263" s="7">
        <v>0</v>
      </c>
      <c r="AC263" s="46">
        <f t="shared" si="691"/>
        <v>0</v>
      </c>
      <c r="AD263" s="47">
        <v>0</v>
      </c>
      <c r="AE263" s="7">
        <v>0</v>
      </c>
      <c r="AF263" s="46">
        <f t="shared" si="692"/>
        <v>0</v>
      </c>
      <c r="AG263" s="47">
        <v>0</v>
      </c>
      <c r="AH263" s="7">
        <v>0</v>
      </c>
      <c r="AI263" s="46">
        <f t="shared" si="693"/>
        <v>0</v>
      </c>
      <c r="AJ263" s="47">
        <v>0</v>
      </c>
      <c r="AK263" s="7">
        <v>0</v>
      </c>
      <c r="AL263" s="46">
        <f t="shared" si="694"/>
        <v>0</v>
      </c>
      <c r="AM263" s="47">
        <v>0</v>
      </c>
      <c r="AN263" s="7">
        <v>0</v>
      </c>
      <c r="AO263" s="46">
        <f t="shared" si="695"/>
        <v>0</v>
      </c>
      <c r="AP263" s="47">
        <v>0</v>
      </c>
      <c r="AQ263" s="7">
        <v>0</v>
      </c>
      <c r="AR263" s="46">
        <f t="shared" si="696"/>
        <v>0</v>
      </c>
      <c r="AS263" s="47">
        <v>0</v>
      </c>
      <c r="AT263" s="7">
        <v>0</v>
      </c>
      <c r="AU263" s="46">
        <f t="shared" si="697"/>
        <v>0</v>
      </c>
      <c r="AV263" s="47">
        <v>0</v>
      </c>
      <c r="AW263" s="7">
        <v>0</v>
      </c>
      <c r="AX263" s="46">
        <f t="shared" si="698"/>
        <v>0</v>
      </c>
      <c r="AY263" s="47">
        <v>0</v>
      </c>
      <c r="AZ263" s="7">
        <v>0</v>
      </c>
      <c r="BA263" s="46">
        <f t="shared" si="699"/>
        <v>0</v>
      </c>
      <c r="BB263" s="47">
        <v>0</v>
      </c>
      <c r="BC263" s="7">
        <v>0</v>
      </c>
      <c r="BD263" s="46">
        <f t="shared" si="700"/>
        <v>0</v>
      </c>
      <c r="BE263" s="47">
        <v>0</v>
      </c>
      <c r="BF263" s="7">
        <v>0</v>
      </c>
      <c r="BG263" s="46">
        <f t="shared" si="701"/>
        <v>0</v>
      </c>
      <c r="BH263" s="47">
        <v>0</v>
      </c>
      <c r="BI263" s="7">
        <v>0</v>
      </c>
      <c r="BJ263" s="46">
        <f t="shared" si="702"/>
        <v>0</v>
      </c>
      <c r="BK263" s="47">
        <v>0</v>
      </c>
      <c r="BL263" s="7">
        <v>0</v>
      </c>
      <c r="BM263" s="46">
        <f t="shared" si="703"/>
        <v>0</v>
      </c>
      <c r="BN263" s="47">
        <v>0</v>
      </c>
      <c r="BO263" s="7">
        <v>0</v>
      </c>
      <c r="BP263" s="46">
        <f t="shared" si="704"/>
        <v>0</v>
      </c>
      <c r="BQ263" s="47">
        <v>0</v>
      </c>
      <c r="BR263" s="7">
        <v>0</v>
      </c>
      <c r="BS263" s="46">
        <f t="shared" si="705"/>
        <v>0</v>
      </c>
      <c r="BT263" s="47">
        <v>0</v>
      </c>
      <c r="BU263" s="7">
        <v>0</v>
      </c>
      <c r="BV263" s="46">
        <f t="shared" si="706"/>
        <v>0</v>
      </c>
      <c r="BW263" s="47">
        <v>0</v>
      </c>
      <c r="BX263" s="7">
        <v>0</v>
      </c>
      <c r="BY263" s="46">
        <f t="shared" si="707"/>
        <v>0</v>
      </c>
      <c r="BZ263" s="16">
        <f t="shared" si="709"/>
        <v>0</v>
      </c>
      <c r="CA263" s="17">
        <f t="shared" si="710"/>
        <v>0</v>
      </c>
    </row>
    <row r="264" spans="1:79" x14ac:dyDescent="0.3">
      <c r="A264" s="60">
        <v>2025</v>
      </c>
      <c r="B264" s="56" t="s">
        <v>16</v>
      </c>
      <c r="C264" s="47">
        <v>0</v>
      </c>
      <c r="D264" s="7">
        <v>0</v>
      </c>
      <c r="E264" s="46">
        <f t="shared" si="711"/>
        <v>0</v>
      </c>
      <c r="F264" s="47">
        <v>0</v>
      </c>
      <c r="G264" s="7">
        <v>0</v>
      </c>
      <c r="H264" s="46">
        <f t="shared" si="684"/>
        <v>0</v>
      </c>
      <c r="I264" s="47">
        <v>0</v>
      </c>
      <c r="J264" s="7">
        <v>0</v>
      </c>
      <c r="K264" s="46">
        <f t="shared" si="685"/>
        <v>0</v>
      </c>
      <c r="L264" s="47">
        <v>0</v>
      </c>
      <c r="M264" s="7">
        <v>0</v>
      </c>
      <c r="N264" s="46">
        <f t="shared" si="686"/>
        <v>0</v>
      </c>
      <c r="O264" s="47">
        <v>0</v>
      </c>
      <c r="P264" s="7">
        <v>0</v>
      </c>
      <c r="Q264" s="46">
        <f t="shared" si="687"/>
        <v>0</v>
      </c>
      <c r="R264" s="47">
        <v>0</v>
      </c>
      <c r="S264" s="7">
        <v>0</v>
      </c>
      <c r="T264" s="46">
        <f t="shared" si="688"/>
        <v>0</v>
      </c>
      <c r="U264" s="47">
        <v>0</v>
      </c>
      <c r="V264" s="7">
        <v>0</v>
      </c>
      <c r="W264" s="46">
        <f t="shared" si="689"/>
        <v>0</v>
      </c>
      <c r="X264" s="47">
        <v>0</v>
      </c>
      <c r="Y264" s="7">
        <v>0</v>
      </c>
      <c r="Z264" s="46">
        <f t="shared" si="690"/>
        <v>0</v>
      </c>
      <c r="AA264" s="47">
        <v>0</v>
      </c>
      <c r="AB264" s="7">
        <v>0</v>
      </c>
      <c r="AC264" s="46">
        <f t="shared" si="691"/>
        <v>0</v>
      </c>
      <c r="AD264" s="47">
        <v>0</v>
      </c>
      <c r="AE264" s="7">
        <v>0</v>
      </c>
      <c r="AF264" s="46">
        <f t="shared" si="692"/>
        <v>0</v>
      </c>
      <c r="AG264" s="47">
        <v>0</v>
      </c>
      <c r="AH264" s="7">
        <v>0</v>
      </c>
      <c r="AI264" s="46">
        <f t="shared" si="693"/>
        <v>0</v>
      </c>
      <c r="AJ264" s="47">
        <v>0</v>
      </c>
      <c r="AK264" s="7">
        <v>0</v>
      </c>
      <c r="AL264" s="46">
        <f t="shared" si="694"/>
        <v>0</v>
      </c>
      <c r="AM264" s="47">
        <v>0</v>
      </c>
      <c r="AN264" s="7">
        <v>0</v>
      </c>
      <c r="AO264" s="46">
        <f t="shared" si="695"/>
        <v>0</v>
      </c>
      <c r="AP264" s="47">
        <v>0</v>
      </c>
      <c r="AQ264" s="7">
        <v>0</v>
      </c>
      <c r="AR264" s="46">
        <f t="shared" si="696"/>
        <v>0</v>
      </c>
      <c r="AS264" s="47">
        <v>0</v>
      </c>
      <c r="AT264" s="7">
        <v>0</v>
      </c>
      <c r="AU264" s="46">
        <f t="shared" si="697"/>
        <v>0</v>
      </c>
      <c r="AV264" s="47">
        <v>0</v>
      </c>
      <c r="AW264" s="7">
        <v>0</v>
      </c>
      <c r="AX264" s="46">
        <f t="shared" si="698"/>
        <v>0</v>
      </c>
      <c r="AY264" s="47">
        <v>0</v>
      </c>
      <c r="AZ264" s="7">
        <v>0</v>
      </c>
      <c r="BA264" s="46">
        <f t="shared" si="699"/>
        <v>0</v>
      </c>
      <c r="BB264" s="47">
        <v>0</v>
      </c>
      <c r="BC264" s="7">
        <v>0</v>
      </c>
      <c r="BD264" s="46">
        <f t="shared" si="700"/>
        <v>0</v>
      </c>
      <c r="BE264" s="47">
        <v>0</v>
      </c>
      <c r="BF264" s="7">
        <v>0</v>
      </c>
      <c r="BG264" s="46">
        <f t="shared" si="701"/>
        <v>0</v>
      </c>
      <c r="BH264" s="47">
        <v>0</v>
      </c>
      <c r="BI264" s="7">
        <v>0</v>
      </c>
      <c r="BJ264" s="46">
        <f t="shared" si="702"/>
        <v>0</v>
      </c>
      <c r="BK264" s="47">
        <v>0</v>
      </c>
      <c r="BL264" s="7">
        <v>0</v>
      </c>
      <c r="BM264" s="46">
        <f t="shared" si="703"/>
        <v>0</v>
      </c>
      <c r="BN264" s="47">
        <v>0</v>
      </c>
      <c r="BO264" s="7">
        <v>0</v>
      </c>
      <c r="BP264" s="46">
        <f t="shared" si="704"/>
        <v>0</v>
      </c>
      <c r="BQ264" s="47">
        <v>0</v>
      </c>
      <c r="BR264" s="7">
        <v>0</v>
      </c>
      <c r="BS264" s="46">
        <f t="shared" si="705"/>
        <v>0</v>
      </c>
      <c r="BT264" s="47">
        <v>0</v>
      </c>
      <c r="BU264" s="7">
        <v>0</v>
      </c>
      <c r="BV264" s="46">
        <f t="shared" si="706"/>
        <v>0</v>
      </c>
      <c r="BW264" s="47">
        <v>0</v>
      </c>
      <c r="BX264" s="7">
        <v>0</v>
      </c>
      <c r="BY264" s="46">
        <f t="shared" si="707"/>
        <v>0</v>
      </c>
      <c r="BZ264" s="16">
        <f t="shared" si="709"/>
        <v>0</v>
      </c>
      <c r="CA264" s="17">
        <f t="shared" si="710"/>
        <v>0</v>
      </c>
    </row>
    <row r="265" spans="1:79" ht="15" thickBot="1" x14ac:dyDescent="0.35">
      <c r="A265" s="65"/>
      <c r="B265" s="73" t="s">
        <v>17</v>
      </c>
      <c r="C265" s="74">
        <f t="shared" ref="C265:D265" si="712">SUM(C253:C264)</f>
        <v>0</v>
      </c>
      <c r="D265" s="75">
        <f t="shared" si="712"/>
        <v>0</v>
      </c>
      <c r="E265" s="71"/>
      <c r="F265" s="74">
        <f t="shared" ref="F265:G265" si="713">SUM(F253:F264)</f>
        <v>0</v>
      </c>
      <c r="G265" s="75">
        <f t="shared" si="713"/>
        <v>0</v>
      </c>
      <c r="H265" s="71"/>
      <c r="I265" s="74">
        <f t="shared" ref="I265:J265" si="714">SUM(I253:I264)</f>
        <v>5.2323299999999993</v>
      </c>
      <c r="J265" s="75">
        <f t="shared" si="714"/>
        <v>240.733</v>
      </c>
      <c r="K265" s="71"/>
      <c r="L265" s="74">
        <f t="shared" ref="L265:M265" si="715">SUM(L253:L264)</f>
        <v>0</v>
      </c>
      <c r="M265" s="75">
        <f t="shared" si="715"/>
        <v>0</v>
      </c>
      <c r="N265" s="71"/>
      <c r="O265" s="74">
        <f t="shared" ref="O265:P265" si="716">SUM(O253:O264)</f>
        <v>0</v>
      </c>
      <c r="P265" s="75">
        <f t="shared" si="716"/>
        <v>0</v>
      </c>
      <c r="Q265" s="71"/>
      <c r="R265" s="74">
        <f t="shared" ref="R265:S265" si="717">SUM(R253:R264)</f>
        <v>0</v>
      </c>
      <c r="S265" s="75">
        <f t="shared" si="717"/>
        <v>0</v>
      </c>
      <c r="T265" s="71"/>
      <c r="U265" s="74">
        <f t="shared" ref="U265:V265" si="718">SUM(U253:U264)</f>
        <v>0</v>
      </c>
      <c r="V265" s="75">
        <f t="shared" si="718"/>
        <v>0</v>
      </c>
      <c r="W265" s="71"/>
      <c r="X265" s="74">
        <f t="shared" ref="X265:Y265" si="719">SUM(X253:X264)</f>
        <v>0</v>
      </c>
      <c r="Y265" s="75">
        <f t="shared" si="719"/>
        <v>0</v>
      </c>
      <c r="Z265" s="71"/>
      <c r="AA265" s="74">
        <f t="shared" ref="AA265:AB265" si="720">SUM(AA253:AA264)</f>
        <v>0</v>
      </c>
      <c r="AB265" s="75">
        <f t="shared" si="720"/>
        <v>0</v>
      </c>
      <c r="AC265" s="71"/>
      <c r="AD265" s="74">
        <f t="shared" ref="AD265:AE265" si="721">SUM(AD253:AD264)</f>
        <v>0</v>
      </c>
      <c r="AE265" s="75">
        <f t="shared" si="721"/>
        <v>0</v>
      </c>
      <c r="AF265" s="71"/>
      <c r="AG265" s="74">
        <f t="shared" ref="AG265:AH265" si="722">SUM(AG253:AG264)</f>
        <v>0</v>
      </c>
      <c r="AH265" s="75">
        <f t="shared" si="722"/>
        <v>0</v>
      </c>
      <c r="AI265" s="71"/>
      <c r="AJ265" s="74">
        <f t="shared" ref="AJ265:AK265" si="723">SUM(AJ253:AJ264)</f>
        <v>0</v>
      </c>
      <c r="AK265" s="75">
        <f t="shared" si="723"/>
        <v>0</v>
      </c>
      <c r="AL265" s="71"/>
      <c r="AM265" s="74">
        <f t="shared" ref="AM265:AN265" si="724">SUM(AM253:AM264)</f>
        <v>0</v>
      </c>
      <c r="AN265" s="75">
        <f t="shared" si="724"/>
        <v>0</v>
      </c>
      <c r="AO265" s="71"/>
      <c r="AP265" s="74">
        <f t="shared" ref="AP265:AQ265" si="725">SUM(AP253:AP264)</f>
        <v>0</v>
      </c>
      <c r="AQ265" s="75">
        <f t="shared" si="725"/>
        <v>0</v>
      </c>
      <c r="AR265" s="71"/>
      <c r="AS265" s="74">
        <f t="shared" ref="AS265:AT265" si="726">SUM(AS253:AS264)</f>
        <v>0</v>
      </c>
      <c r="AT265" s="75">
        <f t="shared" si="726"/>
        <v>0</v>
      </c>
      <c r="AU265" s="71"/>
      <c r="AV265" s="74">
        <f t="shared" ref="AV265:AW265" si="727">SUM(AV253:AV264)</f>
        <v>13.277200000000001</v>
      </c>
      <c r="AW265" s="75">
        <f t="shared" si="727"/>
        <v>584.428</v>
      </c>
      <c r="AX265" s="71"/>
      <c r="AY265" s="74">
        <f t="shared" ref="AY265:AZ265" si="728">SUM(AY253:AY264)</f>
        <v>0</v>
      </c>
      <c r="AZ265" s="75">
        <f t="shared" si="728"/>
        <v>0</v>
      </c>
      <c r="BA265" s="71"/>
      <c r="BB265" s="74">
        <f t="shared" ref="BB265:BC265" si="729">SUM(BB253:BB264)</f>
        <v>0</v>
      </c>
      <c r="BC265" s="75">
        <f t="shared" si="729"/>
        <v>0</v>
      </c>
      <c r="BD265" s="71"/>
      <c r="BE265" s="74">
        <f t="shared" ref="BE265:BF265" si="730">SUM(BE253:BE264)</f>
        <v>0</v>
      </c>
      <c r="BF265" s="75">
        <f t="shared" si="730"/>
        <v>0</v>
      </c>
      <c r="BG265" s="71"/>
      <c r="BH265" s="74">
        <f t="shared" ref="BH265:BI265" si="731">SUM(BH253:BH264)</f>
        <v>0</v>
      </c>
      <c r="BI265" s="75">
        <f t="shared" si="731"/>
        <v>0</v>
      </c>
      <c r="BJ265" s="71"/>
      <c r="BK265" s="74">
        <f t="shared" ref="BK265:BL265" si="732">SUM(BK253:BK264)</f>
        <v>0</v>
      </c>
      <c r="BL265" s="75">
        <f t="shared" si="732"/>
        <v>0</v>
      </c>
      <c r="BM265" s="71"/>
      <c r="BN265" s="74">
        <f t="shared" ref="BN265:BO265" si="733">SUM(BN253:BN264)</f>
        <v>0</v>
      </c>
      <c r="BO265" s="75">
        <f t="shared" si="733"/>
        <v>0</v>
      </c>
      <c r="BP265" s="71"/>
      <c r="BQ265" s="74">
        <f t="shared" ref="BQ265:BR265" si="734">SUM(BQ253:BQ264)</f>
        <v>0</v>
      </c>
      <c r="BR265" s="75">
        <f t="shared" si="734"/>
        <v>0</v>
      </c>
      <c r="BS265" s="71"/>
      <c r="BT265" s="74">
        <f t="shared" ref="BT265:BU265" si="735">SUM(BT253:BT264)</f>
        <v>0</v>
      </c>
      <c r="BU265" s="75">
        <f t="shared" si="735"/>
        <v>0</v>
      </c>
      <c r="BV265" s="71"/>
      <c r="BW265" s="74">
        <f t="shared" ref="BW265:BX265" si="736">SUM(BW253:BW264)</f>
        <v>27.04</v>
      </c>
      <c r="BX265" s="75">
        <f t="shared" si="736"/>
        <v>1246.5</v>
      </c>
      <c r="BY265" s="71"/>
      <c r="BZ265" s="42">
        <f t="shared" si="709"/>
        <v>45.549529999999997</v>
      </c>
      <c r="CA265" s="43">
        <f t="shared" si="710"/>
        <v>2071.6610000000001</v>
      </c>
    </row>
  </sheetData>
  <mergeCells count="28">
    <mergeCell ref="A4:B4"/>
    <mergeCell ref="C3:H3"/>
    <mergeCell ref="C2:N2"/>
    <mergeCell ref="C4:E4"/>
    <mergeCell ref="F4:H4"/>
    <mergeCell ref="I4:K4"/>
    <mergeCell ref="L4:N4"/>
    <mergeCell ref="O4:Q4"/>
    <mergeCell ref="BH4:BJ4"/>
    <mergeCell ref="BK4:BM4"/>
    <mergeCell ref="BN4:BP4"/>
    <mergeCell ref="U4:W4"/>
    <mergeCell ref="AJ4:AL4"/>
    <mergeCell ref="BT4:BV4"/>
    <mergeCell ref="BW4:BY4"/>
    <mergeCell ref="AS4:AU4"/>
    <mergeCell ref="R4:T4"/>
    <mergeCell ref="AA4:AC4"/>
    <mergeCell ref="AM4:AO4"/>
    <mergeCell ref="BB4:BD4"/>
    <mergeCell ref="AG4:AI4"/>
    <mergeCell ref="AV4:AX4"/>
    <mergeCell ref="X4:Z4"/>
    <mergeCell ref="AY4:BA4"/>
    <mergeCell ref="AP4:AR4"/>
    <mergeCell ref="AD4:AF4"/>
    <mergeCell ref="BQ4:BS4"/>
    <mergeCell ref="BE4:BG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1513.29.10 Imports</vt:lpstr>
      <vt:lpstr>1513.29.10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2025-05-07T07:50:40Z</dcterms:modified>
</cp:coreProperties>
</file>