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BA360A90-0282-4C46-A521-BB9EF0DC7994}" xr6:coauthVersionLast="47" xr6:coauthVersionMax="47" xr10:uidLastSave="{00000000-0000-0000-0000-000000000000}"/>
  <bookViews>
    <workbookView xWindow="6552" yWindow="192" windowWidth="9660" windowHeight="12240" tabRatio="467" xr2:uid="{00000000-000D-0000-FFFF-FFFF00000000}"/>
  </bookViews>
  <sheets>
    <sheet name="Imports 1512.11.90" sheetId="2" r:id="rId1"/>
    <sheet name="Exports 1512.11.90" sheetId="3" r:id="rId2"/>
  </sheets>
  <definedNames>
    <definedName name="_xlnm.Print_Area" localSheetId="1">'Exports 1512.11.90'!$B$1:$B$5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83" i="2" l="1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J44" i="2"/>
  <c r="I44" i="2"/>
  <c r="K39" i="2"/>
  <c r="J31" i="2"/>
  <c r="I31" i="2"/>
  <c r="K28" i="2"/>
  <c r="K23" i="2"/>
  <c r="J18" i="2"/>
  <c r="I18" i="2"/>
  <c r="DW95" i="3"/>
  <c r="DV95" i="3"/>
  <c r="DW94" i="3"/>
  <c r="DV94" i="3"/>
  <c r="DW93" i="3"/>
  <c r="DV93" i="3"/>
  <c r="DW92" i="3"/>
  <c r="DV92" i="3"/>
  <c r="DW91" i="3"/>
  <c r="DV91" i="3"/>
  <c r="DW90" i="3"/>
  <c r="DV90" i="3"/>
  <c r="DW89" i="3"/>
  <c r="DV89" i="3"/>
  <c r="DW88" i="3"/>
  <c r="DV88" i="3"/>
  <c r="DW87" i="3"/>
  <c r="DV87" i="3"/>
  <c r="DW86" i="3"/>
  <c r="DV86" i="3"/>
  <c r="DW85" i="3"/>
  <c r="DV85" i="3"/>
  <c r="DW84" i="3"/>
  <c r="DV84" i="3"/>
  <c r="DT96" i="3"/>
  <c r="DS96" i="3"/>
  <c r="DQ96" i="3"/>
  <c r="DP96" i="3"/>
  <c r="DN96" i="3"/>
  <c r="DM96" i="3"/>
  <c r="DK96" i="3"/>
  <c r="DJ96" i="3"/>
  <c r="DH96" i="3"/>
  <c r="DG96" i="3"/>
  <c r="DE96" i="3"/>
  <c r="DD96" i="3"/>
  <c r="DB96" i="3"/>
  <c r="DA96" i="3"/>
  <c r="CY96" i="3"/>
  <c r="CX96" i="3"/>
  <c r="CV96" i="3"/>
  <c r="CU96" i="3"/>
  <c r="CS96" i="3"/>
  <c r="CR96" i="3"/>
  <c r="CP96" i="3"/>
  <c r="CO96" i="3"/>
  <c r="CM96" i="3"/>
  <c r="CL96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U95" i="3"/>
  <c r="DR95" i="3"/>
  <c r="DO95" i="3"/>
  <c r="DL95" i="3"/>
  <c r="DI95" i="3"/>
  <c r="DF95" i="3"/>
  <c r="DC95" i="3"/>
  <c r="CZ95" i="3"/>
  <c r="CW95" i="3"/>
  <c r="CT95" i="3"/>
  <c r="CQ95" i="3"/>
  <c r="CN95" i="3"/>
  <c r="CK95" i="3"/>
  <c r="CH95" i="3"/>
  <c r="CE95" i="3"/>
  <c r="CB95" i="3"/>
  <c r="BY95" i="3"/>
  <c r="BV95" i="3"/>
  <c r="BS95" i="3"/>
  <c r="BP95" i="3"/>
  <c r="BM95" i="3"/>
  <c r="BJ95" i="3"/>
  <c r="BG95" i="3"/>
  <c r="BD95" i="3"/>
  <c r="BA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DU94" i="3"/>
  <c r="DR94" i="3"/>
  <c r="DO94" i="3"/>
  <c r="DL94" i="3"/>
  <c r="DI94" i="3"/>
  <c r="DF94" i="3"/>
  <c r="DC94" i="3"/>
  <c r="CZ94" i="3"/>
  <c r="CW94" i="3"/>
  <c r="CT94" i="3"/>
  <c r="CQ94" i="3"/>
  <c r="CN94" i="3"/>
  <c r="CK94" i="3"/>
  <c r="CH94" i="3"/>
  <c r="CE94" i="3"/>
  <c r="CB94" i="3"/>
  <c r="BY94" i="3"/>
  <c r="BV94" i="3"/>
  <c r="BS94" i="3"/>
  <c r="BP94" i="3"/>
  <c r="BM94" i="3"/>
  <c r="BJ94" i="3"/>
  <c r="BG94" i="3"/>
  <c r="BD94" i="3"/>
  <c r="BA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DU93" i="3"/>
  <c r="DR93" i="3"/>
  <c r="DO93" i="3"/>
  <c r="DL93" i="3"/>
  <c r="DI93" i="3"/>
  <c r="DF93" i="3"/>
  <c r="DC93" i="3"/>
  <c r="CZ93" i="3"/>
  <c r="CW93" i="3"/>
  <c r="CT93" i="3"/>
  <c r="CQ93" i="3"/>
  <c r="CN93" i="3"/>
  <c r="CK93" i="3"/>
  <c r="CH93" i="3"/>
  <c r="CE93" i="3"/>
  <c r="CB93" i="3"/>
  <c r="BY93" i="3"/>
  <c r="BV93" i="3"/>
  <c r="BS93" i="3"/>
  <c r="BP93" i="3"/>
  <c r="BM93" i="3"/>
  <c r="BJ93" i="3"/>
  <c r="BG93" i="3"/>
  <c r="BD93" i="3"/>
  <c r="BA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DU92" i="3"/>
  <c r="DR92" i="3"/>
  <c r="DO92" i="3"/>
  <c r="DL92" i="3"/>
  <c r="DI92" i="3"/>
  <c r="DF92" i="3"/>
  <c r="DC92" i="3"/>
  <c r="CZ92" i="3"/>
  <c r="CW92" i="3"/>
  <c r="CT92" i="3"/>
  <c r="CQ92" i="3"/>
  <c r="CN92" i="3"/>
  <c r="CK92" i="3"/>
  <c r="CH92" i="3"/>
  <c r="CE92" i="3"/>
  <c r="CB92" i="3"/>
  <c r="BY92" i="3"/>
  <c r="BV92" i="3"/>
  <c r="BS92" i="3"/>
  <c r="BP92" i="3"/>
  <c r="BM92" i="3"/>
  <c r="BJ92" i="3"/>
  <c r="BG92" i="3"/>
  <c r="BD92" i="3"/>
  <c r="BA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DU91" i="3"/>
  <c r="DR91" i="3"/>
  <c r="DO91" i="3"/>
  <c r="DL91" i="3"/>
  <c r="DI91" i="3"/>
  <c r="DF91" i="3"/>
  <c r="DC91" i="3"/>
  <c r="CZ91" i="3"/>
  <c r="CW91" i="3"/>
  <c r="CT91" i="3"/>
  <c r="CQ91" i="3"/>
  <c r="CN91" i="3"/>
  <c r="CK91" i="3"/>
  <c r="CH91" i="3"/>
  <c r="CE91" i="3"/>
  <c r="CB91" i="3"/>
  <c r="BY91" i="3"/>
  <c r="BV91" i="3"/>
  <c r="BS91" i="3"/>
  <c r="BP91" i="3"/>
  <c r="BM91" i="3"/>
  <c r="BJ91" i="3"/>
  <c r="BG91" i="3"/>
  <c r="BD91" i="3"/>
  <c r="BA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DU90" i="3"/>
  <c r="DR90" i="3"/>
  <c r="DO90" i="3"/>
  <c r="DL90" i="3"/>
  <c r="DI90" i="3"/>
  <c r="DF90" i="3"/>
  <c r="DC90" i="3"/>
  <c r="CZ90" i="3"/>
  <c r="CW90" i="3"/>
  <c r="CT90" i="3"/>
  <c r="CQ90" i="3"/>
  <c r="CN90" i="3"/>
  <c r="CK90" i="3"/>
  <c r="CH90" i="3"/>
  <c r="CE90" i="3"/>
  <c r="CB90" i="3"/>
  <c r="BY90" i="3"/>
  <c r="BV90" i="3"/>
  <c r="BS90" i="3"/>
  <c r="BP90" i="3"/>
  <c r="BM90" i="3"/>
  <c r="BJ90" i="3"/>
  <c r="BG90" i="3"/>
  <c r="BD90" i="3"/>
  <c r="BA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DU89" i="3"/>
  <c r="DR89" i="3"/>
  <c r="DO89" i="3"/>
  <c r="DL89" i="3"/>
  <c r="DI89" i="3"/>
  <c r="DF89" i="3"/>
  <c r="DC89" i="3"/>
  <c r="CZ89" i="3"/>
  <c r="CW89" i="3"/>
  <c r="CT89" i="3"/>
  <c r="CQ89" i="3"/>
  <c r="CN89" i="3"/>
  <c r="CK89" i="3"/>
  <c r="CH89" i="3"/>
  <c r="CE89" i="3"/>
  <c r="CB89" i="3"/>
  <c r="BY89" i="3"/>
  <c r="BV89" i="3"/>
  <c r="BS89" i="3"/>
  <c r="BP89" i="3"/>
  <c r="BM89" i="3"/>
  <c r="BJ89" i="3"/>
  <c r="BG89" i="3"/>
  <c r="BD89" i="3"/>
  <c r="BA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DU88" i="3"/>
  <c r="DR88" i="3"/>
  <c r="DO88" i="3"/>
  <c r="DL88" i="3"/>
  <c r="DI88" i="3"/>
  <c r="DF88" i="3"/>
  <c r="DC88" i="3"/>
  <c r="CZ88" i="3"/>
  <c r="CW88" i="3"/>
  <c r="CT88" i="3"/>
  <c r="CQ88" i="3"/>
  <c r="CN88" i="3"/>
  <c r="CK88" i="3"/>
  <c r="CH88" i="3"/>
  <c r="CE88" i="3"/>
  <c r="CB88" i="3"/>
  <c r="BY88" i="3"/>
  <c r="BV88" i="3"/>
  <c r="BS88" i="3"/>
  <c r="BP88" i="3"/>
  <c r="BM88" i="3"/>
  <c r="BJ88" i="3"/>
  <c r="BG88" i="3"/>
  <c r="BD88" i="3"/>
  <c r="BA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DU87" i="3"/>
  <c r="DR87" i="3"/>
  <c r="DO87" i="3"/>
  <c r="DL87" i="3"/>
  <c r="DI87" i="3"/>
  <c r="DF87" i="3"/>
  <c r="DC87" i="3"/>
  <c r="CZ87" i="3"/>
  <c r="CW87" i="3"/>
  <c r="CT87" i="3"/>
  <c r="CQ87" i="3"/>
  <c r="CN87" i="3"/>
  <c r="CK87" i="3"/>
  <c r="CH87" i="3"/>
  <c r="CE87" i="3"/>
  <c r="CB87" i="3"/>
  <c r="BY87" i="3"/>
  <c r="BV87" i="3"/>
  <c r="BS87" i="3"/>
  <c r="BP87" i="3"/>
  <c r="BM87" i="3"/>
  <c r="BJ87" i="3"/>
  <c r="BG87" i="3"/>
  <c r="BD87" i="3"/>
  <c r="BA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DU86" i="3"/>
  <c r="DR86" i="3"/>
  <c r="DO86" i="3"/>
  <c r="DL86" i="3"/>
  <c r="DI86" i="3"/>
  <c r="DF86" i="3"/>
  <c r="DC86" i="3"/>
  <c r="CZ86" i="3"/>
  <c r="CW86" i="3"/>
  <c r="CT86" i="3"/>
  <c r="CQ86" i="3"/>
  <c r="CN86" i="3"/>
  <c r="CK86" i="3"/>
  <c r="CH86" i="3"/>
  <c r="CE86" i="3"/>
  <c r="CB86" i="3"/>
  <c r="BY86" i="3"/>
  <c r="BV86" i="3"/>
  <c r="BS86" i="3"/>
  <c r="BP86" i="3"/>
  <c r="BM86" i="3"/>
  <c r="BJ86" i="3"/>
  <c r="BG86" i="3"/>
  <c r="BD86" i="3"/>
  <c r="BA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DU85" i="3"/>
  <c r="DR85" i="3"/>
  <c r="DO85" i="3"/>
  <c r="DL85" i="3"/>
  <c r="DI85" i="3"/>
  <c r="DF85" i="3"/>
  <c r="DC85" i="3"/>
  <c r="CZ85" i="3"/>
  <c r="CW85" i="3"/>
  <c r="CT85" i="3"/>
  <c r="CQ85" i="3"/>
  <c r="CN85" i="3"/>
  <c r="CK85" i="3"/>
  <c r="CH85" i="3"/>
  <c r="CE85" i="3"/>
  <c r="CB85" i="3"/>
  <c r="BY85" i="3"/>
  <c r="BV85" i="3"/>
  <c r="BS85" i="3"/>
  <c r="BP85" i="3"/>
  <c r="BM85" i="3"/>
  <c r="BJ85" i="3"/>
  <c r="BG85" i="3"/>
  <c r="BD85" i="3"/>
  <c r="BA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DU84" i="3"/>
  <c r="DR84" i="3"/>
  <c r="DO84" i="3"/>
  <c r="DL84" i="3"/>
  <c r="DI84" i="3"/>
  <c r="DF84" i="3"/>
  <c r="DC84" i="3"/>
  <c r="CZ84" i="3"/>
  <c r="CW84" i="3"/>
  <c r="CT84" i="3"/>
  <c r="CQ84" i="3"/>
  <c r="CN84" i="3"/>
  <c r="CK84" i="3"/>
  <c r="CH84" i="3"/>
  <c r="CE84" i="3"/>
  <c r="CB84" i="3"/>
  <c r="BY84" i="3"/>
  <c r="BV84" i="3"/>
  <c r="BS84" i="3"/>
  <c r="BP84" i="3"/>
  <c r="BM84" i="3"/>
  <c r="BJ84" i="3"/>
  <c r="BG84" i="3"/>
  <c r="BD84" i="3"/>
  <c r="BA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V96" i="3" l="1"/>
  <c r="DW96" i="3"/>
  <c r="CJ95" i="2"/>
  <c r="CI95" i="2"/>
  <c r="CJ94" i="2"/>
  <c r="CI94" i="2"/>
  <c r="CJ93" i="2"/>
  <c r="CI93" i="2"/>
  <c r="CJ92" i="2"/>
  <c r="CI92" i="2"/>
  <c r="CJ91" i="2"/>
  <c r="CI91" i="2"/>
  <c r="CJ90" i="2"/>
  <c r="CI90" i="2"/>
  <c r="CJ89" i="2"/>
  <c r="CI89" i="2"/>
  <c r="CJ88" i="2"/>
  <c r="CI88" i="2"/>
  <c r="CJ87" i="2"/>
  <c r="CI87" i="2"/>
  <c r="CJ86" i="2"/>
  <c r="CI86" i="2"/>
  <c r="CJ85" i="2"/>
  <c r="CI85" i="2"/>
  <c r="CJ84" i="2"/>
  <c r="CI84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G96" i="2"/>
  <c r="F96" i="2"/>
  <c r="CH95" i="2"/>
  <c r="CE95" i="2"/>
  <c r="CB95" i="2"/>
  <c r="BY95" i="2"/>
  <c r="BV95" i="2"/>
  <c r="BS95" i="2"/>
  <c r="BP95" i="2"/>
  <c r="BM95" i="2"/>
  <c r="BJ95" i="2"/>
  <c r="BG95" i="2"/>
  <c r="BD95" i="2"/>
  <c r="BA95" i="2"/>
  <c r="AX95" i="2"/>
  <c r="AR95" i="2"/>
  <c r="AO95" i="2"/>
  <c r="AL95" i="2"/>
  <c r="AI95" i="2"/>
  <c r="AF95" i="2"/>
  <c r="AC95" i="2"/>
  <c r="Z95" i="2"/>
  <c r="W95" i="2"/>
  <c r="T95" i="2"/>
  <c r="Q95" i="2"/>
  <c r="N95" i="2"/>
  <c r="H95" i="2"/>
  <c r="CH94" i="2"/>
  <c r="CE94" i="2"/>
  <c r="CB94" i="2"/>
  <c r="BY94" i="2"/>
  <c r="BV94" i="2"/>
  <c r="BS94" i="2"/>
  <c r="BP94" i="2"/>
  <c r="BM94" i="2"/>
  <c r="BJ94" i="2"/>
  <c r="BG94" i="2"/>
  <c r="BD94" i="2"/>
  <c r="BA94" i="2"/>
  <c r="AX94" i="2"/>
  <c r="AR94" i="2"/>
  <c r="AO94" i="2"/>
  <c r="AL94" i="2"/>
  <c r="AI94" i="2"/>
  <c r="AF94" i="2"/>
  <c r="AC94" i="2"/>
  <c r="Z94" i="2"/>
  <c r="W94" i="2"/>
  <c r="T94" i="2"/>
  <c r="Q94" i="2"/>
  <c r="N94" i="2"/>
  <c r="H94" i="2"/>
  <c r="CH93" i="2"/>
  <c r="CE93" i="2"/>
  <c r="CB93" i="2"/>
  <c r="BY93" i="2"/>
  <c r="BV93" i="2"/>
  <c r="BS93" i="2"/>
  <c r="BP93" i="2"/>
  <c r="BM93" i="2"/>
  <c r="BJ93" i="2"/>
  <c r="BG93" i="2"/>
  <c r="BD93" i="2"/>
  <c r="BA93" i="2"/>
  <c r="AX93" i="2"/>
  <c r="AR93" i="2"/>
  <c r="AO93" i="2"/>
  <c r="AL93" i="2"/>
  <c r="AI93" i="2"/>
  <c r="AF93" i="2"/>
  <c r="AC93" i="2"/>
  <c r="Z93" i="2"/>
  <c r="W93" i="2"/>
  <c r="T93" i="2"/>
  <c r="Q93" i="2"/>
  <c r="N93" i="2"/>
  <c r="H93" i="2"/>
  <c r="CH92" i="2"/>
  <c r="CE92" i="2"/>
  <c r="CB92" i="2"/>
  <c r="BY92" i="2"/>
  <c r="BV92" i="2"/>
  <c r="BS92" i="2"/>
  <c r="BP92" i="2"/>
  <c r="BM92" i="2"/>
  <c r="BJ92" i="2"/>
  <c r="BG92" i="2"/>
  <c r="BD92" i="2"/>
  <c r="BA92" i="2"/>
  <c r="AX92" i="2"/>
  <c r="AR92" i="2"/>
  <c r="AO92" i="2"/>
  <c r="AL92" i="2"/>
  <c r="AI92" i="2"/>
  <c r="AF92" i="2"/>
  <c r="AC92" i="2"/>
  <c r="Z92" i="2"/>
  <c r="W92" i="2"/>
  <c r="T92" i="2"/>
  <c r="Q92" i="2"/>
  <c r="N92" i="2"/>
  <c r="H92" i="2"/>
  <c r="CH91" i="2"/>
  <c r="CE91" i="2"/>
  <c r="CB91" i="2"/>
  <c r="BY91" i="2"/>
  <c r="BV91" i="2"/>
  <c r="BS91" i="2"/>
  <c r="BP91" i="2"/>
  <c r="BM91" i="2"/>
  <c r="BJ91" i="2"/>
  <c r="BG91" i="2"/>
  <c r="BD91" i="2"/>
  <c r="BA91" i="2"/>
  <c r="AX91" i="2"/>
  <c r="AR91" i="2"/>
  <c r="AO91" i="2"/>
  <c r="AL91" i="2"/>
  <c r="AI91" i="2"/>
  <c r="AF91" i="2"/>
  <c r="AC91" i="2"/>
  <c r="Z91" i="2"/>
  <c r="W91" i="2"/>
  <c r="T91" i="2"/>
  <c r="Q91" i="2"/>
  <c r="N91" i="2"/>
  <c r="H91" i="2"/>
  <c r="CH90" i="2"/>
  <c r="CE90" i="2"/>
  <c r="CB90" i="2"/>
  <c r="BY90" i="2"/>
  <c r="BV90" i="2"/>
  <c r="BS90" i="2"/>
  <c r="BP90" i="2"/>
  <c r="BM90" i="2"/>
  <c r="BJ90" i="2"/>
  <c r="BG90" i="2"/>
  <c r="BD90" i="2"/>
  <c r="BA90" i="2"/>
  <c r="AX90" i="2"/>
  <c r="AR90" i="2"/>
  <c r="AO90" i="2"/>
  <c r="AL90" i="2"/>
  <c r="AI90" i="2"/>
  <c r="AF90" i="2"/>
  <c r="AC90" i="2"/>
  <c r="Z90" i="2"/>
  <c r="W90" i="2"/>
  <c r="T90" i="2"/>
  <c r="Q90" i="2"/>
  <c r="N90" i="2"/>
  <c r="H90" i="2"/>
  <c r="CH89" i="2"/>
  <c r="CE89" i="2"/>
  <c r="CB89" i="2"/>
  <c r="BY89" i="2"/>
  <c r="BV89" i="2"/>
  <c r="BS89" i="2"/>
  <c r="BP89" i="2"/>
  <c r="BM89" i="2"/>
  <c r="BJ89" i="2"/>
  <c r="BG89" i="2"/>
  <c r="BD89" i="2"/>
  <c r="BA89" i="2"/>
  <c r="AX89" i="2"/>
  <c r="AR89" i="2"/>
  <c r="AO89" i="2"/>
  <c r="AL89" i="2"/>
  <c r="AI89" i="2"/>
  <c r="AF89" i="2"/>
  <c r="AC89" i="2"/>
  <c r="Z89" i="2"/>
  <c r="W89" i="2"/>
  <c r="T89" i="2"/>
  <c r="Q89" i="2"/>
  <c r="N89" i="2"/>
  <c r="H89" i="2"/>
  <c r="CH88" i="2"/>
  <c r="CE88" i="2"/>
  <c r="CB88" i="2"/>
  <c r="BY88" i="2"/>
  <c r="BV88" i="2"/>
  <c r="BS88" i="2"/>
  <c r="BP88" i="2"/>
  <c r="BM88" i="2"/>
  <c r="BJ88" i="2"/>
  <c r="BG88" i="2"/>
  <c r="BD88" i="2"/>
  <c r="BA88" i="2"/>
  <c r="AX88" i="2"/>
  <c r="AR88" i="2"/>
  <c r="AO88" i="2"/>
  <c r="AL88" i="2"/>
  <c r="AI88" i="2"/>
  <c r="AF88" i="2"/>
  <c r="AC88" i="2"/>
  <c r="Z88" i="2"/>
  <c r="W88" i="2"/>
  <c r="T88" i="2"/>
  <c r="Q88" i="2"/>
  <c r="N88" i="2"/>
  <c r="H88" i="2"/>
  <c r="CH87" i="2"/>
  <c r="CE87" i="2"/>
  <c r="CB87" i="2"/>
  <c r="BY87" i="2"/>
  <c r="BV87" i="2"/>
  <c r="BS87" i="2"/>
  <c r="BP87" i="2"/>
  <c r="BM87" i="2"/>
  <c r="BJ87" i="2"/>
  <c r="BG87" i="2"/>
  <c r="BD87" i="2"/>
  <c r="BA87" i="2"/>
  <c r="AX87" i="2"/>
  <c r="AR87" i="2"/>
  <c r="AO87" i="2"/>
  <c r="AL87" i="2"/>
  <c r="AI87" i="2"/>
  <c r="AF87" i="2"/>
  <c r="AC87" i="2"/>
  <c r="Z87" i="2"/>
  <c r="W87" i="2"/>
  <c r="T87" i="2"/>
  <c r="Q87" i="2"/>
  <c r="N87" i="2"/>
  <c r="H87" i="2"/>
  <c r="CH86" i="2"/>
  <c r="CE86" i="2"/>
  <c r="CB86" i="2"/>
  <c r="BY86" i="2"/>
  <c r="BV86" i="2"/>
  <c r="BS86" i="2"/>
  <c r="BP86" i="2"/>
  <c r="BM86" i="2"/>
  <c r="BJ86" i="2"/>
  <c r="BG86" i="2"/>
  <c r="BD86" i="2"/>
  <c r="BA86" i="2"/>
  <c r="AX86" i="2"/>
  <c r="AR86" i="2"/>
  <c r="AO86" i="2"/>
  <c r="AL86" i="2"/>
  <c r="AI86" i="2"/>
  <c r="AF86" i="2"/>
  <c r="AC86" i="2"/>
  <c r="Z86" i="2"/>
  <c r="W86" i="2"/>
  <c r="T86" i="2"/>
  <c r="Q86" i="2"/>
  <c r="N86" i="2"/>
  <c r="H86" i="2"/>
  <c r="CH85" i="2"/>
  <c r="CE85" i="2"/>
  <c r="CB85" i="2"/>
  <c r="BY85" i="2"/>
  <c r="BV85" i="2"/>
  <c r="BS85" i="2"/>
  <c r="BP85" i="2"/>
  <c r="BM85" i="2"/>
  <c r="BJ85" i="2"/>
  <c r="BG85" i="2"/>
  <c r="BD85" i="2"/>
  <c r="BA85" i="2"/>
  <c r="AX85" i="2"/>
  <c r="AR85" i="2"/>
  <c r="AO85" i="2"/>
  <c r="AL85" i="2"/>
  <c r="AI85" i="2"/>
  <c r="AF85" i="2"/>
  <c r="AC85" i="2"/>
  <c r="Z85" i="2"/>
  <c r="W85" i="2"/>
  <c r="T85" i="2"/>
  <c r="Q85" i="2"/>
  <c r="N85" i="2"/>
  <c r="H85" i="2"/>
  <c r="CH84" i="2"/>
  <c r="CE84" i="2"/>
  <c r="CB84" i="2"/>
  <c r="BY84" i="2"/>
  <c r="BV84" i="2"/>
  <c r="BS84" i="2"/>
  <c r="BP84" i="2"/>
  <c r="BM84" i="2"/>
  <c r="BJ84" i="2"/>
  <c r="BG84" i="2"/>
  <c r="BD84" i="2"/>
  <c r="BA84" i="2"/>
  <c r="AX84" i="2"/>
  <c r="AR84" i="2"/>
  <c r="AO84" i="2"/>
  <c r="AL84" i="2"/>
  <c r="AI84" i="2"/>
  <c r="AF84" i="2"/>
  <c r="AC84" i="2"/>
  <c r="Z84" i="2"/>
  <c r="W84" i="2"/>
  <c r="T84" i="2"/>
  <c r="Q84" i="2"/>
  <c r="N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DW82" i="3"/>
  <c r="DV82" i="3"/>
  <c r="DW81" i="3"/>
  <c r="DV81" i="3"/>
  <c r="DW80" i="3"/>
  <c r="DV80" i="3"/>
  <c r="DW79" i="3"/>
  <c r="DV79" i="3"/>
  <c r="DW78" i="3"/>
  <c r="DV78" i="3"/>
  <c r="DW77" i="3"/>
  <c r="DV77" i="3"/>
  <c r="DW76" i="3"/>
  <c r="DV76" i="3"/>
  <c r="DW75" i="3"/>
  <c r="DV75" i="3"/>
  <c r="DW74" i="3"/>
  <c r="DV74" i="3"/>
  <c r="DW73" i="3"/>
  <c r="DV73" i="3"/>
  <c r="DW72" i="3"/>
  <c r="DV72" i="3"/>
  <c r="DW71" i="3"/>
  <c r="DV71" i="3"/>
  <c r="CJ82" i="2"/>
  <c r="CI82" i="2"/>
  <c r="CJ81" i="2"/>
  <c r="CI81" i="2"/>
  <c r="CJ80" i="2"/>
  <c r="CI80" i="2"/>
  <c r="CJ79" i="2"/>
  <c r="CI79" i="2"/>
  <c r="CJ78" i="2"/>
  <c r="CI78" i="2"/>
  <c r="CJ77" i="2"/>
  <c r="CI77" i="2"/>
  <c r="CJ76" i="2"/>
  <c r="CI76" i="2"/>
  <c r="CJ75" i="2"/>
  <c r="CI75" i="2"/>
  <c r="CJ74" i="2"/>
  <c r="CI74" i="2"/>
  <c r="CJ73" i="2"/>
  <c r="CI73" i="2"/>
  <c r="CJ72" i="2"/>
  <c r="CI72" i="2"/>
  <c r="CJ71" i="2"/>
  <c r="CI71" i="2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W70" i="3"/>
  <c r="AV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W57" i="3"/>
  <c r="AV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W44" i="3"/>
  <c r="AV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W31" i="3"/>
  <c r="AV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W18" i="3"/>
  <c r="AV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W83" i="3"/>
  <c r="AV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7" i="3"/>
  <c r="BA46" i="3"/>
  <c r="AZ44" i="3"/>
  <c r="AY44" i="3"/>
  <c r="BA43" i="3"/>
  <c r="BA42" i="3"/>
  <c r="BA41" i="3"/>
  <c r="BA40" i="3"/>
  <c r="BA39" i="3"/>
  <c r="BA38" i="3"/>
  <c r="BA37" i="3"/>
  <c r="BA36" i="3"/>
  <c r="BA35" i="3"/>
  <c r="BA32" i="3"/>
  <c r="AZ31" i="3"/>
  <c r="AY31" i="3"/>
  <c r="BA30" i="3"/>
  <c r="BA26" i="3"/>
  <c r="BA25" i="3"/>
  <c r="BA24" i="3"/>
  <c r="BA23" i="3"/>
  <c r="BA21" i="3"/>
  <c r="BA20" i="3"/>
  <c r="AZ18" i="3"/>
  <c r="AY18" i="3"/>
  <c r="BA17" i="3"/>
  <c r="BA16" i="3"/>
  <c r="BA15" i="3"/>
  <c r="BA14" i="3"/>
  <c r="BA12" i="3"/>
  <c r="BA11" i="3"/>
  <c r="BA10" i="3"/>
  <c r="BA9" i="3"/>
  <c r="BA8" i="3"/>
  <c r="BA7" i="3"/>
  <c r="CI96" i="2" l="1"/>
  <c r="CJ96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BR70" i="3"/>
  <c r="BQ70" i="3"/>
  <c r="BS69" i="3"/>
  <c r="BS68" i="3"/>
  <c r="BS67" i="3"/>
  <c r="BS66" i="3"/>
  <c r="BS65" i="3"/>
  <c r="BS64" i="3"/>
  <c r="BS63" i="3"/>
  <c r="BS62" i="3"/>
  <c r="BS61" i="3"/>
  <c r="BS60" i="3"/>
  <c r="BS59" i="3"/>
  <c r="BS58" i="3"/>
  <c r="BR57" i="3"/>
  <c r="BQ57" i="3"/>
  <c r="BS56" i="3"/>
  <c r="BS55" i="3"/>
  <c r="BS54" i="3"/>
  <c r="BS53" i="3"/>
  <c r="BS52" i="3"/>
  <c r="BS51" i="3"/>
  <c r="BS50" i="3"/>
  <c r="BS49" i="3"/>
  <c r="BS48" i="3"/>
  <c r="BS47" i="3"/>
  <c r="BS46" i="3"/>
  <c r="BS45" i="3"/>
  <c r="BR44" i="3"/>
  <c r="BQ44" i="3"/>
  <c r="BS43" i="3"/>
  <c r="BS42" i="3"/>
  <c r="BS41" i="3"/>
  <c r="BS40" i="3"/>
  <c r="BS39" i="3"/>
  <c r="BS38" i="3"/>
  <c r="BS37" i="3"/>
  <c r="BS36" i="3"/>
  <c r="BS35" i="3"/>
  <c r="BS34" i="3"/>
  <c r="BS33" i="3"/>
  <c r="BS32" i="3"/>
  <c r="BR31" i="3"/>
  <c r="BQ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R18" i="3"/>
  <c r="BQ18" i="3"/>
  <c r="BS17" i="3"/>
  <c r="BS16" i="3"/>
  <c r="BS15" i="3"/>
  <c r="BS14" i="3"/>
  <c r="BS13" i="3"/>
  <c r="BS12" i="3"/>
  <c r="BS11" i="3"/>
  <c r="BS10" i="3"/>
  <c r="BS9" i="3"/>
  <c r="BS8" i="3"/>
  <c r="BS7" i="3"/>
  <c r="BS6" i="3"/>
  <c r="BR83" i="3"/>
  <c r="BQ83" i="3"/>
  <c r="BS82" i="3"/>
  <c r="BS81" i="3"/>
  <c r="BS80" i="3"/>
  <c r="BS79" i="3"/>
  <c r="BS78" i="3"/>
  <c r="BS77" i="3"/>
  <c r="BS76" i="3"/>
  <c r="BS75" i="3"/>
  <c r="BS74" i="3"/>
  <c r="BS73" i="3"/>
  <c r="BS72" i="3"/>
  <c r="BS71" i="3"/>
  <c r="CM57" i="3" l="1"/>
  <c r="CL57" i="3"/>
  <c r="CN56" i="3"/>
  <c r="CN55" i="3"/>
  <c r="CN54" i="3"/>
  <c r="CN53" i="3"/>
  <c r="CN52" i="3"/>
  <c r="CN51" i="3"/>
  <c r="CN50" i="3"/>
  <c r="CN49" i="3"/>
  <c r="CN48" i="3"/>
  <c r="CN47" i="3"/>
  <c r="CN46" i="3"/>
  <c r="CN45" i="3"/>
  <c r="CM44" i="3"/>
  <c r="CL44" i="3"/>
  <c r="CN43" i="3"/>
  <c r="CN42" i="3"/>
  <c r="CN41" i="3"/>
  <c r="CN40" i="3"/>
  <c r="CN39" i="3"/>
  <c r="CN38" i="3"/>
  <c r="CN37" i="3"/>
  <c r="CN36" i="3"/>
  <c r="CN35" i="3"/>
  <c r="CN34" i="3"/>
  <c r="CN33" i="3"/>
  <c r="CN32" i="3"/>
  <c r="CM31" i="3"/>
  <c r="CL31" i="3"/>
  <c r="CN30" i="3"/>
  <c r="CN29" i="3"/>
  <c r="CN28" i="3"/>
  <c r="CN27" i="3"/>
  <c r="CN26" i="3"/>
  <c r="CN25" i="3"/>
  <c r="CN24" i="3"/>
  <c r="CN23" i="3"/>
  <c r="CN22" i="3"/>
  <c r="CN21" i="3"/>
  <c r="CN20" i="3"/>
  <c r="CN19" i="3"/>
  <c r="CM18" i="3"/>
  <c r="CL18" i="3"/>
  <c r="CN17" i="3"/>
  <c r="CN16" i="3"/>
  <c r="CN15" i="3"/>
  <c r="CN14" i="3"/>
  <c r="CN13" i="3"/>
  <c r="CN12" i="3"/>
  <c r="CN11" i="3"/>
  <c r="CN10" i="3"/>
  <c r="CN9" i="3"/>
  <c r="CN8" i="3"/>
  <c r="CN7" i="3"/>
  <c r="CN6" i="3"/>
  <c r="CM83" i="3"/>
  <c r="CL83" i="3"/>
  <c r="CN82" i="3"/>
  <c r="CN81" i="3"/>
  <c r="CN80" i="3"/>
  <c r="CN79" i="3"/>
  <c r="CN78" i="3"/>
  <c r="CN77" i="3"/>
  <c r="CN76" i="3"/>
  <c r="CN75" i="3"/>
  <c r="CN74" i="3"/>
  <c r="CN73" i="3"/>
  <c r="CN72" i="3"/>
  <c r="CN71" i="3"/>
  <c r="CM70" i="3"/>
  <c r="CL70" i="3"/>
  <c r="CN69" i="3"/>
  <c r="CN68" i="3"/>
  <c r="CN67" i="3"/>
  <c r="CN66" i="3"/>
  <c r="CN65" i="3"/>
  <c r="CN64" i="3"/>
  <c r="CN63" i="3"/>
  <c r="CN62" i="3"/>
  <c r="CN61" i="3"/>
  <c r="CN60" i="3"/>
  <c r="CN59" i="3"/>
  <c r="CN58" i="3"/>
  <c r="DT83" i="3" l="1"/>
  <c r="DS83" i="3"/>
  <c r="DQ83" i="3"/>
  <c r="DP83" i="3"/>
  <c r="DN83" i="3"/>
  <c r="DM83" i="3"/>
  <c r="DK83" i="3"/>
  <c r="DJ83" i="3"/>
  <c r="DH83" i="3"/>
  <c r="DG83" i="3"/>
  <c r="DE83" i="3"/>
  <c r="DD83" i="3"/>
  <c r="DB83" i="3"/>
  <c r="DA83" i="3"/>
  <c r="CY83" i="3"/>
  <c r="CX83" i="3"/>
  <c r="CV83" i="3"/>
  <c r="CU83" i="3"/>
  <c r="CS83" i="3"/>
  <c r="CR83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O83" i="3"/>
  <c r="BN83" i="3"/>
  <c r="BI83" i="3"/>
  <c r="BH83" i="3"/>
  <c r="BF83" i="3"/>
  <c r="BE83" i="3"/>
  <c r="BC83" i="3"/>
  <c r="BB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S83" i="3"/>
  <c r="R83" i="3"/>
  <c r="P83" i="3"/>
  <c r="O83" i="3"/>
  <c r="M83" i="3"/>
  <c r="L83" i="3"/>
  <c r="J83" i="3"/>
  <c r="I83" i="3"/>
  <c r="DV83" i="3" s="1"/>
  <c r="G83" i="3"/>
  <c r="F83" i="3"/>
  <c r="DU82" i="3"/>
  <c r="DR82" i="3"/>
  <c r="DO82" i="3"/>
  <c r="DL82" i="3"/>
  <c r="DI82" i="3"/>
  <c r="DF82" i="3"/>
  <c r="DC82" i="3"/>
  <c r="CZ82" i="3"/>
  <c r="CW82" i="3"/>
  <c r="CT82" i="3"/>
  <c r="CK82" i="3"/>
  <c r="CH82" i="3"/>
  <c r="CE82" i="3"/>
  <c r="CB82" i="3"/>
  <c r="BY82" i="3"/>
  <c r="BV82" i="3"/>
  <c r="BP82" i="3"/>
  <c r="BJ82" i="3"/>
  <c r="BG82" i="3"/>
  <c r="BD82" i="3"/>
  <c r="AU82" i="3"/>
  <c r="AR82" i="3"/>
  <c r="AO82" i="3"/>
  <c r="AL82" i="3"/>
  <c r="AI82" i="3"/>
  <c r="AF82" i="3"/>
  <c r="AC82" i="3"/>
  <c r="Z82" i="3"/>
  <c r="T82" i="3"/>
  <c r="Q82" i="3"/>
  <c r="N82" i="3"/>
  <c r="K82" i="3"/>
  <c r="H82" i="3"/>
  <c r="DU81" i="3"/>
  <c r="DR81" i="3"/>
  <c r="DO81" i="3"/>
  <c r="DL81" i="3"/>
  <c r="DI81" i="3"/>
  <c r="DF81" i="3"/>
  <c r="DC81" i="3"/>
  <c r="CZ81" i="3"/>
  <c r="CW81" i="3"/>
  <c r="CT81" i="3"/>
  <c r="CK81" i="3"/>
  <c r="CH81" i="3"/>
  <c r="CE81" i="3"/>
  <c r="CB81" i="3"/>
  <c r="BY81" i="3"/>
  <c r="BV81" i="3"/>
  <c r="BP81" i="3"/>
  <c r="BJ81" i="3"/>
  <c r="BG81" i="3"/>
  <c r="BD81" i="3"/>
  <c r="AU81" i="3"/>
  <c r="AR81" i="3"/>
  <c r="AO81" i="3"/>
  <c r="AL81" i="3"/>
  <c r="AI81" i="3"/>
  <c r="AF81" i="3"/>
  <c r="AC81" i="3"/>
  <c r="Z81" i="3"/>
  <c r="T81" i="3"/>
  <c r="Q81" i="3"/>
  <c r="N81" i="3"/>
  <c r="K81" i="3"/>
  <c r="H81" i="3"/>
  <c r="DU80" i="3"/>
  <c r="DR80" i="3"/>
  <c r="DO80" i="3"/>
  <c r="DL80" i="3"/>
  <c r="DI80" i="3"/>
  <c r="DF80" i="3"/>
  <c r="DC80" i="3"/>
  <c r="CZ80" i="3"/>
  <c r="CW80" i="3"/>
  <c r="CT80" i="3"/>
  <c r="CK80" i="3"/>
  <c r="CH80" i="3"/>
  <c r="CE80" i="3"/>
  <c r="CB80" i="3"/>
  <c r="BY80" i="3"/>
  <c r="BV80" i="3"/>
  <c r="BP80" i="3"/>
  <c r="BJ80" i="3"/>
  <c r="BG80" i="3"/>
  <c r="BD80" i="3"/>
  <c r="AU80" i="3"/>
  <c r="AR80" i="3"/>
  <c r="AO80" i="3"/>
  <c r="AL80" i="3"/>
  <c r="AI80" i="3"/>
  <c r="AF80" i="3"/>
  <c r="AC80" i="3"/>
  <c r="Z80" i="3"/>
  <c r="T80" i="3"/>
  <c r="Q80" i="3"/>
  <c r="N80" i="3"/>
  <c r="K80" i="3"/>
  <c r="H80" i="3"/>
  <c r="DU79" i="3"/>
  <c r="DR79" i="3"/>
  <c r="DO79" i="3"/>
  <c r="DL79" i="3"/>
  <c r="DI79" i="3"/>
  <c r="DF79" i="3"/>
  <c r="DC79" i="3"/>
  <c r="CZ79" i="3"/>
  <c r="CW79" i="3"/>
  <c r="CT79" i="3"/>
  <c r="CK79" i="3"/>
  <c r="CH79" i="3"/>
  <c r="CE79" i="3"/>
  <c r="CB79" i="3"/>
  <c r="BY79" i="3"/>
  <c r="BV79" i="3"/>
  <c r="BP79" i="3"/>
  <c r="BJ79" i="3"/>
  <c r="BG79" i="3"/>
  <c r="BD79" i="3"/>
  <c r="AU79" i="3"/>
  <c r="AR79" i="3"/>
  <c r="AO79" i="3"/>
  <c r="AL79" i="3"/>
  <c r="AI79" i="3"/>
  <c r="AF79" i="3"/>
  <c r="AC79" i="3"/>
  <c r="Z79" i="3"/>
  <c r="T79" i="3"/>
  <c r="Q79" i="3"/>
  <c r="N79" i="3"/>
  <c r="K79" i="3"/>
  <c r="H79" i="3"/>
  <c r="DU78" i="3"/>
  <c r="DR78" i="3"/>
  <c r="DO78" i="3"/>
  <c r="DL78" i="3"/>
  <c r="DI78" i="3"/>
  <c r="DF78" i="3"/>
  <c r="DC78" i="3"/>
  <c r="CZ78" i="3"/>
  <c r="CW78" i="3"/>
  <c r="CT78" i="3"/>
  <c r="CK78" i="3"/>
  <c r="CH78" i="3"/>
  <c r="CE78" i="3"/>
  <c r="CB78" i="3"/>
  <c r="BY78" i="3"/>
  <c r="BV78" i="3"/>
  <c r="BP78" i="3"/>
  <c r="BJ78" i="3"/>
  <c r="BG78" i="3"/>
  <c r="BD78" i="3"/>
  <c r="AU78" i="3"/>
  <c r="AR78" i="3"/>
  <c r="AO78" i="3"/>
  <c r="AL78" i="3"/>
  <c r="AI78" i="3"/>
  <c r="AF78" i="3"/>
  <c r="AC78" i="3"/>
  <c r="Z78" i="3"/>
  <c r="T78" i="3"/>
  <c r="Q78" i="3"/>
  <c r="N78" i="3"/>
  <c r="K78" i="3"/>
  <c r="H78" i="3"/>
  <c r="DU77" i="3"/>
  <c r="DR77" i="3"/>
  <c r="DO77" i="3"/>
  <c r="DL77" i="3"/>
  <c r="DI77" i="3"/>
  <c r="DF77" i="3"/>
  <c r="DC77" i="3"/>
  <c r="CZ77" i="3"/>
  <c r="CW77" i="3"/>
  <c r="CT77" i="3"/>
  <c r="CK77" i="3"/>
  <c r="CH77" i="3"/>
  <c r="CE77" i="3"/>
  <c r="CB77" i="3"/>
  <c r="BY77" i="3"/>
  <c r="BV77" i="3"/>
  <c r="BP77" i="3"/>
  <c r="BJ77" i="3"/>
  <c r="BG77" i="3"/>
  <c r="BD77" i="3"/>
  <c r="AU77" i="3"/>
  <c r="AR77" i="3"/>
  <c r="AO77" i="3"/>
  <c r="AL77" i="3"/>
  <c r="AI77" i="3"/>
  <c r="AF77" i="3"/>
  <c r="AC77" i="3"/>
  <c r="Z77" i="3"/>
  <c r="T77" i="3"/>
  <c r="Q77" i="3"/>
  <c r="N77" i="3"/>
  <c r="K77" i="3"/>
  <c r="H77" i="3"/>
  <c r="DU76" i="3"/>
  <c r="DR76" i="3"/>
  <c r="DO76" i="3"/>
  <c r="DL76" i="3"/>
  <c r="DI76" i="3"/>
  <c r="DF76" i="3"/>
  <c r="DC76" i="3"/>
  <c r="CZ76" i="3"/>
  <c r="CW76" i="3"/>
  <c r="CT76" i="3"/>
  <c r="CK76" i="3"/>
  <c r="CH76" i="3"/>
  <c r="CE76" i="3"/>
  <c r="CB76" i="3"/>
  <c r="BY76" i="3"/>
  <c r="BV76" i="3"/>
  <c r="BP76" i="3"/>
  <c r="BJ76" i="3"/>
  <c r="BG76" i="3"/>
  <c r="BD76" i="3"/>
  <c r="AU76" i="3"/>
  <c r="AR76" i="3"/>
  <c r="AO76" i="3"/>
  <c r="AL76" i="3"/>
  <c r="AI76" i="3"/>
  <c r="AF76" i="3"/>
  <c r="AC76" i="3"/>
  <c r="Z76" i="3"/>
  <c r="T76" i="3"/>
  <c r="Q76" i="3"/>
  <c r="N76" i="3"/>
  <c r="K76" i="3"/>
  <c r="H76" i="3"/>
  <c r="DU75" i="3"/>
  <c r="DR75" i="3"/>
  <c r="DO75" i="3"/>
  <c r="DL75" i="3"/>
  <c r="DI75" i="3"/>
  <c r="DF75" i="3"/>
  <c r="DC75" i="3"/>
  <c r="CZ75" i="3"/>
  <c r="CW75" i="3"/>
  <c r="CT75" i="3"/>
  <c r="CK75" i="3"/>
  <c r="CH75" i="3"/>
  <c r="CE75" i="3"/>
  <c r="CB75" i="3"/>
  <c r="BY75" i="3"/>
  <c r="BV75" i="3"/>
  <c r="BP75" i="3"/>
  <c r="BJ75" i="3"/>
  <c r="BG75" i="3"/>
  <c r="BD75" i="3"/>
  <c r="AU75" i="3"/>
  <c r="AR75" i="3"/>
  <c r="AO75" i="3"/>
  <c r="AL75" i="3"/>
  <c r="AI75" i="3"/>
  <c r="AF75" i="3"/>
  <c r="AC75" i="3"/>
  <c r="Z75" i="3"/>
  <c r="T75" i="3"/>
  <c r="Q75" i="3"/>
  <c r="N75" i="3"/>
  <c r="K75" i="3"/>
  <c r="H75" i="3"/>
  <c r="DU74" i="3"/>
  <c r="DR74" i="3"/>
  <c r="DO74" i="3"/>
  <c r="DL74" i="3"/>
  <c r="DI74" i="3"/>
  <c r="DF74" i="3"/>
  <c r="DC74" i="3"/>
  <c r="CZ74" i="3"/>
  <c r="CW74" i="3"/>
  <c r="CT74" i="3"/>
  <c r="CK74" i="3"/>
  <c r="CH74" i="3"/>
  <c r="CE74" i="3"/>
  <c r="CB74" i="3"/>
  <c r="BY74" i="3"/>
  <c r="BV74" i="3"/>
  <c r="BP74" i="3"/>
  <c r="BJ74" i="3"/>
  <c r="BG74" i="3"/>
  <c r="BD74" i="3"/>
  <c r="AU74" i="3"/>
  <c r="AR74" i="3"/>
  <c r="AO74" i="3"/>
  <c r="AL74" i="3"/>
  <c r="AI74" i="3"/>
  <c r="AF74" i="3"/>
  <c r="AC74" i="3"/>
  <c r="Z74" i="3"/>
  <c r="T74" i="3"/>
  <c r="Q74" i="3"/>
  <c r="N74" i="3"/>
  <c r="K74" i="3"/>
  <c r="H74" i="3"/>
  <c r="DU73" i="3"/>
  <c r="DR73" i="3"/>
  <c r="DO73" i="3"/>
  <c r="DL73" i="3"/>
  <c r="DI73" i="3"/>
  <c r="DF73" i="3"/>
  <c r="DC73" i="3"/>
  <c r="CZ73" i="3"/>
  <c r="CW73" i="3"/>
  <c r="CT73" i="3"/>
  <c r="CK73" i="3"/>
  <c r="CH73" i="3"/>
  <c r="CE73" i="3"/>
  <c r="CB73" i="3"/>
  <c r="BY73" i="3"/>
  <c r="BV73" i="3"/>
  <c r="BP73" i="3"/>
  <c r="BJ73" i="3"/>
  <c r="BG73" i="3"/>
  <c r="BD73" i="3"/>
  <c r="AU73" i="3"/>
  <c r="AR73" i="3"/>
  <c r="AO73" i="3"/>
  <c r="AL73" i="3"/>
  <c r="AI73" i="3"/>
  <c r="AF73" i="3"/>
  <c r="AC73" i="3"/>
  <c r="Z73" i="3"/>
  <c r="T73" i="3"/>
  <c r="Q73" i="3"/>
  <c r="N73" i="3"/>
  <c r="K73" i="3"/>
  <c r="H73" i="3"/>
  <c r="DU72" i="3"/>
  <c r="DR72" i="3"/>
  <c r="DO72" i="3"/>
  <c r="DL72" i="3"/>
  <c r="DI72" i="3"/>
  <c r="DF72" i="3"/>
  <c r="DC72" i="3"/>
  <c r="CZ72" i="3"/>
  <c r="CW72" i="3"/>
  <c r="CT72" i="3"/>
  <c r="CK72" i="3"/>
  <c r="CH72" i="3"/>
  <c r="CE72" i="3"/>
  <c r="CB72" i="3"/>
  <c r="BY72" i="3"/>
  <c r="BV72" i="3"/>
  <c r="BP72" i="3"/>
  <c r="BJ72" i="3"/>
  <c r="BG72" i="3"/>
  <c r="BD72" i="3"/>
  <c r="AU72" i="3"/>
  <c r="AR72" i="3"/>
  <c r="AO72" i="3"/>
  <c r="AL72" i="3"/>
  <c r="AI72" i="3"/>
  <c r="AF72" i="3"/>
  <c r="AC72" i="3"/>
  <c r="Z72" i="3"/>
  <c r="T72" i="3"/>
  <c r="Q72" i="3"/>
  <c r="N72" i="3"/>
  <c r="K72" i="3"/>
  <c r="H72" i="3"/>
  <c r="DU71" i="3"/>
  <c r="DR71" i="3"/>
  <c r="DO71" i="3"/>
  <c r="DL71" i="3"/>
  <c r="DI71" i="3"/>
  <c r="DF71" i="3"/>
  <c r="DC71" i="3"/>
  <c r="CZ71" i="3"/>
  <c r="CW71" i="3"/>
  <c r="CT71" i="3"/>
  <c r="CK71" i="3"/>
  <c r="CH71" i="3"/>
  <c r="CE71" i="3"/>
  <c r="CB71" i="3"/>
  <c r="BY71" i="3"/>
  <c r="BV71" i="3"/>
  <c r="BP71" i="3"/>
  <c r="BJ71" i="3"/>
  <c r="BG71" i="3"/>
  <c r="BD71" i="3"/>
  <c r="AU71" i="3"/>
  <c r="AR71" i="3"/>
  <c r="AO71" i="3"/>
  <c r="AL71" i="3"/>
  <c r="AI71" i="3"/>
  <c r="AF71" i="3"/>
  <c r="AC71" i="3"/>
  <c r="Z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AN83" i="2"/>
  <c r="AM83" i="2"/>
  <c r="AE83" i="2"/>
  <c r="AD83" i="2"/>
  <c r="AB83" i="2"/>
  <c r="AA83" i="2"/>
  <c r="Y83" i="2"/>
  <c r="X83" i="2"/>
  <c r="V83" i="2"/>
  <c r="U83" i="2"/>
  <c r="S83" i="2"/>
  <c r="R83" i="2"/>
  <c r="P83" i="2"/>
  <c r="O83" i="2"/>
  <c r="M83" i="2"/>
  <c r="L83" i="2"/>
  <c r="CH82" i="2"/>
  <c r="CE82" i="2"/>
  <c r="CB82" i="2"/>
  <c r="BY82" i="2"/>
  <c r="BV82" i="2"/>
  <c r="BS82" i="2"/>
  <c r="BP82" i="2"/>
  <c r="BM82" i="2"/>
  <c r="BJ82" i="2"/>
  <c r="BG82" i="2"/>
  <c r="BD82" i="2"/>
  <c r="BA82" i="2"/>
  <c r="AX82" i="2"/>
  <c r="AR82" i="2"/>
  <c r="AO82" i="2"/>
  <c r="AF82" i="2"/>
  <c r="AC82" i="2"/>
  <c r="Z82" i="2"/>
  <c r="W82" i="2"/>
  <c r="T82" i="2"/>
  <c r="Q82" i="2"/>
  <c r="N82" i="2"/>
  <c r="CH81" i="2"/>
  <c r="CE81" i="2"/>
  <c r="CB81" i="2"/>
  <c r="BY81" i="2"/>
  <c r="BV81" i="2"/>
  <c r="BS81" i="2"/>
  <c r="BP81" i="2"/>
  <c r="BM81" i="2"/>
  <c r="BJ81" i="2"/>
  <c r="BG81" i="2"/>
  <c r="BD81" i="2"/>
  <c r="BA81" i="2"/>
  <c r="AX81" i="2"/>
  <c r="AR81" i="2"/>
  <c r="AO81" i="2"/>
  <c r="AF81" i="2"/>
  <c r="AC81" i="2"/>
  <c r="Z81" i="2"/>
  <c r="W81" i="2"/>
  <c r="T81" i="2"/>
  <c r="Q81" i="2"/>
  <c r="N81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X80" i="2"/>
  <c r="AR80" i="2"/>
  <c r="AO80" i="2"/>
  <c r="AF80" i="2"/>
  <c r="AC80" i="2"/>
  <c r="Z80" i="2"/>
  <c r="W80" i="2"/>
  <c r="T80" i="2"/>
  <c r="Q80" i="2"/>
  <c r="N80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X79" i="2"/>
  <c r="AR79" i="2"/>
  <c r="AO79" i="2"/>
  <c r="AF79" i="2"/>
  <c r="AC79" i="2"/>
  <c r="Z79" i="2"/>
  <c r="W79" i="2"/>
  <c r="T79" i="2"/>
  <c r="Q79" i="2"/>
  <c r="N79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X78" i="2"/>
  <c r="AR78" i="2"/>
  <c r="AO78" i="2"/>
  <c r="AF78" i="2"/>
  <c r="AC78" i="2"/>
  <c r="Z78" i="2"/>
  <c r="W78" i="2"/>
  <c r="T78" i="2"/>
  <c r="Q78" i="2"/>
  <c r="N78" i="2"/>
  <c r="CH77" i="2"/>
  <c r="CE77" i="2"/>
  <c r="CB77" i="2"/>
  <c r="BY77" i="2"/>
  <c r="BV77" i="2"/>
  <c r="BS77" i="2"/>
  <c r="BP77" i="2"/>
  <c r="BM77" i="2"/>
  <c r="BJ77" i="2"/>
  <c r="BG77" i="2"/>
  <c r="BD77" i="2"/>
  <c r="BA77" i="2"/>
  <c r="AX77" i="2"/>
  <c r="AR77" i="2"/>
  <c r="AO77" i="2"/>
  <c r="AF77" i="2"/>
  <c r="AC77" i="2"/>
  <c r="Z77" i="2"/>
  <c r="W77" i="2"/>
  <c r="T77" i="2"/>
  <c r="Q77" i="2"/>
  <c r="N77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X76" i="2"/>
  <c r="AR76" i="2"/>
  <c r="AO76" i="2"/>
  <c r="AF76" i="2"/>
  <c r="AC76" i="2"/>
  <c r="Z76" i="2"/>
  <c r="W76" i="2"/>
  <c r="T76" i="2"/>
  <c r="Q76" i="2"/>
  <c r="N76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X75" i="2"/>
  <c r="AR75" i="2"/>
  <c r="AO75" i="2"/>
  <c r="AF75" i="2"/>
  <c r="AC75" i="2"/>
  <c r="Z75" i="2"/>
  <c r="W75" i="2"/>
  <c r="T75" i="2"/>
  <c r="Q75" i="2"/>
  <c r="N75" i="2"/>
  <c r="CH74" i="2"/>
  <c r="CE74" i="2"/>
  <c r="CB74" i="2"/>
  <c r="BY74" i="2"/>
  <c r="BV74" i="2"/>
  <c r="BS74" i="2"/>
  <c r="BP74" i="2"/>
  <c r="BM74" i="2"/>
  <c r="BJ74" i="2"/>
  <c r="BG74" i="2"/>
  <c r="BD74" i="2"/>
  <c r="BA74" i="2"/>
  <c r="AX74" i="2"/>
  <c r="AR74" i="2"/>
  <c r="AO74" i="2"/>
  <c r="AF74" i="2"/>
  <c r="AC74" i="2"/>
  <c r="Z74" i="2"/>
  <c r="W74" i="2"/>
  <c r="T74" i="2"/>
  <c r="Q74" i="2"/>
  <c r="N74" i="2"/>
  <c r="CH73" i="2"/>
  <c r="CE73" i="2"/>
  <c r="CB73" i="2"/>
  <c r="BY73" i="2"/>
  <c r="BV73" i="2"/>
  <c r="BS73" i="2"/>
  <c r="BP73" i="2"/>
  <c r="BM73" i="2"/>
  <c r="BJ73" i="2"/>
  <c r="BG73" i="2"/>
  <c r="BD73" i="2"/>
  <c r="BA73" i="2"/>
  <c r="AX73" i="2"/>
  <c r="AR73" i="2"/>
  <c r="AO73" i="2"/>
  <c r="AF73" i="2"/>
  <c r="AC73" i="2"/>
  <c r="Z73" i="2"/>
  <c r="W73" i="2"/>
  <c r="T73" i="2"/>
  <c r="Q73" i="2"/>
  <c r="N73" i="2"/>
  <c r="CH72" i="2"/>
  <c r="CE72" i="2"/>
  <c r="CB72" i="2"/>
  <c r="BY72" i="2"/>
  <c r="BV72" i="2"/>
  <c r="BS72" i="2"/>
  <c r="BP72" i="2"/>
  <c r="BM72" i="2"/>
  <c r="BJ72" i="2"/>
  <c r="BG72" i="2"/>
  <c r="BD72" i="2"/>
  <c r="BA72" i="2"/>
  <c r="AX72" i="2"/>
  <c r="AR72" i="2"/>
  <c r="AO72" i="2"/>
  <c r="AF72" i="2"/>
  <c r="AC72" i="2"/>
  <c r="Z72" i="2"/>
  <c r="W72" i="2"/>
  <c r="T72" i="2"/>
  <c r="Q72" i="2"/>
  <c r="N72" i="2"/>
  <c r="CH71" i="2"/>
  <c r="CE71" i="2"/>
  <c r="CB71" i="2"/>
  <c r="BY71" i="2"/>
  <c r="BV71" i="2"/>
  <c r="BS71" i="2"/>
  <c r="BP71" i="2"/>
  <c r="BM71" i="2"/>
  <c r="BJ71" i="2"/>
  <c r="BG71" i="2"/>
  <c r="BD71" i="2"/>
  <c r="BA71" i="2"/>
  <c r="AX71" i="2"/>
  <c r="AR71" i="2"/>
  <c r="AO71" i="2"/>
  <c r="AF71" i="2"/>
  <c r="AC71" i="2"/>
  <c r="Z71" i="2"/>
  <c r="W71" i="2"/>
  <c r="T71" i="2"/>
  <c r="Q71" i="2"/>
  <c r="N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CS57" i="3"/>
  <c r="CR57" i="3"/>
  <c r="CT56" i="3"/>
  <c r="CT55" i="3"/>
  <c r="CT54" i="3"/>
  <c r="CT53" i="3"/>
  <c r="CT52" i="3"/>
  <c r="CT51" i="3"/>
  <c r="CT50" i="3"/>
  <c r="CT49" i="3"/>
  <c r="CT48" i="3"/>
  <c r="CT47" i="3"/>
  <c r="CT46" i="3"/>
  <c r="CT45" i="3"/>
  <c r="CS44" i="3"/>
  <c r="CR44" i="3"/>
  <c r="CT43" i="3"/>
  <c r="CT42" i="3"/>
  <c r="CT41" i="3"/>
  <c r="CT40" i="3"/>
  <c r="CT39" i="3"/>
  <c r="CT38" i="3"/>
  <c r="CT37" i="3"/>
  <c r="CT36" i="3"/>
  <c r="CT35" i="3"/>
  <c r="CT34" i="3"/>
  <c r="CT33" i="3"/>
  <c r="CT32" i="3"/>
  <c r="CS31" i="3"/>
  <c r="CR31" i="3"/>
  <c r="CT30" i="3"/>
  <c r="CT29" i="3"/>
  <c r="CT28" i="3"/>
  <c r="CT27" i="3"/>
  <c r="CT26" i="3"/>
  <c r="CT25" i="3"/>
  <c r="CT24" i="3"/>
  <c r="CT23" i="3"/>
  <c r="CT22" i="3"/>
  <c r="CT21" i="3"/>
  <c r="CT20" i="3"/>
  <c r="CT19" i="3"/>
  <c r="CS18" i="3"/>
  <c r="CR18" i="3"/>
  <c r="CT17" i="3"/>
  <c r="CT16" i="3"/>
  <c r="CT15" i="3"/>
  <c r="CT14" i="3"/>
  <c r="CT13" i="3"/>
  <c r="CT12" i="3"/>
  <c r="CT11" i="3"/>
  <c r="CT10" i="3"/>
  <c r="CT9" i="3"/>
  <c r="CT8" i="3"/>
  <c r="CT7" i="3"/>
  <c r="CT6" i="3"/>
  <c r="CS70" i="3"/>
  <c r="CR70" i="3"/>
  <c r="CT69" i="3"/>
  <c r="CT68" i="3"/>
  <c r="CT67" i="3"/>
  <c r="CT66" i="3"/>
  <c r="CT65" i="3"/>
  <c r="CT64" i="3"/>
  <c r="CT63" i="3"/>
  <c r="CT62" i="3"/>
  <c r="CT61" i="3"/>
  <c r="CT60" i="3"/>
  <c r="CT59" i="3"/>
  <c r="CT58" i="3"/>
  <c r="CJ83" i="2" l="1"/>
  <c r="CI83" i="2"/>
  <c r="DW83" i="3"/>
  <c r="CJ69" i="2"/>
  <c r="CI69" i="2"/>
  <c r="CJ68" i="2"/>
  <c r="CI68" i="2"/>
  <c r="CJ67" i="2"/>
  <c r="CI67" i="2"/>
  <c r="CJ66" i="2"/>
  <c r="CI66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65" i="2"/>
  <c r="CI65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DW69" i="3" l="1"/>
  <c r="DV69" i="3"/>
  <c r="DW68" i="3"/>
  <c r="DV68" i="3"/>
  <c r="DW67" i="3"/>
  <c r="DV67" i="3"/>
  <c r="DW66" i="3"/>
  <c r="DV66" i="3"/>
  <c r="DW65" i="3"/>
  <c r="DV65" i="3"/>
  <c r="DW64" i="3"/>
  <c r="DV64" i="3"/>
  <c r="DW62" i="3"/>
  <c r="DV62" i="3"/>
  <c r="DW61" i="3"/>
  <c r="DV61" i="3"/>
  <c r="DW60" i="3"/>
  <c r="DV60" i="3"/>
  <c r="DW59" i="3"/>
  <c r="DV59" i="3"/>
  <c r="DW58" i="3"/>
  <c r="DV58" i="3"/>
  <c r="DW63" i="3"/>
  <c r="DV63" i="3"/>
  <c r="CD57" i="3"/>
  <c r="CC57" i="3"/>
  <c r="CE56" i="3"/>
  <c r="CE55" i="3"/>
  <c r="CE54" i="3"/>
  <c r="CE53" i="3"/>
  <c r="CE52" i="3"/>
  <c r="CE51" i="3"/>
  <c r="CE50" i="3"/>
  <c r="CE49" i="3"/>
  <c r="CE48" i="3"/>
  <c r="CE47" i="3"/>
  <c r="CE46" i="3"/>
  <c r="CE45" i="3"/>
  <c r="CD44" i="3"/>
  <c r="CC44" i="3"/>
  <c r="CE43" i="3"/>
  <c r="CE42" i="3"/>
  <c r="CE41" i="3"/>
  <c r="CE40" i="3"/>
  <c r="CE39" i="3"/>
  <c r="CE38" i="3"/>
  <c r="CE37" i="3"/>
  <c r="CE36" i="3"/>
  <c r="CE35" i="3"/>
  <c r="CE34" i="3"/>
  <c r="CE33" i="3"/>
  <c r="CE32" i="3"/>
  <c r="CD31" i="3"/>
  <c r="CC31" i="3"/>
  <c r="CE30" i="3"/>
  <c r="CE29" i="3"/>
  <c r="CE28" i="3"/>
  <c r="CE27" i="3"/>
  <c r="CE26" i="3"/>
  <c r="CE25" i="3"/>
  <c r="CE24" i="3"/>
  <c r="CE23" i="3"/>
  <c r="CE22" i="3"/>
  <c r="CE21" i="3"/>
  <c r="CE20" i="3"/>
  <c r="CE19" i="3"/>
  <c r="CD18" i="3"/>
  <c r="CC18" i="3"/>
  <c r="CE17" i="3"/>
  <c r="CE16" i="3"/>
  <c r="CE15" i="3"/>
  <c r="CE14" i="3"/>
  <c r="CE13" i="3"/>
  <c r="CE12" i="3"/>
  <c r="CE11" i="3"/>
  <c r="CE10" i="3"/>
  <c r="CE9" i="3"/>
  <c r="CE8" i="3"/>
  <c r="CE7" i="3"/>
  <c r="CE6" i="3"/>
  <c r="CD70" i="3"/>
  <c r="CC70" i="3"/>
  <c r="CE69" i="3"/>
  <c r="CE68" i="3"/>
  <c r="CE67" i="3"/>
  <c r="CE66" i="3"/>
  <c r="CE65" i="3"/>
  <c r="CE64" i="3"/>
  <c r="CE63" i="3"/>
  <c r="CE62" i="3"/>
  <c r="CE61" i="3"/>
  <c r="CE60" i="3"/>
  <c r="CE59" i="3"/>
  <c r="CE58" i="3"/>
  <c r="M57" i="3" l="1"/>
  <c r="L57" i="3"/>
  <c r="J57" i="3"/>
  <c r="I57" i="3"/>
  <c r="G57" i="3"/>
  <c r="F57" i="3"/>
  <c r="D57" i="3"/>
  <c r="C57" i="3"/>
  <c r="N56" i="3"/>
  <c r="K56" i="3"/>
  <c r="H56" i="3"/>
  <c r="E56" i="3"/>
  <c r="N55" i="3"/>
  <c r="K55" i="3"/>
  <c r="H55" i="3"/>
  <c r="E55" i="3"/>
  <c r="N54" i="3"/>
  <c r="K54" i="3"/>
  <c r="H54" i="3"/>
  <c r="E54" i="3"/>
  <c r="N53" i="3"/>
  <c r="K53" i="3"/>
  <c r="H53" i="3"/>
  <c r="E53" i="3"/>
  <c r="N52" i="3"/>
  <c r="K52" i="3"/>
  <c r="H52" i="3"/>
  <c r="E52" i="3"/>
  <c r="N51" i="3"/>
  <c r="K51" i="3"/>
  <c r="H51" i="3"/>
  <c r="E51" i="3"/>
  <c r="N50" i="3"/>
  <c r="K50" i="3"/>
  <c r="H50" i="3"/>
  <c r="E50" i="3"/>
  <c r="N49" i="3"/>
  <c r="K49" i="3"/>
  <c r="H49" i="3"/>
  <c r="E49" i="3"/>
  <c r="N48" i="3"/>
  <c r="K48" i="3"/>
  <c r="H48" i="3"/>
  <c r="E48" i="3"/>
  <c r="N47" i="3"/>
  <c r="K47" i="3"/>
  <c r="H47" i="3"/>
  <c r="E47" i="3"/>
  <c r="N46" i="3"/>
  <c r="K46" i="3"/>
  <c r="H46" i="3"/>
  <c r="E46" i="3"/>
  <c r="N45" i="3"/>
  <c r="K45" i="3"/>
  <c r="H45" i="3"/>
  <c r="E45" i="3"/>
  <c r="M44" i="3"/>
  <c r="L44" i="3"/>
  <c r="J44" i="3"/>
  <c r="I44" i="3"/>
  <c r="G44" i="3"/>
  <c r="F44" i="3"/>
  <c r="D44" i="3"/>
  <c r="C44" i="3"/>
  <c r="N43" i="3"/>
  <c r="K43" i="3"/>
  <c r="H43" i="3"/>
  <c r="E43" i="3"/>
  <c r="N42" i="3"/>
  <c r="K42" i="3"/>
  <c r="H42" i="3"/>
  <c r="E42" i="3"/>
  <c r="N41" i="3"/>
  <c r="K41" i="3"/>
  <c r="H41" i="3"/>
  <c r="E41" i="3"/>
  <c r="N40" i="3"/>
  <c r="K40" i="3"/>
  <c r="H40" i="3"/>
  <c r="E40" i="3"/>
  <c r="N39" i="3"/>
  <c r="K39" i="3"/>
  <c r="H39" i="3"/>
  <c r="E39" i="3"/>
  <c r="N38" i="3"/>
  <c r="K38" i="3"/>
  <c r="H38" i="3"/>
  <c r="E38" i="3"/>
  <c r="N37" i="3"/>
  <c r="K37" i="3"/>
  <c r="H37" i="3"/>
  <c r="E37" i="3"/>
  <c r="N36" i="3"/>
  <c r="K36" i="3"/>
  <c r="H36" i="3"/>
  <c r="E36" i="3"/>
  <c r="N35" i="3"/>
  <c r="K35" i="3"/>
  <c r="H35" i="3"/>
  <c r="E35" i="3"/>
  <c r="N34" i="3"/>
  <c r="K34" i="3"/>
  <c r="H34" i="3"/>
  <c r="E34" i="3"/>
  <c r="N33" i="3"/>
  <c r="K33" i="3"/>
  <c r="H33" i="3"/>
  <c r="E33" i="3"/>
  <c r="N32" i="3"/>
  <c r="K32" i="3"/>
  <c r="H32" i="3"/>
  <c r="E32" i="3"/>
  <c r="M31" i="3"/>
  <c r="L31" i="3"/>
  <c r="J31" i="3"/>
  <c r="I31" i="3"/>
  <c r="G31" i="3"/>
  <c r="F31" i="3"/>
  <c r="D31" i="3"/>
  <c r="C31" i="3"/>
  <c r="N30" i="3"/>
  <c r="K30" i="3"/>
  <c r="H30" i="3"/>
  <c r="E30" i="3"/>
  <c r="N29" i="3"/>
  <c r="K29" i="3"/>
  <c r="H29" i="3"/>
  <c r="E29" i="3"/>
  <c r="N28" i="3"/>
  <c r="K28" i="3"/>
  <c r="H28" i="3"/>
  <c r="E28" i="3"/>
  <c r="N27" i="3"/>
  <c r="K27" i="3"/>
  <c r="H27" i="3"/>
  <c r="E27" i="3"/>
  <c r="N26" i="3"/>
  <c r="K26" i="3"/>
  <c r="H26" i="3"/>
  <c r="E26" i="3"/>
  <c r="N25" i="3"/>
  <c r="K25" i="3"/>
  <c r="H25" i="3"/>
  <c r="E25" i="3"/>
  <c r="N24" i="3"/>
  <c r="K24" i="3"/>
  <c r="H24" i="3"/>
  <c r="E24" i="3"/>
  <c r="N23" i="3"/>
  <c r="K23" i="3"/>
  <c r="H23" i="3"/>
  <c r="E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M18" i="3"/>
  <c r="L18" i="3"/>
  <c r="J18" i="3"/>
  <c r="I18" i="3"/>
  <c r="G18" i="3"/>
  <c r="F18" i="3"/>
  <c r="D18" i="3"/>
  <c r="C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K7" i="3"/>
  <c r="H7" i="3"/>
  <c r="E7" i="3"/>
  <c r="N6" i="3"/>
  <c r="K6" i="3"/>
  <c r="H6" i="3"/>
  <c r="E6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CV70" i="3" l="1"/>
  <c r="CU70" i="3"/>
  <c r="CW69" i="3"/>
  <c r="CW68" i="3"/>
  <c r="CW67" i="3"/>
  <c r="CW66" i="3"/>
  <c r="CW65" i="3"/>
  <c r="CW64" i="3"/>
  <c r="CW63" i="3"/>
  <c r="CW62" i="3"/>
  <c r="CW61" i="3"/>
  <c r="CW60" i="3"/>
  <c r="CW59" i="3"/>
  <c r="CW58" i="3"/>
  <c r="AK70" i="3"/>
  <c r="AJ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DT70" i="3" l="1"/>
  <c r="DS70" i="3"/>
  <c r="DQ70" i="3"/>
  <c r="DP70" i="3"/>
  <c r="DN70" i="3"/>
  <c r="DM70" i="3"/>
  <c r="DK70" i="3"/>
  <c r="DJ70" i="3"/>
  <c r="DH70" i="3"/>
  <c r="DG70" i="3"/>
  <c r="DE70" i="3"/>
  <c r="DD70" i="3"/>
  <c r="DB70" i="3"/>
  <c r="DA70" i="3"/>
  <c r="CY70" i="3"/>
  <c r="CX70" i="3"/>
  <c r="CJ70" i="3"/>
  <c r="CI70" i="3"/>
  <c r="CG70" i="3"/>
  <c r="CF70" i="3"/>
  <c r="CA70" i="3"/>
  <c r="BZ70" i="3"/>
  <c r="BX70" i="3"/>
  <c r="BW70" i="3"/>
  <c r="BU70" i="3"/>
  <c r="BT70" i="3"/>
  <c r="BO70" i="3"/>
  <c r="BN70" i="3"/>
  <c r="BI70" i="3"/>
  <c r="BH70" i="3"/>
  <c r="BF70" i="3"/>
  <c r="BE70" i="3"/>
  <c r="BC70" i="3"/>
  <c r="BB70" i="3"/>
  <c r="AT70" i="3"/>
  <c r="AS70" i="3"/>
  <c r="AQ70" i="3"/>
  <c r="AP70" i="3"/>
  <c r="AN70" i="3"/>
  <c r="AM70" i="3"/>
  <c r="AH70" i="3"/>
  <c r="AG70" i="3"/>
  <c r="AE70" i="3"/>
  <c r="AD70" i="3"/>
  <c r="AB70" i="3"/>
  <c r="AA70" i="3"/>
  <c r="Y70" i="3"/>
  <c r="X70" i="3"/>
  <c r="S70" i="3"/>
  <c r="R70" i="3"/>
  <c r="P70" i="3"/>
  <c r="O70" i="3"/>
  <c r="M70" i="3"/>
  <c r="L70" i="3"/>
  <c r="J70" i="3"/>
  <c r="I70" i="3"/>
  <c r="DU69" i="3"/>
  <c r="DR69" i="3"/>
  <c r="DO69" i="3"/>
  <c r="DL69" i="3"/>
  <c r="DI69" i="3"/>
  <c r="DF69" i="3"/>
  <c r="DC69" i="3"/>
  <c r="CZ69" i="3"/>
  <c r="CK69" i="3"/>
  <c r="CH69" i="3"/>
  <c r="CB69" i="3"/>
  <c r="BY69" i="3"/>
  <c r="BV69" i="3"/>
  <c r="BP69" i="3"/>
  <c r="BJ69" i="3"/>
  <c r="BG69" i="3"/>
  <c r="BD69" i="3"/>
  <c r="AU69" i="3"/>
  <c r="AR69" i="3"/>
  <c r="AO69" i="3"/>
  <c r="AI69" i="3"/>
  <c r="AF69" i="3"/>
  <c r="AC69" i="3"/>
  <c r="Z69" i="3"/>
  <c r="T69" i="3"/>
  <c r="Q69" i="3"/>
  <c r="N69" i="3"/>
  <c r="K69" i="3"/>
  <c r="DU68" i="3"/>
  <c r="DR68" i="3"/>
  <c r="DO68" i="3"/>
  <c r="DL68" i="3"/>
  <c r="DI68" i="3"/>
  <c r="DF68" i="3"/>
  <c r="DC68" i="3"/>
  <c r="CZ68" i="3"/>
  <c r="CK68" i="3"/>
  <c r="CH68" i="3"/>
  <c r="CB68" i="3"/>
  <c r="BY68" i="3"/>
  <c r="BV68" i="3"/>
  <c r="BP68" i="3"/>
  <c r="BJ68" i="3"/>
  <c r="BG68" i="3"/>
  <c r="BD68" i="3"/>
  <c r="AU68" i="3"/>
  <c r="AR68" i="3"/>
  <c r="AO68" i="3"/>
  <c r="AI68" i="3"/>
  <c r="AF68" i="3"/>
  <c r="AC68" i="3"/>
  <c r="Z68" i="3"/>
  <c r="T68" i="3"/>
  <c r="Q68" i="3"/>
  <c r="N68" i="3"/>
  <c r="K68" i="3"/>
  <c r="DU67" i="3"/>
  <c r="DR67" i="3"/>
  <c r="DO67" i="3"/>
  <c r="DL67" i="3"/>
  <c r="DI67" i="3"/>
  <c r="DF67" i="3"/>
  <c r="DC67" i="3"/>
  <c r="CZ67" i="3"/>
  <c r="CK67" i="3"/>
  <c r="CH67" i="3"/>
  <c r="CB67" i="3"/>
  <c r="BY67" i="3"/>
  <c r="BV67" i="3"/>
  <c r="BP67" i="3"/>
  <c r="BJ67" i="3"/>
  <c r="BG67" i="3"/>
  <c r="BD67" i="3"/>
  <c r="AU67" i="3"/>
  <c r="AR67" i="3"/>
  <c r="AO67" i="3"/>
  <c r="AI67" i="3"/>
  <c r="AF67" i="3"/>
  <c r="AC67" i="3"/>
  <c r="Z67" i="3"/>
  <c r="T67" i="3"/>
  <c r="Q67" i="3"/>
  <c r="N67" i="3"/>
  <c r="K67" i="3"/>
  <c r="DU66" i="3"/>
  <c r="DR66" i="3"/>
  <c r="DO66" i="3"/>
  <c r="DL66" i="3"/>
  <c r="DI66" i="3"/>
  <c r="DF66" i="3"/>
  <c r="DC66" i="3"/>
  <c r="CZ66" i="3"/>
  <c r="CK66" i="3"/>
  <c r="CH66" i="3"/>
  <c r="CB66" i="3"/>
  <c r="BY66" i="3"/>
  <c r="BV66" i="3"/>
  <c r="BP66" i="3"/>
  <c r="BJ66" i="3"/>
  <c r="BG66" i="3"/>
  <c r="BD66" i="3"/>
  <c r="AU66" i="3"/>
  <c r="AR66" i="3"/>
  <c r="AO66" i="3"/>
  <c r="AI66" i="3"/>
  <c r="AF66" i="3"/>
  <c r="AC66" i="3"/>
  <c r="Z66" i="3"/>
  <c r="T66" i="3"/>
  <c r="Q66" i="3"/>
  <c r="N66" i="3"/>
  <c r="K66" i="3"/>
  <c r="DU65" i="3"/>
  <c r="DR65" i="3"/>
  <c r="DO65" i="3"/>
  <c r="DL65" i="3"/>
  <c r="DI65" i="3"/>
  <c r="DF65" i="3"/>
  <c r="DC65" i="3"/>
  <c r="CZ65" i="3"/>
  <c r="CK65" i="3"/>
  <c r="CH65" i="3"/>
  <c r="CB65" i="3"/>
  <c r="BY65" i="3"/>
  <c r="BV65" i="3"/>
  <c r="BP65" i="3"/>
  <c r="BJ65" i="3"/>
  <c r="BG65" i="3"/>
  <c r="BD65" i="3"/>
  <c r="AU65" i="3"/>
  <c r="AR65" i="3"/>
  <c r="AO65" i="3"/>
  <c r="AI65" i="3"/>
  <c r="AF65" i="3"/>
  <c r="AC65" i="3"/>
  <c r="Z65" i="3"/>
  <c r="T65" i="3"/>
  <c r="Q65" i="3"/>
  <c r="N65" i="3"/>
  <c r="K65" i="3"/>
  <c r="DU64" i="3"/>
  <c r="DR64" i="3"/>
  <c r="DO64" i="3"/>
  <c r="DL64" i="3"/>
  <c r="DI64" i="3"/>
  <c r="DF64" i="3"/>
  <c r="DC64" i="3"/>
  <c r="CZ64" i="3"/>
  <c r="CK64" i="3"/>
  <c r="CH64" i="3"/>
  <c r="CB64" i="3"/>
  <c r="BY64" i="3"/>
  <c r="BV64" i="3"/>
  <c r="BP64" i="3"/>
  <c r="BJ64" i="3"/>
  <c r="BG64" i="3"/>
  <c r="BD64" i="3"/>
  <c r="AU64" i="3"/>
  <c r="AR64" i="3"/>
  <c r="AO64" i="3"/>
  <c r="AI64" i="3"/>
  <c r="AF64" i="3"/>
  <c r="AC64" i="3"/>
  <c r="Z64" i="3"/>
  <c r="T64" i="3"/>
  <c r="Q64" i="3"/>
  <c r="N64" i="3"/>
  <c r="K64" i="3"/>
  <c r="DU63" i="3"/>
  <c r="DR63" i="3"/>
  <c r="DO63" i="3"/>
  <c r="DL63" i="3"/>
  <c r="DI63" i="3"/>
  <c r="DF63" i="3"/>
  <c r="DC63" i="3"/>
  <c r="CZ63" i="3"/>
  <c r="CK63" i="3"/>
  <c r="CH63" i="3"/>
  <c r="CB63" i="3"/>
  <c r="BY63" i="3"/>
  <c r="BV63" i="3"/>
  <c r="BP63" i="3"/>
  <c r="BJ63" i="3"/>
  <c r="BG63" i="3"/>
  <c r="BD63" i="3"/>
  <c r="AU63" i="3"/>
  <c r="AR63" i="3"/>
  <c r="AO63" i="3"/>
  <c r="AI63" i="3"/>
  <c r="AF63" i="3"/>
  <c r="AC63" i="3"/>
  <c r="Z63" i="3"/>
  <c r="T63" i="3"/>
  <c r="Q63" i="3"/>
  <c r="N63" i="3"/>
  <c r="K63" i="3"/>
  <c r="DU62" i="3"/>
  <c r="DR62" i="3"/>
  <c r="DO62" i="3"/>
  <c r="DL62" i="3"/>
  <c r="DI62" i="3"/>
  <c r="DF62" i="3"/>
  <c r="DC62" i="3"/>
  <c r="CZ62" i="3"/>
  <c r="CK62" i="3"/>
  <c r="CH62" i="3"/>
  <c r="CB62" i="3"/>
  <c r="BY62" i="3"/>
  <c r="BV62" i="3"/>
  <c r="BP62" i="3"/>
  <c r="BJ62" i="3"/>
  <c r="BG62" i="3"/>
  <c r="BD62" i="3"/>
  <c r="AU62" i="3"/>
  <c r="AR62" i="3"/>
  <c r="AO62" i="3"/>
  <c r="AI62" i="3"/>
  <c r="AF62" i="3"/>
  <c r="AC62" i="3"/>
  <c r="Z62" i="3"/>
  <c r="T62" i="3"/>
  <c r="Q62" i="3"/>
  <c r="N62" i="3"/>
  <c r="K62" i="3"/>
  <c r="DU61" i="3"/>
  <c r="DR61" i="3"/>
  <c r="DO61" i="3"/>
  <c r="DL61" i="3"/>
  <c r="DI61" i="3"/>
  <c r="DF61" i="3"/>
  <c r="DC61" i="3"/>
  <c r="CZ61" i="3"/>
  <c r="CK61" i="3"/>
  <c r="CH61" i="3"/>
  <c r="CB61" i="3"/>
  <c r="BY61" i="3"/>
  <c r="BV61" i="3"/>
  <c r="BP61" i="3"/>
  <c r="BJ61" i="3"/>
  <c r="BG61" i="3"/>
  <c r="BD61" i="3"/>
  <c r="AU61" i="3"/>
  <c r="AR61" i="3"/>
  <c r="AO61" i="3"/>
  <c r="AI61" i="3"/>
  <c r="AF61" i="3"/>
  <c r="AC61" i="3"/>
  <c r="Z61" i="3"/>
  <c r="T61" i="3"/>
  <c r="Q61" i="3"/>
  <c r="N61" i="3"/>
  <c r="K61" i="3"/>
  <c r="DU60" i="3"/>
  <c r="DR60" i="3"/>
  <c r="DO60" i="3"/>
  <c r="DL60" i="3"/>
  <c r="DI60" i="3"/>
  <c r="DF60" i="3"/>
  <c r="DC60" i="3"/>
  <c r="CZ60" i="3"/>
  <c r="CK60" i="3"/>
  <c r="CH60" i="3"/>
  <c r="CB60" i="3"/>
  <c r="BY60" i="3"/>
  <c r="BV60" i="3"/>
  <c r="BP60" i="3"/>
  <c r="BJ60" i="3"/>
  <c r="BG60" i="3"/>
  <c r="BD60" i="3"/>
  <c r="AU60" i="3"/>
  <c r="AR60" i="3"/>
  <c r="AO60" i="3"/>
  <c r="AI60" i="3"/>
  <c r="AF60" i="3"/>
  <c r="AC60" i="3"/>
  <c r="Z60" i="3"/>
  <c r="T60" i="3"/>
  <c r="Q60" i="3"/>
  <c r="N60" i="3"/>
  <c r="K60" i="3"/>
  <c r="DU59" i="3"/>
  <c r="DR59" i="3"/>
  <c r="DO59" i="3"/>
  <c r="DL59" i="3"/>
  <c r="DI59" i="3"/>
  <c r="DF59" i="3"/>
  <c r="DC59" i="3"/>
  <c r="CZ59" i="3"/>
  <c r="CK59" i="3"/>
  <c r="CH59" i="3"/>
  <c r="CB59" i="3"/>
  <c r="BY59" i="3"/>
  <c r="BV59" i="3"/>
  <c r="BP59" i="3"/>
  <c r="BJ59" i="3"/>
  <c r="BG59" i="3"/>
  <c r="BD59" i="3"/>
  <c r="AU59" i="3"/>
  <c r="AR59" i="3"/>
  <c r="AO59" i="3"/>
  <c r="AI59" i="3"/>
  <c r="AF59" i="3"/>
  <c r="AC59" i="3"/>
  <c r="Z59" i="3"/>
  <c r="T59" i="3"/>
  <c r="Q59" i="3"/>
  <c r="N59" i="3"/>
  <c r="K59" i="3"/>
  <c r="DU58" i="3"/>
  <c r="DR58" i="3"/>
  <c r="DO58" i="3"/>
  <c r="DL58" i="3"/>
  <c r="DI58" i="3"/>
  <c r="DF58" i="3"/>
  <c r="DC58" i="3"/>
  <c r="CZ58" i="3"/>
  <c r="CK58" i="3"/>
  <c r="CH58" i="3"/>
  <c r="CB58" i="3"/>
  <c r="BY58" i="3"/>
  <c r="BV58" i="3"/>
  <c r="BP58" i="3"/>
  <c r="BJ58" i="3"/>
  <c r="BG58" i="3"/>
  <c r="BD58" i="3"/>
  <c r="AU58" i="3"/>
  <c r="AR58" i="3"/>
  <c r="AO58" i="3"/>
  <c r="AI58" i="3"/>
  <c r="AF58" i="3"/>
  <c r="AC58" i="3"/>
  <c r="Z58" i="3"/>
  <c r="T58" i="3"/>
  <c r="Q58" i="3"/>
  <c r="N58" i="3"/>
  <c r="K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AN70" i="2"/>
  <c r="AM70" i="2"/>
  <c r="AE70" i="2"/>
  <c r="AD70" i="2"/>
  <c r="AB70" i="2"/>
  <c r="AA70" i="2"/>
  <c r="Y70" i="2"/>
  <c r="X70" i="2"/>
  <c r="V70" i="2"/>
  <c r="U70" i="2"/>
  <c r="S70" i="2"/>
  <c r="R70" i="2"/>
  <c r="M70" i="2"/>
  <c r="L70" i="2"/>
  <c r="CH69" i="2"/>
  <c r="CE69" i="2"/>
  <c r="CB69" i="2"/>
  <c r="BY69" i="2"/>
  <c r="BV69" i="2"/>
  <c r="BS69" i="2"/>
  <c r="BP69" i="2"/>
  <c r="BM69" i="2"/>
  <c r="BJ69" i="2"/>
  <c r="BG69" i="2"/>
  <c r="BD69" i="2"/>
  <c r="BA69" i="2"/>
  <c r="AX69" i="2"/>
  <c r="AR69" i="2"/>
  <c r="AO69" i="2"/>
  <c r="AF69" i="2"/>
  <c r="AC69" i="2"/>
  <c r="Z69" i="2"/>
  <c r="W69" i="2"/>
  <c r="T69" i="2"/>
  <c r="N69" i="2"/>
  <c r="CH68" i="2"/>
  <c r="CE68" i="2"/>
  <c r="CB68" i="2"/>
  <c r="BY68" i="2"/>
  <c r="BV68" i="2"/>
  <c r="BS68" i="2"/>
  <c r="BP68" i="2"/>
  <c r="BM68" i="2"/>
  <c r="BJ68" i="2"/>
  <c r="BG68" i="2"/>
  <c r="BD68" i="2"/>
  <c r="BA68" i="2"/>
  <c r="AX68" i="2"/>
  <c r="AR68" i="2"/>
  <c r="AO68" i="2"/>
  <c r="AF68" i="2"/>
  <c r="AC68" i="2"/>
  <c r="Z68" i="2"/>
  <c r="W68" i="2"/>
  <c r="T68" i="2"/>
  <c r="N68" i="2"/>
  <c r="CH67" i="2"/>
  <c r="CE67" i="2"/>
  <c r="CB67" i="2"/>
  <c r="BY67" i="2"/>
  <c r="BV67" i="2"/>
  <c r="BS67" i="2"/>
  <c r="BP67" i="2"/>
  <c r="BM67" i="2"/>
  <c r="BJ67" i="2"/>
  <c r="BG67" i="2"/>
  <c r="BD67" i="2"/>
  <c r="BA67" i="2"/>
  <c r="AX67" i="2"/>
  <c r="AR67" i="2"/>
  <c r="AO67" i="2"/>
  <c r="AF67" i="2"/>
  <c r="AC67" i="2"/>
  <c r="Z67" i="2"/>
  <c r="W67" i="2"/>
  <c r="T67" i="2"/>
  <c r="N67" i="2"/>
  <c r="CH66" i="2"/>
  <c r="CE66" i="2"/>
  <c r="CB66" i="2"/>
  <c r="BY66" i="2"/>
  <c r="BV66" i="2"/>
  <c r="BS66" i="2"/>
  <c r="BP66" i="2"/>
  <c r="BM66" i="2"/>
  <c r="BJ66" i="2"/>
  <c r="BG66" i="2"/>
  <c r="BD66" i="2"/>
  <c r="BA66" i="2"/>
  <c r="AX66" i="2"/>
  <c r="AR66" i="2"/>
  <c r="AO66" i="2"/>
  <c r="AF66" i="2"/>
  <c r="AC66" i="2"/>
  <c r="Z66" i="2"/>
  <c r="W66" i="2"/>
  <c r="T66" i="2"/>
  <c r="N66" i="2"/>
  <c r="CH65" i="2"/>
  <c r="CE65" i="2"/>
  <c r="CB65" i="2"/>
  <c r="BY65" i="2"/>
  <c r="BV65" i="2"/>
  <c r="BS65" i="2"/>
  <c r="BP65" i="2"/>
  <c r="BM65" i="2"/>
  <c r="BJ65" i="2"/>
  <c r="BG65" i="2"/>
  <c r="BD65" i="2"/>
  <c r="BA65" i="2"/>
  <c r="AX65" i="2"/>
  <c r="AR65" i="2"/>
  <c r="AO65" i="2"/>
  <c r="AF65" i="2"/>
  <c r="AC65" i="2"/>
  <c r="Z65" i="2"/>
  <c r="W65" i="2"/>
  <c r="T65" i="2"/>
  <c r="N65" i="2"/>
  <c r="CH64" i="2"/>
  <c r="CE64" i="2"/>
  <c r="CB64" i="2"/>
  <c r="BY64" i="2"/>
  <c r="BV64" i="2"/>
  <c r="BS64" i="2"/>
  <c r="BP64" i="2"/>
  <c r="BM64" i="2"/>
  <c r="BJ64" i="2"/>
  <c r="BG64" i="2"/>
  <c r="BD64" i="2"/>
  <c r="BA64" i="2"/>
  <c r="AX64" i="2"/>
  <c r="AR64" i="2"/>
  <c r="AO64" i="2"/>
  <c r="AF64" i="2"/>
  <c r="AC64" i="2"/>
  <c r="Z64" i="2"/>
  <c r="W64" i="2"/>
  <c r="T64" i="2"/>
  <c r="N64" i="2"/>
  <c r="CH63" i="2"/>
  <c r="CE63" i="2"/>
  <c r="CB63" i="2"/>
  <c r="BY63" i="2"/>
  <c r="BV63" i="2"/>
  <c r="BS63" i="2"/>
  <c r="BP63" i="2"/>
  <c r="BM63" i="2"/>
  <c r="BJ63" i="2"/>
  <c r="BG63" i="2"/>
  <c r="BD63" i="2"/>
  <c r="BA63" i="2"/>
  <c r="AX63" i="2"/>
  <c r="AR63" i="2"/>
  <c r="AO63" i="2"/>
  <c r="AF63" i="2"/>
  <c r="AC63" i="2"/>
  <c r="Z63" i="2"/>
  <c r="W63" i="2"/>
  <c r="T63" i="2"/>
  <c r="N63" i="2"/>
  <c r="CH62" i="2"/>
  <c r="CE62" i="2"/>
  <c r="CB62" i="2"/>
  <c r="BY62" i="2"/>
  <c r="BV62" i="2"/>
  <c r="BS62" i="2"/>
  <c r="BP62" i="2"/>
  <c r="BM62" i="2"/>
  <c r="BJ62" i="2"/>
  <c r="BG62" i="2"/>
  <c r="BD62" i="2"/>
  <c r="BA62" i="2"/>
  <c r="AX62" i="2"/>
  <c r="AR62" i="2"/>
  <c r="AO62" i="2"/>
  <c r="AF62" i="2"/>
  <c r="AC62" i="2"/>
  <c r="Z62" i="2"/>
  <c r="W62" i="2"/>
  <c r="T62" i="2"/>
  <c r="N62" i="2"/>
  <c r="CH61" i="2"/>
  <c r="CE61" i="2"/>
  <c r="CB61" i="2"/>
  <c r="BY61" i="2"/>
  <c r="BV61" i="2"/>
  <c r="BS61" i="2"/>
  <c r="BP61" i="2"/>
  <c r="BM61" i="2"/>
  <c r="BJ61" i="2"/>
  <c r="BG61" i="2"/>
  <c r="BD61" i="2"/>
  <c r="BA61" i="2"/>
  <c r="AX61" i="2"/>
  <c r="AR61" i="2"/>
  <c r="AO61" i="2"/>
  <c r="AF61" i="2"/>
  <c r="AC61" i="2"/>
  <c r="Z61" i="2"/>
  <c r="W61" i="2"/>
  <c r="T61" i="2"/>
  <c r="N61" i="2"/>
  <c r="CH60" i="2"/>
  <c r="CE60" i="2"/>
  <c r="CB60" i="2"/>
  <c r="BY60" i="2"/>
  <c r="BV60" i="2"/>
  <c r="BS60" i="2"/>
  <c r="BP60" i="2"/>
  <c r="BM60" i="2"/>
  <c r="BJ60" i="2"/>
  <c r="BG60" i="2"/>
  <c r="BD60" i="2"/>
  <c r="BA60" i="2"/>
  <c r="AX60" i="2"/>
  <c r="AR60" i="2"/>
  <c r="AO60" i="2"/>
  <c r="AF60" i="2"/>
  <c r="AC60" i="2"/>
  <c r="Z60" i="2"/>
  <c r="W60" i="2"/>
  <c r="T60" i="2"/>
  <c r="N60" i="2"/>
  <c r="CH59" i="2"/>
  <c r="CE59" i="2"/>
  <c r="CB59" i="2"/>
  <c r="BY59" i="2"/>
  <c r="BV59" i="2"/>
  <c r="BS59" i="2"/>
  <c r="BP59" i="2"/>
  <c r="BM59" i="2"/>
  <c r="BJ59" i="2"/>
  <c r="BG59" i="2"/>
  <c r="BD59" i="2"/>
  <c r="BA59" i="2"/>
  <c r="AX59" i="2"/>
  <c r="AR59" i="2"/>
  <c r="AO59" i="2"/>
  <c r="AF59" i="2"/>
  <c r="AC59" i="2"/>
  <c r="Z59" i="2"/>
  <c r="W59" i="2"/>
  <c r="T59" i="2"/>
  <c r="N59" i="2"/>
  <c r="CH58" i="2"/>
  <c r="CE58" i="2"/>
  <c r="CB58" i="2"/>
  <c r="BY58" i="2"/>
  <c r="BV58" i="2"/>
  <c r="BS58" i="2"/>
  <c r="BP58" i="2"/>
  <c r="BM58" i="2"/>
  <c r="BJ58" i="2"/>
  <c r="BG58" i="2"/>
  <c r="BD58" i="2"/>
  <c r="BA58" i="2"/>
  <c r="AX58" i="2"/>
  <c r="AR58" i="2"/>
  <c r="AO58" i="2"/>
  <c r="AF58" i="2"/>
  <c r="AC58" i="2"/>
  <c r="Z58" i="2"/>
  <c r="W58" i="2"/>
  <c r="T58" i="2"/>
  <c r="N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CI70" i="2" l="1"/>
  <c r="CJ70" i="2"/>
  <c r="DV70" i="3"/>
  <c r="DW70" i="3"/>
  <c r="CJ56" i="2"/>
  <c r="CI56" i="2"/>
  <c r="CJ55" i="2"/>
  <c r="CI55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54" i="2"/>
  <c r="CI54" i="2"/>
  <c r="BF57" i="2"/>
  <c r="BE57" i="2"/>
  <c r="BG56" i="2"/>
  <c r="BG55" i="2"/>
  <c r="BG54" i="2"/>
  <c r="BG53" i="2"/>
  <c r="BG52" i="2"/>
  <c r="BG51" i="2"/>
  <c r="BG50" i="2"/>
  <c r="BG49" i="2"/>
  <c r="BF44" i="2"/>
  <c r="BE44" i="2"/>
  <c r="BF31" i="2"/>
  <c r="BE31" i="2"/>
  <c r="BF18" i="2"/>
  <c r="BE18" i="2"/>
  <c r="DW56" i="3" l="1"/>
  <c r="DV56" i="3"/>
  <c r="DW55" i="3"/>
  <c r="DV55" i="3"/>
  <c r="DW54" i="3"/>
  <c r="DV54" i="3"/>
  <c r="DW52" i="3"/>
  <c r="DV52" i="3"/>
  <c r="DW51" i="3"/>
  <c r="DV51" i="3"/>
  <c r="DW50" i="3"/>
  <c r="DV50" i="3"/>
  <c r="DW49" i="3"/>
  <c r="DV49" i="3"/>
  <c r="DW48" i="3"/>
  <c r="DV48" i="3"/>
  <c r="DW47" i="3"/>
  <c r="DV47" i="3"/>
  <c r="DW46" i="3"/>
  <c r="DV46" i="3"/>
  <c r="DW45" i="3"/>
  <c r="DV45" i="3"/>
  <c r="DW53" i="3"/>
  <c r="DV53" i="3"/>
  <c r="CZ30" i="3"/>
  <c r="CZ29" i="3"/>
  <c r="CZ28" i="3"/>
  <c r="CZ27" i="3"/>
  <c r="CZ26" i="3"/>
  <c r="CZ25" i="3"/>
  <c r="CZ24" i="3"/>
  <c r="CZ23" i="3"/>
  <c r="CZ43" i="3"/>
  <c r="CZ42" i="3"/>
  <c r="CZ41" i="3"/>
  <c r="CZ40" i="3"/>
  <c r="CZ39" i="3"/>
  <c r="CZ38" i="3"/>
  <c r="CZ37" i="3"/>
  <c r="CZ36" i="3"/>
  <c r="CY57" i="3"/>
  <c r="CX57" i="3"/>
  <c r="CZ56" i="3"/>
  <c r="CZ55" i="3"/>
  <c r="CZ54" i="3"/>
  <c r="CZ53" i="3"/>
  <c r="CZ52" i="3"/>
  <c r="CZ51" i="3"/>
  <c r="CZ50" i="3"/>
  <c r="CZ49" i="3"/>
  <c r="CY44" i="3"/>
  <c r="CX44" i="3"/>
  <c r="CY31" i="3"/>
  <c r="CX31" i="3"/>
  <c r="CY18" i="3"/>
  <c r="CX18" i="3"/>
  <c r="BJ17" i="3"/>
  <c r="BJ16" i="3"/>
  <c r="BJ15" i="3"/>
  <c r="BJ14" i="3"/>
  <c r="BJ13" i="3"/>
  <c r="BJ12" i="3"/>
  <c r="BJ11" i="3"/>
  <c r="BJ10" i="3"/>
  <c r="BI57" i="3"/>
  <c r="BH57" i="3"/>
  <c r="BJ56" i="3"/>
  <c r="BJ55" i="3"/>
  <c r="BJ54" i="3"/>
  <c r="BJ53" i="3"/>
  <c r="BJ52" i="3"/>
  <c r="BJ51" i="3"/>
  <c r="BJ50" i="3"/>
  <c r="BJ49" i="3"/>
  <c r="BI44" i="3"/>
  <c r="BH44" i="3"/>
  <c r="BI31" i="3"/>
  <c r="BH31" i="3"/>
  <c r="BI18" i="3"/>
  <c r="BH18" i="3"/>
  <c r="BU57" i="3" l="1"/>
  <c r="BT57" i="3"/>
  <c r="BV56" i="3"/>
  <c r="BV55" i="3"/>
  <c r="BV54" i="3"/>
  <c r="BV53" i="3"/>
  <c r="BV52" i="3"/>
  <c r="BV51" i="3"/>
  <c r="BV50" i="3"/>
  <c r="BV49" i="3"/>
  <c r="BU44" i="3"/>
  <c r="BT44" i="3"/>
  <c r="BU31" i="3"/>
  <c r="BT31" i="3"/>
  <c r="BU18" i="3"/>
  <c r="BT18" i="3"/>
  <c r="DU56" i="3" l="1"/>
  <c r="DR56" i="3"/>
  <c r="DO56" i="3"/>
  <c r="DL56" i="3"/>
  <c r="DI56" i="3"/>
  <c r="DF56" i="3"/>
  <c r="DC56" i="3"/>
  <c r="CK56" i="3"/>
  <c r="CH56" i="3"/>
  <c r="CB56" i="3"/>
  <c r="BY56" i="3"/>
  <c r="BP56" i="3"/>
  <c r="BG56" i="3"/>
  <c r="BD56" i="3"/>
  <c r="AU56" i="3"/>
  <c r="AR56" i="3"/>
  <c r="AO56" i="3"/>
  <c r="AI56" i="3"/>
  <c r="AF56" i="3"/>
  <c r="AC56" i="3"/>
  <c r="Z56" i="3"/>
  <c r="T56" i="3"/>
  <c r="Q56" i="3"/>
  <c r="DU55" i="3"/>
  <c r="DR55" i="3"/>
  <c r="DO55" i="3"/>
  <c r="DL55" i="3"/>
  <c r="DI55" i="3"/>
  <c r="DF55" i="3"/>
  <c r="DC55" i="3"/>
  <c r="CK55" i="3"/>
  <c r="CH55" i="3"/>
  <c r="CB55" i="3"/>
  <c r="BY55" i="3"/>
  <c r="BP55" i="3"/>
  <c r="BG55" i="3"/>
  <c r="BD55" i="3"/>
  <c r="AU55" i="3"/>
  <c r="AR55" i="3"/>
  <c r="AO55" i="3"/>
  <c r="AI55" i="3"/>
  <c r="AF55" i="3"/>
  <c r="AC55" i="3"/>
  <c r="Z55" i="3"/>
  <c r="T55" i="3"/>
  <c r="Q55" i="3"/>
  <c r="DU54" i="3"/>
  <c r="DR54" i="3"/>
  <c r="DO54" i="3"/>
  <c r="DL54" i="3"/>
  <c r="DI54" i="3"/>
  <c r="DF54" i="3"/>
  <c r="DC54" i="3"/>
  <c r="CK54" i="3"/>
  <c r="CH54" i="3"/>
  <c r="CB54" i="3"/>
  <c r="BY54" i="3"/>
  <c r="BP54" i="3"/>
  <c r="BG54" i="3"/>
  <c r="BD54" i="3"/>
  <c r="AU54" i="3"/>
  <c r="AR54" i="3"/>
  <c r="AO54" i="3"/>
  <c r="AI54" i="3"/>
  <c r="AF54" i="3"/>
  <c r="AC54" i="3"/>
  <c r="Z54" i="3"/>
  <c r="T54" i="3"/>
  <c r="Q54" i="3"/>
  <c r="DU53" i="3"/>
  <c r="DR53" i="3"/>
  <c r="DO53" i="3"/>
  <c r="DL53" i="3"/>
  <c r="DI53" i="3"/>
  <c r="DF53" i="3"/>
  <c r="DC53" i="3"/>
  <c r="CK53" i="3"/>
  <c r="CH53" i="3"/>
  <c r="CB53" i="3"/>
  <c r="BY53" i="3"/>
  <c r="BP53" i="3"/>
  <c r="BG53" i="3"/>
  <c r="BD53" i="3"/>
  <c r="AU53" i="3"/>
  <c r="AR53" i="3"/>
  <c r="AO53" i="3"/>
  <c r="AI53" i="3"/>
  <c r="AF53" i="3"/>
  <c r="AC53" i="3"/>
  <c r="Z53" i="3"/>
  <c r="T53" i="3"/>
  <c r="Q53" i="3"/>
  <c r="DU52" i="3"/>
  <c r="DR52" i="3"/>
  <c r="DO52" i="3"/>
  <c r="DL52" i="3"/>
  <c r="DI52" i="3"/>
  <c r="DF52" i="3"/>
  <c r="DC52" i="3"/>
  <c r="CK52" i="3"/>
  <c r="CH52" i="3"/>
  <c r="CB52" i="3"/>
  <c r="BY52" i="3"/>
  <c r="BP52" i="3"/>
  <c r="BG52" i="3"/>
  <c r="BD52" i="3"/>
  <c r="AU52" i="3"/>
  <c r="AR52" i="3"/>
  <c r="AO52" i="3"/>
  <c r="AI52" i="3"/>
  <c r="AF52" i="3"/>
  <c r="AC52" i="3"/>
  <c r="Z52" i="3"/>
  <c r="T52" i="3"/>
  <c r="Q52" i="3"/>
  <c r="DU51" i="3"/>
  <c r="DR51" i="3"/>
  <c r="DO51" i="3"/>
  <c r="DL51" i="3"/>
  <c r="DI51" i="3"/>
  <c r="DF51" i="3"/>
  <c r="DC51" i="3"/>
  <c r="CK51" i="3"/>
  <c r="CH51" i="3"/>
  <c r="CB51" i="3"/>
  <c r="BY51" i="3"/>
  <c r="BP51" i="3"/>
  <c r="BG51" i="3"/>
  <c r="BD51" i="3"/>
  <c r="AU51" i="3"/>
  <c r="AR51" i="3"/>
  <c r="AO51" i="3"/>
  <c r="AI51" i="3"/>
  <c r="AF51" i="3"/>
  <c r="AC51" i="3"/>
  <c r="Z51" i="3"/>
  <c r="T51" i="3"/>
  <c r="Q51" i="3"/>
  <c r="DU50" i="3"/>
  <c r="DR50" i="3"/>
  <c r="DO50" i="3"/>
  <c r="DL50" i="3"/>
  <c r="DI50" i="3"/>
  <c r="DF50" i="3"/>
  <c r="DC50" i="3"/>
  <c r="CK50" i="3"/>
  <c r="CH50" i="3"/>
  <c r="CB50" i="3"/>
  <c r="BY50" i="3"/>
  <c r="BP50" i="3"/>
  <c r="BG50" i="3"/>
  <c r="BD50" i="3"/>
  <c r="AU50" i="3"/>
  <c r="AR50" i="3"/>
  <c r="AO50" i="3"/>
  <c r="AI50" i="3"/>
  <c r="AF50" i="3"/>
  <c r="AC50" i="3"/>
  <c r="Z50" i="3"/>
  <c r="T50" i="3"/>
  <c r="Q50" i="3"/>
  <c r="DU49" i="3"/>
  <c r="DR49" i="3"/>
  <c r="DO49" i="3"/>
  <c r="DL49" i="3"/>
  <c r="DI49" i="3"/>
  <c r="DF49" i="3"/>
  <c r="DC49" i="3"/>
  <c r="CK49" i="3"/>
  <c r="CH49" i="3"/>
  <c r="CB49" i="3"/>
  <c r="BY49" i="3"/>
  <c r="BP49" i="3"/>
  <c r="BG49" i="3"/>
  <c r="BD49" i="3"/>
  <c r="AU49" i="3"/>
  <c r="AR49" i="3"/>
  <c r="AO49" i="3"/>
  <c r="AI49" i="3"/>
  <c r="AF49" i="3"/>
  <c r="AC49" i="3"/>
  <c r="Z49" i="3"/>
  <c r="T49" i="3"/>
  <c r="Q49" i="3"/>
  <c r="CH56" i="2"/>
  <c r="CE56" i="2"/>
  <c r="CB56" i="2"/>
  <c r="BY56" i="2"/>
  <c r="BV56" i="2"/>
  <c r="BS56" i="2"/>
  <c r="BP56" i="2"/>
  <c r="BM56" i="2"/>
  <c r="BJ56" i="2"/>
  <c r="BD56" i="2"/>
  <c r="BA56" i="2"/>
  <c r="AX56" i="2"/>
  <c r="AR56" i="2"/>
  <c r="AO56" i="2"/>
  <c r="AF56" i="2"/>
  <c r="AC56" i="2"/>
  <c r="Z56" i="2"/>
  <c r="W56" i="2"/>
  <c r="T56" i="2"/>
  <c r="N56" i="2"/>
  <c r="E56" i="2"/>
  <c r="CH55" i="2"/>
  <c r="CE55" i="2"/>
  <c r="CB55" i="2"/>
  <c r="BY55" i="2"/>
  <c r="BV55" i="2"/>
  <c r="BS55" i="2"/>
  <c r="BP55" i="2"/>
  <c r="BM55" i="2"/>
  <c r="BJ55" i="2"/>
  <c r="BD55" i="2"/>
  <c r="BA55" i="2"/>
  <c r="AX55" i="2"/>
  <c r="AR55" i="2"/>
  <c r="AO55" i="2"/>
  <c r="AF55" i="2"/>
  <c r="AC55" i="2"/>
  <c r="Z55" i="2"/>
  <c r="W55" i="2"/>
  <c r="T55" i="2"/>
  <c r="N55" i="2"/>
  <c r="E55" i="2"/>
  <c r="CH54" i="2"/>
  <c r="CE54" i="2"/>
  <c r="CB54" i="2"/>
  <c r="BY54" i="2"/>
  <c r="BV54" i="2"/>
  <c r="BS54" i="2"/>
  <c r="BP54" i="2"/>
  <c r="BM54" i="2"/>
  <c r="BJ54" i="2"/>
  <c r="BD54" i="2"/>
  <c r="BA54" i="2"/>
  <c r="AX54" i="2"/>
  <c r="AR54" i="2"/>
  <c r="AO54" i="2"/>
  <c r="AF54" i="2"/>
  <c r="AC54" i="2"/>
  <c r="Z54" i="2"/>
  <c r="W54" i="2"/>
  <c r="T54" i="2"/>
  <c r="N54" i="2"/>
  <c r="E54" i="2"/>
  <c r="CH53" i="2"/>
  <c r="CE53" i="2"/>
  <c r="CB53" i="2"/>
  <c r="BY53" i="2"/>
  <c r="BV53" i="2"/>
  <c r="BS53" i="2"/>
  <c r="BP53" i="2"/>
  <c r="BM53" i="2"/>
  <c r="BJ53" i="2"/>
  <c r="BD53" i="2"/>
  <c r="BA53" i="2"/>
  <c r="AX53" i="2"/>
  <c r="AR53" i="2"/>
  <c r="AO53" i="2"/>
  <c r="AF53" i="2"/>
  <c r="AC53" i="2"/>
  <c r="Z53" i="2"/>
  <c r="W53" i="2"/>
  <c r="T53" i="2"/>
  <c r="N53" i="2"/>
  <c r="E53" i="2"/>
  <c r="CH52" i="2"/>
  <c r="CE52" i="2"/>
  <c r="CB52" i="2"/>
  <c r="BY52" i="2"/>
  <c r="BV52" i="2"/>
  <c r="BS52" i="2"/>
  <c r="BP52" i="2"/>
  <c r="BM52" i="2"/>
  <c r="BJ52" i="2"/>
  <c r="BD52" i="2"/>
  <c r="BA52" i="2"/>
  <c r="AX52" i="2"/>
  <c r="AR52" i="2"/>
  <c r="AO52" i="2"/>
  <c r="AF52" i="2"/>
  <c r="AC52" i="2"/>
  <c r="Z52" i="2"/>
  <c r="W52" i="2"/>
  <c r="T52" i="2"/>
  <c r="N52" i="2"/>
  <c r="E52" i="2"/>
  <c r="CH51" i="2"/>
  <c r="CE51" i="2"/>
  <c r="CB51" i="2"/>
  <c r="BY51" i="2"/>
  <c r="BV51" i="2"/>
  <c r="BS51" i="2"/>
  <c r="BP51" i="2"/>
  <c r="BM51" i="2"/>
  <c r="BJ51" i="2"/>
  <c r="BD51" i="2"/>
  <c r="BA51" i="2"/>
  <c r="AX51" i="2"/>
  <c r="AR51" i="2"/>
  <c r="AO51" i="2"/>
  <c r="AF51" i="2"/>
  <c r="AC51" i="2"/>
  <c r="Z51" i="2"/>
  <c r="W51" i="2"/>
  <c r="T51" i="2"/>
  <c r="N51" i="2"/>
  <c r="E51" i="2"/>
  <c r="CH50" i="2"/>
  <c r="CE50" i="2"/>
  <c r="CB50" i="2"/>
  <c r="BY50" i="2"/>
  <c r="BV50" i="2"/>
  <c r="BS50" i="2"/>
  <c r="BP50" i="2"/>
  <c r="BM50" i="2"/>
  <c r="BJ50" i="2"/>
  <c r="BD50" i="2"/>
  <c r="BA50" i="2"/>
  <c r="AX50" i="2"/>
  <c r="AR50" i="2"/>
  <c r="AO50" i="2"/>
  <c r="AF50" i="2"/>
  <c r="AC50" i="2"/>
  <c r="Z50" i="2"/>
  <c r="W50" i="2"/>
  <c r="T50" i="2"/>
  <c r="N50" i="2"/>
  <c r="E50" i="2"/>
  <c r="CH49" i="2"/>
  <c r="CE49" i="2"/>
  <c r="CB49" i="2"/>
  <c r="BY49" i="2"/>
  <c r="BV49" i="2"/>
  <c r="BS49" i="2"/>
  <c r="BP49" i="2"/>
  <c r="BM49" i="2"/>
  <c r="BJ49" i="2"/>
  <c r="BD49" i="2"/>
  <c r="BA49" i="2"/>
  <c r="AX49" i="2"/>
  <c r="AR49" i="2"/>
  <c r="AO49" i="2"/>
  <c r="AF49" i="2"/>
  <c r="AC49" i="2"/>
  <c r="Z49" i="2"/>
  <c r="W49" i="2"/>
  <c r="T49" i="2"/>
  <c r="N49" i="2"/>
  <c r="E49" i="2"/>
  <c r="BI57" i="2" l="1"/>
  <c r="BH57" i="2"/>
  <c r="BJ46" i="2"/>
  <c r="BI44" i="2"/>
  <c r="BH44" i="2"/>
  <c r="BI31" i="2"/>
  <c r="BH31" i="2"/>
  <c r="BI18" i="2"/>
  <c r="BH18" i="2"/>
  <c r="DN57" i="3" l="1"/>
  <c r="DM57" i="3"/>
  <c r="DO45" i="3"/>
  <c r="DN44" i="3"/>
  <c r="DM44" i="3"/>
  <c r="DN31" i="3"/>
  <c r="DM31" i="3"/>
  <c r="DN18" i="3"/>
  <c r="DM18" i="3"/>
  <c r="DT57" i="3" l="1"/>
  <c r="DS57" i="3"/>
  <c r="DQ57" i="3"/>
  <c r="DP57" i="3"/>
  <c r="DK57" i="3"/>
  <c r="DJ57" i="3"/>
  <c r="DH57" i="3"/>
  <c r="DG57" i="3"/>
  <c r="DE57" i="3"/>
  <c r="DD57" i="3"/>
  <c r="DB57" i="3"/>
  <c r="DA57" i="3"/>
  <c r="CJ57" i="3"/>
  <c r="CI57" i="3"/>
  <c r="CG57" i="3"/>
  <c r="CF57" i="3"/>
  <c r="CA57" i="3"/>
  <c r="BZ57" i="3"/>
  <c r="BX57" i="3"/>
  <c r="BW57" i="3"/>
  <c r="BO57" i="3"/>
  <c r="BN57" i="3"/>
  <c r="BF57" i="3"/>
  <c r="BE57" i="3"/>
  <c r="BC57" i="3"/>
  <c r="BB57" i="3"/>
  <c r="AT57" i="3"/>
  <c r="AS57" i="3"/>
  <c r="AQ57" i="3"/>
  <c r="AP57" i="3"/>
  <c r="AN57" i="3"/>
  <c r="AM57" i="3"/>
  <c r="AH57" i="3"/>
  <c r="AG57" i="3"/>
  <c r="AE57" i="3"/>
  <c r="AD57" i="3"/>
  <c r="AB57" i="3"/>
  <c r="AA57" i="3"/>
  <c r="Y57" i="3"/>
  <c r="X57" i="3"/>
  <c r="S57" i="3"/>
  <c r="R57" i="3"/>
  <c r="P57" i="3"/>
  <c r="O57" i="3"/>
  <c r="DU48" i="3"/>
  <c r="DR48" i="3"/>
  <c r="BG48" i="3"/>
  <c r="T48" i="3"/>
  <c r="DR47" i="3"/>
  <c r="BG47" i="3"/>
  <c r="BD47" i="3"/>
  <c r="AR47" i="3"/>
  <c r="T47" i="3"/>
  <c r="DU46" i="3"/>
  <c r="BD46" i="3"/>
  <c r="AU46" i="3"/>
  <c r="DR45" i="3"/>
  <c r="BG45" i="3"/>
  <c r="AR45" i="3"/>
  <c r="T45" i="3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C57" i="2"/>
  <c r="BB57" i="2"/>
  <c r="AZ57" i="2"/>
  <c r="AY57" i="2"/>
  <c r="AW57" i="2"/>
  <c r="AV57" i="2"/>
  <c r="AQ57" i="2"/>
  <c r="AP57" i="2"/>
  <c r="AN57" i="2"/>
  <c r="AM57" i="2"/>
  <c r="AE57" i="2"/>
  <c r="AD57" i="2"/>
  <c r="AB57" i="2"/>
  <c r="AA57" i="2"/>
  <c r="Y57" i="2"/>
  <c r="X57" i="2"/>
  <c r="V57" i="2"/>
  <c r="U57" i="2"/>
  <c r="S57" i="2"/>
  <c r="R57" i="2"/>
  <c r="M57" i="2"/>
  <c r="L57" i="2"/>
  <c r="BV48" i="2"/>
  <c r="BA48" i="2"/>
  <c r="CE47" i="2"/>
  <c r="BD47" i="2"/>
  <c r="AX47" i="2"/>
  <c r="N47" i="2"/>
  <c r="CE46" i="2"/>
  <c r="BV46" i="2"/>
  <c r="BA46" i="2"/>
  <c r="AX46" i="2"/>
  <c r="N46" i="2"/>
  <c r="CE45" i="2"/>
  <c r="CB45" i="2"/>
  <c r="BV45" i="2"/>
  <c r="BD45" i="2"/>
  <c r="BA45" i="2"/>
  <c r="AX45" i="2"/>
  <c r="N45" i="2"/>
  <c r="D57" i="2"/>
  <c r="C57" i="2"/>
  <c r="CJ57" i="2" l="1"/>
  <c r="CI57" i="2"/>
  <c r="DV57" i="3"/>
  <c r="DW57" i="3"/>
  <c r="CJ43" i="2"/>
  <c r="CI43" i="2"/>
  <c r="CJ42" i="2"/>
  <c r="CI42" i="2"/>
  <c r="CJ40" i="2"/>
  <c r="CI40" i="2"/>
  <c r="CJ39" i="2"/>
  <c r="CI39" i="2"/>
  <c r="CJ38" i="2"/>
  <c r="CI38" i="2"/>
  <c r="CJ37" i="2"/>
  <c r="CI37" i="2"/>
  <c r="CJ36" i="2"/>
  <c r="CI36" i="2"/>
  <c r="CJ35" i="2"/>
  <c r="CI35" i="2"/>
  <c r="CJ34" i="2"/>
  <c r="CI34" i="2"/>
  <c r="CJ33" i="2"/>
  <c r="CI33" i="2"/>
  <c r="CJ32" i="2"/>
  <c r="CI32" i="2"/>
  <c r="CJ41" i="2"/>
  <c r="CI41" i="2"/>
  <c r="BA41" i="2"/>
  <c r="AB44" i="2"/>
  <c r="AA44" i="2"/>
  <c r="AC41" i="2"/>
  <c r="AB31" i="2"/>
  <c r="AA31" i="2"/>
  <c r="AB18" i="2"/>
  <c r="AA18" i="2"/>
  <c r="BR44" i="2" l="1"/>
  <c r="BQ44" i="2"/>
  <c r="BS39" i="2"/>
  <c r="BR31" i="2"/>
  <c r="BQ31" i="2"/>
  <c r="BR18" i="2"/>
  <c r="BQ18" i="2"/>
  <c r="DW43" i="3" l="1"/>
  <c r="DV43" i="3"/>
  <c r="DW42" i="3"/>
  <c r="DV42" i="3"/>
  <c r="DW41" i="3"/>
  <c r="DV41" i="3"/>
  <c r="DW40" i="3"/>
  <c r="DV40" i="3"/>
  <c r="DW39" i="3"/>
  <c r="DV39" i="3"/>
  <c r="DW38" i="3"/>
  <c r="DV38" i="3"/>
  <c r="DW36" i="3"/>
  <c r="DV36" i="3"/>
  <c r="DW35" i="3"/>
  <c r="DV35" i="3"/>
  <c r="DW34" i="3"/>
  <c r="DV34" i="3"/>
  <c r="DW33" i="3"/>
  <c r="DV33" i="3"/>
  <c r="DW32" i="3"/>
  <c r="DV32" i="3"/>
  <c r="DW37" i="3"/>
  <c r="DV37" i="3"/>
  <c r="AB44" i="3"/>
  <c r="AA44" i="3"/>
  <c r="AC37" i="3"/>
  <c r="AB31" i="3"/>
  <c r="AA31" i="3"/>
  <c r="AB18" i="3"/>
  <c r="AA18" i="3"/>
  <c r="BY36" i="3" l="1"/>
  <c r="BX44" i="3"/>
  <c r="BW44" i="3"/>
  <c r="BX31" i="3"/>
  <c r="BW31" i="3"/>
  <c r="BX18" i="3"/>
  <c r="BW18" i="3"/>
  <c r="AE44" i="3"/>
  <c r="AD44" i="3"/>
  <c r="AF36" i="3"/>
  <c r="AE31" i="3"/>
  <c r="AD31" i="3"/>
  <c r="AE18" i="3"/>
  <c r="AD18" i="3"/>
  <c r="BX44" i="2" l="1"/>
  <c r="BW44" i="2"/>
  <c r="BY32" i="2"/>
  <c r="BX31" i="2"/>
  <c r="BW31" i="2"/>
  <c r="BX18" i="2"/>
  <c r="BW18" i="2"/>
  <c r="DT44" i="3" l="1"/>
  <c r="DS44" i="3"/>
  <c r="DQ44" i="3"/>
  <c r="DP44" i="3"/>
  <c r="DK44" i="3"/>
  <c r="DJ44" i="3"/>
  <c r="DH44" i="3"/>
  <c r="DG44" i="3"/>
  <c r="DE44" i="3"/>
  <c r="DD44" i="3"/>
  <c r="DB44" i="3"/>
  <c r="DA44" i="3"/>
  <c r="S44" i="3"/>
  <c r="R44" i="3"/>
  <c r="CJ44" i="3"/>
  <c r="CI44" i="3"/>
  <c r="CG44" i="3"/>
  <c r="CF44" i="3"/>
  <c r="CA44" i="3"/>
  <c r="BZ44" i="3"/>
  <c r="BO44" i="3"/>
  <c r="BN44" i="3"/>
  <c r="BF44" i="3"/>
  <c r="BE44" i="3"/>
  <c r="BC44" i="3"/>
  <c r="BB44" i="3"/>
  <c r="AT44" i="3"/>
  <c r="AS44" i="3"/>
  <c r="AQ44" i="3"/>
  <c r="AP44" i="3"/>
  <c r="AN44" i="3"/>
  <c r="AM44" i="3"/>
  <c r="AH44" i="3"/>
  <c r="AG44" i="3"/>
  <c r="Y44" i="3"/>
  <c r="X44" i="3"/>
  <c r="P44" i="3"/>
  <c r="O44" i="3"/>
  <c r="DR43" i="3"/>
  <c r="DC43" i="3"/>
  <c r="T43" i="3"/>
  <c r="BG43" i="3"/>
  <c r="BD43" i="3"/>
  <c r="AR43" i="3"/>
  <c r="DU42" i="3"/>
  <c r="DI42" i="3"/>
  <c r="T42" i="3"/>
  <c r="BG42" i="3"/>
  <c r="BD42" i="3"/>
  <c r="DI41" i="3"/>
  <c r="T41" i="3"/>
  <c r="BG41" i="3"/>
  <c r="BD41" i="3"/>
  <c r="AR41" i="3"/>
  <c r="DR40" i="3"/>
  <c r="T40" i="3"/>
  <c r="BG40" i="3"/>
  <c r="BD40" i="3"/>
  <c r="AR40" i="3"/>
  <c r="DU39" i="3"/>
  <c r="T39" i="3"/>
  <c r="BG39" i="3"/>
  <c r="BD39" i="3"/>
  <c r="AU39" i="3"/>
  <c r="AR39" i="3"/>
  <c r="DU38" i="3"/>
  <c r="T38" i="3"/>
  <c r="BG38" i="3"/>
  <c r="BD38" i="3"/>
  <c r="AU38" i="3"/>
  <c r="DU37" i="3"/>
  <c r="DI37" i="3"/>
  <c r="T37" i="3"/>
  <c r="BG37" i="3"/>
  <c r="BD37" i="3"/>
  <c r="AU37" i="3"/>
  <c r="DU36" i="3"/>
  <c r="DR36" i="3"/>
  <c r="T36" i="3"/>
  <c r="BD36" i="3"/>
  <c r="AU36" i="3"/>
  <c r="AR36" i="3"/>
  <c r="DU35" i="3"/>
  <c r="DR35" i="3"/>
  <c r="T35" i="3"/>
  <c r="BD35" i="3"/>
  <c r="AR35" i="3"/>
  <c r="DU34" i="3"/>
  <c r="DR34" i="3"/>
  <c r="DL34" i="3"/>
  <c r="T34" i="3"/>
  <c r="BG34" i="3"/>
  <c r="AU34" i="3"/>
  <c r="DU33" i="3"/>
  <c r="T33" i="3"/>
  <c r="BG33" i="3"/>
  <c r="DU32" i="3"/>
  <c r="DL32" i="3"/>
  <c r="T32" i="3"/>
  <c r="BD32" i="3"/>
  <c r="DV44" i="3" l="1"/>
  <c r="DW44" i="3"/>
  <c r="CJ29" i="2"/>
  <c r="CI29" i="2"/>
  <c r="CJ28" i="2"/>
  <c r="CI28" i="2"/>
  <c r="CJ27" i="2"/>
  <c r="CI27" i="2"/>
  <c r="CJ26" i="2"/>
  <c r="CI26" i="2"/>
  <c r="CJ25" i="2"/>
  <c r="CI25" i="2"/>
  <c r="CJ24" i="2"/>
  <c r="CI24" i="2"/>
  <c r="CJ23" i="2"/>
  <c r="CI23" i="2"/>
  <c r="CJ22" i="2"/>
  <c r="CI22" i="2"/>
  <c r="CJ21" i="2"/>
  <c r="CI21" i="2"/>
  <c r="CJ20" i="2"/>
  <c r="CI20" i="2"/>
  <c r="CJ19" i="2"/>
  <c r="CI19" i="2"/>
  <c r="CJ30" i="2"/>
  <c r="CI30" i="2"/>
  <c r="BU44" i="2"/>
  <c r="BT44" i="2"/>
  <c r="BV43" i="2"/>
  <c r="BV41" i="2"/>
  <c r="BV40" i="2"/>
  <c r="BV33" i="2"/>
  <c r="BU31" i="2"/>
  <c r="BT31" i="2"/>
  <c r="BV30" i="2"/>
  <c r="BU18" i="2"/>
  <c r="BT18" i="2"/>
  <c r="CG44" i="2"/>
  <c r="CF44" i="2"/>
  <c r="CD44" i="2"/>
  <c r="CC44" i="2"/>
  <c r="CA44" i="2"/>
  <c r="BZ44" i="2"/>
  <c r="BO44" i="2"/>
  <c r="BN44" i="2"/>
  <c r="BL44" i="2"/>
  <c r="BK44" i="2"/>
  <c r="BC44" i="2"/>
  <c r="BB44" i="2"/>
  <c r="AZ44" i="2"/>
  <c r="AY44" i="2"/>
  <c r="AW44" i="2"/>
  <c r="AV44" i="2"/>
  <c r="AQ44" i="2"/>
  <c r="AP44" i="2"/>
  <c r="AN44" i="2"/>
  <c r="AM44" i="2"/>
  <c r="AE44" i="2"/>
  <c r="AD44" i="2"/>
  <c r="Y44" i="2"/>
  <c r="X44" i="2"/>
  <c r="V44" i="2"/>
  <c r="U44" i="2"/>
  <c r="S44" i="2"/>
  <c r="R44" i="2"/>
  <c r="M44" i="2"/>
  <c r="L44" i="2"/>
  <c r="D44" i="2"/>
  <c r="C44" i="2"/>
  <c r="CE43" i="2"/>
  <c r="N43" i="2"/>
  <c r="N42" i="2"/>
  <c r="CE41" i="2"/>
  <c r="N41" i="2"/>
  <c r="E41" i="2"/>
  <c r="CH40" i="2"/>
  <c r="CE40" i="2"/>
  <c r="CB40" i="2"/>
  <c r="BD40" i="2"/>
  <c r="E40" i="2"/>
  <c r="W39" i="2"/>
  <c r="N39" i="2"/>
  <c r="E39" i="2"/>
  <c r="BD38" i="2"/>
  <c r="N38" i="2"/>
  <c r="CE37" i="2"/>
  <c r="BD37" i="2"/>
  <c r="AO37" i="2"/>
  <c r="N37" i="2"/>
  <c r="CE36" i="2"/>
  <c r="AX36" i="2"/>
  <c r="N36" i="2"/>
  <c r="E36" i="2"/>
  <c r="CB35" i="2"/>
  <c r="BD35" i="2"/>
  <c r="N35" i="2"/>
  <c r="E35" i="2"/>
  <c r="CE34" i="2"/>
  <c r="CB34" i="2"/>
  <c r="BD34" i="2"/>
  <c r="AX34" i="2"/>
  <c r="T34" i="2"/>
  <c r="N34" i="2"/>
  <c r="E34" i="2"/>
  <c r="BP33" i="2"/>
  <c r="BD33" i="2"/>
  <c r="AO33" i="2"/>
  <c r="N33" i="2"/>
  <c r="E33" i="2"/>
  <c r="CE32" i="2"/>
  <c r="T32" i="2"/>
  <c r="N32" i="2"/>
  <c r="CI44" i="2" l="1"/>
  <c r="CJ44" i="2"/>
  <c r="CK29" i="3"/>
  <c r="S31" i="2" l="1"/>
  <c r="R31" i="2"/>
  <c r="T29" i="2"/>
  <c r="S18" i="2"/>
  <c r="R18" i="2"/>
  <c r="CH28" i="2" l="1"/>
  <c r="CG31" i="2"/>
  <c r="CF31" i="2"/>
  <c r="CG18" i="2"/>
  <c r="CF18" i="2"/>
  <c r="DW30" i="3" l="1"/>
  <c r="DV30" i="3"/>
  <c r="DW29" i="3"/>
  <c r="DV29" i="3"/>
  <c r="DW28" i="3"/>
  <c r="DV28" i="3"/>
  <c r="DW26" i="3"/>
  <c r="DV26" i="3"/>
  <c r="DW25" i="3"/>
  <c r="DV25" i="3"/>
  <c r="DW24" i="3"/>
  <c r="DV24" i="3"/>
  <c r="DW23" i="3"/>
  <c r="DV23" i="3"/>
  <c r="DW22" i="3"/>
  <c r="DV22" i="3"/>
  <c r="DW21" i="3"/>
  <c r="DV21" i="3"/>
  <c r="DW20" i="3"/>
  <c r="DV20" i="3"/>
  <c r="DW19" i="3"/>
  <c r="DV19" i="3"/>
  <c r="DW17" i="3"/>
  <c r="DV17" i="3"/>
  <c r="DW16" i="3"/>
  <c r="DV16" i="3"/>
  <c r="DW15" i="3"/>
  <c r="DV15" i="3"/>
  <c r="DW14" i="3"/>
  <c r="DV14" i="3"/>
  <c r="DW13" i="3"/>
  <c r="DV13" i="3"/>
  <c r="DW12" i="3"/>
  <c r="DV12" i="3"/>
  <c r="DW11" i="3"/>
  <c r="DV11" i="3"/>
  <c r="DW10" i="3"/>
  <c r="DV10" i="3"/>
  <c r="DW9" i="3"/>
  <c r="DV9" i="3"/>
  <c r="DW8" i="3"/>
  <c r="DV8" i="3"/>
  <c r="DW7" i="3"/>
  <c r="DV7" i="3"/>
  <c r="DW6" i="3"/>
  <c r="DV6" i="3"/>
  <c r="DV27" i="3"/>
  <c r="DW27" i="3" l="1"/>
  <c r="CK27" i="3"/>
  <c r="CJ31" i="3"/>
  <c r="CI31" i="3"/>
  <c r="CJ18" i="3"/>
  <c r="CI18" i="3"/>
  <c r="AR26" i="2" l="1"/>
  <c r="AQ31" i="2"/>
  <c r="AP31" i="2"/>
  <c r="AQ18" i="2"/>
  <c r="AP18" i="2"/>
  <c r="V31" i="2"/>
  <c r="U31" i="2"/>
  <c r="W28" i="2"/>
  <c r="W26" i="2"/>
  <c r="V18" i="2"/>
  <c r="U18" i="2"/>
  <c r="DL25" i="3" l="1"/>
  <c r="DK31" i="3"/>
  <c r="DJ31" i="3"/>
  <c r="DL29" i="3"/>
  <c r="DL28" i="3"/>
  <c r="DL27" i="3"/>
  <c r="DK18" i="3"/>
  <c r="DJ18" i="3"/>
  <c r="CE24" i="2" l="1"/>
  <c r="CD31" i="2"/>
  <c r="CC31" i="2"/>
  <c r="CE29" i="2"/>
  <c r="CD18" i="2"/>
  <c r="CC18" i="2"/>
  <c r="CB23" i="2" l="1"/>
  <c r="BP23" i="2"/>
  <c r="CA31" i="2"/>
  <c r="BZ31" i="2"/>
  <c r="CA18" i="2"/>
  <c r="BZ18" i="2"/>
  <c r="BO31" i="2"/>
  <c r="BN31" i="2"/>
  <c r="BO18" i="2"/>
  <c r="BN18" i="2"/>
  <c r="P31" i="3" l="1"/>
  <c r="O31" i="3"/>
  <c r="Q22" i="3"/>
  <c r="P18" i="3"/>
  <c r="O18" i="3"/>
  <c r="CA31" i="3" l="1"/>
  <c r="BZ31" i="3"/>
  <c r="CB21" i="3"/>
  <c r="CA18" i="3"/>
  <c r="BZ18" i="3"/>
  <c r="DB31" i="3" l="1"/>
  <c r="DA31" i="3"/>
  <c r="DC20" i="3"/>
  <c r="DB18" i="3"/>
  <c r="DA18" i="3"/>
  <c r="CG31" i="3"/>
  <c r="CF31" i="3"/>
  <c r="CH20" i="3"/>
  <c r="CG18" i="3"/>
  <c r="CF18" i="3"/>
  <c r="T20" i="3"/>
  <c r="AN31" i="3"/>
  <c r="AM31" i="3"/>
  <c r="AO20" i="3"/>
  <c r="AN18" i="3"/>
  <c r="AM18" i="3"/>
  <c r="BD29" i="2" l="1"/>
  <c r="BD28" i="2"/>
  <c r="BD19" i="2"/>
  <c r="BA29" i="2"/>
  <c r="BA20" i="2"/>
  <c r="BA19" i="2"/>
  <c r="AO27" i="2"/>
  <c r="AO21" i="2"/>
  <c r="AO20" i="2"/>
  <c r="AO19" i="2"/>
  <c r="Z28" i="2"/>
  <c r="N29" i="2"/>
  <c r="N27" i="2"/>
  <c r="N26" i="2"/>
  <c r="N25" i="2"/>
  <c r="N24" i="2"/>
  <c r="N23" i="2"/>
  <c r="N22" i="2"/>
  <c r="N21" i="2"/>
  <c r="E30" i="2"/>
  <c r="E29" i="2"/>
  <c r="DU30" i="3"/>
  <c r="DU29" i="3"/>
  <c r="DU28" i="3"/>
  <c r="DU27" i="3"/>
  <c r="DU26" i="3"/>
  <c r="DU25" i="3"/>
  <c r="DU23" i="3"/>
  <c r="DU21" i="3"/>
  <c r="DU20" i="3"/>
  <c r="DU19" i="3"/>
  <c r="DR28" i="3"/>
  <c r="DR27" i="3"/>
  <c r="DR23" i="3"/>
  <c r="DF26" i="3"/>
  <c r="BD30" i="3"/>
  <c r="BD26" i="3"/>
  <c r="BD25" i="3"/>
  <c r="BD24" i="3"/>
  <c r="BD23" i="3"/>
  <c r="BD21" i="3"/>
  <c r="BD20" i="3"/>
  <c r="AU28" i="3"/>
  <c r="AU27" i="3"/>
  <c r="AU25" i="3"/>
  <c r="AU24" i="3"/>
  <c r="AU22" i="3"/>
  <c r="AR30" i="3"/>
  <c r="AR29" i="3"/>
  <c r="AR28" i="3"/>
  <c r="AR26" i="3"/>
  <c r="BL31" i="2" l="1"/>
  <c r="BK31" i="2"/>
  <c r="BC31" i="2"/>
  <c r="BB31" i="2"/>
  <c r="AZ31" i="2"/>
  <c r="AY31" i="2"/>
  <c r="AW31" i="2"/>
  <c r="AV31" i="2"/>
  <c r="AN31" i="2"/>
  <c r="AM31" i="2"/>
  <c r="AE31" i="2"/>
  <c r="AD31" i="2"/>
  <c r="Y31" i="2"/>
  <c r="X31" i="2"/>
  <c r="M31" i="2"/>
  <c r="L31" i="2"/>
  <c r="D31" i="2"/>
  <c r="C31" i="2"/>
  <c r="DT31" i="3"/>
  <c r="DS31" i="3"/>
  <c r="DQ31" i="3"/>
  <c r="DP31" i="3"/>
  <c r="DH31" i="3"/>
  <c r="DG31" i="3"/>
  <c r="DE31" i="3"/>
  <c r="DD31" i="3"/>
  <c r="S31" i="3"/>
  <c r="R31" i="3"/>
  <c r="BO31" i="3"/>
  <c r="BN31" i="3"/>
  <c r="BF31" i="3"/>
  <c r="BE31" i="3"/>
  <c r="BC31" i="3"/>
  <c r="BB31" i="3"/>
  <c r="AT31" i="3"/>
  <c r="AS31" i="3"/>
  <c r="AQ31" i="3"/>
  <c r="AP31" i="3"/>
  <c r="AH31" i="3"/>
  <c r="AG31" i="3"/>
  <c r="Y31" i="3"/>
  <c r="X31" i="3"/>
  <c r="T30" i="3"/>
  <c r="T29" i="3"/>
  <c r="BG29" i="3"/>
  <c r="T28" i="3"/>
  <c r="T27" i="3"/>
  <c r="BG27" i="3"/>
  <c r="T26" i="3"/>
  <c r="BG26" i="3"/>
  <c r="T25" i="3"/>
  <c r="BG25" i="3"/>
  <c r="BG24" i="3"/>
  <c r="T23" i="3"/>
  <c r="BG23" i="3"/>
  <c r="T22" i="3"/>
  <c r="BG22" i="3"/>
  <c r="T21" i="3"/>
  <c r="BG21" i="3"/>
  <c r="BG20" i="3"/>
  <c r="T19" i="3"/>
  <c r="BG19" i="3"/>
  <c r="CI31" i="2" l="1"/>
  <c r="CJ31" i="2"/>
  <c r="DW31" i="3"/>
  <c r="DV31" i="3"/>
  <c r="DF15" i="3"/>
  <c r="DE18" i="3"/>
  <c r="DD18" i="3"/>
  <c r="AH18" i="3"/>
  <c r="AG18" i="3"/>
  <c r="AI15" i="3"/>
  <c r="CI7" i="2" l="1"/>
  <c r="CJ7" i="2"/>
  <c r="CI8" i="2"/>
  <c r="CJ8" i="2"/>
  <c r="CI9" i="2"/>
  <c r="CJ9" i="2"/>
  <c r="CI10" i="2"/>
  <c r="CJ10" i="2"/>
  <c r="CI11" i="2"/>
  <c r="CJ11" i="2"/>
  <c r="CI12" i="2"/>
  <c r="CJ12" i="2"/>
  <c r="CI13" i="2"/>
  <c r="CJ13" i="2"/>
  <c r="CI14" i="2"/>
  <c r="CJ14" i="2"/>
  <c r="CI15" i="2"/>
  <c r="CJ15" i="2"/>
  <c r="CI16" i="2"/>
  <c r="CJ16" i="2"/>
  <c r="CI17" i="2"/>
  <c r="CJ17" i="2"/>
  <c r="CJ6" i="2"/>
  <c r="CI6" i="2"/>
  <c r="AO15" i="2"/>
  <c r="AX15" i="2"/>
  <c r="Y18" i="2"/>
  <c r="X18" i="2"/>
  <c r="Z15" i="2"/>
  <c r="BD13" i="2" l="1"/>
  <c r="E13" i="2"/>
  <c r="DU13" i="3" l="1"/>
  <c r="DR13" i="3"/>
  <c r="T13" i="3"/>
  <c r="BG13" i="3"/>
  <c r="AR13" i="3"/>
  <c r="DU12" i="3" l="1"/>
  <c r="DU9" i="3"/>
  <c r="DU7" i="3"/>
  <c r="DR11" i="3"/>
  <c r="DR10" i="3"/>
  <c r="T12" i="3"/>
  <c r="T11" i="3"/>
  <c r="T10" i="3"/>
  <c r="T9" i="3"/>
  <c r="T8" i="3"/>
  <c r="T7" i="3"/>
  <c r="T6" i="3"/>
  <c r="BP11" i="3"/>
  <c r="BG12" i="3"/>
  <c r="BG11" i="3"/>
  <c r="BG10" i="3"/>
  <c r="BG9" i="3"/>
  <c r="BG8" i="3"/>
  <c r="BG7" i="3"/>
  <c r="BG6" i="3"/>
  <c r="BD12" i="3"/>
  <c r="BD11" i="3"/>
  <c r="BD10" i="3"/>
  <c r="BD9" i="3"/>
  <c r="BD8" i="3"/>
  <c r="BD7" i="3"/>
  <c r="AU12" i="3"/>
  <c r="AU11" i="3"/>
  <c r="AU9" i="3"/>
  <c r="AU7" i="3"/>
  <c r="AR9" i="3"/>
  <c r="AR8" i="3"/>
  <c r="AR7" i="3"/>
  <c r="Z8" i="3"/>
  <c r="BO18" i="3"/>
  <c r="BN18" i="3"/>
  <c r="BF18" i="3"/>
  <c r="BE18" i="3"/>
  <c r="BC18" i="3"/>
  <c r="BB18" i="3"/>
  <c r="AT18" i="3"/>
  <c r="AS18" i="3"/>
  <c r="BG17" i="3"/>
  <c r="BD17" i="3"/>
  <c r="AU17" i="3"/>
  <c r="BG16" i="3"/>
  <c r="BD16" i="3"/>
  <c r="BG15" i="3"/>
  <c r="BD15" i="3"/>
  <c r="AU15" i="3"/>
  <c r="BG14" i="3"/>
  <c r="BD14" i="3"/>
  <c r="AU14" i="3"/>
  <c r="AQ18" i="3"/>
  <c r="AP18" i="3"/>
  <c r="Y18" i="3"/>
  <c r="X18" i="3"/>
  <c r="BM8" i="2" l="1"/>
  <c r="BD6" i="2"/>
  <c r="BA11" i="2"/>
  <c r="BA8" i="2"/>
  <c r="BA7" i="2"/>
  <c r="BA6" i="2"/>
  <c r="AX8" i="2"/>
  <c r="AO8" i="2"/>
  <c r="AO7" i="2"/>
  <c r="AF10" i="2"/>
  <c r="N10" i="2"/>
  <c r="N9" i="2"/>
  <c r="N6" i="2"/>
  <c r="E12" i="2"/>
  <c r="E11" i="2"/>
  <c r="E8" i="2"/>
  <c r="E7" i="2"/>
  <c r="BC18" i="2"/>
  <c r="BB18" i="2"/>
  <c r="BD14" i="2"/>
  <c r="AN18" i="2"/>
  <c r="AM18" i="2"/>
  <c r="AE18" i="2"/>
  <c r="AD18" i="2"/>
  <c r="DU17" i="3" l="1"/>
  <c r="DU15" i="3"/>
  <c r="DU14" i="3"/>
  <c r="DR17" i="3"/>
  <c r="DR14" i="3"/>
  <c r="T17" i="3"/>
  <c r="T16" i="3"/>
  <c r="T15" i="3"/>
  <c r="T14" i="3"/>
  <c r="DT18" i="3"/>
  <c r="DS18" i="3"/>
  <c r="DQ18" i="3"/>
  <c r="DP18" i="3"/>
  <c r="DH18" i="3"/>
  <c r="DG18" i="3"/>
  <c r="S18" i="3"/>
  <c r="R18" i="3"/>
  <c r="BA17" i="2"/>
  <c r="BA16" i="2"/>
  <c r="N17" i="2"/>
  <c r="N16" i="2"/>
  <c r="N14" i="2"/>
  <c r="E14" i="2"/>
  <c r="E15" i="2"/>
  <c r="E16" i="2"/>
  <c r="BL18" i="2"/>
  <c r="BK18" i="2"/>
  <c r="AZ18" i="2"/>
  <c r="AY18" i="2"/>
  <c r="AW18" i="2"/>
  <c r="AV18" i="2"/>
  <c r="M18" i="2"/>
  <c r="L18" i="2"/>
  <c r="D18" i="2"/>
  <c r="C18" i="2"/>
  <c r="DV18" i="3" l="1"/>
  <c r="DW18" i="3"/>
  <c r="CI18" i="2"/>
  <c r="CJ18" i="2"/>
</calcChain>
</file>

<file path=xl/sharedStrings.xml><?xml version="1.0" encoding="utf-8"?>
<sst xmlns="http://schemas.openxmlformats.org/spreadsheetml/2006/main" count="478" uniqueCount="84">
  <si>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</si>
  <si>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</si>
  <si>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</si>
  <si>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</si>
  <si>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</si>
  <si>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</si>
  <si>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</si>
  <si>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</si>
  <si>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</si>
  <si>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</si>
  <si>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</si>
  <si>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</si>
  <si>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</si>
  <si>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</si>
  <si>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</si>
  <si>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</si>
  <si>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</si>
  <si>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</si>
  <si>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</si>
  <si>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</si>
  <si>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</si>
  <si>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</si>
  <si>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</si>
  <si>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Botswana</t>
  </si>
  <si>
    <t>Exports</t>
  </si>
  <si>
    <t xml:space="preserve">FOB value 
R '000 </t>
  </si>
  <si>
    <t>Tariff line 1512.11.90 Sunflower oil - Crude - Other</t>
  </si>
  <si>
    <t>Bulgaria</t>
  </si>
  <si>
    <t>Japan</t>
  </si>
  <si>
    <t>Netherlands</t>
  </si>
  <si>
    <t>Portugal</t>
  </si>
  <si>
    <t>Romania</t>
  </si>
  <si>
    <t>Spain</t>
  </si>
  <si>
    <t>Thailand</t>
  </si>
  <si>
    <t>Congo</t>
  </si>
  <si>
    <t>Lesotho</t>
  </si>
  <si>
    <t>Malawi</t>
  </si>
  <si>
    <t>Mozambique</t>
  </si>
  <si>
    <t>Namibia</t>
  </si>
  <si>
    <t>Nigeria</t>
  </si>
  <si>
    <t>United States</t>
  </si>
  <si>
    <t>Zambia</t>
  </si>
  <si>
    <t>Zimbabwe</t>
  </si>
  <si>
    <t>Old: Tariff line 1512.11 Sunflower oil - Crude</t>
  </si>
  <si>
    <t>India</t>
  </si>
  <si>
    <t>Hong Kong</t>
  </si>
  <si>
    <t>United Kingdom</t>
  </si>
  <si>
    <t>Kenya</t>
  </si>
  <si>
    <t>Sierra Leone</t>
  </si>
  <si>
    <t>United Arab Emirates</t>
  </si>
  <si>
    <t>Congo, Dem Rep Of</t>
  </si>
  <si>
    <t>Rwanda</t>
  </si>
  <si>
    <t>Cote D Ivoire</t>
  </si>
  <si>
    <t>Turkey</t>
  </si>
  <si>
    <t>Month</t>
  </si>
  <si>
    <t>Unknown</t>
  </si>
  <si>
    <t>Germany</t>
  </si>
  <si>
    <t>Singapore</t>
  </si>
  <si>
    <t>France</t>
  </si>
  <si>
    <t>Ukraine</t>
  </si>
  <si>
    <t>Georgia</t>
  </si>
  <si>
    <t>Qatar</t>
  </si>
  <si>
    <t>Gabon</t>
  </si>
  <si>
    <t>Uganda</t>
  </si>
  <si>
    <t>Italy</t>
  </si>
  <si>
    <t>Falklands Islands (Malvinas)</t>
  </si>
  <si>
    <t>Vietnam</t>
  </si>
  <si>
    <t>Syrian Arab Rep</t>
  </si>
  <si>
    <t>Papa New Guinea</t>
  </si>
  <si>
    <t>Nepal</t>
  </si>
  <si>
    <t>Switzerland</t>
  </si>
  <si>
    <t>Eswatini</t>
  </si>
  <si>
    <t>Austria</t>
  </si>
  <si>
    <t>Saint Helena</t>
  </si>
  <si>
    <t>China</t>
  </si>
  <si>
    <t>Tanzania</t>
  </si>
  <si>
    <t>Panama</t>
  </si>
  <si>
    <t>Sri Lanka</t>
  </si>
  <si>
    <t>Mauritius</t>
  </si>
  <si>
    <t>Malaysia</t>
  </si>
  <si>
    <t>New Zealand</t>
  </si>
  <si>
    <t>Ethiopia</t>
  </si>
  <si>
    <t>Belgium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</si>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</sst>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6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4" fontId="0" fillId="0" borderId="12" xfId="0" applyNumberFormat="1" applyBorder="1"/>
    <xf numFmtId="4" fontId="11" fillId="3" borderId="11" xfId="0" applyNumberFormat="1" applyFont="1" applyFill="1" applyBorder="1"/>
    <xf numFmtId="164" fontId="11" fillId="3" borderId="7" xfId="0" applyNumberFormat="1" applyFont="1" applyFill="1" applyBorder="1"/>
    <xf numFmtId="4" fontId="11" fillId="3" borderId="5" xfId="0" applyNumberFormat="1" applyFont="1" applyFill="1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7" xfId="0" applyFont="1" applyFill="1" applyBorder="1"/>
    <xf numFmtId="0" fontId="8" fillId="3" borderId="5" xfId="0" applyFont="1" applyFill="1" applyBorder="1" applyAlignment="1">
      <alignment horizontal="left"/>
    </xf>
    <xf numFmtId="0" fontId="11" fillId="3" borderId="7" xfId="0" applyFont="1" applyFill="1" applyBorder="1"/>
    <xf numFmtId="0" fontId="11" fillId="3" borderId="5" xfId="0" applyFont="1" applyFill="1" applyBorder="1" applyAlignment="1">
      <alignment horizontal="left"/>
    </xf>
    <xf numFmtId="164" fontId="11" fillId="3" borderId="4" xfId="0" applyNumberFormat="1" applyFont="1" applyFill="1" applyBorder="1"/>
    <xf numFmtId="164" fontId="11" fillId="3" borderId="13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/>
    <xf numFmtId="164" fontId="8" fillId="3" borderId="22" xfId="0" applyNumberFormat="1" applyFont="1" applyFill="1" applyBorder="1"/>
    <xf numFmtId="4" fontId="12" fillId="0" borderId="2" xfId="0" applyNumberFormat="1" applyFont="1" applyBorder="1"/>
    <xf numFmtId="164" fontId="11" fillId="3" borderId="5" xfId="0" applyNumberFormat="1" applyFont="1" applyFill="1" applyBorder="1"/>
    <xf numFmtId="4" fontId="6" fillId="2" borderId="0" xfId="0" applyNumberFormat="1" applyFont="1" applyFill="1" applyAlignment="1">
      <alignment wrapText="1"/>
    </xf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3" fillId="3" borderId="7" xfId="0" applyFont="1" applyFill="1" applyBorder="1"/>
    <xf numFmtId="0" fontId="13" fillId="3" borderId="5" xfId="0" applyFont="1" applyFill="1" applyBorder="1"/>
    <xf numFmtId="164" fontId="13" fillId="3" borderId="4" xfId="0" applyNumberFormat="1" applyFont="1" applyFill="1" applyBorder="1"/>
    <xf numFmtId="4" fontId="13" fillId="3" borderId="11" xfId="0" applyNumberFormat="1" applyFont="1" applyFill="1" applyBorder="1"/>
    <xf numFmtId="4" fontId="13" fillId="3" borderId="5" xfId="0" applyNumberFormat="1" applyFont="1" applyFill="1" applyBorder="1"/>
    <xf numFmtId="164" fontId="14" fillId="0" borderId="24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5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5" fillId="2" borderId="0" xfId="0" applyNumberFormat="1" applyFont="1" applyFill="1" applyAlignment="1">
      <alignment horizontal="left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855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defaultColWidth="13.5546875" defaultRowHeight="14.4" x14ac:dyDescent="0.3"/>
  <cols>
    <col min="1" max="1" width="9.109375" customWidth="1"/>
    <col min="2" max="2" width="13.109375" style="1" customWidth="1"/>
    <col min="3" max="3" width="10.88671875" style="7" bestFit="1" customWidth="1"/>
    <col min="4" max="4" width="10.88671875" style="3" bestFit="1" customWidth="1"/>
    <col min="5" max="5" width="10.33203125" style="3" customWidth="1"/>
    <col min="6" max="6" width="10.88671875" style="7" bestFit="1" customWidth="1"/>
    <col min="7" max="7" width="12.109375" style="3" bestFit="1" customWidth="1"/>
    <col min="8" max="8" width="11.109375" style="3" customWidth="1"/>
    <col min="9" max="9" width="10.88671875" style="7" bestFit="1" customWidth="1"/>
    <col min="10" max="10" width="12.109375" style="3" bestFit="1" customWidth="1"/>
    <col min="11" max="11" width="11.109375" style="3" customWidth="1"/>
    <col min="12" max="12" width="10.88671875" style="7" bestFit="1" customWidth="1"/>
    <col min="13" max="13" width="12.109375" style="3" bestFit="1" customWidth="1"/>
    <col min="14" max="14" width="11.109375" style="3" customWidth="1"/>
    <col min="15" max="15" width="10.33203125" style="7" customWidth="1"/>
    <col min="16" max="16" width="10.33203125" style="3" customWidth="1"/>
    <col min="17" max="17" width="10.88671875" style="3" bestFit="1" customWidth="1"/>
    <col min="18" max="18" width="10.33203125" style="7" customWidth="1"/>
    <col min="19" max="19" width="10.33203125" style="3" customWidth="1"/>
    <col min="20" max="20" width="10.88671875" style="3" bestFit="1" customWidth="1"/>
    <col min="21" max="21" width="10.33203125" style="7" customWidth="1"/>
    <col min="22" max="22" width="10.33203125" style="3" customWidth="1"/>
    <col min="23" max="23" width="10.88671875" style="3" bestFit="1" customWidth="1"/>
    <col min="24" max="24" width="10.33203125" style="7" customWidth="1"/>
    <col min="25" max="25" width="10.33203125" style="3" customWidth="1"/>
    <col min="26" max="26" width="10.88671875" style="3" bestFit="1" customWidth="1"/>
    <col min="27" max="27" width="10.33203125" style="7" customWidth="1"/>
    <col min="28" max="28" width="10.33203125" style="3" customWidth="1"/>
    <col min="29" max="29" width="10.88671875" style="3" bestFit="1" customWidth="1"/>
    <col min="30" max="30" width="10.33203125" style="7" customWidth="1"/>
    <col min="31" max="31" width="10.33203125" style="3" customWidth="1"/>
    <col min="32" max="32" width="10.88671875" style="3" bestFit="1" customWidth="1"/>
    <col min="33" max="33" width="13.109375" style="7" customWidth="1"/>
    <col min="34" max="34" width="13" style="3" customWidth="1"/>
    <col min="35" max="35" width="11" style="3" customWidth="1"/>
    <col min="36" max="36" width="13.109375" style="7" customWidth="1"/>
    <col min="37" max="37" width="13" style="3" customWidth="1"/>
    <col min="38" max="38" width="11" style="3" customWidth="1"/>
    <col min="39" max="39" width="13.109375" style="7" customWidth="1"/>
    <col min="40" max="40" width="13" style="3" customWidth="1"/>
    <col min="41" max="41" width="11" style="3" customWidth="1"/>
    <col min="42" max="42" width="10.33203125" style="7" customWidth="1"/>
    <col min="43" max="43" width="10.33203125" style="3" customWidth="1"/>
    <col min="44" max="44" width="10.88671875" style="3" bestFit="1" customWidth="1"/>
    <col min="45" max="45" width="10.33203125" style="7" customWidth="1"/>
    <col min="46" max="46" width="10.33203125" style="3" customWidth="1"/>
    <col min="47" max="47" width="10.88671875" style="3" bestFit="1" customWidth="1"/>
    <col min="48" max="48" width="10.33203125" style="7" customWidth="1"/>
    <col min="49" max="50" width="10.33203125" style="3" customWidth="1"/>
    <col min="51" max="51" width="10.88671875" style="7" bestFit="1" customWidth="1"/>
    <col min="52" max="52" width="10.88671875" style="3" bestFit="1" customWidth="1"/>
    <col min="53" max="54" width="10.33203125" style="3" customWidth="1"/>
    <col min="55" max="55" width="11.6640625" style="3" customWidth="1"/>
    <col min="56" max="64" width="10.33203125" style="3" customWidth="1"/>
    <col min="65" max="65" width="12.109375" style="3" customWidth="1"/>
    <col min="66" max="76" width="10.33203125" style="3" customWidth="1"/>
    <col min="77" max="77" width="12.44140625" style="3" bestFit="1" customWidth="1"/>
    <col min="78" max="82" width="10.33203125" style="3" customWidth="1"/>
    <col min="83" max="83" width="12.44140625" style="3" bestFit="1" customWidth="1"/>
    <col min="84" max="86" width="10.33203125" style="3" customWidth="1"/>
    <col min="87" max="87" width="12.109375" style="7" bestFit="1" customWidth="1"/>
    <col min="88" max="88" width="13.5546875" style="3" bestFit="1" customWidth="1"/>
    <col min="89" max="89" width="13.5546875" style="3"/>
  </cols>
  <sheetData>
    <row r="1" spans="1:89" s="10" customFormat="1" ht="12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"/>
      <c r="CJ1" s="13"/>
      <c r="CK1" s="13"/>
    </row>
    <row r="2" spans="1:89" s="14" customFormat="1" ht="20.25" customHeight="1" x14ac:dyDescent="0.4">
      <c r="B2" s="15" t="s">
        <v>21</v>
      </c>
      <c r="C2" s="74" t="s">
        <v>26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8"/>
      <c r="CJ2" s="17"/>
      <c r="CK2" s="17"/>
    </row>
    <row r="3" spans="1:89" s="19" customFormat="1" ht="20.25" customHeight="1" thickBot="1" x14ac:dyDescent="0.45">
      <c r="B3" s="20"/>
      <c r="C3" s="81" t="s">
        <v>43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2"/>
      <c r="CJ3" s="21"/>
      <c r="CK3" s="21"/>
    </row>
    <row r="4" spans="1:89" s="2" customFormat="1" ht="45" customHeight="1" x14ac:dyDescent="0.3">
      <c r="A4" s="82" t="s">
        <v>18</v>
      </c>
      <c r="B4" s="83"/>
      <c r="C4" s="75" t="s">
        <v>15</v>
      </c>
      <c r="D4" s="76"/>
      <c r="E4" s="77"/>
      <c r="F4" s="75" t="s">
        <v>82</v>
      </c>
      <c r="G4" s="76"/>
      <c r="H4" s="77"/>
      <c r="I4" s="75" t="s">
        <v>23</v>
      </c>
      <c r="J4" s="76"/>
      <c r="K4" s="77"/>
      <c r="L4" s="75" t="s">
        <v>27</v>
      </c>
      <c r="M4" s="76"/>
      <c r="N4" s="77"/>
      <c r="O4" s="75" t="s">
        <v>74</v>
      </c>
      <c r="P4" s="76"/>
      <c r="Q4" s="77"/>
      <c r="R4" s="75" t="s">
        <v>58</v>
      </c>
      <c r="S4" s="76"/>
      <c r="T4" s="77"/>
      <c r="U4" s="75" t="s">
        <v>56</v>
      </c>
      <c r="V4" s="76"/>
      <c r="W4" s="77"/>
      <c r="X4" s="75" t="s">
        <v>44</v>
      </c>
      <c r="Y4" s="76"/>
      <c r="Z4" s="77"/>
      <c r="AA4" s="75" t="s">
        <v>64</v>
      </c>
      <c r="AB4" s="76"/>
      <c r="AC4" s="77"/>
      <c r="AD4" s="75" t="s">
        <v>28</v>
      </c>
      <c r="AE4" s="76"/>
      <c r="AF4" s="77"/>
      <c r="AG4" s="75" t="s">
        <v>78</v>
      </c>
      <c r="AH4" s="76"/>
      <c r="AI4" s="77"/>
      <c r="AJ4" s="75" t="s">
        <v>37</v>
      </c>
      <c r="AK4" s="76"/>
      <c r="AL4" s="77"/>
      <c r="AM4" s="75" t="s">
        <v>29</v>
      </c>
      <c r="AN4" s="76"/>
      <c r="AO4" s="77"/>
      <c r="AP4" s="75" t="s">
        <v>39</v>
      </c>
      <c r="AQ4" s="76"/>
      <c r="AR4" s="77"/>
      <c r="AS4" s="75" t="s">
        <v>83</v>
      </c>
      <c r="AT4" s="76"/>
      <c r="AU4" s="77"/>
      <c r="AV4" s="75" t="s">
        <v>30</v>
      </c>
      <c r="AW4" s="76"/>
      <c r="AX4" s="77"/>
      <c r="AY4" s="75" t="s">
        <v>31</v>
      </c>
      <c r="AZ4" s="76"/>
      <c r="BA4" s="77"/>
      <c r="BB4" s="78" t="s">
        <v>32</v>
      </c>
      <c r="BC4" s="79"/>
      <c r="BD4" s="80"/>
      <c r="BE4" s="78" t="s">
        <v>70</v>
      </c>
      <c r="BF4" s="79"/>
      <c r="BG4" s="80"/>
      <c r="BH4" s="78" t="s">
        <v>67</v>
      </c>
      <c r="BI4" s="79"/>
      <c r="BJ4" s="80"/>
      <c r="BK4" s="78" t="s">
        <v>33</v>
      </c>
      <c r="BL4" s="79"/>
      <c r="BM4" s="80"/>
      <c r="BN4" s="78" t="s">
        <v>53</v>
      </c>
      <c r="BO4" s="79"/>
      <c r="BP4" s="80"/>
      <c r="BQ4" s="78" t="s">
        <v>63</v>
      </c>
      <c r="BR4" s="79"/>
      <c r="BS4" s="80"/>
      <c r="BT4" s="78" t="s">
        <v>59</v>
      </c>
      <c r="BU4" s="79"/>
      <c r="BV4" s="80"/>
      <c r="BW4" s="78" t="s">
        <v>49</v>
      </c>
      <c r="BX4" s="79"/>
      <c r="BY4" s="80"/>
      <c r="BZ4" s="78" t="s">
        <v>46</v>
      </c>
      <c r="CA4" s="79"/>
      <c r="CB4" s="80"/>
      <c r="CC4" s="78" t="s">
        <v>40</v>
      </c>
      <c r="CD4" s="79"/>
      <c r="CE4" s="80"/>
      <c r="CF4" s="78" t="s">
        <v>55</v>
      </c>
      <c r="CG4" s="79"/>
      <c r="CH4" s="80"/>
      <c r="CI4" s="38" t="s">
        <v>17</v>
      </c>
      <c r="CJ4" s="39" t="s">
        <v>17</v>
      </c>
      <c r="CK4" s="4"/>
    </row>
    <row r="5" spans="1:89" ht="45" customHeight="1" thickBot="1" x14ac:dyDescent="0.35">
      <c r="A5" s="40" t="s">
        <v>0</v>
      </c>
      <c r="B5" s="41" t="s">
        <v>54</v>
      </c>
      <c r="C5" s="26" t="s">
        <v>20</v>
      </c>
      <c r="D5" s="27" t="s">
        <v>25</v>
      </c>
      <c r="E5" s="28" t="s">
        <v>1</v>
      </c>
      <c r="F5" s="26" t="s">
        <v>20</v>
      </c>
      <c r="G5" s="27" t="s">
        <v>22</v>
      </c>
      <c r="H5" s="28" t="s">
        <v>1</v>
      </c>
      <c r="I5" s="26" t="s">
        <v>20</v>
      </c>
      <c r="J5" s="27" t="s">
        <v>22</v>
      </c>
      <c r="K5" s="28" t="s">
        <v>1</v>
      </c>
      <c r="L5" s="26" t="s">
        <v>20</v>
      </c>
      <c r="M5" s="27" t="s">
        <v>22</v>
      </c>
      <c r="N5" s="28" t="s">
        <v>1</v>
      </c>
      <c r="O5" s="26" t="s">
        <v>20</v>
      </c>
      <c r="P5" s="27" t="s">
        <v>25</v>
      </c>
      <c r="Q5" s="28" t="s">
        <v>1</v>
      </c>
      <c r="R5" s="26" t="s">
        <v>20</v>
      </c>
      <c r="S5" s="27" t="s">
        <v>25</v>
      </c>
      <c r="T5" s="28" t="s">
        <v>1</v>
      </c>
      <c r="U5" s="26" t="s">
        <v>20</v>
      </c>
      <c r="V5" s="27" t="s">
        <v>25</v>
      </c>
      <c r="W5" s="28" t="s">
        <v>1</v>
      </c>
      <c r="X5" s="26" t="s">
        <v>20</v>
      </c>
      <c r="Y5" s="27" t="s">
        <v>25</v>
      </c>
      <c r="Z5" s="28" t="s">
        <v>1</v>
      </c>
      <c r="AA5" s="26" t="s">
        <v>20</v>
      </c>
      <c r="AB5" s="27" t="s">
        <v>25</v>
      </c>
      <c r="AC5" s="28" t="s">
        <v>1</v>
      </c>
      <c r="AD5" s="26" t="s">
        <v>20</v>
      </c>
      <c r="AE5" s="27" t="s">
        <v>25</v>
      </c>
      <c r="AF5" s="28" t="s">
        <v>1</v>
      </c>
      <c r="AG5" s="26" t="s">
        <v>20</v>
      </c>
      <c r="AH5" s="27" t="s">
        <v>25</v>
      </c>
      <c r="AI5" s="28" t="s">
        <v>1</v>
      </c>
      <c r="AJ5" s="26" t="s">
        <v>20</v>
      </c>
      <c r="AK5" s="27" t="s">
        <v>25</v>
      </c>
      <c r="AL5" s="28" t="s">
        <v>1</v>
      </c>
      <c r="AM5" s="26" t="s">
        <v>20</v>
      </c>
      <c r="AN5" s="27" t="s">
        <v>25</v>
      </c>
      <c r="AO5" s="28" t="s">
        <v>1</v>
      </c>
      <c r="AP5" s="26" t="s">
        <v>20</v>
      </c>
      <c r="AQ5" s="27" t="s">
        <v>25</v>
      </c>
      <c r="AR5" s="28" t="s">
        <v>1</v>
      </c>
      <c r="AS5" s="26" t="s">
        <v>20</v>
      </c>
      <c r="AT5" s="27" t="s">
        <v>25</v>
      </c>
      <c r="AU5" s="28" t="s">
        <v>1</v>
      </c>
      <c r="AV5" s="26" t="s">
        <v>20</v>
      </c>
      <c r="AW5" s="27" t="s">
        <v>25</v>
      </c>
      <c r="AX5" s="28" t="s">
        <v>1</v>
      </c>
      <c r="AY5" s="26" t="s">
        <v>20</v>
      </c>
      <c r="AZ5" s="27" t="s">
        <v>25</v>
      </c>
      <c r="BA5" s="28" t="s">
        <v>1</v>
      </c>
      <c r="BB5" s="26" t="s">
        <v>20</v>
      </c>
      <c r="BC5" s="27" t="s">
        <v>25</v>
      </c>
      <c r="BD5" s="28" t="s">
        <v>1</v>
      </c>
      <c r="BE5" s="26" t="s">
        <v>20</v>
      </c>
      <c r="BF5" s="27" t="s">
        <v>25</v>
      </c>
      <c r="BG5" s="28" t="s">
        <v>1</v>
      </c>
      <c r="BH5" s="26" t="s">
        <v>20</v>
      </c>
      <c r="BI5" s="27" t="s">
        <v>25</v>
      </c>
      <c r="BJ5" s="28" t="s">
        <v>1</v>
      </c>
      <c r="BK5" s="26" t="s">
        <v>20</v>
      </c>
      <c r="BL5" s="27" t="s">
        <v>25</v>
      </c>
      <c r="BM5" s="28" t="s">
        <v>1</v>
      </c>
      <c r="BN5" s="26" t="s">
        <v>20</v>
      </c>
      <c r="BO5" s="27" t="s">
        <v>25</v>
      </c>
      <c r="BP5" s="28" t="s">
        <v>1</v>
      </c>
      <c r="BQ5" s="26" t="s">
        <v>20</v>
      </c>
      <c r="BR5" s="27" t="s">
        <v>25</v>
      </c>
      <c r="BS5" s="28" t="s">
        <v>1</v>
      </c>
      <c r="BT5" s="26" t="s">
        <v>20</v>
      </c>
      <c r="BU5" s="27" t="s">
        <v>25</v>
      </c>
      <c r="BV5" s="28" t="s">
        <v>1</v>
      </c>
      <c r="BW5" s="26" t="s">
        <v>20</v>
      </c>
      <c r="BX5" s="27" t="s">
        <v>25</v>
      </c>
      <c r="BY5" s="28" t="s">
        <v>1</v>
      </c>
      <c r="BZ5" s="26" t="s">
        <v>20</v>
      </c>
      <c r="CA5" s="27" t="s">
        <v>25</v>
      </c>
      <c r="CB5" s="28" t="s">
        <v>1</v>
      </c>
      <c r="CC5" s="26" t="s">
        <v>20</v>
      </c>
      <c r="CD5" s="27" t="s">
        <v>25</v>
      </c>
      <c r="CE5" s="28" t="s">
        <v>1</v>
      </c>
      <c r="CF5" s="26" t="s">
        <v>20</v>
      </c>
      <c r="CG5" s="27" t="s">
        <v>25</v>
      </c>
      <c r="CH5" s="28" t="s">
        <v>1</v>
      </c>
      <c r="CI5" s="26" t="s">
        <v>16</v>
      </c>
      <c r="CJ5" s="28" t="s">
        <v>19</v>
      </c>
    </row>
    <row r="6" spans="1:89" x14ac:dyDescent="0.3">
      <c r="A6" s="42">
        <v>2017</v>
      </c>
      <c r="B6" s="43" t="s">
        <v>2</v>
      </c>
      <c r="C6" s="24">
        <v>0</v>
      </c>
      <c r="D6" s="23">
        <v>0</v>
      </c>
      <c r="E6" s="25">
        <v>0</v>
      </c>
      <c r="F6" s="24">
        <v>0</v>
      </c>
      <c r="G6" s="23">
        <v>0</v>
      </c>
      <c r="H6" s="25">
        <f t="shared" ref="H6:H17" si="0">IF(F6=0,0,G6/F6*1000)</f>
        <v>0</v>
      </c>
      <c r="I6" s="24">
        <v>0</v>
      </c>
      <c r="J6" s="23">
        <v>0</v>
      </c>
      <c r="K6" s="25">
        <v>0</v>
      </c>
      <c r="L6" s="24">
        <v>4112.0510000000004</v>
      </c>
      <c r="M6" s="23">
        <v>46626.27</v>
      </c>
      <c r="N6" s="25">
        <f t="shared" ref="N6" si="1">M6/L6*1000</f>
        <v>11338.932809928669</v>
      </c>
      <c r="O6" s="24">
        <v>0</v>
      </c>
      <c r="P6" s="23">
        <v>0</v>
      </c>
      <c r="Q6" s="25">
        <f t="shared" ref="Q6:Q17" si="2">IF(O6=0,0,P6/O6*1000)</f>
        <v>0</v>
      </c>
      <c r="R6" s="24">
        <v>0</v>
      </c>
      <c r="S6" s="23">
        <v>0</v>
      </c>
      <c r="T6" s="25">
        <v>0</v>
      </c>
      <c r="U6" s="24">
        <v>0</v>
      </c>
      <c r="V6" s="23">
        <v>0</v>
      </c>
      <c r="W6" s="25">
        <v>0</v>
      </c>
      <c r="X6" s="24">
        <v>0</v>
      </c>
      <c r="Y6" s="23">
        <v>0</v>
      </c>
      <c r="Z6" s="25">
        <v>0</v>
      </c>
      <c r="AA6" s="24">
        <v>0</v>
      </c>
      <c r="AB6" s="23">
        <v>0</v>
      </c>
      <c r="AC6" s="25">
        <v>0</v>
      </c>
      <c r="AD6" s="24">
        <v>0</v>
      </c>
      <c r="AE6" s="23">
        <v>0</v>
      </c>
      <c r="AF6" s="25">
        <v>0</v>
      </c>
      <c r="AG6" s="24">
        <v>0</v>
      </c>
      <c r="AH6" s="23">
        <v>0</v>
      </c>
      <c r="AI6" s="25">
        <f t="shared" ref="AI6:AI17" si="3">IF(AG6=0,0,AH6/AG6*1000)</f>
        <v>0</v>
      </c>
      <c r="AJ6" s="24">
        <v>0</v>
      </c>
      <c r="AK6" s="23">
        <v>0</v>
      </c>
      <c r="AL6" s="25">
        <f t="shared" ref="AL6:AL17" si="4">IF(AJ6=0,0,AK6/AJ6*1000)</f>
        <v>0</v>
      </c>
      <c r="AM6" s="24">
        <v>0</v>
      </c>
      <c r="AN6" s="23">
        <v>0</v>
      </c>
      <c r="AO6" s="25">
        <v>0</v>
      </c>
      <c r="AP6" s="24">
        <v>0</v>
      </c>
      <c r="AQ6" s="23">
        <v>0</v>
      </c>
      <c r="AR6" s="25">
        <v>0</v>
      </c>
      <c r="AS6" s="24">
        <v>0</v>
      </c>
      <c r="AT6" s="23">
        <v>0</v>
      </c>
      <c r="AU6" s="25">
        <f t="shared" ref="AU6:AU69" si="5">IF(AS6=0,0,AT6/AS6*1000)</f>
        <v>0</v>
      </c>
      <c r="AV6" s="24">
        <v>0</v>
      </c>
      <c r="AW6" s="23">
        <v>0</v>
      </c>
      <c r="AX6" s="25">
        <v>0</v>
      </c>
      <c r="AY6" s="24">
        <v>9005.6569999999992</v>
      </c>
      <c r="AZ6" s="23">
        <v>103227.39</v>
      </c>
      <c r="BA6" s="25">
        <f t="shared" ref="BA6:BA8" si="6">AZ6/AY6*1000</f>
        <v>11462.505178689351</v>
      </c>
      <c r="BB6" s="24">
        <v>6551.49</v>
      </c>
      <c r="BC6" s="23">
        <v>73861.14</v>
      </c>
      <c r="BD6" s="25">
        <f t="shared" ref="BD6" si="7">BC6/BB6*1000</f>
        <v>11273.945316256302</v>
      </c>
      <c r="BE6" s="24">
        <v>0</v>
      </c>
      <c r="BF6" s="23">
        <v>0</v>
      </c>
      <c r="BG6" s="25">
        <v>0</v>
      </c>
      <c r="BH6" s="24">
        <v>0</v>
      </c>
      <c r="BI6" s="23">
        <v>0</v>
      </c>
      <c r="BJ6" s="25">
        <v>0</v>
      </c>
      <c r="BK6" s="24">
        <v>0</v>
      </c>
      <c r="BL6" s="23">
        <v>0</v>
      </c>
      <c r="BM6" s="25">
        <v>0</v>
      </c>
      <c r="BN6" s="24">
        <v>0</v>
      </c>
      <c r="BO6" s="23">
        <v>0</v>
      </c>
      <c r="BP6" s="25">
        <v>0</v>
      </c>
      <c r="BQ6" s="24">
        <v>0</v>
      </c>
      <c r="BR6" s="23">
        <v>0</v>
      </c>
      <c r="BS6" s="25">
        <v>0</v>
      </c>
      <c r="BT6" s="24">
        <v>0</v>
      </c>
      <c r="BU6" s="23">
        <v>0</v>
      </c>
      <c r="BV6" s="25">
        <v>0</v>
      </c>
      <c r="BW6" s="24">
        <v>0</v>
      </c>
      <c r="BX6" s="23">
        <v>0</v>
      </c>
      <c r="BY6" s="25">
        <v>0</v>
      </c>
      <c r="BZ6" s="24">
        <v>0</v>
      </c>
      <c r="CA6" s="23">
        <v>0</v>
      </c>
      <c r="CB6" s="25">
        <v>0</v>
      </c>
      <c r="CC6" s="24">
        <v>0</v>
      </c>
      <c r="CD6" s="23">
        <v>0</v>
      </c>
      <c r="CE6" s="25">
        <v>0</v>
      </c>
      <c r="CF6" s="24">
        <v>0</v>
      </c>
      <c r="CG6" s="23">
        <v>0</v>
      </c>
      <c r="CH6" s="25">
        <v>0</v>
      </c>
      <c r="CI6" s="24">
        <f t="shared" ref="CI6:CI18" si="8">C6+L6+AD6+AM6+AV6+AY6+BB6+BK6+X6</f>
        <v>19669.197999999997</v>
      </c>
      <c r="CJ6" s="25">
        <f t="shared" ref="CJ6:CJ18" si="9">D6+M6+AE6+AN6+AW6+AZ6+BC6+BL6+Y6</f>
        <v>223714.8</v>
      </c>
    </row>
    <row r="7" spans="1:89" x14ac:dyDescent="0.3">
      <c r="A7" s="44">
        <v>2017</v>
      </c>
      <c r="B7" s="45" t="s">
        <v>3</v>
      </c>
      <c r="C7" s="6">
        <v>15915.794</v>
      </c>
      <c r="D7" s="5">
        <v>153962.60999999999</v>
      </c>
      <c r="E7" s="8">
        <f t="shared" ref="E7:E8" si="10">D7/C7*1000</f>
        <v>9673.5739354254001</v>
      </c>
      <c r="F7" s="6">
        <v>0</v>
      </c>
      <c r="G7" s="5">
        <v>0</v>
      </c>
      <c r="H7" s="8">
        <f t="shared" si="0"/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2"/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f t="shared" si="3"/>
        <v>0</v>
      </c>
      <c r="AJ7" s="6">
        <v>0</v>
      </c>
      <c r="AK7" s="5">
        <v>0</v>
      </c>
      <c r="AL7" s="8">
        <f t="shared" si="4"/>
        <v>0</v>
      </c>
      <c r="AM7" s="6">
        <v>4038.9209999999998</v>
      </c>
      <c r="AN7" s="5">
        <v>46279.26</v>
      </c>
      <c r="AO7" s="8">
        <f t="shared" ref="AO7:AO8" si="11">AN7/AM7*1000</f>
        <v>11458.322655976683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f t="shared" si="5"/>
        <v>0</v>
      </c>
      <c r="AV7" s="6">
        <v>0</v>
      </c>
      <c r="AW7" s="5">
        <v>0</v>
      </c>
      <c r="AX7" s="8">
        <v>0</v>
      </c>
      <c r="AY7" s="6">
        <v>2000.0640000000001</v>
      </c>
      <c r="AZ7" s="5">
        <v>23588.75</v>
      </c>
      <c r="BA7" s="8">
        <f t="shared" si="6"/>
        <v>11793.997592077054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f t="shared" si="8"/>
        <v>21954.778999999999</v>
      </c>
      <c r="CJ7" s="8">
        <f t="shared" si="9"/>
        <v>223830.62</v>
      </c>
    </row>
    <row r="8" spans="1:89" x14ac:dyDescent="0.3">
      <c r="A8" s="44">
        <v>2017</v>
      </c>
      <c r="B8" s="45" t="s">
        <v>4</v>
      </c>
      <c r="C8" s="6">
        <v>474.72</v>
      </c>
      <c r="D8" s="5">
        <v>4608.5</v>
      </c>
      <c r="E8" s="8">
        <f t="shared" si="10"/>
        <v>9707.8277721604318</v>
      </c>
      <c r="F8" s="6">
        <v>0</v>
      </c>
      <c r="G8" s="5">
        <v>0</v>
      </c>
      <c r="H8" s="8">
        <f t="shared" si="0"/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2"/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f t="shared" si="3"/>
        <v>0</v>
      </c>
      <c r="AJ8" s="6">
        <v>0</v>
      </c>
      <c r="AK8" s="5">
        <v>0</v>
      </c>
      <c r="AL8" s="8">
        <f t="shared" si="4"/>
        <v>0</v>
      </c>
      <c r="AM8" s="6">
        <v>2005.4090000000001</v>
      </c>
      <c r="AN8" s="5">
        <v>21939.02</v>
      </c>
      <c r="AO8" s="8">
        <f t="shared" si="11"/>
        <v>10939.922978305172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f t="shared" si="5"/>
        <v>0</v>
      </c>
      <c r="AV8" s="6">
        <v>3090.366</v>
      </c>
      <c r="AW8" s="5">
        <v>35198.35</v>
      </c>
      <c r="AX8" s="8">
        <f t="shared" ref="AX8" si="12">AW8/AV8*1000</f>
        <v>11389.702708352344</v>
      </c>
      <c r="AY8" s="6">
        <v>5987.3919999999998</v>
      </c>
      <c r="AZ8" s="5">
        <v>68389.06</v>
      </c>
      <c r="BA8" s="8">
        <f t="shared" si="6"/>
        <v>11422.178471027119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2.5999999999999999E-2</v>
      </c>
      <c r="BL8" s="5">
        <v>0.7</v>
      </c>
      <c r="BM8" s="8">
        <f t="shared" ref="BM8" si="13">BL8/BK8*1000</f>
        <v>26923.076923076922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f t="shared" si="8"/>
        <v>11557.912999999999</v>
      </c>
      <c r="CJ8" s="8">
        <f t="shared" si="9"/>
        <v>130135.62999999999</v>
      </c>
    </row>
    <row r="9" spans="1:89" x14ac:dyDescent="0.3">
      <c r="A9" s="44">
        <v>2017</v>
      </c>
      <c r="B9" s="45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f t="shared" si="0"/>
        <v>0</v>
      </c>
      <c r="I9" s="6">
        <v>0</v>
      </c>
      <c r="J9" s="5">
        <v>0</v>
      </c>
      <c r="K9" s="8">
        <v>0</v>
      </c>
      <c r="L9" s="6">
        <v>9094.9339999999993</v>
      </c>
      <c r="M9" s="5">
        <v>94826.94</v>
      </c>
      <c r="N9" s="8">
        <f t="shared" ref="N9:N10" si="14">M9/L9*1000</f>
        <v>10426.347239023396</v>
      </c>
      <c r="O9" s="6">
        <v>0</v>
      </c>
      <c r="P9" s="5">
        <v>0</v>
      </c>
      <c r="Q9" s="8">
        <f t="shared" si="2"/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f t="shared" si="3"/>
        <v>0</v>
      </c>
      <c r="AJ9" s="6">
        <v>0</v>
      </c>
      <c r="AK9" s="5">
        <v>0</v>
      </c>
      <c r="AL9" s="8">
        <f t="shared" si="4"/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f t="shared" si="5"/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f t="shared" si="8"/>
        <v>9094.9339999999993</v>
      </c>
      <c r="CJ9" s="8">
        <f t="shared" si="9"/>
        <v>94826.94</v>
      </c>
    </row>
    <row r="10" spans="1:89" x14ac:dyDescent="0.3">
      <c r="A10" s="44">
        <v>2017</v>
      </c>
      <c r="B10" s="45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f t="shared" si="0"/>
        <v>0</v>
      </c>
      <c r="I10" s="6">
        <v>0</v>
      </c>
      <c r="J10" s="5">
        <v>0</v>
      </c>
      <c r="K10" s="8">
        <v>0</v>
      </c>
      <c r="L10" s="6">
        <v>930.56399999999996</v>
      </c>
      <c r="M10" s="5">
        <v>9649.14</v>
      </c>
      <c r="N10" s="8">
        <f t="shared" si="14"/>
        <v>10369.130978632313</v>
      </c>
      <c r="O10" s="6">
        <v>0</v>
      </c>
      <c r="P10" s="5">
        <v>0</v>
      </c>
      <c r="Q10" s="8">
        <f t="shared" si="2"/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7.0000000000000001E-3</v>
      </c>
      <c r="AE10" s="5">
        <v>2.99</v>
      </c>
      <c r="AF10" s="8">
        <f t="shared" ref="AF10" si="15">AE10/AD10*1000</f>
        <v>427142.85714285716</v>
      </c>
      <c r="AG10" s="6">
        <v>0</v>
      </c>
      <c r="AH10" s="5">
        <v>0</v>
      </c>
      <c r="AI10" s="8">
        <f t="shared" si="3"/>
        <v>0</v>
      </c>
      <c r="AJ10" s="6">
        <v>0</v>
      </c>
      <c r="AK10" s="5">
        <v>0</v>
      </c>
      <c r="AL10" s="8">
        <f t="shared" si="4"/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f t="shared" si="5"/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f t="shared" si="8"/>
        <v>930.57099999999991</v>
      </c>
      <c r="CJ10" s="8">
        <f t="shared" si="9"/>
        <v>9652.1299999999992</v>
      </c>
    </row>
    <row r="11" spans="1:89" x14ac:dyDescent="0.3">
      <c r="A11" s="44">
        <v>2017</v>
      </c>
      <c r="B11" s="45" t="s">
        <v>7</v>
      </c>
      <c r="C11" s="6">
        <v>4084.174</v>
      </c>
      <c r="D11" s="5">
        <v>39056.230000000003</v>
      </c>
      <c r="E11" s="8">
        <f t="shared" ref="E11:E16" si="16">D11/C11*1000</f>
        <v>9562.8222499824933</v>
      </c>
      <c r="F11" s="6">
        <v>0</v>
      </c>
      <c r="G11" s="5">
        <v>0</v>
      </c>
      <c r="H11" s="8">
        <f t="shared" si="0"/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2"/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f t="shared" si="3"/>
        <v>0</v>
      </c>
      <c r="AJ11" s="6">
        <v>0</v>
      </c>
      <c r="AK11" s="5">
        <v>0</v>
      </c>
      <c r="AL11" s="8">
        <f t="shared" si="4"/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f t="shared" si="5"/>
        <v>0</v>
      </c>
      <c r="AV11" s="6">
        <v>0</v>
      </c>
      <c r="AW11" s="5">
        <v>0</v>
      </c>
      <c r="AX11" s="8">
        <v>0</v>
      </c>
      <c r="AY11" s="6">
        <v>7995.1639999999998</v>
      </c>
      <c r="AZ11" s="5">
        <v>86245.98</v>
      </c>
      <c r="BA11" s="8">
        <f t="shared" ref="BA11:BA17" si="17">AZ11/AY11*1000</f>
        <v>10787.268403750068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f t="shared" si="8"/>
        <v>12079.338</v>
      </c>
      <c r="CJ11" s="8">
        <f t="shared" si="9"/>
        <v>125302.20999999999</v>
      </c>
    </row>
    <row r="12" spans="1:89" x14ac:dyDescent="0.3">
      <c r="A12" s="44">
        <v>2017</v>
      </c>
      <c r="B12" s="45" t="s">
        <v>8</v>
      </c>
      <c r="C12" s="6">
        <v>4990.8950000000004</v>
      </c>
      <c r="D12" s="5">
        <v>45020.41</v>
      </c>
      <c r="E12" s="8">
        <f t="shared" si="16"/>
        <v>9020.5083456975153</v>
      </c>
      <c r="F12" s="6">
        <v>0</v>
      </c>
      <c r="G12" s="5">
        <v>0</v>
      </c>
      <c r="H12" s="8">
        <f t="shared" si="0"/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2"/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f t="shared" si="3"/>
        <v>0</v>
      </c>
      <c r="AJ12" s="6">
        <v>0</v>
      </c>
      <c r="AK12" s="5">
        <v>0</v>
      </c>
      <c r="AL12" s="8">
        <f t="shared" si="4"/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f t="shared" si="5"/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f t="shared" si="8"/>
        <v>4990.8950000000004</v>
      </c>
      <c r="CJ12" s="8">
        <f t="shared" si="9"/>
        <v>45020.41</v>
      </c>
    </row>
    <row r="13" spans="1:89" x14ac:dyDescent="0.3">
      <c r="A13" s="44">
        <v>2017</v>
      </c>
      <c r="B13" s="45" t="s">
        <v>9</v>
      </c>
      <c r="C13" s="6">
        <v>2477.7550000000001</v>
      </c>
      <c r="D13" s="5">
        <v>23355.439999999999</v>
      </c>
      <c r="E13" s="8">
        <f t="shared" si="16"/>
        <v>9426.0489838583708</v>
      </c>
      <c r="F13" s="6">
        <v>0</v>
      </c>
      <c r="G13" s="5">
        <v>0</v>
      </c>
      <c r="H13" s="8">
        <f t="shared" si="0"/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2"/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f t="shared" si="3"/>
        <v>0</v>
      </c>
      <c r="AJ13" s="6">
        <v>0</v>
      </c>
      <c r="AK13" s="5">
        <v>0</v>
      </c>
      <c r="AL13" s="8">
        <f t="shared" si="4"/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f t="shared" si="5"/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1006.237</v>
      </c>
      <c r="BC13" s="5">
        <v>10248.9</v>
      </c>
      <c r="BD13" s="8">
        <f t="shared" ref="BD13:BD14" si="18">BC13/BB13*1000</f>
        <v>10185.373823463062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f t="shared" si="8"/>
        <v>3483.9920000000002</v>
      </c>
      <c r="CJ13" s="8">
        <f t="shared" si="9"/>
        <v>33604.339999999997</v>
      </c>
    </row>
    <row r="14" spans="1:89" x14ac:dyDescent="0.3">
      <c r="A14" s="44">
        <v>2017</v>
      </c>
      <c r="B14" s="45" t="s">
        <v>10</v>
      </c>
      <c r="C14" s="6">
        <v>4678.83</v>
      </c>
      <c r="D14" s="5">
        <v>43773.22</v>
      </c>
      <c r="E14" s="8">
        <f t="shared" si="16"/>
        <v>9355.5910345107641</v>
      </c>
      <c r="F14" s="6">
        <v>0</v>
      </c>
      <c r="G14" s="5">
        <v>0</v>
      </c>
      <c r="H14" s="8">
        <f t="shared" si="0"/>
        <v>0</v>
      </c>
      <c r="I14" s="6">
        <v>0</v>
      </c>
      <c r="J14" s="5">
        <v>0</v>
      </c>
      <c r="K14" s="8">
        <v>0</v>
      </c>
      <c r="L14" s="6">
        <v>5951.8</v>
      </c>
      <c r="M14" s="5">
        <v>62549.66</v>
      </c>
      <c r="N14" s="8">
        <f t="shared" ref="N14:N17" si="19">M14/L14*1000</f>
        <v>10509.368594374811</v>
      </c>
      <c r="O14" s="6">
        <v>0</v>
      </c>
      <c r="P14" s="5">
        <v>0</v>
      </c>
      <c r="Q14" s="8">
        <f t="shared" si="2"/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f t="shared" si="3"/>
        <v>0</v>
      </c>
      <c r="AJ14" s="6">
        <v>0</v>
      </c>
      <c r="AK14" s="5">
        <v>0</v>
      </c>
      <c r="AL14" s="8">
        <f t="shared" si="4"/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f t="shared" si="5"/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2006.8889999999999</v>
      </c>
      <c r="BC14" s="5">
        <v>20839.5</v>
      </c>
      <c r="BD14" s="8">
        <f t="shared" si="18"/>
        <v>10383.982372717175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f t="shared" si="8"/>
        <v>12637.519</v>
      </c>
      <c r="CJ14" s="8">
        <f t="shared" si="9"/>
        <v>127162.38</v>
      </c>
    </row>
    <row r="15" spans="1:89" x14ac:dyDescent="0.3">
      <c r="A15" s="44">
        <v>2017</v>
      </c>
      <c r="B15" s="45" t="s">
        <v>11</v>
      </c>
      <c r="C15" s="6">
        <v>6455.1589999999997</v>
      </c>
      <c r="D15" s="5">
        <v>59855.71</v>
      </c>
      <c r="E15" s="8">
        <f t="shared" si="16"/>
        <v>9272.5384456060656</v>
      </c>
      <c r="F15" s="6">
        <v>0</v>
      </c>
      <c r="G15" s="5">
        <v>0</v>
      </c>
      <c r="H15" s="8">
        <f t="shared" si="0"/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2"/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2.1999999999999999E-2</v>
      </c>
      <c r="Y15" s="5">
        <v>2.74</v>
      </c>
      <c r="Z15" s="8">
        <f t="shared" ref="Z15" si="20">Y15/X15*1000</f>
        <v>124545.45454545456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f t="shared" si="3"/>
        <v>0</v>
      </c>
      <c r="AJ15" s="6">
        <v>0</v>
      </c>
      <c r="AK15" s="5">
        <v>0</v>
      </c>
      <c r="AL15" s="8">
        <f t="shared" si="4"/>
        <v>0</v>
      </c>
      <c r="AM15" s="6">
        <v>1983.5429999999999</v>
      </c>
      <c r="AN15" s="5">
        <v>21964.32</v>
      </c>
      <c r="AO15" s="8">
        <f t="shared" ref="AO15" si="21">AN15/AM15*1000</f>
        <v>11073.27645531254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f t="shared" si="5"/>
        <v>0</v>
      </c>
      <c r="AV15" s="6">
        <v>3995.5639999999999</v>
      </c>
      <c r="AW15" s="5">
        <v>45159.86</v>
      </c>
      <c r="AX15" s="8">
        <f t="shared" ref="AX15" si="22">AW15/AV15*1000</f>
        <v>11302.499471914354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f t="shared" si="8"/>
        <v>12434.288</v>
      </c>
      <c r="CJ15" s="8">
        <f t="shared" si="9"/>
        <v>126982.63</v>
      </c>
    </row>
    <row r="16" spans="1:89" x14ac:dyDescent="0.3">
      <c r="A16" s="44">
        <v>2017</v>
      </c>
      <c r="B16" s="45" t="s">
        <v>12</v>
      </c>
      <c r="C16" s="6">
        <v>3234.72</v>
      </c>
      <c r="D16" s="5">
        <v>33769.47</v>
      </c>
      <c r="E16" s="8">
        <f t="shared" si="16"/>
        <v>10439.688752040363</v>
      </c>
      <c r="F16" s="6">
        <v>0</v>
      </c>
      <c r="G16" s="5">
        <v>0</v>
      </c>
      <c r="H16" s="8">
        <f t="shared" si="0"/>
        <v>0</v>
      </c>
      <c r="I16" s="6">
        <v>0</v>
      </c>
      <c r="J16" s="5">
        <v>0</v>
      </c>
      <c r="K16" s="8">
        <v>0</v>
      </c>
      <c r="L16" s="6">
        <v>15553.44</v>
      </c>
      <c r="M16" s="5">
        <v>165668.6</v>
      </c>
      <c r="N16" s="8">
        <f t="shared" si="19"/>
        <v>10651.572899628634</v>
      </c>
      <c r="O16" s="6">
        <v>0</v>
      </c>
      <c r="P16" s="5">
        <v>0</v>
      </c>
      <c r="Q16" s="8">
        <f t="shared" si="2"/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f t="shared" si="3"/>
        <v>0</v>
      </c>
      <c r="AJ16" s="6">
        <v>0</v>
      </c>
      <c r="AK16" s="5">
        <v>0</v>
      </c>
      <c r="AL16" s="8">
        <f t="shared" si="4"/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f t="shared" si="5"/>
        <v>0</v>
      </c>
      <c r="AV16" s="6">
        <v>0</v>
      </c>
      <c r="AW16" s="5">
        <v>0</v>
      </c>
      <c r="AX16" s="8">
        <v>0</v>
      </c>
      <c r="AY16" s="6">
        <v>2011.0619999999999</v>
      </c>
      <c r="AZ16" s="5">
        <v>20868.23</v>
      </c>
      <c r="BA16" s="8">
        <f t="shared" si="17"/>
        <v>10376.721354189975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f t="shared" si="8"/>
        <v>20799.222000000002</v>
      </c>
      <c r="CJ16" s="8">
        <f t="shared" si="9"/>
        <v>220306.30000000002</v>
      </c>
    </row>
    <row r="17" spans="1:88" x14ac:dyDescent="0.3">
      <c r="A17" s="44">
        <v>2017</v>
      </c>
      <c r="B17" s="45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f t="shared" si="0"/>
        <v>0</v>
      </c>
      <c r="I17" s="6">
        <v>0</v>
      </c>
      <c r="J17" s="5">
        <v>0</v>
      </c>
      <c r="K17" s="8">
        <v>0</v>
      </c>
      <c r="L17" s="6">
        <v>6909.3450000000003</v>
      </c>
      <c r="M17" s="5">
        <v>77205.23</v>
      </c>
      <c r="N17" s="8">
        <f t="shared" si="19"/>
        <v>11174.030244545611</v>
      </c>
      <c r="O17" s="6">
        <v>0</v>
      </c>
      <c r="P17" s="5">
        <v>0</v>
      </c>
      <c r="Q17" s="8">
        <f t="shared" si="2"/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f t="shared" si="3"/>
        <v>0</v>
      </c>
      <c r="AJ17" s="6">
        <v>0</v>
      </c>
      <c r="AK17" s="5">
        <v>0</v>
      </c>
      <c r="AL17" s="8">
        <f t="shared" si="4"/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f t="shared" si="5"/>
        <v>0</v>
      </c>
      <c r="AV17" s="6">
        <v>0</v>
      </c>
      <c r="AW17" s="5">
        <v>0</v>
      </c>
      <c r="AX17" s="8">
        <v>0</v>
      </c>
      <c r="AY17" s="6">
        <v>7975.5619999999999</v>
      </c>
      <c r="AZ17" s="5">
        <v>86099.49</v>
      </c>
      <c r="BA17" s="8">
        <f t="shared" si="17"/>
        <v>10795.413539509818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f t="shared" si="8"/>
        <v>14884.906999999999</v>
      </c>
      <c r="CJ17" s="8">
        <f t="shared" si="9"/>
        <v>163304.72</v>
      </c>
    </row>
    <row r="18" spans="1:88" ht="15" thickBot="1" x14ac:dyDescent="0.35">
      <c r="A18" s="46"/>
      <c r="B18" s="47" t="s">
        <v>14</v>
      </c>
      <c r="C18" s="30">
        <f t="shared" ref="C18:D18" si="23">SUM(C6:C17)</f>
        <v>42312.046999999999</v>
      </c>
      <c r="D18" s="29">
        <f t="shared" si="23"/>
        <v>403401.59000000008</v>
      </c>
      <c r="E18" s="31"/>
      <c r="F18" s="30">
        <f t="shared" ref="F18:G18" si="24">SUM(F6:F17)</f>
        <v>0</v>
      </c>
      <c r="G18" s="29">
        <f t="shared" si="24"/>
        <v>0</v>
      </c>
      <c r="H18" s="31"/>
      <c r="I18" s="30">
        <f t="shared" ref="I18:J18" si="25">SUM(I6:I17)</f>
        <v>0</v>
      </c>
      <c r="J18" s="29">
        <f t="shared" si="25"/>
        <v>0</v>
      </c>
      <c r="K18" s="31"/>
      <c r="L18" s="30">
        <f t="shared" ref="L18:M18" si="26">SUM(L6:L17)</f>
        <v>42552.134000000005</v>
      </c>
      <c r="M18" s="29">
        <f t="shared" si="26"/>
        <v>456525.83999999997</v>
      </c>
      <c r="N18" s="31"/>
      <c r="O18" s="30">
        <f t="shared" ref="O18:P18" si="27">SUM(O6:O17)</f>
        <v>0</v>
      </c>
      <c r="P18" s="29">
        <f t="shared" si="27"/>
        <v>0</v>
      </c>
      <c r="Q18" s="31"/>
      <c r="R18" s="30">
        <f t="shared" ref="R18:S18" si="28">SUM(R6:R17)</f>
        <v>0</v>
      </c>
      <c r="S18" s="29">
        <f t="shared" si="28"/>
        <v>0</v>
      </c>
      <c r="T18" s="31"/>
      <c r="U18" s="30">
        <f t="shared" ref="U18:V18" si="29">SUM(U6:U17)</f>
        <v>0</v>
      </c>
      <c r="V18" s="29">
        <f t="shared" si="29"/>
        <v>0</v>
      </c>
      <c r="W18" s="31"/>
      <c r="X18" s="30">
        <f t="shared" ref="X18:Y18" si="30">SUM(X6:X17)</f>
        <v>2.1999999999999999E-2</v>
      </c>
      <c r="Y18" s="29">
        <f t="shared" si="30"/>
        <v>2.74</v>
      </c>
      <c r="Z18" s="31"/>
      <c r="AA18" s="30">
        <f t="shared" ref="AA18:AB18" si="31">SUM(AA6:AA17)</f>
        <v>0</v>
      </c>
      <c r="AB18" s="29">
        <f t="shared" si="31"/>
        <v>0</v>
      </c>
      <c r="AC18" s="31"/>
      <c r="AD18" s="30">
        <f t="shared" ref="AD18:AE18" si="32">SUM(AD6:AD17)</f>
        <v>7.0000000000000001E-3</v>
      </c>
      <c r="AE18" s="29">
        <f t="shared" si="32"/>
        <v>2.99</v>
      </c>
      <c r="AF18" s="31"/>
      <c r="AG18" s="30">
        <f t="shared" ref="AG18:AH18" si="33">SUM(AG6:AG17)</f>
        <v>0</v>
      </c>
      <c r="AH18" s="29">
        <f t="shared" si="33"/>
        <v>0</v>
      </c>
      <c r="AI18" s="31"/>
      <c r="AJ18" s="30">
        <f t="shared" ref="AJ18:AK18" si="34">SUM(AJ6:AJ17)</f>
        <v>0</v>
      </c>
      <c r="AK18" s="29">
        <f t="shared" si="34"/>
        <v>0</v>
      </c>
      <c r="AL18" s="31"/>
      <c r="AM18" s="30">
        <f t="shared" ref="AM18:AN18" si="35">SUM(AM6:AM17)</f>
        <v>8027.8729999999996</v>
      </c>
      <c r="AN18" s="29">
        <f t="shared" si="35"/>
        <v>90182.6</v>
      </c>
      <c r="AO18" s="31"/>
      <c r="AP18" s="30">
        <f t="shared" ref="AP18:AQ18" si="36">SUM(AP6:AP17)</f>
        <v>0</v>
      </c>
      <c r="AQ18" s="29">
        <f t="shared" si="36"/>
        <v>0</v>
      </c>
      <c r="AR18" s="31"/>
      <c r="AS18" s="30">
        <f t="shared" ref="AS18:AT18" si="37">SUM(AS6:AS17)</f>
        <v>0</v>
      </c>
      <c r="AT18" s="29">
        <f t="shared" si="37"/>
        <v>0</v>
      </c>
      <c r="AU18" s="31"/>
      <c r="AV18" s="30">
        <f t="shared" ref="AV18:AW18" si="38">SUM(AV6:AV17)</f>
        <v>7085.93</v>
      </c>
      <c r="AW18" s="29">
        <f t="shared" si="38"/>
        <v>80358.209999999992</v>
      </c>
      <c r="AX18" s="31"/>
      <c r="AY18" s="30">
        <f t="shared" ref="AY18:AZ18" si="39">SUM(AY6:AY17)</f>
        <v>34974.900999999998</v>
      </c>
      <c r="AZ18" s="29">
        <f t="shared" si="39"/>
        <v>388418.89999999997</v>
      </c>
      <c r="BA18" s="31"/>
      <c r="BB18" s="30">
        <f t="shared" ref="BB18:BC18" si="40">SUM(BB6:BB17)</f>
        <v>9564.616</v>
      </c>
      <c r="BC18" s="29">
        <f t="shared" si="40"/>
        <v>104949.54</v>
      </c>
      <c r="BD18" s="31"/>
      <c r="BE18" s="30">
        <f t="shared" ref="BE18:BF18" si="41">SUM(BE6:BE17)</f>
        <v>0</v>
      </c>
      <c r="BF18" s="29">
        <f t="shared" si="41"/>
        <v>0</v>
      </c>
      <c r="BG18" s="31"/>
      <c r="BH18" s="30">
        <f t="shared" ref="BH18:BI18" si="42">SUM(BH6:BH17)</f>
        <v>0</v>
      </c>
      <c r="BI18" s="29">
        <f t="shared" si="42"/>
        <v>0</v>
      </c>
      <c r="BJ18" s="31"/>
      <c r="BK18" s="30">
        <f t="shared" ref="BK18:BL18" si="43">SUM(BK6:BK17)</f>
        <v>2.5999999999999999E-2</v>
      </c>
      <c r="BL18" s="29">
        <f t="shared" si="43"/>
        <v>0.7</v>
      </c>
      <c r="BM18" s="31"/>
      <c r="BN18" s="30">
        <f t="shared" ref="BN18:BO18" si="44">SUM(BN6:BN17)</f>
        <v>0</v>
      </c>
      <c r="BO18" s="29">
        <f t="shared" si="44"/>
        <v>0</v>
      </c>
      <c r="BP18" s="31"/>
      <c r="BQ18" s="30">
        <f t="shared" ref="BQ18:BR18" si="45">SUM(BQ6:BQ17)</f>
        <v>0</v>
      </c>
      <c r="BR18" s="29">
        <f t="shared" si="45"/>
        <v>0</v>
      </c>
      <c r="BS18" s="31"/>
      <c r="BT18" s="30">
        <f t="shared" ref="BT18:BU18" si="46">SUM(BT6:BT17)</f>
        <v>0</v>
      </c>
      <c r="BU18" s="29">
        <f t="shared" si="46"/>
        <v>0</v>
      </c>
      <c r="BV18" s="31"/>
      <c r="BW18" s="30">
        <f t="shared" ref="BW18:BX18" si="47">SUM(BW6:BW17)</f>
        <v>0</v>
      </c>
      <c r="BX18" s="29">
        <f t="shared" si="47"/>
        <v>0</v>
      </c>
      <c r="BY18" s="31"/>
      <c r="BZ18" s="30">
        <f t="shared" ref="BZ18:CA18" si="48">SUM(BZ6:BZ17)</f>
        <v>0</v>
      </c>
      <c r="CA18" s="29">
        <f t="shared" si="48"/>
        <v>0</v>
      </c>
      <c r="CB18" s="31"/>
      <c r="CC18" s="30">
        <f t="shared" ref="CC18:CD18" si="49">SUM(CC6:CC17)</f>
        <v>0</v>
      </c>
      <c r="CD18" s="29">
        <f t="shared" si="49"/>
        <v>0</v>
      </c>
      <c r="CE18" s="31"/>
      <c r="CF18" s="30">
        <f t="shared" ref="CF18:CG18" si="50">SUM(CF6:CF17)</f>
        <v>0</v>
      </c>
      <c r="CG18" s="29">
        <f t="shared" si="50"/>
        <v>0</v>
      </c>
      <c r="CH18" s="31"/>
      <c r="CI18" s="30">
        <f t="shared" si="8"/>
        <v>144517.55600000001</v>
      </c>
      <c r="CJ18" s="31">
        <f t="shared" si="9"/>
        <v>1523843.1099999999</v>
      </c>
    </row>
    <row r="19" spans="1:88" x14ac:dyDescent="0.3">
      <c r="A19" s="42">
        <v>2018</v>
      </c>
      <c r="B19" s="43" t="s">
        <v>2</v>
      </c>
      <c r="C19" s="24">
        <v>0</v>
      </c>
      <c r="D19" s="23">
        <v>0</v>
      </c>
      <c r="E19" s="25">
        <v>0</v>
      </c>
      <c r="F19" s="24">
        <v>0</v>
      </c>
      <c r="G19" s="23">
        <v>0</v>
      </c>
      <c r="H19" s="25">
        <f t="shared" ref="H19:H30" si="51">IF(F19=0,0,G19/F19*1000)</f>
        <v>0</v>
      </c>
      <c r="I19" s="24">
        <v>0</v>
      </c>
      <c r="J19" s="23">
        <v>0</v>
      </c>
      <c r="K19" s="25">
        <v>0</v>
      </c>
      <c r="L19" s="24">
        <v>0</v>
      </c>
      <c r="M19" s="23">
        <v>0</v>
      </c>
      <c r="N19" s="25">
        <v>0</v>
      </c>
      <c r="O19" s="24">
        <v>0</v>
      </c>
      <c r="P19" s="23">
        <v>0</v>
      </c>
      <c r="Q19" s="25">
        <f t="shared" ref="Q19:Q30" si="52">IF(O19=0,0,P19/O19*1000)</f>
        <v>0</v>
      </c>
      <c r="R19" s="24">
        <v>0</v>
      </c>
      <c r="S19" s="23">
        <v>0</v>
      </c>
      <c r="T19" s="25">
        <v>0</v>
      </c>
      <c r="U19" s="24">
        <v>0</v>
      </c>
      <c r="V19" s="23">
        <v>0</v>
      </c>
      <c r="W19" s="25">
        <v>0</v>
      </c>
      <c r="X19" s="24">
        <v>0</v>
      </c>
      <c r="Y19" s="23">
        <v>0</v>
      </c>
      <c r="Z19" s="25">
        <v>0</v>
      </c>
      <c r="AA19" s="24">
        <v>0</v>
      </c>
      <c r="AB19" s="23">
        <v>0</v>
      </c>
      <c r="AC19" s="25">
        <v>0</v>
      </c>
      <c r="AD19" s="24">
        <v>0</v>
      </c>
      <c r="AE19" s="23">
        <v>0</v>
      </c>
      <c r="AF19" s="25">
        <v>0</v>
      </c>
      <c r="AG19" s="24">
        <v>0</v>
      </c>
      <c r="AH19" s="23">
        <v>0</v>
      </c>
      <c r="AI19" s="25">
        <f t="shared" ref="AI19:AI30" si="53">IF(AG19=0,0,AH19/AG19*1000)</f>
        <v>0</v>
      </c>
      <c r="AJ19" s="24">
        <v>0</v>
      </c>
      <c r="AK19" s="23">
        <v>0</v>
      </c>
      <c r="AL19" s="25">
        <f t="shared" ref="AL19:AL30" si="54">IF(AJ19=0,0,AK19/AJ19*1000)</f>
        <v>0</v>
      </c>
      <c r="AM19" s="24">
        <v>2990.85</v>
      </c>
      <c r="AN19" s="23">
        <v>30782.76</v>
      </c>
      <c r="AO19" s="25">
        <f t="shared" ref="AO19:AO27" si="55">AN19/AM19*1000</f>
        <v>10292.311550228194</v>
      </c>
      <c r="AP19" s="24">
        <v>0</v>
      </c>
      <c r="AQ19" s="23">
        <v>0</v>
      </c>
      <c r="AR19" s="25">
        <v>0</v>
      </c>
      <c r="AS19" s="24">
        <v>0</v>
      </c>
      <c r="AT19" s="23">
        <v>0</v>
      </c>
      <c r="AU19" s="25">
        <f t="shared" ref="AU19:AU82" si="56">IF(AS19=0,0,AT19/AS19*1000)</f>
        <v>0</v>
      </c>
      <c r="AV19" s="24">
        <v>0</v>
      </c>
      <c r="AW19" s="23">
        <v>0</v>
      </c>
      <c r="AX19" s="25">
        <v>0</v>
      </c>
      <c r="AY19" s="24">
        <v>8122.7719999999999</v>
      </c>
      <c r="AZ19" s="23">
        <v>82421.820000000007</v>
      </c>
      <c r="BA19" s="25">
        <f t="shared" ref="BA19:BA29" si="57">AZ19/AY19*1000</f>
        <v>10147.006465280572</v>
      </c>
      <c r="BB19" s="24">
        <v>360</v>
      </c>
      <c r="BC19" s="23">
        <v>3627.78</v>
      </c>
      <c r="BD19" s="25">
        <f t="shared" ref="BD19:BD29" si="58">BC19/BB19*1000</f>
        <v>10077.166666666666</v>
      </c>
      <c r="BE19" s="24">
        <v>0</v>
      </c>
      <c r="BF19" s="23">
        <v>0</v>
      </c>
      <c r="BG19" s="25">
        <v>0</v>
      </c>
      <c r="BH19" s="24">
        <v>0</v>
      </c>
      <c r="BI19" s="23">
        <v>0</v>
      </c>
      <c r="BJ19" s="25">
        <v>0</v>
      </c>
      <c r="BK19" s="24">
        <v>0</v>
      </c>
      <c r="BL19" s="23">
        <v>0</v>
      </c>
      <c r="BM19" s="25">
        <v>0</v>
      </c>
      <c r="BN19" s="24">
        <v>0</v>
      </c>
      <c r="BO19" s="23">
        <v>0</v>
      </c>
      <c r="BP19" s="25">
        <v>0</v>
      </c>
      <c r="BQ19" s="24">
        <v>0</v>
      </c>
      <c r="BR19" s="23">
        <v>0</v>
      </c>
      <c r="BS19" s="25">
        <v>0</v>
      </c>
      <c r="BT19" s="24">
        <v>0</v>
      </c>
      <c r="BU19" s="23">
        <v>0</v>
      </c>
      <c r="BV19" s="25">
        <v>0</v>
      </c>
      <c r="BW19" s="24">
        <v>0</v>
      </c>
      <c r="BX19" s="23">
        <v>0</v>
      </c>
      <c r="BY19" s="25">
        <v>0</v>
      </c>
      <c r="BZ19" s="24">
        <v>0</v>
      </c>
      <c r="CA19" s="23">
        <v>0</v>
      </c>
      <c r="CB19" s="25">
        <v>0</v>
      </c>
      <c r="CC19" s="24">
        <v>0</v>
      </c>
      <c r="CD19" s="23">
        <v>0</v>
      </c>
      <c r="CE19" s="25">
        <v>0</v>
      </c>
      <c r="CF19" s="24">
        <v>0</v>
      </c>
      <c r="CG19" s="23">
        <v>0</v>
      </c>
      <c r="CH19" s="25">
        <v>0</v>
      </c>
      <c r="CI19" s="24">
        <f t="shared" ref="CI19:CI29" si="59">C19+L19+AD19+AM19+AV19+AY19+BB19+BK19+X19+F19+BN19+BZ19+CC19+AP19+U19+CF19+R19+BT19</f>
        <v>11473.621999999999</v>
      </c>
      <c r="CJ19" s="25">
        <f t="shared" ref="CJ19:CJ29" si="60">D19+M19+AE19+AN19+AW19+AZ19+BC19+BL19+Y19+G19+BO19+CA19+CD19+AQ19+V19+CG19+S19+BU19</f>
        <v>116832.36</v>
      </c>
    </row>
    <row r="20" spans="1:88" x14ac:dyDescent="0.3">
      <c r="A20" s="44">
        <v>2018</v>
      </c>
      <c r="B20" s="45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f t="shared" si="51"/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52"/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f t="shared" si="53"/>
        <v>0</v>
      </c>
      <c r="AJ20" s="6">
        <v>0</v>
      </c>
      <c r="AK20" s="5">
        <v>0</v>
      </c>
      <c r="AL20" s="8">
        <f t="shared" si="54"/>
        <v>0</v>
      </c>
      <c r="AM20" s="6">
        <v>5289.402</v>
      </c>
      <c r="AN20" s="5">
        <v>51459.72</v>
      </c>
      <c r="AO20" s="8">
        <f t="shared" si="55"/>
        <v>9728.8351310790913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f t="shared" si="56"/>
        <v>0</v>
      </c>
      <c r="AV20" s="6">
        <v>0</v>
      </c>
      <c r="AW20" s="5">
        <v>0</v>
      </c>
      <c r="AX20" s="8">
        <v>0</v>
      </c>
      <c r="AY20" s="6">
        <v>5513.2870000000003</v>
      </c>
      <c r="AZ20" s="5">
        <v>57902.04</v>
      </c>
      <c r="BA20" s="8">
        <f t="shared" si="57"/>
        <v>10502.272056578951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f t="shared" si="59"/>
        <v>10802.689</v>
      </c>
      <c r="CJ20" s="8">
        <f t="shared" si="60"/>
        <v>109361.76000000001</v>
      </c>
    </row>
    <row r="21" spans="1:88" x14ac:dyDescent="0.3">
      <c r="A21" s="44">
        <v>2018</v>
      </c>
      <c r="B21" s="45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f t="shared" si="51"/>
        <v>0</v>
      </c>
      <c r="I21" s="6">
        <v>0</v>
      </c>
      <c r="J21" s="5">
        <v>0</v>
      </c>
      <c r="K21" s="8">
        <v>0</v>
      </c>
      <c r="L21" s="6">
        <v>9873.4210000000003</v>
      </c>
      <c r="M21" s="5">
        <v>88067.11</v>
      </c>
      <c r="N21" s="8">
        <f t="shared" ref="N21:N29" si="61">M21/L21*1000</f>
        <v>8919.6145895125901</v>
      </c>
      <c r="O21" s="6">
        <v>0</v>
      </c>
      <c r="P21" s="5">
        <v>0</v>
      </c>
      <c r="Q21" s="8">
        <f t="shared" si="52"/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f t="shared" si="53"/>
        <v>0</v>
      </c>
      <c r="AJ21" s="6">
        <v>0</v>
      </c>
      <c r="AK21" s="5">
        <v>0</v>
      </c>
      <c r="AL21" s="8">
        <f t="shared" si="54"/>
        <v>0</v>
      </c>
      <c r="AM21" s="6">
        <v>3684.1350000000002</v>
      </c>
      <c r="AN21" s="5">
        <v>34008.699999999997</v>
      </c>
      <c r="AO21" s="8">
        <f t="shared" si="55"/>
        <v>9231.1220951458072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f t="shared" si="56"/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f t="shared" si="59"/>
        <v>13557.556</v>
      </c>
      <c r="CJ21" s="8">
        <f t="shared" si="60"/>
        <v>122075.81</v>
      </c>
    </row>
    <row r="22" spans="1:88" x14ac:dyDescent="0.3">
      <c r="A22" s="44">
        <v>2018</v>
      </c>
      <c r="B22" s="45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f t="shared" si="51"/>
        <v>0</v>
      </c>
      <c r="I22" s="6">
        <v>0</v>
      </c>
      <c r="J22" s="5">
        <v>0</v>
      </c>
      <c r="K22" s="8">
        <v>0</v>
      </c>
      <c r="L22" s="6">
        <v>8001.3</v>
      </c>
      <c r="M22" s="5">
        <v>75256.91</v>
      </c>
      <c r="N22" s="8">
        <f t="shared" si="61"/>
        <v>9405.5853423818644</v>
      </c>
      <c r="O22" s="6">
        <v>0</v>
      </c>
      <c r="P22" s="5">
        <v>0</v>
      </c>
      <c r="Q22" s="8">
        <f t="shared" si="52"/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f t="shared" si="53"/>
        <v>0</v>
      </c>
      <c r="AJ22" s="6">
        <v>0</v>
      </c>
      <c r="AK22" s="5">
        <v>0</v>
      </c>
      <c r="AL22" s="8">
        <f t="shared" si="54"/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f t="shared" si="56"/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f t="shared" si="59"/>
        <v>8001.3</v>
      </c>
      <c r="CJ22" s="8">
        <f t="shared" si="60"/>
        <v>75256.91</v>
      </c>
    </row>
    <row r="23" spans="1:88" x14ac:dyDescent="0.3">
      <c r="A23" s="44">
        <v>2018</v>
      </c>
      <c r="B23" s="45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f t="shared" si="51"/>
        <v>0</v>
      </c>
      <c r="I23" s="6">
        <v>3.7</v>
      </c>
      <c r="J23" s="5">
        <v>4.6399999999999997</v>
      </c>
      <c r="K23" s="8">
        <f t="shared" ref="K23" si="62">J23/I23*1000</f>
        <v>1254.0540540540539</v>
      </c>
      <c r="L23" s="6">
        <v>2981.761</v>
      </c>
      <c r="M23" s="5">
        <v>28569.98</v>
      </c>
      <c r="N23" s="8">
        <f t="shared" si="61"/>
        <v>9581.5794760210501</v>
      </c>
      <c r="O23" s="6">
        <v>0</v>
      </c>
      <c r="P23" s="5">
        <v>0</v>
      </c>
      <c r="Q23" s="8">
        <f t="shared" si="52"/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f t="shared" si="53"/>
        <v>0</v>
      </c>
      <c r="AJ23" s="6">
        <v>0</v>
      </c>
      <c r="AK23" s="5">
        <v>0</v>
      </c>
      <c r="AL23" s="8">
        <f t="shared" si="54"/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f t="shared" si="56"/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0.25</v>
      </c>
      <c r="BO23" s="5">
        <v>1.46</v>
      </c>
      <c r="BP23" s="8">
        <f t="shared" ref="BP23" si="63">BO23/BN23*1000</f>
        <v>5840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1018.663</v>
      </c>
      <c r="CA23" s="5">
        <v>9760.4</v>
      </c>
      <c r="CB23" s="8">
        <f t="shared" ref="CB23" si="64">CA23/BZ23*1000</f>
        <v>9581.5789912856344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f t="shared" si="59"/>
        <v>4000.674</v>
      </c>
      <c r="CJ23" s="8">
        <f t="shared" si="60"/>
        <v>38331.839999999997</v>
      </c>
    </row>
    <row r="24" spans="1:88" x14ac:dyDescent="0.3">
      <c r="A24" s="44">
        <v>2018</v>
      </c>
      <c r="B24" s="45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f t="shared" si="51"/>
        <v>0</v>
      </c>
      <c r="I24" s="6">
        <v>0</v>
      </c>
      <c r="J24" s="5">
        <v>0</v>
      </c>
      <c r="K24" s="8">
        <v>0</v>
      </c>
      <c r="L24" s="6">
        <v>7016.3670000000002</v>
      </c>
      <c r="M24" s="5">
        <v>67598.524000000005</v>
      </c>
      <c r="N24" s="8">
        <f t="shared" si="61"/>
        <v>9634.4053838688887</v>
      </c>
      <c r="O24" s="6">
        <v>0</v>
      </c>
      <c r="P24" s="5">
        <v>0</v>
      </c>
      <c r="Q24" s="8">
        <f t="shared" si="52"/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f t="shared" si="53"/>
        <v>0</v>
      </c>
      <c r="AJ24" s="6">
        <v>0</v>
      </c>
      <c r="AK24" s="5">
        <v>0</v>
      </c>
      <c r="AL24" s="8">
        <f t="shared" si="54"/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f t="shared" si="56"/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6.0000000000000001E-3</v>
      </c>
      <c r="CD24" s="5">
        <v>18.152999999999999</v>
      </c>
      <c r="CE24" s="8">
        <f t="shared" ref="CE24" si="65">CD24/CC24*1000</f>
        <v>3025499.9999999995</v>
      </c>
      <c r="CF24" s="6">
        <v>0</v>
      </c>
      <c r="CG24" s="5">
        <v>0</v>
      </c>
      <c r="CH24" s="8">
        <v>0</v>
      </c>
      <c r="CI24" s="6">
        <f t="shared" si="59"/>
        <v>7016.3730000000005</v>
      </c>
      <c r="CJ24" s="8">
        <f t="shared" si="60"/>
        <v>67616.677000000011</v>
      </c>
    </row>
    <row r="25" spans="1:88" x14ac:dyDescent="0.3">
      <c r="A25" s="44">
        <v>2018</v>
      </c>
      <c r="B25" s="45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f t="shared" si="51"/>
        <v>0</v>
      </c>
      <c r="I25" s="6">
        <v>0</v>
      </c>
      <c r="J25" s="5">
        <v>0</v>
      </c>
      <c r="K25" s="8">
        <v>0</v>
      </c>
      <c r="L25" s="6">
        <v>5002.2299999999996</v>
      </c>
      <c r="M25" s="5">
        <v>49601.264000000003</v>
      </c>
      <c r="N25" s="8">
        <f t="shared" si="61"/>
        <v>9915.8303396685096</v>
      </c>
      <c r="O25" s="6">
        <v>0</v>
      </c>
      <c r="P25" s="5">
        <v>0</v>
      </c>
      <c r="Q25" s="8">
        <f t="shared" si="52"/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f t="shared" si="53"/>
        <v>0</v>
      </c>
      <c r="AJ25" s="6">
        <v>0</v>
      </c>
      <c r="AK25" s="5">
        <v>0</v>
      </c>
      <c r="AL25" s="8">
        <f t="shared" si="54"/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f t="shared" si="56"/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f t="shared" si="59"/>
        <v>5002.2299999999996</v>
      </c>
      <c r="CJ25" s="8">
        <f t="shared" si="60"/>
        <v>49601.264000000003</v>
      </c>
    </row>
    <row r="26" spans="1:88" x14ac:dyDescent="0.3">
      <c r="A26" s="44">
        <v>2018</v>
      </c>
      <c r="B26" s="45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f t="shared" si="51"/>
        <v>0</v>
      </c>
      <c r="I26" s="6">
        <v>0</v>
      </c>
      <c r="J26" s="5">
        <v>0</v>
      </c>
      <c r="K26" s="8">
        <v>0</v>
      </c>
      <c r="L26" s="6">
        <v>4000</v>
      </c>
      <c r="M26" s="5">
        <v>41295.648000000001</v>
      </c>
      <c r="N26" s="8">
        <f t="shared" si="61"/>
        <v>10323.912</v>
      </c>
      <c r="O26" s="6">
        <v>0</v>
      </c>
      <c r="P26" s="5">
        <v>0</v>
      </c>
      <c r="Q26" s="8">
        <f t="shared" si="52"/>
        <v>0</v>
      </c>
      <c r="R26" s="6">
        <v>0</v>
      </c>
      <c r="S26" s="5">
        <v>0</v>
      </c>
      <c r="T26" s="8">
        <v>0</v>
      </c>
      <c r="U26" s="6">
        <v>0.19</v>
      </c>
      <c r="V26" s="5">
        <v>7.69</v>
      </c>
      <c r="W26" s="8">
        <f t="shared" ref="W26:W28" si="66">V26/U26*1000</f>
        <v>40473.684210526313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f t="shared" si="53"/>
        <v>0</v>
      </c>
      <c r="AJ26" s="6">
        <v>0</v>
      </c>
      <c r="AK26" s="5">
        <v>0</v>
      </c>
      <c r="AL26" s="8">
        <f t="shared" si="54"/>
        <v>0</v>
      </c>
      <c r="AM26" s="6">
        <v>0</v>
      </c>
      <c r="AN26" s="5">
        <v>0</v>
      </c>
      <c r="AO26" s="8">
        <v>0</v>
      </c>
      <c r="AP26" s="6">
        <v>2.4</v>
      </c>
      <c r="AQ26" s="5">
        <v>12.141999999999999</v>
      </c>
      <c r="AR26" s="8">
        <f t="shared" ref="AR26" si="67">AQ26/AP26*1000</f>
        <v>5059.166666666667</v>
      </c>
      <c r="AS26" s="6">
        <v>0</v>
      </c>
      <c r="AT26" s="5">
        <v>0</v>
      </c>
      <c r="AU26" s="8">
        <f t="shared" si="56"/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f t="shared" si="59"/>
        <v>4002.59</v>
      </c>
      <c r="CJ26" s="8">
        <f t="shared" si="60"/>
        <v>41315.480000000003</v>
      </c>
    </row>
    <row r="27" spans="1:88" x14ac:dyDescent="0.3">
      <c r="A27" s="44">
        <v>2018</v>
      </c>
      <c r="B27" s="45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f t="shared" si="51"/>
        <v>0</v>
      </c>
      <c r="I27" s="6">
        <v>0</v>
      </c>
      <c r="J27" s="5">
        <v>0</v>
      </c>
      <c r="K27" s="8">
        <v>0</v>
      </c>
      <c r="L27" s="6">
        <v>13510.212</v>
      </c>
      <c r="M27" s="5">
        <v>152624.25899999999</v>
      </c>
      <c r="N27" s="8">
        <f t="shared" si="61"/>
        <v>11296.955147706045</v>
      </c>
      <c r="O27" s="6">
        <v>0</v>
      </c>
      <c r="P27" s="5">
        <v>0</v>
      </c>
      <c r="Q27" s="8">
        <f t="shared" si="52"/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f t="shared" si="53"/>
        <v>0</v>
      </c>
      <c r="AJ27" s="6">
        <v>0</v>
      </c>
      <c r="AK27" s="5">
        <v>0</v>
      </c>
      <c r="AL27" s="8">
        <f t="shared" si="54"/>
        <v>0</v>
      </c>
      <c r="AM27" s="6">
        <v>2649.4</v>
      </c>
      <c r="AN27" s="5">
        <v>28425.51</v>
      </c>
      <c r="AO27" s="8">
        <f t="shared" si="55"/>
        <v>10729.036763040687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f t="shared" si="56"/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f t="shared" si="59"/>
        <v>16159.611999999999</v>
      </c>
      <c r="CJ27" s="8">
        <f t="shared" si="60"/>
        <v>181049.769</v>
      </c>
    </row>
    <row r="28" spans="1:88" x14ac:dyDescent="0.3">
      <c r="A28" s="44">
        <v>2018</v>
      </c>
      <c r="B28" s="45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f t="shared" si="51"/>
        <v>0</v>
      </c>
      <c r="I28" s="6">
        <v>3.85</v>
      </c>
      <c r="J28" s="5">
        <v>41.755000000000003</v>
      </c>
      <c r="K28" s="8">
        <f t="shared" ref="K28" si="68">J28/I28*1000</f>
        <v>10845.454545454546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52"/>
        <v>0</v>
      </c>
      <c r="R28" s="6">
        <v>0</v>
      </c>
      <c r="S28" s="5">
        <v>0</v>
      </c>
      <c r="T28" s="8">
        <v>0</v>
      </c>
      <c r="U28" s="6">
        <v>0.09</v>
      </c>
      <c r="V28" s="5">
        <v>1.4970000000000001</v>
      </c>
      <c r="W28" s="8">
        <f t="shared" si="66"/>
        <v>16633.333333333336</v>
      </c>
      <c r="X28" s="6">
        <v>0.28312999999999999</v>
      </c>
      <c r="Y28" s="5">
        <v>10.291</v>
      </c>
      <c r="Z28" s="8">
        <f t="shared" ref="Z28" si="69">Y28/X28*1000</f>
        <v>36347.260975523612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f t="shared" si="53"/>
        <v>0</v>
      </c>
      <c r="AJ28" s="6">
        <v>0</v>
      </c>
      <c r="AK28" s="5">
        <v>0</v>
      </c>
      <c r="AL28" s="8">
        <f t="shared" si="54"/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f t="shared" si="56"/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88.325999999999993</v>
      </c>
      <c r="BC28" s="5">
        <v>1306.8889999999999</v>
      </c>
      <c r="BD28" s="8">
        <f t="shared" si="58"/>
        <v>14796.198174942825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56.12</v>
      </c>
      <c r="CG28" s="5">
        <v>347.61599999999999</v>
      </c>
      <c r="CH28" s="8">
        <f t="shared" ref="CH28" si="70">CG28/CF28*1000</f>
        <v>6194.1553813257306</v>
      </c>
      <c r="CI28" s="6">
        <f t="shared" si="59"/>
        <v>144.81913</v>
      </c>
      <c r="CJ28" s="8">
        <f t="shared" si="60"/>
        <v>1666.2929999999999</v>
      </c>
    </row>
    <row r="29" spans="1:88" x14ac:dyDescent="0.3">
      <c r="A29" s="44">
        <v>2018</v>
      </c>
      <c r="B29" s="45" t="s">
        <v>12</v>
      </c>
      <c r="C29" s="6">
        <v>1990.328</v>
      </c>
      <c r="D29" s="5">
        <v>19824.969000000001</v>
      </c>
      <c r="E29" s="8">
        <f t="shared" ref="E29:E30" si="71">D29/C29*1000</f>
        <v>9960.6542238264265</v>
      </c>
      <c r="F29" s="6">
        <v>0</v>
      </c>
      <c r="G29" s="5">
        <v>0</v>
      </c>
      <c r="H29" s="8">
        <f t="shared" si="51"/>
        <v>0</v>
      </c>
      <c r="I29" s="6">
        <v>0</v>
      </c>
      <c r="J29" s="5">
        <v>0</v>
      </c>
      <c r="K29" s="8">
        <v>0</v>
      </c>
      <c r="L29" s="6">
        <v>5400.1880000000001</v>
      </c>
      <c r="M29" s="5">
        <v>56593.813000000002</v>
      </c>
      <c r="N29" s="8">
        <f t="shared" si="61"/>
        <v>10479.970882495201</v>
      </c>
      <c r="O29" s="6">
        <v>0</v>
      </c>
      <c r="P29" s="5">
        <v>0</v>
      </c>
      <c r="Q29" s="8">
        <f t="shared" si="52"/>
        <v>0</v>
      </c>
      <c r="R29" s="6">
        <v>6005.0510000000004</v>
      </c>
      <c r="S29" s="5">
        <v>66950.758000000002</v>
      </c>
      <c r="T29" s="8">
        <f t="shared" ref="T29" si="72">S29/R29*1000</f>
        <v>11149.07400453385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f t="shared" si="53"/>
        <v>0</v>
      </c>
      <c r="AJ29" s="6">
        <v>0</v>
      </c>
      <c r="AK29" s="5">
        <v>0</v>
      </c>
      <c r="AL29" s="8">
        <f t="shared" si="54"/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f t="shared" si="56"/>
        <v>0</v>
      </c>
      <c r="AV29" s="6">
        <v>0</v>
      </c>
      <c r="AW29" s="5">
        <v>0</v>
      </c>
      <c r="AX29" s="8">
        <v>0</v>
      </c>
      <c r="AY29" s="6">
        <v>8990.7139999999999</v>
      </c>
      <c r="AZ29" s="5">
        <v>97589.376000000004</v>
      </c>
      <c r="BA29" s="8">
        <f t="shared" si="57"/>
        <v>10854.463394119757</v>
      </c>
      <c r="BB29" s="6">
        <v>8760.39</v>
      </c>
      <c r="BC29" s="5">
        <v>88679.714999999997</v>
      </c>
      <c r="BD29" s="8">
        <f t="shared" si="58"/>
        <v>10122.804464184814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2.0920000000000001E-2</v>
      </c>
      <c r="CD29" s="5">
        <v>4.7670000000000003</v>
      </c>
      <c r="CE29" s="8">
        <f t="shared" ref="CE29" si="73">CD29/CC29*1000</f>
        <v>227868.06883365201</v>
      </c>
      <c r="CF29" s="6">
        <v>0</v>
      </c>
      <c r="CG29" s="5">
        <v>0</v>
      </c>
      <c r="CH29" s="8">
        <v>0</v>
      </c>
      <c r="CI29" s="6">
        <f t="shared" si="59"/>
        <v>31146.691919999997</v>
      </c>
      <c r="CJ29" s="8">
        <f t="shared" si="60"/>
        <v>329643.39800000004</v>
      </c>
    </row>
    <row r="30" spans="1:88" x14ac:dyDescent="0.3">
      <c r="A30" s="44">
        <v>2018</v>
      </c>
      <c r="B30" s="45" t="s">
        <v>13</v>
      </c>
      <c r="C30" s="6">
        <v>1979.664</v>
      </c>
      <c r="D30" s="5">
        <v>17417.643</v>
      </c>
      <c r="E30" s="8">
        <f t="shared" si="71"/>
        <v>8798.2824358072885</v>
      </c>
      <c r="F30" s="6">
        <v>0</v>
      </c>
      <c r="G30" s="5">
        <v>0</v>
      </c>
      <c r="H30" s="8">
        <f t="shared" si="51"/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52"/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f t="shared" si="53"/>
        <v>0</v>
      </c>
      <c r="AJ30" s="6">
        <v>0</v>
      </c>
      <c r="AK30" s="5">
        <v>0</v>
      </c>
      <c r="AL30" s="8">
        <f t="shared" si="54"/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f t="shared" si="56"/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239.34</v>
      </c>
      <c r="BU30" s="5">
        <v>2389.3040000000001</v>
      </c>
      <c r="BV30" s="8">
        <f t="shared" ref="BV30" si="74">BU30/BT30*1000</f>
        <v>9982.8862705774209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f>C30+L30+AD30+AM30+AV30+AY30+BB30+BK30+X30+F30+BN30+BZ30+CC30+AP30+U30+CF30+R30+BT30</f>
        <v>2219.0039999999999</v>
      </c>
      <c r="CJ30" s="6">
        <f>D30+M30+AE30+AN30+AW30+AZ30+BC30+BL30+Y30+G30+BO30+CA30+CD30+AQ30+V30+CG30+S30+BU30</f>
        <v>19806.947</v>
      </c>
    </row>
    <row r="31" spans="1:88" ht="15" thickBot="1" x14ac:dyDescent="0.35">
      <c r="A31" s="46"/>
      <c r="B31" s="47" t="s">
        <v>14</v>
      </c>
      <c r="C31" s="30">
        <f t="shared" ref="C31:D31" si="75">SUM(C19:C30)</f>
        <v>3969.9920000000002</v>
      </c>
      <c r="D31" s="29">
        <f t="shared" si="75"/>
        <v>37242.612000000001</v>
      </c>
      <c r="E31" s="31"/>
      <c r="F31" s="30">
        <f t="shared" ref="F31:G31" si="76">SUM(F19:F30)</f>
        <v>0</v>
      </c>
      <c r="G31" s="29">
        <f t="shared" si="76"/>
        <v>0</v>
      </c>
      <c r="H31" s="31"/>
      <c r="I31" s="30">
        <f t="shared" ref="I31:J31" si="77">SUM(I19:I30)</f>
        <v>7.5500000000000007</v>
      </c>
      <c r="J31" s="29">
        <f t="shared" si="77"/>
        <v>46.395000000000003</v>
      </c>
      <c r="K31" s="31"/>
      <c r="L31" s="30">
        <f t="shared" ref="L31:M31" si="78">SUM(L19:L30)</f>
        <v>55785.478999999999</v>
      </c>
      <c r="M31" s="29">
        <f t="shared" si="78"/>
        <v>559607.50800000003</v>
      </c>
      <c r="N31" s="31"/>
      <c r="O31" s="30">
        <f t="shared" ref="O31:P31" si="79">SUM(O19:O30)</f>
        <v>0</v>
      </c>
      <c r="P31" s="29">
        <f t="shared" si="79"/>
        <v>0</v>
      </c>
      <c r="Q31" s="31"/>
      <c r="R31" s="30">
        <f t="shared" ref="R31:S31" si="80">SUM(R19:R30)</f>
        <v>6005.0510000000004</v>
      </c>
      <c r="S31" s="29">
        <f t="shared" si="80"/>
        <v>66950.758000000002</v>
      </c>
      <c r="T31" s="31"/>
      <c r="U31" s="30">
        <f t="shared" ref="U31:V31" si="81">SUM(U19:U30)</f>
        <v>0.28000000000000003</v>
      </c>
      <c r="V31" s="29">
        <f t="shared" si="81"/>
        <v>9.1870000000000012</v>
      </c>
      <c r="W31" s="31"/>
      <c r="X31" s="30">
        <f t="shared" ref="X31:Y31" si="82">SUM(X19:X30)</f>
        <v>0.28312999999999999</v>
      </c>
      <c r="Y31" s="29">
        <f t="shared" si="82"/>
        <v>10.291</v>
      </c>
      <c r="Z31" s="31"/>
      <c r="AA31" s="30">
        <f t="shared" ref="AA31:AB31" si="83">SUM(AA19:AA30)</f>
        <v>0</v>
      </c>
      <c r="AB31" s="29">
        <f t="shared" si="83"/>
        <v>0</v>
      </c>
      <c r="AC31" s="31"/>
      <c r="AD31" s="30">
        <f t="shared" ref="AD31:AE31" si="84">SUM(AD19:AD30)</f>
        <v>0</v>
      </c>
      <c r="AE31" s="29">
        <f t="shared" si="84"/>
        <v>0</v>
      </c>
      <c r="AF31" s="31"/>
      <c r="AG31" s="30">
        <f t="shared" ref="AG31:AH31" si="85">SUM(AG19:AG30)</f>
        <v>0</v>
      </c>
      <c r="AH31" s="29">
        <f t="shared" si="85"/>
        <v>0</v>
      </c>
      <c r="AI31" s="31"/>
      <c r="AJ31" s="30">
        <f t="shared" ref="AJ31:AK31" si="86">SUM(AJ19:AJ30)</f>
        <v>0</v>
      </c>
      <c r="AK31" s="29">
        <f t="shared" si="86"/>
        <v>0</v>
      </c>
      <c r="AL31" s="31"/>
      <c r="AM31" s="30">
        <f t="shared" ref="AM31:AN31" si="87">SUM(AM19:AM30)</f>
        <v>14613.787</v>
      </c>
      <c r="AN31" s="29">
        <f t="shared" si="87"/>
        <v>144676.69</v>
      </c>
      <c r="AO31" s="31"/>
      <c r="AP31" s="30">
        <f t="shared" ref="AP31:AQ31" si="88">SUM(AP19:AP30)</f>
        <v>2.4</v>
      </c>
      <c r="AQ31" s="29">
        <f t="shared" si="88"/>
        <v>12.141999999999999</v>
      </c>
      <c r="AR31" s="31"/>
      <c r="AS31" s="30">
        <f t="shared" ref="AS31:AT31" si="89">SUM(AS19:AS30)</f>
        <v>0</v>
      </c>
      <c r="AT31" s="29">
        <f t="shared" si="89"/>
        <v>0</v>
      </c>
      <c r="AU31" s="31"/>
      <c r="AV31" s="30">
        <f t="shared" ref="AV31:AW31" si="90">SUM(AV19:AV30)</f>
        <v>0</v>
      </c>
      <c r="AW31" s="29">
        <f t="shared" si="90"/>
        <v>0</v>
      </c>
      <c r="AX31" s="31"/>
      <c r="AY31" s="30">
        <f t="shared" ref="AY31:AZ31" si="91">SUM(AY19:AY30)</f>
        <v>22626.773000000001</v>
      </c>
      <c r="AZ31" s="29">
        <f t="shared" si="91"/>
        <v>237913.23600000003</v>
      </c>
      <c r="BA31" s="31"/>
      <c r="BB31" s="30">
        <f t="shared" ref="BB31:BC31" si="92">SUM(BB19:BB30)</f>
        <v>9208.7160000000003</v>
      </c>
      <c r="BC31" s="29">
        <f t="shared" si="92"/>
        <v>93614.383999999991</v>
      </c>
      <c r="BD31" s="31"/>
      <c r="BE31" s="30">
        <f t="shared" ref="BE31:BF31" si="93">SUM(BE19:BE30)</f>
        <v>0</v>
      </c>
      <c r="BF31" s="29">
        <f t="shared" si="93"/>
        <v>0</v>
      </c>
      <c r="BG31" s="31"/>
      <c r="BH31" s="30">
        <f t="shared" ref="BH31:BI31" si="94">SUM(BH19:BH30)</f>
        <v>0</v>
      </c>
      <c r="BI31" s="29">
        <f t="shared" si="94"/>
        <v>0</v>
      </c>
      <c r="BJ31" s="31"/>
      <c r="BK31" s="30">
        <f t="shared" ref="BK31:BL31" si="95">SUM(BK19:BK30)</f>
        <v>0</v>
      </c>
      <c r="BL31" s="29">
        <f t="shared" si="95"/>
        <v>0</v>
      </c>
      <c r="BM31" s="31"/>
      <c r="BN31" s="30">
        <f t="shared" ref="BN31:BO31" si="96">SUM(BN19:BN30)</f>
        <v>0.25</v>
      </c>
      <c r="BO31" s="29">
        <f t="shared" si="96"/>
        <v>1.46</v>
      </c>
      <c r="BP31" s="31"/>
      <c r="BQ31" s="30">
        <f t="shared" ref="BQ31:BR31" si="97">SUM(BQ19:BQ30)</f>
        <v>0</v>
      </c>
      <c r="BR31" s="29">
        <f t="shared" si="97"/>
        <v>0</v>
      </c>
      <c r="BS31" s="31"/>
      <c r="BT31" s="30">
        <f t="shared" ref="BT31:BU31" si="98">SUM(BT19:BT30)</f>
        <v>239.34</v>
      </c>
      <c r="BU31" s="29">
        <f t="shared" si="98"/>
        <v>2389.3040000000001</v>
      </c>
      <c r="BV31" s="31"/>
      <c r="BW31" s="30">
        <f t="shared" ref="BW31:BX31" si="99">SUM(BW19:BW30)</f>
        <v>0</v>
      </c>
      <c r="BX31" s="29">
        <f t="shared" si="99"/>
        <v>0</v>
      </c>
      <c r="BY31" s="31"/>
      <c r="BZ31" s="30">
        <f t="shared" ref="BZ31:CA31" si="100">SUM(BZ19:BZ30)</f>
        <v>1018.663</v>
      </c>
      <c r="CA31" s="29">
        <f t="shared" si="100"/>
        <v>9760.4</v>
      </c>
      <c r="CB31" s="31"/>
      <c r="CC31" s="30">
        <f t="shared" ref="CC31:CD31" si="101">SUM(CC19:CC30)</f>
        <v>2.6919999999999999E-2</v>
      </c>
      <c r="CD31" s="29">
        <f t="shared" si="101"/>
        <v>22.919999999999998</v>
      </c>
      <c r="CE31" s="31"/>
      <c r="CF31" s="30">
        <f t="shared" ref="CF31:CG31" si="102">SUM(CF19:CF30)</f>
        <v>56.12</v>
      </c>
      <c r="CG31" s="29">
        <f t="shared" si="102"/>
        <v>347.61599999999999</v>
      </c>
      <c r="CH31" s="31"/>
      <c r="CI31" s="30">
        <f t="shared" ref="CI31" si="103">C31+L31+AD31+AM31+AV31+AY31+BB31+BK31+X31+F31+BN31+BZ31+CC31+AP31+U31+CF31+R31+BT31</f>
        <v>113527.16105</v>
      </c>
      <c r="CJ31" s="54">
        <f t="shared" ref="CJ31" si="104">D31+M31+AE31+AN31+AW31+AZ31+BC31+BL31+Y31+G31+BO31+CA31+CD31+AQ31+V31+CG31+S31+BU31</f>
        <v>1152558.5079999997</v>
      </c>
    </row>
    <row r="32" spans="1:88" x14ac:dyDescent="0.3">
      <c r="A32" s="44">
        <v>2019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f t="shared" ref="H32:H43" si="105">IF(F32=0,0,G32/F32*1000)</f>
        <v>0</v>
      </c>
      <c r="I32" s="6">
        <v>0</v>
      </c>
      <c r="J32" s="5">
        <v>0</v>
      </c>
      <c r="K32" s="8">
        <v>0</v>
      </c>
      <c r="L32" s="6">
        <v>5922.9</v>
      </c>
      <c r="M32" s="5">
        <v>61907.271000000001</v>
      </c>
      <c r="N32" s="8">
        <f t="shared" ref="N32:N43" si="106">M32/L32*1000</f>
        <v>10452.189130324672</v>
      </c>
      <c r="O32" s="6">
        <v>0</v>
      </c>
      <c r="P32" s="5">
        <v>0</v>
      </c>
      <c r="Q32" s="55">
        <f t="shared" ref="Q32:Q43" si="107">IF(O32=0,0,P32/O32*1000)</f>
        <v>0</v>
      </c>
      <c r="R32" s="6">
        <v>7.0000000000000001E-3</v>
      </c>
      <c r="S32" s="5">
        <v>17.474</v>
      </c>
      <c r="T32" s="55">
        <f t="shared" ref="T32:T34" si="108">S32/R32*1000</f>
        <v>2496285.7142857141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f t="shared" ref="AI32:AI43" si="109">IF(AG32=0,0,AH32/AG32*1000)</f>
        <v>0</v>
      </c>
      <c r="AJ32" s="6">
        <v>0</v>
      </c>
      <c r="AK32" s="5">
        <v>0</v>
      </c>
      <c r="AL32" s="8">
        <f t="shared" ref="AL32:AL43" si="110">IF(AJ32=0,0,AK32/AJ32*1000)</f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f t="shared" ref="AU32:AU83" si="111">IF(AS32=0,0,AT32/AS32*1000)</f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0.13788</v>
      </c>
      <c r="BX32" s="5">
        <v>6.2850000000000001</v>
      </c>
      <c r="BY32" s="8">
        <f t="shared" ref="BY32" si="112">BX32/BW32*1000</f>
        <v>45583.115752828548</v>
      </c>
      <c r="BZ32" s="6">
        <v>0</v>
      </c>
      <c r="CA32" s="5">
        <v>0</v>
      </c>
      <c r="CB32" s="8">
        <v>0</v>
      </c>
      <c r="CC32" s="6">
        <v>0.76203999999999994</v>
      </c>
      <c r="CD32" s="5">
        <v>27.661999999999999</v>
      </c>
      <c r="CE32" s="8">
        <f t="shared" ref="CE32:CE43" si="113">CD32/CC32*1000</f>
        <v>36299.931762112232</v>
      </c>
      <c r="CF32" s="6">
        <v>0</v>
      </c>
      <c r="CG32" s="5">
        <v>0</v>
      </c>
      <c r="CH32" s="8">
        <v>0</v>
      </c>
      <c r="CI32" s="6">
        <f t="shared" ref="CI32:CI40" si="114">C32+L32+AD32+AM32+AV32+AY32+BB32+BK32+X32+F32+BN32+BZ32+CC32+AP32+U32+CF32+R32+BT32+BW32+BQ32+AA32</f>
        <v>5923.8069199999991</v>
      </c>
      <c r="CJ32" s="8">
        <f t="shared" ref="CJ32:CJ40" si="115">D32+M32+AE32+AN32+AW32+AZ32+BC32+BL32+Y32+G32+BO32+CA32+CD32+AQ32+V32+CG32+S32+BU32+BX32+BR32+AB32</f>
        <v>61958.692000000003</v>
      </c>
    </row>
    <row r="33" spans="1:88" x14ac:dyDescent="0.3">
      <c r="A33" s="44">
        <v>2019</v>
      </c>
      <c r="B33" s="45" t="s">
        <v>3</v>
      </c>
      <c r="C33" s="6">
        <v>5942.16</v>
      </c>
      <c r="D33" s="5">
        <v>50534.406999999999</v>
      </c>
      <c r="E33" s="8">
        <f t="shared" ref="E33:E41" si="116">D33/C33*1000</f>
        <v>8504.3834228630658</v>
      </c>
      <c r="F33" s="6">
        <v>0</v>
      </c>
      <c r="G33" s="5">
        <v>0</v>
      </c>
      <c r="H33" s="8">
        <f t="shared" si="105"/>
        <v>0</v>
      </c>
      <c r="I33" s="6">
        <v>0</v>
      </c>
      <c r="J33" s="5">
        <v>0</v>
      </c>
      <c r="K33" s="8">
        <v>0</v>
      </c>
      <c r="L33" s="6">
        <v>11596.844999999999</v>
      </c>
      <c r="M33" s="5">
        <v>109089.909</v>
      </c>
      <c r="N33" s="8">
        <f t="shared" si="106"/>
        <v>9406.861004005832</v>
      </c>
      <c r="O33" s="6">
        <v>0</v>
      </c>
      <c r="P33" s="5">
        <v>0</v>
      </c>
      <c r="Q33" s="8">
        <f t="shared" si="107"/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55">
        <f t="shared" si="109"/>
        <v>0</v>
      </c>
      <c r="AJ33" s="6">
        <v>0</v>
      </c>
      <c r="AK33" s="5">
        <v>0</v>
      </c>
      <c r="AL33" s="55">
        <f t="shared" si="110"/>
        <v>0</v>
      </c>
      <c r="AM33" s="6">
        <v>2E-3</v>
      </c>
      <c r="AN33" s="5">
        <v>47.03</v>
      </c>
      <c r="AO33" s="55">
        <f t="shared" ref="AO33:AO37" si="117">AN33/AM33*1000</f>
        <v>23515000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f t="shared" si="111"/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5941.4889999999996</v>
      </c>
      <c r="BC33" s="5">
        <v>55698.517</v>
      </c>
      <c r="BD33" s="8">
        <f t="shared" ref="BD33:BD40" si="118">BC33/BB33*1000</f>
        <v>9374.5047748131819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1.4E-2</v>
      </c>
      <c r="BO33" s="5">
        <v>0.66700000000000004</v>
      </c>
      <c r="BP33" s="8">
        <f t="shared" ref="BP33" si="119">BO33/BN33*1000</f>
        <v>47642.857142857145</v>
      </c>
      <c r="BQ33" s="6">
        <v>0</v>
      </c>
      <c r="BR33" s="5">
        <v>0</v>
      </c>
      <c r="BS33" s="8">
        <v>0</v>
      </c>
      <c r="BT33" s="6">
        <v>119.7</v>
      </c>
      <c r="BU33" s="5">
        <v>1522.472</v>
      </c>
      <c r="BV33" s="8">
        <f t="shared" ref="BV33:BV43" si="120">BU33/BT33*1000</f>
        <v>12719.064327485381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f t="shared" si="114"/>
        <v>23600.21</v>
      </c>
      <c r="CJ33" s="8">
        <f t="shared" si="115"/>
        <v>216893.00199999998</v>
      </c>
    </row>
    <row r="34" spans="1:88" x14ac:dyDescent="0.3">
      <c r="A34" s="44">
        <v>2019</v>
      </c>
      <c r="B34" s="45" t="s">
        <v>4</v>
      </c>
      <c r="C34" s="6">
        <v>2972.808</v>
      </c>
      <c r="D34" s="5">
        <v>25144.115000000002</v>
      </c>
      <c r="E34" s="8">
        <f t="shared" si="116"/>
        <v>8458.0352986132984</v>
      </c>
      <c r="F34" s="6">
        <v>0</v>
      </c>
      <c r="G34" s="5">
        <v>0</v>
      </c>
      <c r="H34" s="8">
        <f t="shared" si="105"/>
        <v>0</v>
      </c>
      <c r="I34" s="6">
        <v>0</v>
      </c>
      <c r="J34" s="5">
        <v>0</v>
      </c>
      <c r="K34" s="8">
        <v>0</v>
      </c>
      <c r="L34" s="6">
        <v>4906.973</v>
      </c>
      <c r="M34" s="5">
        <v>48579.858</v>
      </c>
      <c r="N34" s="8">
        <f t="shared" si="106"/>
        <v>9900.1681892278611</v>
      </c>
      <c r="O34" s="6">
        <v>0</v>
      </c>
      <c r="P34" s="5">
        <v>0</v>
      </c>
      <c r="Q34" s="8">
        <f t="shared" si="107"/>
        <v>0</v>
      </c>
      <c r="R34" s="6">
        <v>2.7599999999999999E-3</v>
      </c>
      <c r="S34" s="5">
        <v>0.19800000000000001</v>
      </c>
      <c r="T34" s="8">
        <f t="shared" si="108"/>
        <v>71739.130434782608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f t="shared" si="109"/>
        <v>0</v>
      </c>
      <c r="AJ34" s="6">
        <v>0</v>
      </c>
      <c r="AK34" s="5">
        <v>0</v>
      </c>
      <c r="AL34" s="8">
        <f t="shared" si="110"/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f t="shared" si="111"/>
        <v>0</v>
      </c>
      <c r="AV34" s="6">
        <v>5991.0219999999999</v>
      </c>
      <c r="AW34" s="5">
        <v>53942.322999999997</v>
      </c>
      <c r="AX34" s="8">
        <f t="shared" ref="AX34:AX36" si="121">AW34/AV34*1000</f>
        <v>9003.8599424271852</v>
      </c>
      <c r="AY34" s="6">
        <v>0</v>
      </c>
      <c r="AZ34" s="5">
        <v>0</v>
      </c>
      <c r="BA34" s="8">
        <v>0</v>
      </c>
      <c r="BB34" s="6">
        <v>3981.8829999999998</v>
      </c>
      <c r="BC34" s="5">
        <v>39417.285000000003</v>
      </c>
      <c r="BD34" s="8">
        <f t="shared" si="118"/>
        <v>9899.1570068733818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0.19</v>
      </c>
      <c r="CA34" s="5">
        <v>10.704000000000001</v>
      </c>
      <c r="CB34" s="8">
        <f t="shared" ref="CB34:CB40" si="122">CA34/BZ34*1000</f>
        <v>56336.84210526316</v>
      </c>
      <c r="CC34" s="6">
        <v>1E-3</v>
      </c>
      <c r="CD34" s="5">
        <v>0.158</v>
      </c>
      <c r="CE34" s="8">
        <f t="shared" si="113"/>
        <v>158000</v>
      </c>
      <c r="CF34" s="6">
        <v>0</v>
      </c>
      <c r="CG34" s="5">
        <v>0</v>
      </c>
      <c r="CH34" s="8">
        <v>0</v>
      </c>
      <c r="CI34" s="6">
        <f t="shared" si="114"/>
        <v>17852.87976</v>
      </c>
      <c r="CJ34" s="8">
        <f t="shared" si="115"/>
        <v>167094.641</v>
      </c>
    </row>
    <row r="35" spans="1:88" x14ac:dyDescent="0.3">
      <c r="A35" s="44">
        <v>2019</v>
      </c>
      <c r="B35" s="45" t="s">
        <v>5</v>
      </c>
      <c r="C35" s="6">
        <v>6969.4129999999996</v>
      </c>
      <c r="D35" s="5">
        <v>61793.874000000003</v>
      </c>
      <c r="E35" s="8">
        <f t="shared" si="116"/>
        <v>8866.4388234705002</v>
      </c>
      <c r="F35" s="6">
        <v>0</v>
      </c>
      <c r="G35" s="5">
        <v>0</v>
      </c>
      <c r="H35" s="8">
        <f t="shared" si="105"/>
        <v>0</v>
      </c>
      <c r="I35" s="6">
        <v>0</v>
      </c>
      <c r="J35" s="5">
        <v>0</v>
      </c>
      <c r="K35" s="8">
        <v>0</v>
      </c>
      <c r="L35" s="6">
        <v>16324.616</v>
      </c>
      <c r="M35" s="5">
        <v>160248.826</v>
      </c>
      <c r="N35" s="8">
        <f t="shared" si="106"/>
        <v>9816.3917607617859</v>
      </c>
      <c r="O35" s="6">
        <v>0</v>
      </c>
      <c r="P35" s="5">
        <v>0</v>
      </c>
      <c r="Q35" s="8">
        <f t="shared" si="107"/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f t="shared" si="109"/>
        <v>0</v>
      </c>
      <c r="AJ35" s="6">
        <v>0</v>
      </c>
      <c r="AK35" s="5">
        <v>0</v>
      </c>
      <c r="AL35" s="8">
        <f t="shared" si="110"/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f t="shared" si="111"/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4932.4359999999997</v>
      </c>
      <c r="BC35" s="5">
        <v>48731.911999999997</v>
      </c>
      <c r="BD35" s="8">
        <f t="shared" si="118"/>
        <v>9879.8873416705246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1.2094500000000001</v>
      </c>
      <c r="CA35" s="5">
        <v>102.655</v>
      </c>
      <c r="CB35" s="8">
        <f t="shared" si="122"/>
        <v>84877.423622307644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f t="shared" si="114"/>
        <v>28227.674449999995</v>
      </c>
      <c r="CJ35" s="8">
        <f t="shared" si="115"/>
        <v>270877.26700000005</v>
      </c>
    </row>
    <row r="36" spans="1:88" x14ac:dyDescent="0.3">
      <c r="A36" s="44">
        <v>2019</v>
      </c>
      <c r="B36" s="45" t="s">
        <v>6</v>
      </c>
      <c r="C36" s="6">
        <v>10007.319</v>
      </c>
      <c r="D36" s="5">
        <v>90408.112999999998</v>
      </c>
      <c r="E36" s="8">
        <f t="shared" si="116"/>
        <v>9034.1991696277491</v>
      </c>
      <c r="F36" s="6">
        <v>0</v>
      </c>
      <c r="G36" s="5">
        <v>0</v>
      </c>
      <c r="H36" s="8">
        <f t="shared" si="105"/>
        <v>0</v>
      </c>
      <c r="I36" s="6">
        <v>0</v>
      </c>
      <c r="J36" s="5">
        <v>0</v>
      </c>
      <c r="K36" s="8">
        <v>0</v>
      </c>
      <c r="L36" s="6">
        <v>545.99800000000005</v>
      </c>
      <c r="M36" s="5">
        <v>5392.1</v>
      </c>
      <c r="N36" s="8">
        <f t="shared" si="106"/>
        <v>9875.6772002827856</v>
      </c>
      <c r="O36" s="6">
        <v>0</v>
      </c>
      <c r="P36" s="5">
        <v>0</v>
      </c>
      <c r="Q36" s="8">
        <f t="shared" si="107"/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f t="shared" si="109"/>
        <v>0</v>
      </c>
      <c r="AJ36" s="6">
        <v>0</v>
      </c>
      <c r="AK36" s="5">
        <v>0</v>
      </c>
      <c r="AL36" s="8">
        <f t="shared" si="110"/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f t="shared" si="111"/>
        <v>0</v>
      </c>
      <c r="AV36" s="6">
        <v>6081.1480000000001</v>
      </c>
      <c r="AW36" s="5">
        <v>59025.078000000001</v>
      </c>
      <c r="AX36" s="8">
        <f t="shared" si="121"/>
        <v>9706.2393482283278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3.5999999999999997E-2</v>
      </c>
      <c r="CD36" s="5">
        <v>1.276</v>
      </c>
      <c r="CE36" s="8">
        <f t="shared" si="113"/>
        <v>35444.444444444453</v>
      </c>
      <c r="CF36" s="6">
        <v>0</v>
      </c>
      <c r="CG36" s="5">
        <v>0</v>
      </c>
      <c r="CH36" s="8">
        <v>0</v>
      </c>
      <c r="CI36" s="6">
        <f t="shared" si="114"/>
        <v>16634.501</v>
      </c>
      <c r="CJ36" s="8">
        <f t="shared" si="115"/>
        <v>154826.56700000001</v>
      </c>
    </row>
    <row r="37" spans="1:88" x14ac:dyDescent="0.3">
      <c r="A37" s="44">
        <v>2019</v>
      </c>
      <c r="B37" s="45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f t="shared" si="105"/>
        <v>0</v>
      </c>
      <c r="I37" s="6">
        <v>0</v>
      </c>
      <c r="J37" s="5">
        <v>0</v>
      </c>
      <c r="K37" s="8">
        <v>0</v>
      </c>
      <c r="L37" s="6">
        <v>17744.396000000001</v>
      </c>
      <c r="M37" s="5">
        <v>178048.47700000001</v>
      </c>
      <c r="N37" s="8">
        <f t="shared" si="106"/>
        <v>10034.068051682345</v>
      </c>
      <c r="O37" s="6">
        <v>0</v>
      </c>
      <c r="P37" s="5">
        <v>0</v>
      </c>
      <c r="Q37" s="8">
        <f t="shared" si="107"/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f t="shared" si="109"/>
        <v>0</v>
      </c>
      <c r="AJ37" s="6">
        <v>0</v>
      </c>
      <c r="AK37" s="5">
        <v>0</v>
      </c>
      <c r="AL37" s="8">
        <f t="shared" si="110"/>
        <v>0</v>
      </c>
      <c r="AM37" s="6">
        <v>2627.5796</v>
      </c>
      <c r="AN37" s="5">
        <v>26114.847000000002</v>
      </c>
      <c r="AO37" s="8">
        <f t="shared" si="117"/>
        <v>9938.746289551038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f t="shared" si="111"/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4900</v>
      </c>
      <c r="BC37" s="5">
        <v>48890.362999999998</v>
      </c>
      <c r="BD37" s="8">
        <f t="shared" si="118"/>
        <v>9977.6251020408163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0.19050999999999998</v>
      </c>
      <c r="CD37" s="5">
        <v>6.907</v>
      </c>
      <c r="CE37" s="8">
        <f t="shared" si="113"/>
        <v>36255.314681644006</v>
      </c>
      <c r="CF37" s="6">
        <v>0</v>
      </c>
      <c r="CG37" s="5">
        <v>0</v>
      </c>
      <c r="CH37" s="8">
        <v>0</v>
      </c>
      <c r="CI37" s="6">
        <f t="shared" si="114"/>
        <v>25272.166110000002</v>
      </c>
      <c r="CJ37" s="8">
        <f t="shared" si="115"/>
        <v>253060.59400000004</v>
      </c>
    </row>
    <row r="38" spans="1:88" x14ac:dyDescent="0.3">
      <c r="A38" s="44">
        <v>2019</v>
      </c>
      <c r="B38" s="45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f t="shared" si="105"/>
        <v>0</v>
      </c>
      <c r="I38" s="6">
        <v>0</v>
      </c>
      <c r="J38" s="5">
        <v>0</v>
      </c>
      <c r="K38" s="8">
        <v>0</v>
      </c>
      <c r="L38" s="6">
        <v>14492.906000000001</v>
      </c>
      <c r="M38" s="5">
        <v>148832.448</v>
      </c>
      <c r="N38" s="8">
        <f t="shared" si="106"/>
        <v>10269.330940254493</v>
      </c>
      <c r="O38" s="6">
        <v>0</v>
      </c>
      <c r="P38" s="5">
        <v>0</v>
      </c>
      <c r="Q38" s="8">
        <f t="shared" si="107"/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f t="shared" si="109"/>
        <v>0</v>
      </c>
      <c r="AJ38" s="6">
        <v>0</v>
      </c>
      <c r="AK38" s="5">
        <v>0</v>
      </c>
      <c r="AL38" s="8">
        <f t="shared" si="110"/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f t="shared" si="111"/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0.2</v>
      </c>
      <c r="BC38" s="5">
        <v>33.424999999999997</v>
      </c>
      <c r="BD38" s="8">
        <f t="shared" si="118"/>
        <v>167124.99999999997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f t="shared" si="114"/>
        <v>14493.106000000002</v>
      </c>
      <c r="CJ38" s="8">
        <f t="shared" si="115"/>
        <v>148865.87299999999</v>
      </c>
    </row>
    <row r="39" spans="1:88" x14ac:dyDescent="0.3">
      <c r="A39" s="44">
        <v>2019</v>
      </c>
      <c r="B39" s="45" t="s">
        <v>9</v>
      </c>
      <c r="C39" s="6">
        <v>15515.214</v>
      </c>
      <c r="D39" s="5">
        <v>157748.799</v>
      </c>
      <c r="E39" s="8">
        <f t="shared" si="116"/>
        <v>10167.362113084615</v>
      </c>
      <c r="F39" s="6">
        <v>0</v>
      </c>
      <c r="G39" s="5">
        <v>0</v>
      </c>
      <c r="H39" s="8">
        <f t="shared" si="105"/>
        <v>0</v>
      </c>
      <c r="I39" s="6">
        <v>3.9</v>
      </c>
      <c r="J39" s="5">
        <v>3.6659999999999999</v>
      </c>
      <c r="K39" s="8">
        <f t="shared" ref="K39" si="123">J39/I39*1000</f>
        <v>940.00000000000011</v>
      </c>
      <c r="L39" s="6">
        <v>2022.7090000000001</v>
      </c>
      <c r="M39" s="5">
        <v>21627.41</v>
      </c>
      <c r="N39" s="8">
        <f t="shared" si="106"/>
        <v>10692.299287737385</v>
      </c>
      <c r="O39" s="6">
        <v>0</v>
      </c>
      <c r="P39" s="5">
        <v>0</v>
      </c>
      <c r="Q39" s="8">
        <f t="shared" si="107"/>
        <v>0</v>
      </c>
      <c r="R39" s="6">
        <v>0</v>
      </c>
      <c r="S39" s="5">
        <v>0</v>
      </c>
      <c r="T39" s="8">
        <v>0</v>
      </c>
      <c r="U39" s="6">
        <v>3.1E-2</v>
      </c>
      <c r="V39" s="5">
        <v>1.016</v>
      </c>
      <c r="W39" s="8">
        <f t="shared" ref="W39" si="124">V39/U39*1000</f>
        <v>32774.193548387098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f t="shared" si="109"/>
        <v>0</v>
      </c>
      <c r="AJ39" s="6">
        <v>0</v>
      </c>
      <c r="AK39" s="5">
        <v>0</v>
      </c>
      <c r="AL39" s="8">
        <f t="shared" si="110"/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f t="shared" si="111"/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71.819999999999993</v>
      </c>
      <c r="BR39" s="5">
        <v>1681.902</v>
      </c>
      <c r="BS39" s="8">
        <f t="shared" ref="BS39" si="125">BR39/BQ39*1000</f>
        <v>23418.295739348374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f t="shared" si="114"/>
        <v>17609.773999999998</v>
      </c>
      <c r="CJ39" s="8">
        <f t="shared" si="115"/>
        <v>181059.12700000001</v>
      </c>
    </row>
    <row r="40" spans="1:88" x14ac:dyDescent="0.3">
      <c r="A40" s="44">
        <v>2019</v>
      </c>
      <c r="B40" s="45" t="s">
        <v>10</v>
      </c>
      <c r="C40" s="6">
        <v>3499.616</v>
      </c>
      <c r="D40" s="5">
        <v>35640.118000000002</v>
      </c>
      <c r="E40" s="8">
        <f t="shared" si="116"/>
        <v>10184.008188326949</v>
      </c>
      <c r="F40" s="6">
        <v>0</v>
      </c>
      <c r="G40" s="5">
        <v>0</v>
      </c>
      <c r="H40" s="8">
        <f t="shared" si="105"/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107"/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f t="shared" si="109"/>
        <v>0</v>
      </c>
      <c r="AJ40" s="6">
        <v>0</v>
      </c>
      <c r="AK40" s="5">
        <v>0</v>
      </c>
      <c r="AL40" s="8">
        <f t="shared" si="110"/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f t="shared" si="111"/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16.735319999999998</v>
      </c>
      <c r="BC40" s="5">
        <v>365.68700000000001</v>
      </c>
      <c r="BD40" s="8">
        <f t="shared" si="118"/>
        <v>21851.210493734216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17974.900000000001</v>
      </c>
      <c r="BU40" s="5">
        <v>191602.30300000001</v>
      </c>
      <c r="BV40" s="8">
        <f t="shared" si="120"/>
        <v>10659.436380730907</v>
      </c>
      <c r="BW40" s="6">
        <v>0</v>
      </c>
      <c r="BX40" s="5">
        <v>0</v>
      </c>
      <c r="BY40" s="8">
        <v>0</v>
      </c>
      <c r="BZ40" s="6">
        <v>1.52</v>
      </c>
      <c r="CA40" s="5">
        <v>80.150000000000006</v>
      </c>
      <c r="CB40" s="8">
        <f t="shared" si="122"/>
        <v>52730.26315789474</v>
      </c>
      <c r="CC40" s="6">
        <v>9.0450000000000003E-2</v>
      </c>
      <c r="CD40" s="5">
        <v>7.4710000000000001</v>
      </c>
      <c r="CE40" s="8">
        <f t="shared" si="113"/>
        <v>82598.120508568274</v>
      </c>
      <c r="CF40" s="6">
        <v>0.02</v>
      </c>
      <c r="CG40" s="5">
        <v>1.843</v>
      </c>
      <c r="CH40" s="8">
        <f t="shared" ref="CH40" si="126">CG40/CF40*1000</f>
        <v>92149.999999999985</v>
      </c>
      <c r="CI40" s="6">
        <f t="shared" si="114"/>
        <v>21492.88177</v>
      </c>
      <c r="CJ40" s="8">
        <f t="shared" si="115"/>
        <v>227697.57200000001</v>
      </c>
    </row>
    <row r="41" spans="1:88" x14ac:dyDescent="0.3">
      <c r="A41" s="44">
        <v>2019</v>
      </c>
      <c r="B41" s="45" t="s">
        <v>11</v>
      </c>
      <c r="C41" s="6">
        <v>10683.24</v>
      </c>
      <c r="D41" s="5">
        <v>108781.834</v>
      </c>
      <c r="E41" s="8">
        <f t="shared" si="116"/>
        <v>10182.47591554622</v>
      </c>
      <c r="F41" s="6">
        <v>0</v>
      </c>
      <c r="G41" s="5">
        <v>0</v>
      </c>
      <c r="H41" s="8">
        <f t="shared" si="105"/>
        <v>0</v>
      </c>
      <c r="I41" s="6">
        <v>0</v>
      </c>
      <c r="J41" s="5">
        <v>0</v>
      </c>
      <c r="K41" s="8">
        <v>0</v>
      </c>
      <c r="L41" s="6">
        <v>3985.9589999999998</v>
      </c>
      <c r="M41" s="5">
        <v>45099.93</v>
      </c>
      <c r="N41" s="8">
        <f t="shared" si="106"/>
        <v>11314.699925413182</v>
      </c>
      <c r="O41" s="6">
        <v>0</v>
      </c>
      <c r="P41" s="5">
        <v>0</v>
      </c>
      <c r="Q41" s="8">
        <f t="shared" si="107"/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5.049E-2</v>
      </c>
      <c r="AB41" s="5">
        <v>2.1970000000000001</v>
      </c>
      <c r="AC41" s="8">
        <f t="shared" ref="AC41" si="127">AB41/AA41*1000</f>
        <v>43513.567042978808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f t="shared" si="109"/>
        <v>0</v>
      </c>
      <c r="AJ41" s="6">
        <v>0</v>
      </c>
      <c r="AK41" s="5">
        <v>0</v>
      </c>
      <c r="AL41" s="8">
        <f t="shared" si="110"/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f t="shared" si="111"/>
        <v>0</v>
      </c>
      <c r="AV41" s="6">
        <v>0</v>
      </c>
      <c r="AW41" s="5">
        <v>0</v>
      </c>
      <c r="AX41" s="8">
        <v>0</v>
      </c>
      <c r="AY41" s="6">
        <v>14903.326999999999</v>
      </c>
      <c r="AZ41" s="5">
        <v>169432.505</v>
      </c>
      <c r="BA41" s="8">
        <f t="shared" ref="BA41" si="128">AZ41/AY41*1000</f>
        <v>11368.770543651093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107.096</v>
      </c>
      <c r="BU41" s="5">
        <v>1444.46</v>
      </c>
      <c r="BV41" s="8">
        <f t="shared" si="120"/>
        <v>13487.525211025622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0.13397999999999999</v>
      </c>
      <c r="CD41" s="5">
        <v>7.1269999999999998</v>
      </c>
      <c r="CE41" s="8">
        <f t="shared" si="113"/>
        <v>53194.506642782508</v>
      </c>
      <c r="CF41" s="6">
        <v>0</v>
      </c>
      <c r="CG41" s="5">
        <v>0</v>
      </c>
      <c r="CH41" s="8">
        <v>0</v>
      </c>
      <c r="CI41" s="6">
        <f>C41+L41+AD41+AM41+AV41+AY41+BB41+BK41+X41+F41+BN41+BZ41+CC41+AP41+U41+CF41+R41+BT41+BW41+BQ41+AA41</f>
        <v>29679.80647</v>
      </c>
      <c r="CJ41" s="8">
        <f>D41+M41+AE41+AN41+AW41+AZ41+BC41+BL41+Y41+G41+BO41+CA41+CD41+AQ41+V41+CG41+S41+BU41+BX41+BR41+AB41</f>
        <v>324768.05299999996</v>
      </c>
    </row>
    <row r="42" spans="1:88" x14ac:dyDescent="0.3">
      <c r="A42" s="44">
        <v>2019</v>
      </c>
      <c r="B42" s="45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f t="shared" si="105"/>
        <v>0</v>
      </c>
      <c r="I42" s="6">
        <v>0</v>
      </c>
      <c r="J42" s="5">
        <v>0</v>
      </c>
      <c r="K42" s="8">
        <v>0</v>
      </c>
      <c r="L42" s="6">
        <v>21659.933000000001</v>
      </c>
      <c r="M42" s="5">
        <v>239912.70600000001</v>
      </c>
      <c r="N42" s="8">
        <f t="shared" si="106"/>
        <v>11076.336478049123</v>
      </c>
      <c r="O42" s="6">
        <v>0</v>
      </c>
      <c r="P42" s="5">
        <v>0</v>
      </c>
      <c r="Q42" s="8">
        <f t="shared" si="107"/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f t="shared" si="109"/>
        <v>0</v>
      </c>
      <c r="AJ42" s="6">
        <v>0</v>
      </c>
      <c r="AK42" s="5">
        <v>0</v>
      </c>
      <c r="AL42" s="8">
        <f t="shared" si="110"/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f t="shared" si="111"/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f t="shared" ref="CI42:CI44" si="129">C42+L42+AD42+AM42+AV42+AY42+BB42+BK42+X42+F42+BN42+BZ42+CC42+AP42+U42+CF42+R42+BT42+BW42+BQ42+AA42</f>
        <v>21659.933000000001</v>
      </c>
      <c r="CJ42" s="8">
        <f t="shared" ref="CJ42:CJ44" si="130">D42+M42+AE42+AN42+AW42+AZ42+BC42+BL42+Y42+G42+BO42+CA42+CD42+AQ42+V42+CG42+S42+BU42+BX42+BR42+AB42</f>
        <v>239912.70600000001</v>
      </c>
    </row>
    <row r="43" spans="1:88" x14ac:dyDescent="0.3">
      <c r="A43" s="44">
        <v>2019</v>
      </c>
      <c r="B43" s="45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f t="shared" si="105"/>
        <v>0</v>
      </c>
      <c r="I43" s="6">
        <v>0</v>
      </c>
      <c r="J43" s="5">
        <v>0</v>
      </c>
      <c r="K43" s="8">
        <v>0</v>
      </c>
      <c r="L43" s="6">
        <v>7958.6080000000002</v>
      </c>
      <c r="M43" s="5">
        <v>88892.985000000001</v>
      </c>
      <c r="N43" s="8">
        <f t="shared" si="106"/>
        <v>11169.413671335489</v>
      </c>
      <c r="O43" s="6">
        <v>0</v>
      </c>
      <c r="P43" s="5">
        <v>0</v>
      </c>
      <c r="Q43" s="8">
        <f t="shared" si="107"/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f t="shared" si="109"/>
        <v>0</v>
      </c>
      <c r="AJ43" s="6">
        <v>0</v>
      </c>
      <c r="AK43" s="5">
        <v>0</v>
      </c>
      <c r="AL43" s="8">
        <f t="shared" si="110"/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f t="shared" si="111"/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478.8</v>
      </c>
      <c r="BU43" s="5">
        <v>698.29200000000003</v>
      </c>
      <c r="BV43" s="8">
        <f t="shared" si="120"/>
        <v>1458.421052631579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0.19050999999999998</v>
      </c>
      <c r="CD43" s="5">
        <v>7.125</v>
      </c>
      <c r="CE43" s="8">
        <f t="shared" si="113"/>
        <v>37399.611568946515</v>
      </c>
      <c r="CF43" s="6">
        <v>0</v>
      </c>
      <c r="CG43" s="5">
        <v>0</v>
      </c>
      <c r="CH43" s="8">
        <v>0</v>
      </c>
      <c r="CI43" s="6">
        <f t="shared" si="129"/>
        <v>8437.5985099999998</v>
      </c>
      <c r="CJ43" s="8">
        <f t="shared" si="130"/>
        <v>89598.402000000002</v>
      </c>
    </row>
    <row r="44" spans="1:88" ht="15" thickBot="1" x14ac:dyDescent="0.35">
      <c r="A44" s="46"/>
      <c r="B44" s="47" t="s">
        <v>14</v>
      </c>
      <c r="C44" s="30">
        <f t="shared" ref="C44:D44" si="131">SUM(C32:C43)</f>
        <v>55589.770000000004</v>
      </c>
      <c r="D44" s="29">
        <f t="shared" si="131"/>
        <v>530051.26</v>
      </c>
      <c r="E44" s="31"/>
      <c r="F44" s="30">
        <f t="shared" ref="F44:G44" si="132">SUM(F32:F43)</f>
        <v>0</v>
      </c>
      <c r="G44" s="29">
        <f t="shared" si="132"/>
        <v>0</v>
      </c>
      <c r="H44" s="31"/>
      <c r="I44" s="30">
        <f t="shared" ref="I44:J44" si="133">SUM(I32:I43)</f>
        <v>3.9</v>
      </c>
      <c r="J44" s="29">
        <f t="shared" si="133"/>
        <v>3.6659999999999999</v>
      </c>
      <c r="K44" s="31"/>
      <c r="L44" s="30">
        <f t="shared" ref="L44:M44" si="134">SUM(L32:L43)</f>
        <v>107161.84300000002</v>
      </c>
      <c r="M44" s="29">
        <f t="shared" si="134"/>
        <v>1107631.9200000002</v>
      </c>
      <c r="N44" s="31"/>
      <c r="O44" s="30">
        <f t="shared" ref="O44:P44" si="135">SUM(O32:O43)</f>
        <v>0</v>
      </c>
      <c r="P44" s="29">
        <f t="shared" si="135"/>
        <v>0</v>
      </c>
      <c r="Q44" s="31"/>
      <c r="R44" s="30">
        <f t="shared" ref="R44:S44" si="136">SUM(R32:R43)</f>
        <v>9.7599999999999996E-3</v>
      </c>
      <c r="S44" s="29">
        <f t="shared" si="136"/>
        <v>17.672000000000001</v>
      </c>
      <c r="T44" s="31"/>
      <c r="U44" s="30">
        <f t="shared" ref="U44:V44" si="137">SUM(U32:U43)</f>
        <v>3.1E-2</v>
      </c>
      <c r="V44" s="29">
        <f t="shared" si="137"/>
        <v>1.016</v>
      </c>
      <c r="W44" s="31"/>
      <c r="X44" s="30">
        <f t="shared" ref="X44:Y44" si="138">SUM(X32:X43)</f>
        <v>0</v>
      </c>
      <c r="Y44" s="29">
        <f t="shared" si="138"/>
        <v>0</v>
      </c>
      <c r="Z44" s="31"/>
      <c r="AA44" s="30">
        <f t="shared" ref="AA44:AB44" si="139">SUM(AA32:AA43)</f>
        <v>5.049E-2</v>
      </c>
      <c r="AB44" s="29">
        <f t="shared" si="139"/>
        <v>2.1970000000000001</v>
      </c>
      <c r="AC44" s="31"/>
      <c r="AD44" s="30">
        <f t="shared" ref="AD44:AE44" si="140">SUM(AD32:AD43)</f>
        <v>0</v>
      </c>
      <c r="AE44" s="29">
        <f t="shared" si="140"/>
        <v>0</v>
      </c>
      <c r="AF44" s="31"/>
      <c r="AG44" s="30">
        <f t="shared" ref="AG44:AH44" si="141">SUM(AG32:AG43)</f>
        <v>0</v>
      </c>
      <c r="AH44" s="29">
        <f t="shared" si="141"/>
        <v>0</v>
      </c>
      <c r="AI44" s="31"/>
      <c r="AJ44" s="30">
        <f t="shared" ref="AJ44:AK44" si="142">SUM(AJ32:AJ43)</f>
        <v>0</v>
      </c>
      <c r="AK44" s="29">
        <f t="shared" si="142"/>
        <v>0</v>
      </c>
      <c r="AL44" s="31"/>
      <c r="AM44" s="30">
        <f t="shared" ref="AM44:AN44" si="143">SUM(AM32:AM43)</f>
        <v>2627.5816</v>
      </c>
      <c r="AN44" s="29">
        <f t="shared" si="143"/>
        <v>26161.877</v>
      </c>
      <c r="AO44" s="31"/>
      <c r="AP44" s="30">
        <f t="shared" ref="AP44:AQ44" si="144">SUM(AP32:AP43)</f>
        <v>0</v>
      </c>
      <c r="AQ44" s="29">
        <f t="shared" si="144"/>
        <v>0</v>
      </c>
      <c r="AR44" s="31"/>
      <c r="AS44" s="30">
        <f t="shared" ref="AS44:AT44" si="145">SUM(AS32:AS43)</f>
        <v>0</v>
      </c>
      <c r="AT44" s="29">
        <f t="shared" si="145"/>
        <v>0</v>
      </c>
      <c r="AU44" s="31"/>
      <c r="AV44" s="30">
        <f t="shared" ref="AV44:AW44" si="146">SUM(AV32:AV43)</f>
        <v>12072.17</v>
      </c>
      <c r="AW44" s="29">
        <f t="shared" si="146"/>
        <v>112967.401</v>
      </c>
      <c r="AX44" s="31"/>
      <c r="AY44" s="30">
        <f t="shared" ref="AY44:AZ44" si="147">SUM(AY32:AY43)</f>
        <v>14903.326999999999</v>
      </c>
      <c r="AZ44" s="29">
        <f t="shared" si="147"/>
        <v>169432.505</v>
      </c>
      <c r="BA44" s="31"/>
      <c r="BB44" s="30">
        <f t="shared" ref="BB44:BC44" si="148">SUM(BB32:BB43)</f>
        <v>19772.743319999998</v>
      </c>
      <c r="BC44" s="29">
        <f t="shared" si="148"/>
        <v>193137.18899999998</v>
      </c>
      <c r="BD44" s="31"/>
      <c r="BE44" s="30">
        <f t="shared" ref="BE44:BF44" si="149">SUM(BE32:BE43)</f>
        <v>0</v>
      </c>
      <c r="BF44" s="29">
        <f t="shared" si="149"/>
        <v>0</v>
      </c>
      <c r="BG44" s="31"/>
      <c r="BH44" s="30">
        <f t="shared" ref="BH44:BI44" si="150">SUM(BH32:BH43)</f>
        <v>0</v>
      </c>
      <c r="BI44" s="29">
        <f t="shared" si="150"/>
        <v>0</v>
      </c>
      <c r="BJ44" s="31"/>
      <c r="BK44" s="30">
        <f t="shared" ref="BK44:BL44" si="151">SUM(BK32:BK43)</f>
        <v>0</v>
      </c>
      <c r="BL44" s="29">
        <f t="shared" si="151"/>
        <v>0</v>
      </c>
      <c r="BM44" s="31"/>
      <c r="BN44" s="30">
        <f t="shared" ref="BN44:BO44" si="152">SUM(BN32:BN43)</f>
        <v>1.4E-2</v>
      </c>
      <c r="BO44" s="29">
        <f t="shared" si="152"/>
        <v>0.66700000000000004</v>
      </c>
      <c r="BP44" s="31"/>
      <c r="BQ44" s="30">
        <f t="shared" ref="BQ44:BR44" si="153">SUM(BQ32:BQ43)</f>
        <v>71.819999999999993</v>
      </c>
      <c r="BR44" s="29">
        <f t="shared" si="153"/>
        <v>1681.902</v>
      </c>
      <c r="BS44" s="31"/>
      <c r="BT44" s="30">
        <f t="shared" ref="BT44:BU44" si="154">SUM(BT32:BT43)</f>
        <v>18680.496000000003</v>
      </c>
      <c r="BU44" s="29">
        <f t="shared" si="154"/>
        <v>195267.527</v>
      </c>
      <c r="BV44" s="31"/>
      <c r="BW44" s="30">
        <f t="shared" ref="BW44:BX44" si="155">SUM(BW32:BW43)</f>
        <v>0.13788</v>
      </c>
      <c r="BX44" s="29">
        <f t="shared" si="155"/>
        <v>6.2850000000000001</v>
      </c>
      <c r="BY44" s="31"/>
      <c r="BZ44" s="30">
        <f t="shared" ref="BZ44:CA44" si="156">SUM(BZ32:BZ43)</f>
        <v>2.9194500000000003</v>
      </c>
      <c r="CA44" s="29">
        <f t="shared" si="156"/>
        <v>193.50900000000001</v>
      </c>
      <c r="CB44" s="31"/>
      <c r="CC44" s="30">
        <f t="shared" ref="CC44:CD44" si="157">SUM(CC32:CC43)</f>
        <v>1.4044899999999998</v>
      </c>
      <c r="CD44" s="29">
        <f t="shared" si="157"/>
        <v>57.726000000000006</v>
      </c>
      <c r="CE44" s="31"/>
      <c r="CF44" s="30">
        <f t="shared" ref="CF44:CG44" si="158">SUM(CF32:CF43)</f>
        <v>0.02</v>
      </c>
      <c r="CG44" s="29">
        <f t="shared" si="158"/>
        <v>1.843</v>
      </c>
      <c r="CH44" s="31"/>
      <c r="CI44" s="30">
        <f t="shared" si="129"/>
        <v>230884.33798999997</v>
      </c>
      <c r="CJ44" s="54">
        <f t="shared" si="130"/>
        <v>2336612.4959999998</v>
      </c>
    </row>
    <row r="45" spans="1:88" x14ac:dyDescent="0.3">
      <c r="A45" s="58">
        <v>2020</v>
      </c>
      <c r="B45" s="59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f t="shared" ref="H45:H56" si="159">IF(F45=0,0,G45/F45*1000)</f>
        <v>0</v>
      </c>
      <c r="I45" s="6">
        <v>0</v>
      </c>
      <c r="J45" s="5">
        <v>0</v>
      </c>
      <c r="K45" s="8">
        <v>0</v>
      </c>
      <c r="L45" s="6">
        <v>16493.772000000001</v>
      </c>
      <c r="M45" s="5">
        <v>179749.315</v>
      </c>
      <c r="N45" s="8">
        <f t="shared" ref="N45:N47" si="160">M45/L45*1000</f>
        <v>10898.011382720702</v>
      </c>
      <c r="O45" s="6">
        <v>0</v>
      </c>
      <c r="P45" s="5">
        <v>0</v>
      </c>
      <c r="Q45" s="8">
        <f t="shared" ref="Q45:Q56" si="161">IF(O45=0,0,P45/O45*1000)</f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f t="shared" ref="AI45:AI56" si="162">IF(AG45=0,0,AH45/AG45*1000)</f>
        <v>0</v>
      </c>
      <c r="AJ45" s="6">
        <v>0</v>
      </c>
      <c r="AK45" s="5">
        <v>0</v>
      </c>
      <c r="AL45" s="8">
        <f t="shared" ref="AL45:AL56" si="163">IF(AJ45=0,0,AK45/AJ45*1000)</f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f t="shared" ref="AU45:AU83" si="164">IF(AS45=0,0,AT45/AS45*1000)</f>
        <v>0</v>
      </c>
      <c r="AV45" s="6">
        <v>4998.6139999999996</v>
      </c>
      <c r="AW45" s="5">
        <v>56926.13</v>
      </c>
      <c r="AX45" s="8">
        <f t="shared" ref="AX45:AX47" si="165">AW45/AV45*1000</f>
        <v>11388.382859728717</v>
      </c>
      <c r="AY45" s="6">
        <v>5954.18</v>
      </c>
      <c r="AZ45" s="5">
        <v>67676.911999999997</v>
      </c>
      <c r="BA45" s="8">
        <f t="shared" ref="BA45:BA48" si="166">AZ45/AY45*1000</f>
        <v>11366.285869758723</v>
      </c>
      <c r="BB45" s="6">
        <v>5011.9390000000003</v>
      </c>
      <c r="BC45" s="5">
        <v>54414.654000000002</v>
      </c>
      <c r="BD45" s="8">
        <f t="shared" ref="BD45:BD47" si="167">BC45/BB45*1000</f>
        <v>10857.006440022515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71.92</v>
      </c>
      <c r="BU45" s="5">
        <v>944.78499999999997</v>
      </c>
      <c r="BV45" s="8">
        <f t="shared" ref="BV45:BV48" si="168">BU45/BT45*1000</f>
        <v>13136.610122358174</v>
      </c>
      <c r="BW45" s="6">
        <v>0</v>
      </c>
      <c r="BX45" s="5">
        <v>0</v>
      </c>
      <c r="BY45" s="8">
        <v>0</v>
      </c>
      <c r="BZ45" s="6">
        <v>0.33210000000000001</v>
      </c>
      <c r="CA45" s="5">
        <v>51.478000000000002</v>
      </c>
      <c r="CB45" s="8">
        <f t="shared" ref="CB45" si="169">CA45/BZ45*1000</f>
        <v>155007.52785305629</v>
      </c>
      <c r="CC45" s="6">
        <v>1.3335699999999999</v>
      </c>
      <c r="CD45" s="5">
        <v>48.6</v>
      </c>
      <c r="CE45" s="8">
        <f t="shared" ref="CE45:CE47" si="170">CD45/CC45*1000</f>
        <v>36443.531273199013</v>
      </c>
      <c r="CF45" s="6">
        <v>0</v>
      </c>
      <c r="CG45" s="5">
        <v>0</v>
      </c>
      <c r="CH45" s="8">
        <v>0</v>
      </c>
      <c r="CI45" s="6">
        <f t="shared" ref="CI45:CI53" si="171">C45+L45+AD45+AM45+AV45+AY45+BB45+BK45+X45+F45+BN45+BZ45+CC45+AP45+U45+CF45+R45+BT45+BW45+BQ45+AA45+BH45+BE45</f>
        <v>32532.090669999994</v>
      </c>
      <c r="CJ45" s="8">
        <f t="shared" ref="CJ45:CJ53" si="172">D45+M45+AE45+AN45+AW45+AZ45+BC45+BL45+Y45+G45+BO45+CA45+CD45+AQ45+V45+CG45+S45+BU45+BX45+BR45+AB45+BI45+BF45</f>
        <v>359811.87399999995</v>
      </c>
    </row>
    <row r="46" spans="1:88" x14ac:dyDescent="0.3">
      <c r="A46" s="58">
        <v>2020</v>
      </c>
      <c r="B46" s="59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f t="shared" si="159"/>
        <v>0</v>
      </c>
      <c r="I46" s="6">
        <v>0</v>
      </c>
      <c r="J46" s="5">
        <v>0</v>
      </c>
      <c r="K46" s="8">
        <v>0</v>
      </c>
      <c r="L46" s="6">
        <v>6009.076</v>
      </c>
      <c r="M46" s="5">
        <v>65369.531999999999</v>
      </c>
      <c r="N46" s="8">
        <f t="shared" si="160"/>
        <v>10878.466506331422</v>
      </c>
      <c r="O46" s="6">
        <v>0</v>
      </c>
      <c r="P46" s="5">
        <v>0</v>
      </c>
      <c r="Q46" s="8">
        <f t="shared" si="161"/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f t="shared" si="162"/>
        <v>0</v>
      </c>
      <c r="AJ46" s="6">
        <v>0</v>
      </c>
      <c r="AK46" s="5">
        <v>0</v>
      </c>
      <c r="AL46" s="8">
        <f t="shared" si="163"/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f t="shared" si="164"/>
        <v>0</v>
      </c>
      <c r="AV46" s="6">
        <v>1596.741</v>
      </c>
      <c r="AW46" s="5">
        <v>18677.776000000002</v>
      </c>
      <c r="AX46" s="8">
        <f t="shared" si="165"/>
        <v>11697.436215391226</v>
      </c>
      <c r="AY46" s="6">
        <v>5947.7640000000001</v>
      </c>
      <c r="AZ46" s="5">
        <v>69123.534</v>
      </c>
      <c r="BA46" s="8">
        <f t="shared" si="166"/>
        <v>11621.768113193461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5.0000000000000001E-3</v>
      </c>
      <c r="BI46" s="5">
        <v>0.19800000000000001</v>
      </c>
      <c r="BJ46" s="8">
        <f t="shared" ref="BJ46" si="173">BI46/BH46*1000</f>
        <v>39600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71.92</v>
      </c>
      <c r="BU46" s="5">
        <v>899.11400000000003</v>
      </c>
      <c r="BV46" s="8">
        <f t="shared" si="168"/>
        <v>12501.585094549499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1.315E-2</v>
      </c>
      <c r="CD46" s="5">
        <v>92.188000000000002</v>
      </c>
      <c r="CE46" s="8">
        <f t="shared" si="170"/>
        <v>7010494.2965779463</v>
      </c>
      <c r="CF46" s="6">
        <v>0</v>
      </c>
      <c r="CG46" s="5">
        <v>0</v>
      </c>
      <c r="CH46" s="8">
        <v>0</v>
      </c>
      <c r="CI46" s="6">
        <f t="shared" si="171"/>
        <v>13625.51915</v>
      </c>
      <c r="CJ46" s="8">
        <f t="shared" si="172"/>
        <v>154162.342</v>
      </c>
    </row>
    <row r="47" spans="1:88" x14ac:dyDescent="0.3">
      <c r="A47" s="58">
        <v>2020</v>
      </c>
      <c r="B47" s="59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f t="shared" si="159"/>
        <v>0</v>
      </c>
      <c r="I47" s="6">
        <v>0</v>
      </c>
      <c r="J47" s="5">
        <v>0</v>
      </c>
      <c r="K47" s="8">
        <v>0</v>
      </c>
      <c r="L47" s="6">
        <v>11990.793</v>
      </c>
      <c r="M47" s="5">
        <v>133447.43799999999</v>
      </c>
      <c r="N47" s="8">
        <f t="shared" si="160"/>
        <v>11129.158680330818</v>
      </c>
      <c r="O47" s="6">
        <v>0</v>
      </c>
      <c r="P47" s="5">
        <v>0</v>
      </c>
      <c r="Q47" s="8">
        <f t="shared" si="161"/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f t="shared" si="162"/>
        <v>0</v>
      </c>
      <c r="AJ47" s="6">
        <v>0</v>
      </c>
      <c r="AK47" s="5">
        <v>0</v>
      </c>
      <c r="AL47" s="8">
        <f t="shared" si="163"/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f t="shared" si="164"/>
        <v>0</v>
      </c>
      <c r="AV47" s="6">
        <v>3472.0720000000001</v>
      </c>
      <c r="AW47" s="5">
        <v>40924.203999999998</v>
      </c>
      <c r="AX47" s="8">
        <f t="shared" si="165"/>
        <v>11786.680690953412</v>
      </c>
      <c r="AY47" s="6">
        <v>0</v>
      </c>
      <c r="AZ47" s="5">
        <v>0</v>
      </c>
      <c r="BA47" s="8">
        <v>0</v>
      </c>
      <c r="BB47" s="6">
        <v>0.27500000000000002</v>
      </c>
      <c r="BC47" s="5">
        <v>55.432000000000002</v>
      </c>
      <c r="BD47" s="8">
        <f t="shared" si="167"/>
        <v>201570.90909090909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0.38101999999999997</v>
      </c>
      <c r="CD47" s="5">
        <v>15.097</v>
      </c>
      <c r="CE47" s="8">
        <f t="shared" si="170"/>
        <v>39622.591989921792</v>
      </c>
      <c r="CF47" s="6">
        <v>0</v>
      </c>
      <c r="CG47" s="5">
        <v>0</v>
      </c>
      <c r="CH47" s="8">
        <v>0</v>
      </c>
      <c r="CI47" s="6">
        <f t="shared" si="171"/>
        <v>15463.52102</v>
      </c>
      <c r="CJ47" s="8">
        <f t="shared" si="172"/>
        <v>174442.171</v>
      </c>
    </row>
    <row r="48" spans="1:88" x14ac:dyDescent="0.3">
      <c r="A48" s="58">
        <v>2020</v>
      </c>
      <c r="B48" s="59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f t="shared" si="159"/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161"/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f t="shared" si="162"/>
        <v>0</v>
      </c>
      <c r="AJ48" s="6">
        <v>0</v>
      </c>
      <c r="AK48" s="5">
        <v>0</v>
      </c>
      <c r="AL48" s="8">
        <f t="shared" si="163"/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f t="shared" si="164"/>
        <v>0</v>
      </c>
      <c r="AV48" s="6">
        <v>0</v>
      </c>
      <c r="AW48" s="5">
        <v>0</v>
      </c>
      <c r="AX48" s="8">
        <v>0</v>
      </c>
      <c r="AY48" s="6">
        <v>5957.4970000000003</v>
      </c>
      <c r="AZ48" s="5">
        <v>80066.009999999995</v>
      </c>
      <c r="BA48" s="8">
        <f t="shared" si="166"/>
        <v>13439.538450459981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383.58</v>
      </c>
      <c r="BU48" s="5">
        <v>4848.7610000000004</v>
      </c>
      <c r="BV48" s="8">
        <f t="shared" si="168"/>
        <v>12640.807654205122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f t="shared" si="171"/>
        <v>6341.0770000000002</v>
      </c>
      <c r="CJ48" s="8">
        <f t="shared" si="172"/>
        <v>84914.770999999993</v>
      </c>
    </row>
    <row r="49" spans="1:88" x14ac:dyDescent="0.3">
      <c r="A49" s="58">
        <v>2020</v>
      </c>
      <c r="B49" s="8" t="s">
        <v>6</v>
      </c>
      <c r="C49" s="6">
        <v>2865.4949999999999</v>
      </c>
      <c r="D49" s="5">
        <v>37019.095000000001</v>
      </c>
      <c r="E49" s="8">
        <f t="shared" ref="E49:CH56" si="174">IF(C49=0,0,D49/C49*1000)</f>
        <v>12918.918022889589</v>
      </c>
      <c r="F49" s="6">
        <v>0</v>
      </c>
      <c r="G49" s="5">
        <v>0</v>
      </c>
      <c r="H49" s="8">
        <f t="shared" si="159"/>
        <v>0</v>
      </c>
      <c r="I49" s="6">
        <v>0</v>
      </c>
      <c r="J49" s="5">
        <v>0</v>
      </c>
      <c r="K49" s="8">
        <f t="shared" ref="K49:K56" si="175">IF(I49=0,0,J49/I49*1000)</f>
        <v>0</v>
      </c>
      <c r="L49" s="6">
        <v>16495.204000000002</v>
      </c>
      <c r="M49" s="5">
        <v>220852.81599999999</v>
      </c>
      <c r="N49" s="8">
        <f t="shared" si="174"/>
        <v>13388.910861605589</v>
      </c>
      <c r="O49" s="6">
        <v>0</v>
      </c>
      <c r="P49" s="5">
        <v>0</v>
      </c>
      <c r="Q49" s="8">
        <f t="shared" si="161"/>
        <v>0</v>
      </c>
      <c r="R49" s="6">
        <v>0</v>
      </c>
      <c r="S49" s="5">
        <v>0</v>
      </c>
      <c r="T49" s="8">
        <f t="shared" si="174"/>
        <v>0</v>
      </c>
      <c r="U49" s="6">
        <v>0</v>
      </c>
      <c r="V49" s="5">
        <v>0</v>
      </c>
      <c r="W49" s="8">
        <f t="shared" si="174"/>
        <v>0</v>
      </c>
      <c r="X49" s="6">
        <v>5.2899999999999996E-2</v>
      </c>
      <c r="Y49" s="5">
        <v>6.8209999999999997</v>
      </c>
      <c r="Z49" s="8">
        <f t="shared" si="174"/>
        <v>128941.39886578449</v>
      </c>
      <c r="AA49" s="6">
        <v>0</v>
      </c>
      <c r="AB49" s="5">
        <v>0</v>
      </c>
      <c r="AC49" s="8">
        <f t="shared" si="174"/>
        <v>0</v>
      </c>
      <c r="AD49" s="6">
        <v>0</v>
      </c>
      <c r="AE49" s="5">
        <v>0</v>
      </c>
      <c r="AF49" s="8">
        <f t="shared" si="174"/>
        <v>0</v>
      </c>
      <c r="AG49" s="6">
        <v>0</v>
      </c>
      <c r="AH49" s="5">
        <v>0</v>
      </c>
      <c r="AI49" s="8">
        <f t="shared" si="162"/>
        <v>0</v>
      </c>
      <c r="AJ49" s="6">
        <v>0</v>
      </c>
      <c r="AK49" s="5">
        <v>0</v>
      </c>
      <c r="AL49" s="8">
        <f t="shared" si="163"/>
        <v>0</v>
      </c>
      <c r="AM49" s="6">
        <v>2498.0569999999998</v>
      </c>
      <c r="AN49" s="5">
        <v>38283.059000000001</v>
      </c>
      <c r="AO49" s="8">
        <f t="shared" si="174"/>
        <v>15325.134294373589</v>
      </c>
      <c r="AP49" s="6">
        <v>0</v>
      </c>
      <c r="AQ49" s="5">
        <v>0</v>
      </c>
      <c r="AR49" s="8">
        <f t="shared" si="174"/>
        <v>0</v>
      </c>
      <c r="AS49" s="6">
        <v>0</v>
      </c>
      <c r="AT49" s="5">
        <v>0</v>
      </c>
      <c r="AU49" s="8">
        <f t="shared" si="164"/>
        <v>0</v>
      </c>
      <c r="AV49" s="6">
        <v>0</v>
      </c>
      <c r="AW49" s="5">
        <v>0</v>
      </c>
      <c r="AX49" s="8">
        <f t="shared" si="174"/>
        <v>0</v>
      </c>
      <c r="AY49" s="6">
        <v>59432.031000000003</v>
      </c>
      <c r="AZ49" s="5">
        <v>82577.387000000002</v>
      </c>
      <c r="BA49" s="8">
        <f t="shared" si="174"/>
        <v>1389.4424540194495</v>
      </c>
      <c r="BB49" s="6">
        <v>0</v>
      </c>
      <c r="BC49" s="5">
        <v>0</v>
      </c>
      <c r="BD49" s="8">
        <f t="shared" si="174"/>
        <v>0</v>
      </c>
      <c r="BE49" s="6">
        <v>0</v>
      </c>
      <c r="BF49" s="5">
        <v>0</v>
      </c>
      <c r="BG49" s="8">
        <f t="shared" ref="BG49:BG56" si="176">IF(BE49=0,0,BF49/BE49*1000)</f>
        <v>0</v>
      </c>
      <c r="BH49" s="6">
        <v>0</v>
      </c>
      <c r="BI49" s="5">
        <v>0</v>
      </c>
      <c r="BJ49" s="8">
        <f t="shared" si="174"/>
        <v>0</v>
      </c>
      <c r="BK49" s="6">
        <v>0</v>
      </c>
      <c r="BL49" s="5">
        <v>0</v>
      </c>
      <c r="BM49" s="8">
        <f t="shared" si="174"/>
        <v>0</v>
      </c>
      <c r="BN49" s="6">
        <v>0</v>
      </c>
      <c r="BO49" s="5">
        <v>0</v>
      </c>
      <c r="BP49" s="8">
        <f t="shared" si="174"/>
        <v>0</v>
      </c>
      <c r="BQ49" s="6">
        <v>0</v>
      </c>
      <c r="BR49" s="5">
        <v>0</v>
      </c>
      <c r="BS49" s="8">
        <f t="shared" si="174"/>
        <v>0</v>
      </c>
      <c r="BT49" s="6">
        <v>0</v>
      </c>
      <c r="BU49" s="5">
        <v>0</v>
      </c>
      <c r="BV49" s="8">
        <f t="shared" si="174"/>
        <v>0</v>
      </c>
      <c r="BW49" s="6">
        <v>0</v>
      </c>
      <c r="BX49" s="5">
        <v>0</v>
      </c>
      <c r="BY49" s="8">
        <f t="shared" si="174"/>
        <v>0</v>
      </c>
      <c r="BZ49" s="6">
        <v>0</v>
      </c>
      <c r="CA49" s="5">
        <v>0</v>
      </c>
      <c r="CB49" s="8">
        <f t="shared" si="174"/>
        <v>0</v>
      </c>
      <c r="CC49" s="6">
        <v>0</v>
      </c>
      <c r="CD49" s="5">
        <v>0</v>
      </c>
      <c r="CE49" s="8">
        <f t="shared" si="174"/>
        <v>0</v>
      </c>
      <c r="CF49" s="6">
        <v>0</v>
      </c>
      <c r="CG49" s="5">
        <v>0</v>
      </c>
      <c r="CH49" s="8">
        <f t="shared" si="174"/>
        <v>0</v>
      </c>
      <c r="CI49" s="6">
        <f t="shared" si="171"/>
        <v>81290.839900000006</v>
      </c>
      <c r="CJ49" s="8">
        <f t="shared" si="172"/>
        <v>378739.17799999996</v>
      </c>
    </row>
    <row r="50" spans="1:88" x14ac:dyDescent="0.3">
      <c r="A50" s="58">
        <v>2020</v>
      </c>
      <c r="B50" s="59" t="s">
        <v>7</v>
      </c>
      <c r="C50" s="6">
        <v>0</v>
      </c>
      <c r="D50" s="5">
        <v>0</v>
      </c>
      <c r="E50" s="8">
        <f t="shared" si="174"/>
        <v>0</v>
      </c>
      <c r="F50" s="6">
        <v>0</v>
      </c>
      <c r="G50" s="5">
        <v>0</v>
      </c>
      <c r="H50" s="8">
        <f t="shared" si="159"/>
        <v>0</v>
      </c>
      <c r="I50" s="6">
        <v>0</v>
      </c>
      <c r="J50" s="5">
        <v>0</v>
      </c>
      <c r="K50" s="8">
        <f t="shared" si="175"/>
        <v>0</v>
      </c>
      <c r="L50" s="6">
        <v>0</v>
      </c>
      <c r="M50" s="5">
        <v>0</v>
      </c>
      <c r="N50" s="8">
        <f t="shared" si="174"/>
        <v>0</v>
      </c>
      <c r="O50" s="6">
        <v>0</v>
      </c>
      <c r="P50" s="5">
        <v>0</v>
      </c>
      <c r="Q50" s="8">
        <f t="shared" si="161"/>
        <v>0</v>
      </c>
      <c r="R50" s="6">
        <v>0</v>
      </c>
      <c r="S50" s="5">
        <v>0</v>
      </c>
      <c r="T50" s="8">
        <f t="shared" si="174"/>
        <v>0</v>
      </c>
      <c r="U50" s="6">
        <v>0</v>
      </c>
      <c r="V50" s="5">
        <v>0</v>
      </c>
      <c r="W50" s="8">
        <f t="shared" si="174"/>
        <v>0</v>
      </c>
      <c r="X50" s="6">
        <v>0</v>
      </c>
      <c r="Y50" s="5">
        <v>0</v>
      </c>
      <c r="Z50" s="8">
        <f t="shared" si="174"/>
        <v>0</v>
      </c>
      <c r="AA50" s="6">
        <v>0</v>
      </c>
      <c r="AB50" s="5">
        <v>0</v>
      </c>
      <c r="AC50" s="8">
        <f t="shared" si="174"/>
        <v>0</v>
      </c>
      <c r="AD50" s="6">
        <v>0</v>
      </c>
      <c r="AE50" s="5">
        <v>0</v>
      </c>
      <c r="AF50" s="8">
        <f t="shared" si="174"/>
        <v>0</v>
      </c>
      <c r="AG50" s="6">
        <v>0</v>
      </c>
      <c r="AH50" s="5">
        <v>0</v>
      </c>
      <c r="AI50" s="8">
        <f t="shared" si="162"/>
        <v>0</v>
      </c>
      <c r="AJ50" s="6">
        <v>0</v>
      </c>
      <c r="AK50" s="5">
        <v>0</v>
      </c>
      <c r="AL50" s="8">
        <f t="shared" si="163"/>
        <v>0</v>
      </c>
      <c r="AM50" s="6">
        <v>2489.7020000000002</v>
      </c>
      <c r="AN50" s="5">
        <v>36337.642999999996</v>
      </c>
      <c r="AO50" s="8">
        <f t="shared" si="174"/>
        <v>14595.177655799767</v>
      </c>
      <c r="AP50" s="6">
        <v>0</v>
      </c>
      <c r="AQ50" s="5">
        <v>0</v>
      </c>
      <c r="AR50" s="8">
        <f t="shared" si="174"/>
        <v>0</v>
      </c>
      <c r="AS50" s="6">
        <v>0</v>
      </c>
      <c r="AT50" s="5">
        <v>0</v>
      </c>
      <c r="AU50" s="8">
        <f t="shared" si="164"/>
        <v>0</v>
      </c>
      <c r="AV50" s="6">
        <v>0</v>
      </c>
      <c r="AW50" s="5">
        <v>0</v>
      </c>
      <c r="AX50" s="8">
        <f t="shared" si="174"/>
        <v>0</v>
      </c>
      <c r="AY50" s="6">
        <v>0</v>
      </c>
      <c r="AZ50" s="5">
        <v>0</v>
      </c>
      <c r="BA50" s="8">
        <f t="shared" si="174"/>
        <v>0</v>
      </c>
      <c r="BB50" s="6">
        <v>0</v>
      </c>
      <c r="BC50" s="5">
        <v>0</v>
      </c>
      <c r="BD50" s="8">
        <f t="shared" si="174"/>
        <v>0</v>
      </c>
      <c r="BE50" s="6">
        <v>0</v>
      </c>
      <c r="BF50" s="5">
        <v>0</v>
      </c>
      <c r="BG50" s="8">
        <f t="shared" si="176"/>
        <v>0</v>
      </c>
      <c r="BH50" s="6">
        <v>0</v>
      </c>
      <c r="BI50" s="5">
        <v>0</v>
      </c>
      <c r="BJ50" s="8">
        <f t="shared" si="174"/>
        <v>0</v>
      </c>
      <c r="BK50" s="6">
        <v>0</v>
      </c>
      <c r="BL50" s="5">
        <v>0</v>
      </c>
      <c r="BM50" s="8">
        <f t="shared" si="174"/>
        <v>0</v>
      </c>
      <c r="BN50" s="6">
        <v>0</v>
      </c>
      <c r="BO50" s="5">
        <v>0</v>
      </c>
      <c r="BP50" s="8">
        <f t="shared" si="174"/>
        <v>0</v>
      </c>
      <c r="BQ50" s="6">
        <v>0</v>
      </c>
      <c r="BR50" s="5">
        <v>0</v>
      </c>
      <c r="BS50" s="8">
        <f t="shared" si="174"/>
        <v>0</v>
      </c>
      <c r="BT50" s="6">
        <v>0</v>
      </c>
      <c r="BU50" s="5">
        <v>0</v>
      </c>
      <c r="BV50" s="8">
        <f t="shared" si="174"/>
        <v>0</v>
      </c>
      <c r="BW50" s="6">
        <v>0</v>
      </c>
      <c r="BX50" s="5">
        <v>0</v>
      </c>
      <c r="BY50" s="8">
        <f t="shared" si="174"/>
        <v>0</v>
      </c>
      <c r="BZ50" s="6">
        <v>0</v>
      </c>
      <c r="CA50" s="5">
        <v>0</v>
      </c>
      <c r="CB50" s="8">
        <f t="shared" si="174"/>
        <v>0</v>
      </c>
      <c r="CC50" s="6">
        <v>0</v>
      </c>
      <c r="CD50" s="5">
        <v>0</v>
      </c>
      <c r="CE50" s="8">
        <f t="shared" si="174"/>
        <v>0</v>
      </c>
      <c r="CF50" s="6">
        <v>0</v>
      </c>
      <c r="CG50" s="5">
        <v>0</v>
      </c>
      <c r="CH50" s="8">
        <f t="shared" si="174"/>
        <v>0</v>
      </c>
      <c r="CI50" s="6">
        <f t="shared" si="171"/>
        <v>2489.7020000000002</v>
      </c>
      <c r="CJ50" s="8">
        <f t="shared" si="172"/>
        <v>36337.642999999996</v>
      </c>
    </row>
    <row r="51" spans="1:88" x14ac:dyDescent="0.3">
      <c r="A51" s="58">
        <v>2020</v>
      </c>
      <c r="B51" s="59" t="s">
        <v>8</v>
      </c>
      <c r="C51" s="6">
        <v>0</v>
      </c>
      <c r="D51" s="5">
        <v>0</v>
      </c>
      <c r="E51" s="8">
        <f t="shared" si="174"/>
        <v>0</v>
      </c>
      <c r="F51" s="6">
        <v>0</v>
      </c>
      <c r="G51" s="5">
        <v>0</v>
      </c>
      <c r="H51" s="8">
        <f t="shared" si="159"/>
        <v>0</v>
      </c>
      <c r="I51" s="6">
        <v>0</v>
      </c>
      <c r="J51" s="5">
        <v>0</v>
      </c>
      <c r="K51" s="8">
        <f t="shared" si="175"/>
        <v>0</v>
      </c>
      <c r="L51" s="6">
        <v>11013.472</v>
      </c>
      <c r="M51" s="5">
        <v>144959.372</v>
      </c>
      <c r="N51" s="8">
        <f t="shared" si="174"/>
        <v>13162.004860955747</v>
      </c>
      <c r="O51" s="6">
        <v>0</v>
      </c>
      <c r="P51" s="5">
        <v>0</v>
      </c>
      <c r="Q51" s="8">
        <f t="shared" si="161"/>
        <v>0</v>
      </c>
      <c r="R51" s="6">
        <v>0</v>
      </c>
      <c r="S51" s="5">
        <v>0</v>
      </c>
      <c r="T51" s="8">
        <f t="shared" si="174"/>
        <v>0</v>
      </c>
      <c r="U51" s="6">
        <v>0</v>
      </c>
      <c r="V51" s="5">
        <v>0</v>
      </c>
      <c r="W51" s="8">
        <f t="shared" si="174"/>
        <v>0</v>
      </c>
      <c r="X51" s="6">
        <v>0.87885999999999997</v>
      </c>
      <c r="Y51" s="5">
        <v>60.607999999999997</v>
      </c>
      <c r="Z51" s="8">
        <f t="shared" si="174"/>
        <v>68962.064492638194</v>
      </c>
      <c r="AA51" s="6">
        <v>0</v>
      </c>
      <c r="AB51" s="5">
        <v>0</v>
      </c>
      <c r="AC51" s="8">
        <f t="shared" si="174"/>
        <v>0</v>
      </c>
      <c r="AD51" s="6">
        <v>0</v>
      </c>
      <c r="AE51" s="5">
        <v>0</v>
      </c>
      <c r="AF51" s="8">
        <f t="shared" si="174"/>
        <v>0</v>
      </c>
      <c r="AG51" s="6">
        <v>0</v>
      </c>
      <c r="AH51" s="5">
        <v>0</v>
      </c>
      <c r="AI51" s="8">
        <f t="shared" si="162"/>
        <v>0</v>
      </c>
      <c r="AJ51" s="6">
        <v>0</v>
      </c>
      <c r="AK51" s="5">
        <v>0</v>
      </c>
      <c r="AL51" s="8">
        <f t="shared" si="163"/>
        <v>0</v>
      </c>
      <c r="AM51" s="6">
        <v>0</v>
      </c>
      <c r="AN51" s="5">
        <v>0</v>
      </c>
      <c r="AO51" s="8">
        <f t="shared" si="174"/>
        <v>0</v>
      </c>
      <c r="AP51" s="6">
        <v>0</v>
      </c>
      <c r="AQ51" s="5">
        <v>0</v>
      </c>
      <c r="AR51" s="8">
        <f t="shared" si="174"/>
        <v>0</v>
      </c>
      <c r="AS51" s="6">
        <v>0</v>
      </c>
      <c r="AT51" s="5">
        <v>0</v>
      </c>
      <c r="AU51" s="8">
        <f t="shared" si="164"/>
        <v>0</v>
      </c>
      <c r="AV51" s="6">
        <v>0</v>
      </c>
      <c r="AW51" s="5">
        <v>0</v>
      </c>
      <c r="AX51" s="8">
        <f t="shared" si="174"/>
        <v>0</v>
      </c>
      <c r="AY51" s="6">
        <v>5942.8940000000002</v>
      </c>
      <c r="AZ51" s="5">
        <v>72267.240000000005</v>
      </c>
      <c r="BA51" s="8">
        <f t="shared" si="174"/>
        <v>12160.277467509937</v>
      </c>
      <c r="BB51" s="6">
        <v>0</v>
      </c>
      <c r="BC51" s="5">
        <v>0</v>
      </c>
      <c r="BD51" s="8">
        <f t="shared" si="174"/>
        <v>0</v>
      </c>
      <c r="BE51" s="6">
        <v>0</v>
      </c>
      <c r="BF51" s="5">
        <v>0</v>
      </c>
      <c r="BG51" s="8">
        <f t="shared" si="176"/>
        <v>0</v>
      </c>
      <c r="BH51" s="6">
        <v>0</v>
      </c>
      <c r="BI51" s="5">
        <v>0</v>
      </c>
      <c r="BJ51" s="8">
        <f t="shared" si="174"/>
        <v>0</v>
      </c>
      <c r="BK51" s="6">
        <v>0</v>
      </c>
      <c r="BL51" s="5">
        <v>0</v>
      </c>
      <c r="BM51" s="8">
        <f t="shared" si="174"/>
        <v>0</v>
      </c>
      <c r="BN51" s="6">
        <v>0</v>
      </c>
      <c r="BO51" s="5">
        <v>0</v>
      </c>
      <c r="BP51" s="8">
        <f t="shared" si="174"/>
        <v>0</v>
      </c>
      <c r="BQ51" s="6">
        <v>0</v>
      </c>
      <c r="BR51" s="5">
        <v>0</v>
      </c>
      <c r="BS51" s="8">
        <f t="shared" si="174"/>
        <v>0</v>
      </c>
      <c r="BT51" s="6">
        <v>0</v>
      </c>
      <c r="BU51" s="5">
        <v>0</v>
      </c>
      <c r="BV51" s="8">
        <f t="shared" si="174"/>
        <v>0</v>
      </c>
      <c r="BW51" s="6">
        <v>0</v>
      </c>
      <c r="BX51" s="5">
        <v>0</v>
      </c>
      <c r="BY51" s="8">
        <f t="shared" si="174"/>
        <v>0</v>
      </c>
      <c r="BZ51" s="6">
        <v>0</v>
      </c>
      <c r="CA51" s="5">
        <v>0</v>
      </c>
      <c r="CB51" s="8">
        <f t="shared" si="174"/>
        <v>0</v>
      </c>
      <c r="CC51" s="6">
        <v>1.69851</v>
      </c>
      <c r="CD51" s="5">
        <v>74.582999999999998</v>
      </c>
      <c r="CE51" s="8">
        <f t="shared" si="174"/>
        <v>43910.839500503389</v>
      </c>
      <c r="CF51" s="6">
        <v>0</v>
      </c>
      <c r="CG51" s="5">
        <v>0</v>
      </c>
      <c r="CH51" s="8">
        <f t="shared" si="174"/>
        <v>0</v>
      </c>
      <c r="CI51" s="6">
        <f t="shared" si="171"/>
        <v>16958.943370000001</v>
      </c>
      <c r="CJ51" s="8">
        <f t="shared" si="172"/>
        <v>217361.80300000004</v>
      </c>
    </row>
    <row r="52" spans="1:88" x14ac:dyDescent="0.3">
      <c r="A52" s="58">
        <v>2020</v>
      </c>
      <c r="B52" s="59" t="s">
        <v>9</v>
      </c>
      <c r="C52" s="6">
        <v>0</v>
      </c>
      <c r="D52" s="5">
        <v>0</v>
      </c>
      <c r="E52" s="8">
        <f t="shared" si="174"/>
        <v>0</v>
      </c>
      <c r="F52" s="6">
        <v>0</v>
      </c>
      <c r="G52" s="5">
        <v>0</v>
      </c>
      <c r="H52" s="8">
        <f t="shared" si="159"/>
        <v>0</v>
      </c>
      <c r="I52" s="6">
        <v>0</v>
      </c>
      <c r="J52" s="5">
        <v>0</v>
      </c>
      <c r="K52" s="8">
        <f t="shared" si="175"/>
        <v>0</v>
      </c>
      <c r="L52" s="66">
        <v>14701.482</v>
      </c>
      <c r="M52" s="67">
        <v>181387.742</v>
      </c>
      <c r="N52" s="8">
        <f t="shared" si="174"/>
        <v>12338.058299156506</v>
      </c>
      <c r="O52" s="6">
        <v>0</v>
      </c>
      <c r="P52" s="5">
        <v>0</v>
      </c>
      <c r="Q52" s="8">
        <f t="shared" si="161"/>
        <v>0</v>
      </c>
      <c r="R52" s="6">
        <v>0</v>
      </c>
      <c r="S52" s="5">
        <v>0</v>
      </c>
      <c r="T52" s="8">
        <f t="shared" si="174"/>
        <v>0</v>
      </c>
      <c r="U52" s="6">
        <v>0</v>
      </c>
      <c r="V52" s="5">
        <v>0</v>
      </c>
      <c r="W52" s="8">
        <f t="shared" si="174"/>
        <v>0</v>
      </c>
      <c r="X52" s="66">
        <v>0.37086000000000002</v>
      </c>
      <c r="Y52" s="67">
        <v>34.762999999999998</v>
      </c>
      <c r="Z52" s="8">
        <f t="shared" si="174"/>
        <v>93736.18076902334</v>
      </c>
      <c r="AA52" s="6">
        <v>0</v>
      </c>
      <c r="AB52" s="5">
        <v>0</v>
      </c>
      <c r="AC52" s="8">
        <f t="shared" si="174"/>
        <v>0</v>
      </c>
      <c r="AD52" s="6">
        <v>0</v>
      </c>
      <c r="AE52" s="5">
        <v>0</v>
      </c>
      <c r="AF52" s="8">
        <f t="shared" si="174"/>
        <v>0</v>
      </c>
      <c r="AG52" s="66">
        <v>0</v>
      </c>
      <c r="AH52" s="67">
        <v>0</v>
      </c>
      <c r="AI52" s="8">
        <f t="shared" si="162"/>
        <v>0</v>
      </c>
      <c r="AJ52" s="66">
        <v>0</v>
      </c>
      <c r="AK52" s="67">
        <v>0</v>
      </c>
      <c r="AL52" s="8">
        <f t="shared" si="163"/>
        <v>0</v>
      </c>
      <c r="AM52" s="66">
        <v>0.4</v>
      </c>
      <c r="AN52" s="67">
        <v>18.593</v>
      </c>
      <c r="AO52" s="8">
        <f t="shared" si="174"/>
        <v>46482.499999999993</v>
      </c>
      <c r="AP52" s="6">
        <v>0</v>
      </c>
      <c r="AQ52" s="5">
        <v>0</v>
      </c>
      <c r="AR52" s="8">
        <f t="shared" si="174"/>
        <v>0</v>
      </c>
      <c r="AS52" s="6">
        <v>0</v>
      </c>
      <c r="AT52" s="5">
        <v>0</v>
      </c>
      <c r="AU52" s="8">
        <f t="shared" si="164"/>
        <v>0</v>
      </c>
      <c r="AV52" s="6">
        <v>0</v>
      </c>
      <c r="AW52" s="5">
        <v>0</v>
      </c>
      <c r="AX52" s="8">
        <f t="shared" si="174"/>
        <v>0</v>
      </c>
      <c r="AY52" s="66">
        <v>5935.491</v>
      </c>
      <c r="AZ52" s="67">
        <v>81398.92</v>
      </c>
      <c r="BA52" s="8">
        <f t="shared" si="174"/>
        <v>13713.932006636014</v>
      </c>
      <c r="BB52" s="66">
        <v>8508.2839999999997</v>
      </c>
      <c r="BC52" s="67">
        <v>103237.69</v>
      </c>
      <c r="BD52" s="8">
        <f t="shared" si="174"/>
        <v>12133.785143984382</v>
      </c>
      <c r="BE52" s="6">
        <v>0</v>
      </c>
      <c r="BF52" s="5">
        <v>0</v>
      </c>
      <c r="BG52" s="8">
        <f t="shared" si="176"/>
        <v>0</v>
      </c>
      <c r="BH52" s="6">
        <v>0</v>
      </c>
      <c r="BI52" s="5">
        <v>0</v>
      </c>
      <c r="BJ52" s="8">
        <f t="shared" si="174"/>
        <v>0</v>
      </c>
      <c r="BK52" s="6">
        <v>0</v>
      </c>
      <c r="BL52" s="5">
        <v>0</v>
      </c>
      <c r="BM52" s="8">
        <f t="shared" si="174"/>
        <v>0</v>
      </c>
      <c r="BN52" s="6">
        <v>0</v>
      </c>
      <c r="BO52" s="5">
        <v>0</v>
      </c>
      <c r="BP52" s="8">
        <f t="shared" si="174"/>
        <v>0</v>
      </c>
      <c r="BQ52" s="6">
        <v>0</v>
      </c>
      <c r="BR52" s="5">
        <v>0</v>
      </c>
      <c r="BS52" s="8">
        <f t="shared" si="174"/>
        <v>0</v>
      </c>
      <c r="BT52" s="66">
        <v>47.9</v>
      </c>
      <c r="BU52" s="67">
        <v>758.67</v>
      </c>
      <c r="BV52" s="8">
        <f t="shared" si="174"/>
        <v>15838.622129436326</v>
      </c>
      <c r="BW52" s="6">
        <v>0</v>
      </c>
      <c r="BX52" s="5">
        <v>0</v>
      </c>
      <c r="BY52" s="8">
        <f t="shared" si="174"/>
        <v>0</v>
      </c>
      <c r="BZ52" s="6">
        <v>0</v>
      </c>
      <c r="CA52" s="5">
        <v>0</v>
      </c>
      <c r="CB52" s="8">
        <f t="shared" si="174"/>
        <v>0</v>
      </c>
      <c r="CC52" s="66">
        <v>0.76288</v>
      </c>
      <c r="CD52" s="67">
        <v>34.658999999999999</v>
      </c>
      <c r="CE52" s="8">
        <f t="shared" si="174"/>
        <v>45431.784815436236</v>
      </c>
      <c r="CF52" s="6">
        <v>0</v>
      </c>
      <c r="CG52" s="5">
        <v>0</v>
      </c>
      <c r="CH52" s="8">
        <f t="shared" si="174"/>
        <v>0</v>
      </c>
      <c r="CI52" s="6">
        <f t="shared" si="171"/>
        <v>29194.690739999998</v>
      </c>
      <c r="CJ52" s="8">
        <f t="shared" si="172"/>
        <v>366871.03699999995</v>
      </c>
    </row>
    <row r="53" spans="1:88" x14ac:dyDescent="0.3">
      <c r="A53" s="58">
        <v>2020</v>
      </c>
      <c r="B53" s="59" t="s">
        <v>10</v>
      </c>
      <c r="C53" s="6">
        <v>0</v>
      </c>
      <c r="D53" s="5">
        <v>0</v>
      </c>
      <c r="E53" s="8">
        <f t="shared" si="174"/>
        <v>0</v>
      </c>
      <c r="F53" s="6">
        <v>0</v>
      </c>
      <c r="G53" s="5">
        <v>0</v>
      </c>
      <c r="H53" s="8">
        <f t="shared" si="159"/>
        <v>0</v>
      </c>
      <c r="I53" s="6">
        <v>0</v>
      </c>
      <c r="J53" s="5">
        <v>0</v>
      </c>
      <c r="K53" s="8">
        <f t="shared" si="175"/>
        <v>0</v>
      </c>
      <c r="L53" s="68">
        <v>9582.5069999999996</v>
      </c>
      <c r="M53" s="69">
        <v>128053.68399999999</v>
      </c>
      <c r="N53" s="8">
        <f t="shared" si="174"/>
        <v>13363.275810808174</v>
      </c>
      <c r="O53" s="6">
        <v>0</v>
      </c>
      <c r="P53" s="5">
        <v>0</v>
      </c>
      <c r="Q53" s="8">
        <f t="shared" si="161"/>
        <v>0</v>
      </c>
      <c r="R53" s="6">
        <v>0</v>
      </c>
      <c r="S53" s="5">
        <v>0</v>
      </c>
      <c r="T53" s="8">
        <f t="shared" si="174"/>
        <v>0</v>
      </c>
      <c r="U53" s="6">
        <v>0</v>
      </c>
      <c r="V53" s="5">
        <v>0</v>
      </c>
      <c r="W53" s="8">
        <f t="shared" si="174"/>
        <v>0</v>
      </c>
      <c r="X53" s="6">
        <v>0</v>
      </c>
      <c r="Y53" s="5">
        <v>0</v>
      </c>
      <c r="Z53" s="8">
        <f t="shared" si="174"/>
        <v>0</v>
      </c>
      <c r="AA53" s="6">
        <v>0</v>
      </c>
      <c r="AB53" s="5">
        <v>0</v>
      </c>
      <c r="AC53" s="8">
        <f t="shared" si="174"/>
        <v>0</v>
      </c>
      <c r="AD53" s="6">
        <v>0</v>
      </c>
      <c r="AE53" s="5">
        <v>0</v>
      </c>
      <c r="AF53" s="8">
        <f t="shared" si="174"/>
        <v>0</v>
      </c>
      <c r="AG53" s="6">
        <v>0</v>
      </c>
      <c r="AH53" s="5">
        <v>0</v>
      </c>
      <c r="AI53" s="8">
        <f t="shared" si="162"/>
        <v>0</v>
      </c>
      <c r="AJ53" s="6">
        <v>0</v>
      </c>
      <c r="AK53" s="5">
        <v>0</v>
      </c>
      <c r="AL53" s="8">
        <f t="shared" si="163"/>
        <v>0</v>
      </c>
      <c r="AM53" s="6">
        <v>0</v>
      </c>
      <c r="AN53" s="5">
        <v>0</v>
      </c>
      <c r="AO53" s="8">
        <f t="shared" si="174"/>
        <v>0</v>
      </c>
      <c r="AP53" s="6">
        <v>0</v>
      </c>
      <c r="AQ53" s="5">
        <v>0</v>
      </c>
      <c r="AR53" s="8">
        <f t="shared" si="174"/>
        <v>0</v>
      </c>
      <c r="AS53" s="6">
        <v>0</v>
      </c>
      <c r="AT53" s="5">
        <v>0</v>
      </c>
      <c r="AU53" s="8">
        <f t="shared" si="164"/>
        <v>0</v>
      </c>
      <c r="AV53" s="68">
        <v>5993.6049999999996</v>
      </c>
      <c r="AW53" s="69">
        <v>69997.418000000005</v>
      </c>
      <c r="AX53" s="8">
        <f t="shared" si="174"/>
        <v>11678.683863884926</v>
      </c>
      <c r="AY53" s="6">
        <v>0</v>
      </c>
      <c r="AZ53" s="5">
        <v>0</v>
      </c>
      <c r="BA53" s="8">
        <f t="shared" si="174"/>
        <v>0</v>
      </c>
      <c r="BB53" s="68">
        <v>88.32</v>
      </c>
      <c r="BC53" s="69">
        <v>1690.5060000000001</v>
      </c>
      <c r="BD53" s="8">
        <f t="shared" si="174"/>
        <v>19140.692934782612</v>
      </c>
      <c r="BE53" s="6">
        <v>0</v>
      </c>
      <c r="BF53" s="5">
        <v>0</v>
      </c>
      <c r="BG53" s="8">
        <f t="shared" si="176"/>
        <v>0</v>
      </c>
      <c r="BH53" s="6">
        <v>0</v>
      </c>
      <c r="BI53" s="5">
        <v>0</v>
      </c>
      <c r="BJ53" s="8">
        <f t="shared" si="174"/>
        <v>0</v>
      </c>
      <c r="BK53" s="6">
        <v>0</v>
      </c>
      <c r="BL53" s="5">
        <v>0</v>
      </c>
      <c r="BM53" s="8">
        <f t="shared" si="174"/>
        <v>0</v>
      </c>
      <c r="BN53" s="6">
        <v>0</v>
      </c>
      <c r="BO53" s="5">
        <v>0</v>
      </c>
      <c r="BP53" s="8">
        <f t="shared" si="174"/>
        <v>0</v>
      </c>
      <c r="BQ53" s="6">
        <v>0</v>
      </c>
      <c r="BR53" s="5">
        <v>0</v>
      </c>
      <c r="BS53" s="8">
        <f t="shared" si="174"/>
        <v>0</v>
      </c>
      <c r="BT53" s="68">
        <v>71.989999999999995</v>
      </c>
      <c r="BU53" s="69">
        <v>1093.027</v>
      </c>
      <c r="BV53" s="8">
        <f t="shared" si="174"/>
        <v>15183.03931101542</v>
      </c>
      <c r="BW53" s="6">
        <v>0</v>
      </c>
      <c r="BX53" s="5">
        <v>0</v>
      </c>
      <c r="BY53" s="8">
        <f t="shared" si="174"/>
        <v>0</v>
      </c>
      <c r="BZ53" s="6">
        <v>0</v>
      </c>
      <c r="CA53" s="5">
        <v>0</v>
      </c>
      <c r="CB53" s="8">
        <f t="shared" si="174"/>
        <v>0</v>
      </c>
      <c r="CC53" s="68">
        <v>1.33358</v>
      </c>
      <c r="CD53" s="69">
        <v>58.372999999999998</v>
      </c>
      <c r="CE53" s="8">
        <f t="shared" si="174"/>
        <v>43771.652244334793</v>
      </c>
      <c r="CF53" s="6">
        <v>0</v>
      </c>
      <c r="CG53" s="5">
        <v>0</v>
      </c>
      <c r="CH53" s="8">
        <f t="shared" si="174"/>
        <v>0</v>
      </c>
      <c r="CI53" s="6">
        <f t="shared" si="171"/>
        <v>15737.755579999999</v>
      </c>
      <c r="CJ53" s="8">
        <f t="shared" si="172"/>
        <v>200893.008</v>
      </c>
    </row>
    <row r="54" spans="1:88" x14ac:dyDescent="0.3">
      <c r="A54" s="58">
        <v>2020</v>
      </c>
      <c r="B54" s="59" t="s">
        <v>11</v>
      </c>
      <c r="C54" s="6">
        <v>0</v>
      </c>
      <c r="D54" s="5">
        <v>0</v>
      </c>
      <c r="E54" s="8">
        <f t="shared" si="174"/>
        <v>0</v>
      </c>
      <c r="F54" s="6">
        <v>0</v>
      </c>
      <c r="G54" s="5">
        <v>0</v>
      </c>
      <c r="H54" s="8">
        <f t="shared" si="159"/>
        <v>0</v>
      </c>
      <c r="I54" s="6">
        <v>0</v>
      </c>
      <c r="J54" s="5">
        <v>0</v>
      </c>
      <c r="K54" s="8">
        <f t="shared" si="175"/>
        <v>0</v>
      </c>
      <c r="L54" s="6">
        <v>0</v>
      </c>
      <c r="M54" s="5">
        <v>0</v>
      </c>
      <c r="N54" s="8">
        <f t="shared" si="174"/>
        <v>0</v>
      </c>
      <c r="O54" s="6">
        <v>0</v>
      </c>
      <c r="P54" s="5">
        <v>0</v>
      </c>
      <c r="Q54" s="8">
        <f t="shared" si="161"/>
        <v>0</v>
      </c>
      <c r="R54" s="6">
        <v>0</v>
      </c>
      <c r="S54" s="5">
        <v>0</v>
      </c>
      <c r="T54" s="8">
        <f t="shared" si="174"/>
        <v>0</v>
      </c>
      <c r="U54" s="6">
        <v>0</v>
      </c>
      <c r="V54" s="5">
        <v>0</v>
      </c>
      <c r="W54" s="8">
        <f t="shared" si="174"/>
        <v>0</v>
      </c>
      <c r="X54" s="7">
        <v>0.74199999999999999</v>
      </c>
      <c r="Y54" s="70">
        <v>58.926000000000002</v>
      </c>
      <c r="Z54" s="8">
        <f t="shared" si="174"/>
        <v>79415.094339622636</v>
      </c>
      <c r="AA54" s="6">
        <v>0</v>
      </c>
      <c r="AB54" s="5">
        <v>0</v>
      </c>
      <c r="AC54" s="8">
        <f t="shared" si="174"/>
        <v>0</v>
      </c>
      <c r="AD54" s="6">
        <v>0</v>
      </c>
      <c r="AE54" s="5">
        <v>0</v>
      </c>
      <c r="AF54" s="8">
        <f t="shared" si="174"/>
        <v>0</v>
      </c>
      <c r="AG54" s="6">
        <v>0</v>
      </c>
      <c r="AH54" s="5">
        <v>0</v>
      </c>
      <c r="AI54" s="8">
        <f t="shared" si="162"/>
        <v>0</v>
      </c>
      <c r="AJ54" s="6">
        <v>0</v>
      </c>
      <c r="AK54" s="5">
        <v>0</v>
      </c>
      <c r="AL54" s="8">
        <f t="shared" si="163"/>
        <v>0</v>
      </c>
      <c r="AM54" s="6">
        <v>0</v>
      </c>
      <c r="AN54" s="5">
        <v>0</v>
      </c>
      <c r="AO54" s="8">
        <f t="shared" si="174"/>
        <v>0</v>
      </c>
      <c r="AP54" s="6">
        <v>0</v>
      </c>
      <c r="AQ54" s="5">
        <v>0</v>
      </c>
      <c r="AR54" s="8">
        <f t="shared" si="174"/>
        <v>0</v>
      </c>
      <c r="AS54" s="6">
        <v>0</v>
      </c>
      <c r="AT54" s="5">
        <v>0</v>
      </c>
      <c r="AU54" s="8">
        <f t="shared" si="164"/>
        <v>0</v>
      </c>
      <c r="AV54" s="6">
        <v>0</v>
      </c>
      <c r="AW54" s="5">
        <v>0</v>
      </c>
      <c r="AX54" s="8">
        <f t="shared" si="174"/>
        <v>0</v>
      </c>
      <c r="AY54" s="7">
        <v>17993.688999999998</v>
      </c>
      <c r="AZ54" s="70">
        <v>211809.16899999999</v>
      </c>
      <c r="BA54" s="8">
        <f t="shared" si="174"/>
        <v>11771.303205251575</v>
      </c>
      <c r="BB54" s="6">
        <v>0</v>
      </c>
      <c r="BC54" s="5">
        <v>0</v>
      </c>
      <c r="BD54" s="8">
        <f t="shared" si="174"/>
        <v>0</v>
      </c>
      <c r="BE54" s="6">
        <v>1.477E-2</v>
      </c>
      <c r="BF54" s="5">
        <v>2.85</v>
      </c>
      <c r="BG54" s="8">
        <f t="shared" si="176"/>
        <v>192958.70006770483</v>
      </c>
      <c r="BH54" s="6">
        <v>0</v>
      </c>
      <c r="BI54" s="5">
        <v>0</v>
      </c>
      <c r="BJ54" s="8">
        <f t="shared" si="174"/>
        <v>0</v>
      </c>
      <c r="BK54" s="6">
        <v>0</v>
      </c>
      <c r="BL54" s="5">
        <v>0</v>
      </c>
      <c r="BM54" s="8">
        <f t="shared" si="174"/>
        <v>0</v>
      </c>
      <c r="BN54" s="6">
        <v>0</v>
      </c>
      <c r="BO54" s="5">
        <v>0</v>
      </c>
      <c r="BP54" s="8">
        <f t="shared" si="174"/>
        <v>0</v>
      </c>
      <c r="BQ54" s="6">
        <v>0</v>
      </c>
      <c r="BR54" s="5">
        <v>0</v>
      </c>
      <c r="BS54" s="8">
        <f t="shared" si="174"/>
        <v>0</v>
      </c>
      <c r="BT54" s="6">
        <v>0</v>
      </c>
      <c r="BU54" s="5">
        <v>0</v>
      </c>
      <c r="BV54" s="8">
        <f t="shared" si="174"/>
        <v>0</v>
      </c>
      <c r="BW54" s="6">
        <v>0</v>
      </c>
      <c r="BX54" s="5">
        <v>0</v>
      </c>
      <c r="BY54" s="8">
        <f t="shared" si="174"/>
        <v>0</v>
      </c>
      <c r="BZ54" s="6">
        <v>0</v>
      </c>
      <c r="CA54" s="5">
        <v>0</v>
      </c>
      <c r="CB54" s="8">
        <f t="shared" si="174"/>
        <v>0</v>
      </c>
      <c r="CC54" s="6">
        <v>0</v>
      </c>
      <c r="CD54" s="5">
        <v>0</v>
      </c>
      <c r="CE54" s="8">
        <f t="shared" si="174"/>
        <v>0</v>
      </c>
      <c r="CF54" s="6">
        <v>0</v>
      </c>
      <c r="CG54" s="5">
        <v>0</v>
      </c>
      <c r="CH54" s="8">
        <f t="shared" si="174"/>
        <v>0</v>
      </c>
      <c r="CI54" s="6">
        <f>C54+L54+AD54+AM54+AV54+AY54+BB54+BK54+X54+F54+BN54+BZ54+CC54+AP54+U54+CF54+R54+BT54+BW54+BQ54+AA54+BH54+BE54</f>
        <v>17994.445769999998</v>
      </c>
      <c r="CJ54" s="8">
        <f>D54+M54+AE54+AN54+AW54+AZ54+BC54+BL54+Y54+G54+BO54+CA54+CD54+AQ54+V54+CG54+S54+BU54+BX54+BR54+AB54+BI54+BF54</f>
        <v>211870.94500000001</v>
      </c>
    </row>
    <row r="55" spans="1:88" x14ac:dyDescent="0.3">
      <c r="A55" s="58">
        <v>2020</v>
      </c>
      <c r="B55" s="8" t="s">
        <v>12</v>
      </c>
      <c r="C55" s="6">
        <v>0</v>
      </c>
      <c r="D55" s="5">
        <v>0</v>
      </c>
      <c r="E55" s="8">
        <f t="shared" si="174"/>
        <v>0</v>
      </c>
      <c r="F55" s="6">
        <v>0</v>
      </c>
      <c r="G55" s="5">
        <v>0</v>
      </c>
      <c r="H55" s="8">
        <f t="shared" si="159"/>
        <v>0</v>
      </c>
      <c r="I55" s="6">
        <v>0</v>
      </c>
      <c r="J55" s="5">
        <v>0</v>
      </c>
      <c r="K55" s="8">
        <f t="shared" si="175"/>
        <v>0</v>
      </c>
      <c r="L55" s="68">
        <v>12012.914000000001</v>
      </c>
      <c r="M55" s="69">
        <v>209655.44500000001</v>
      </c>
      <c r="N55" s="8">
        <f t="shared" si="174"/>
        <v>17452.505278902354</v>
      </c>
      <c r="O55" s="6">
        <v>0</v>
      </c>
      <c r="P55" s="5">
        <v>0</v>
      </c>
      <c r="Q55" s="8">
        <f t="shared" si="161"/>
        <v>0</v>
      </c>
      <c r="R55" s="6">
        <v>0</v>
      </c>
      <c r="S55" s="5">
        <v>0</v>
      </c>
      <c r="T55" s="8">
        <f t="shared" si="174"/>
        <v>0</v>
      </c>
      <c r="U55" s="6">
        <v>0</v>
      </c>
      <c r="V55" s="5">
        <v>0</v>
      </c>
      <c r="W55" s="8">
        <f t="shared" si="174"/>
        <v>0</v>
      </c>
      <c r="X55" s="68">
        <v>0.371</v>
      </c>
      <c r="Y55" s="69">
        <v>34.356000000000002</v>
      </c>
      <c r="Z55" s="8">
        <f t="shared" si="174"/>
        <v>92603.773584905663</v>
      </c>
      <c r="AA55" s="6">
        <v>0</v>
      </c>
      <c r="AB55" s="5">
        <v>0</v>
      </c>
      <c r="AC55" s="8">
        <f t="shared" si="174"/>
        <v>0</v>
      </c>
      <c r="AD55" s="6">
        <v>0</v>
      </c>
      <c r="AE55" s="5">
        <v>0</v>
      </c>
      <c r="AF55" s="8">
        <f t="shared" si="174"/>
        <v>0</v>
      </c>
      <c r="AG55" s="6">
        <v>0</v>
      </c>
      <c r="AH55" s="5">
        <v>0</v>
      </c>
      <c r="AI55" s="8">
        <f t="shared" si="162"/>
        <v>0</v>
      </c>
      <c r="AJ55" s="6">
        <v>0</v>
      </c>
      <c r="AK55" s="5">
        <v>0</v>
      </c>
      <c r="AL55" s="8">
        <f t="shared" si="163"/>
        <v>0</v>
      </c>
      <c r="AM55" s="6">
        <v>0</v>
      </c>
      <c r="AN55" s="5">
        <v>0</v>
      </c>
      <c r="AO55" s="8">
        <f t="shared" si="174"/>
        <v>0</v>
      </c>
      <c r="AP55" s="6">
        <v>0</v>
      </c>
      <c r="AQ55" s="5">
        <v>0</v>
      </c>
      <c r="AR55" s="8">
        <f t="shared" si="174"/>
        <v>0</v>
      </c>
      <c r="AS55" s="6">
        <v>0</v>
      </c>
      <c r="AT55" s="5">
        <v>0</v>
      </c>
      <c r="AU55" s="8">
        <f t="shared" si="164"/>
        <v>0</v>
      </c>
      <c r="AV55" s="6">
        <v>0</v>
      </c>
      <c r="AW55" s="5">
        <v>0</v>
      </c>
      <c r="AX55" s="8">
        <f t="shared" si="174"/>
        <v>0</v>
      </c>
      <c r="AY55" s="6">
        <v>0</v>
      </c>
      <c r="AZ55" s="5">
        <v>0</v>
      </c>
      <c r="BA55" s="8">
        <f t="shared" si="174"/>
        <v>0</v>
      </c>
      <c r="BB55" s="68">
        <v>46.36</v>
      </c>
      <c r="BC55" s="69">
        <v>1169.4079999999999</v>
      </c>
      <c r="BD55" s="8">
        <f t="shared" si="174"/>
        <v>25224.503882657464</v>
      </c>
      <c r="BE55" s="6">
        <v>0</v>
      </c>
      <c r="BF55" s="5">
        <v>0</v>
      </c>
      <c r="BG55" s="8">
        <f t="shared" si="176"/>
        <v>0</v>
      </c>
      <c r="BH55" s="6">
        <v>0</v>
      </c>
      <c r="BI55" s="5">
        <v>0</v>
      </c>
      <c r="BJ55" s="8">
        <f t="shared" si="174"/>
        <v>0</v>
      </c>
      <c r="BK55" s="6">
        <v>0</v>
      </c>
      <c r="BL55" s="5">
        <v>0</v>
      </c>
      <c r="BM55" s="8">
        <f t="shared" si="174"/>
        <v>0</v>
      </c>
      <c r="BN55" s="6">
        <v>0</v>
      </c>
      <c r="BO55" s="5">
        <v>0</v>
      </c>
      <c r="BP55" s="8">
        <f t="shared" si="174"/>
        <v>0</v>
      </c>
      <c r="BQ55" s="6">
        <v>0</v>
      </c>
      <c r="BR55" s="5">
        <v>0</v>
      </c>
      <c r="BS55" s="8">
        <f t="shared" si="174"/>
        <v>0</v>
      </c>
      <c r="BT55" s="68">
        <v>95.96</v>
      </c>
      <c r="BU55" s="69">
        <v>1498.6790000000001</v>
      </c>
      <c r="BV55" s="8">
        <f t="shared" si="174"/>
        <v>15617.746977907464</v>
      </c>
      <c r="BW55" s="6">
        <v>0</v>
      </c>
      <c r="BX55" s="5">
        <v>0</v>
      </c>
      <c r="BY55" s="8">
        <f t="shared" si="174"/>
        <v>0</v>
      </c>
      <c r="BZ55" s="6">
        <v>0</v>
      </c>
      <c r="CA55" s="5">
        <v>0</v>
      </c>
      <c r="CB55" s="8">
        <f t="shared" si="174"/>
        <v>0</v>
      </c>
      <c r="CC55" s="6">
        <v>0</v>
      </c>
      <c r="CD55" s="5">
        <v>0</v>
      </c>
      <c r="CE55" s="8">
        <f t="shared" si="174"/>
        <v>0</v>
      </c>
      <c r="CF55" s="6">
        <v>0</v>
      </c>
      <c r="CG55" s="5">
        <v>0</v>
      </c>
      <c r="CH55" s="8">
        <f t="shared" si="174"/>
        <v>0</v>
      </c>
      <c r="CI55" s="6">
        <f t="shared" ref="CI55:CI57" si="177">C55+L55+AD55+AM55+AV55+AY55+BB55+BK55+X55+F55+BN55+BZ55+CC55+AP55+U55+CF55+R55+BT55+BW55+BQ55+AA55+BH55+BE55</f>
        <v>12155.605</v>
      </c>
      <c r="CJ55" s="8">
        <f t="shared" ref="CJ55:CJ57" si="178">D55+M55+AE55+AN55+AW55+AZ55+BC55+BL55+Y55+G55+BO55+CA55+CD55+AQ55+V55+CG55+S55+BU55+BX55+BR55+AB55+BI55+BF55</f>
        <v>212357.88800000001</v>
      </c>
    </row>
    <row r="56" spans="1:88" x14ac:dyDescent="0.3">
      <c r="A56" s="58">
        <v>2020</v>
      </c>
      <c r="B56" s="59" t="s">
        <v>13</v>
      </c>
      <c r="C56" s="6">
        <v>0</v>
      </c>
      <c r="D56" s="5">
        <v>0</v>
      </c>
      <c r="E56" s="8">
        <f t="shared" si="174"/>
        <v>0</v>
      </c>
      <c r="F56" s="6">
        <v>0</v>
      </c>
      <c r="G56" s="5">
        <v>0</v>
      </c>
      <c r="H56" s="8">
        <f t="shared" si="159"/>
        <v>0</v>
      </c>
      <c r="I56" s="6">
        <v>0</v>
      </c>
      <c r="J56" s="5">
        <v>0</v>
      </c>
      <c r="K56" s="8">
        <f t="shared" si="175"/>
        <v>0</v>
      </c>
      <c r="L56" s="71">
        <v>4004.375</v>
      </c>
      <c r="M56" s="5">
        <v>62014.218000000001</v>
      </c>
      <c r="N56" s="8">
        <f t="shared" si="174"/>
        <v>15486.616013734978</v>
      </c>
      <c r="O56" s="6">
        <v>0</v>
      </c>
      <c r="P56" s="5">
        <v>0</v>
      </c>
      <c r="Q56" s="8">
        <f t="shared" si="161"/>
        <v>0</v>
      </c>
      <c r="R56" s="6">
        <v>0</v>
      </c>
      <c r="S56" s="5">
        <v>0</v>
      </c>
      <c r="T56" s="8">
        <f t="shared" si="174"/>
        <v>0</v>
      </c>
      <c r="U56" s="6">
        <v>0</v>
      </c>
      <c r="V56" s="5">
        <v>0</v>
      </c>
      <c r="W56" s="8">
        <f t="shared" si="174"/>
        <v>0</v>
      </c>
      <c r="X56" s="6">
        <v>0</v>
      </c>
      <c r="Y56" s="5">
        <v>0</v>
      </c>
      <c r="Z56" s="8">
        <f t="shared" si="174"/>
        <v>0</v>
      </c>
      <c r="AA56" s="6">
        <v>0</v>
      </c>
      <c r="AB56" s="5">
        <v>0</v>
      </c>
      <c r="AC56" s="8">
        <f t="shared" si="174"/>
        <v>0</v>
      </c>
      <c r="AD56" s="6">
        <v>0</v>
      </c>
      <c r="AE56" s="5">
        <v>0</v>
      </c>
      <c r="AF56" s="8">
        <f t="shared" si="174"/>
        <v>0</v>
      </c>
      <c r="AG56" s="6">
        <v>0</v>
      </c>
      <c r="AH56" s="5">
        <v>0</v>
      </c>
      <c r="AI56" s="8">
        <f t="shared" si="162"/>
        <v>0</v>
      </c>
      <c r="AJ56" s="6">
        <v>0</v>
      </c>
      <c r="AK56" s="5">
        <v>0</v>
      </c>
      <c r="AL56" s="8">
        <f t="shared" si="163"/>
        <v>0</v>
      </c>
      <c r="AM56" s="6">
        <v>0</v>
      </c>
      <c r="AN56" s="5">
        <v>0</v>
      </c>
      <c r="AO56" s="8">
        <f t="shared" si="174"/>
        <v>0</v>
      </c>
      <c r="AP56" s="6">
        <v>0</v>
      </c>
      <c r="AQ56" s="5">
        <v>0</v>
      </c>
      <c r="AR56" s="8">
        <f t="shared" si="174"/>
        <v>0</v>
      </c>
      <c r="AS56" s="6">
        <v>0</v>
      </c>
      <c r="AT56" s="5">
        <v>0</v>
      </c>
      <c r="AU56" s="8">
        <f t="shared" si="164"/>
        <v>0</v>
      </c>
      <c r="AV56" s="6">
        <v>0</v>
      </c>
      <c r="AW56" s="5">
        <v>0</v>
      </c>
      <c r="AX56" s="8">
        <f t="shared" si="174"/>
        <v>0</v>
      </c>
      <c r="AY56" s="6">
        <v>0</v>
      </c>
      <c r="AZ56" s="5">
        <v>0</v>
      </c>
      <c r="BA56" s="8">
        <f t="shared" si="174"/>
        <v>0</v>
      </c>
      <c r="BB56" s="6">
        <v>0</v>
      </c>
      <c r="BC56" s="5">
        <v>0</v>
      </c>
      <c r="BD56" s="8">
        <f t="shared" si="174"/>
        <v>0</v>
      </c>
      <c r="BE56" s="6">
        <v>0</v>
      </c>
      <c r="BF56" s="5">
        <v>0</v>
      </c>
      <c r="BG56" s="8">
        <f t="shared" si="176"/>
        <v>0</v>
      </c>
      <c r="BH56" s="6">
        <v>0</v>
      </c>
      <c r="BI56" s="5">
        <v>0</v>
      </c>
      <c r="BJ56" s="8">
        <f t="shared" si="174"/>
        <v>0</v>
      </c>
      <c r="BK56" s="6">
        <v>0</v>
      </c>
      <c r="BL56" s="5">
        <v>0</v>
      </c>
      <c r="BM56" s="8">
        <f t="shared" si="174"/>
        <v>0</v>
      </c>
      <c r="BN56" s="6">
        <v>0</v>
      </c>
      <c r="BO56" s="5">
        <v>0</v>
      </c>
      <c r="BP56" s="8">
        <f t="shared" si="174"/>
        <v>0</v>
      </c>
      <c r="BQ56" s="6">
        <v>0</v>
      </c>
      <c r="BR56" s="5">
        <v>0</v>
      </c>
      <c r="BS56" s="8">
        <f t="shared" si="174"/>
        <v>0</v>
      </c>
      <c r="BT56" s="6">
        <v>0</v>
      </c>
      <c r="BU56" s="5">
        <v>0</v>
      </c>
      <c r="BV56" s="8">
        <f t="shared" si="174"/>
        <v>0</v>
      </c>
      <c r="BW56" s="6">
        <v>0</v>
      </c>
      <c r="BX56" s="5">
        <v>0</v>
      </c>
      <c r="BY56" s="8">
        <f t="shared" si="174"/>
        <v>0</v>
      </c>
      <c r="BZ56" s="71">
        <v>1.087</v>
      </c>
      <c r="CA56" s="5">
        <v>76.632999999999996</v>
      </c>
      <c r="CB56" s="8">
        <f t="shared" si="174"/>
        <v>70499.540018399261</v>
      </c>
      <c r="CC56" s="71">
        <v>2.8576599999999996</v>
      </c>
      <c r="CD56" s="5">
        <v>119.31</v>
      </c>
      <c r="CE56" s="8">
        <f t="shared" si="174"/>
        <v>41750.943079302648</v>
      </c>
      <c r="CF56" s="6">
        <v>0</v>
      </c>
      <c r="CG56" s="5">
        <v>0</v>
      </c>
      <c r="CH56" s="8">
        <f t="shared" si="174"/>
        <v>0</v>
      </c>
      <c r="CI56" s="6">
        <f t="shared" si="177"/>
        <v>4008.3196600000001</v>
      </c>
      <c r="CJ56" s="8">
        <f t="shared" si="178"/>
        <v>62210.161</v>
      </c>
    </row>
    <row r="57" spans="1:88" ht="15" thickBot="1" x14ac:dyDescent="0.35">
      <c r="A57" s="46"/>
      <c r="B57" s="60" t="s">
        <v>14</v>
      </c>
      <c r="C57" s="30">
        <f t="shared" ref="C57:D57" si="179">SUM(C45:C56)</f>
        <v>2865.4949999999999</v>
      </c>
      <c r="D57" s="29">
        <f t="shared" si="179"/>
        <v>37019.095000000001</v>
      </c>
      <c r="E57" s="31"/>
      <c r="F57" s="30">
        <f t="shared" ref="F57:G57" si="180">SUM(F45:F56)</f>
        <v>0</v>
      </c>
      <c r="G57" s="29">
        <f t="shared" si="180"/>
        <v>0</v>
      </c>
      <c r="H57" s="31"/>
      <c r="I57" s="30">
        <f t="shared" ref="I57:J57" si="181">SUM(I45:I56)</f>
        <v>0</v>
      </c>
      <c r="J57" s="29">
        <f t="shared" si="181"/>
        <v>0</v>
      </c>
      <c r="K57" s="31"/>
      <c r="L57" s="30">
        <f t="shared" ref="L57:M57" si="182">SUM(L45:L56)</f>
        <v>102303.595</v>
      </c>
      <c r="M57" s="29">
        <f t="shared" si="182"/>
        <v>1325489.5620000002</v>
      </c>
      <c r="N57" s="31"/>
      <c r="O57" s="30">
        <f t="shared" ref="O57:P57" si="183">SUM(O45:O56)</f>
        <v>0</v>
      </c>
      <c r="P57" s="29">
        <f t="shared" si="183"/>
        <v>0</v>
      </c>
      <c r="Q57" s="31"/>
      <c r="R57" s="30">
        <f t="shared" ref="R57:S57" si="184">SUM(R45:R56)</f>
        <v>0</v>
      </c>
      <c r="S57" s="29">
        <f t="shared" si="184"/>
        <v>0</v>
      </c>
      <c r="T57" s="31"/>
      <c r="U57" s="30">
        <f t="shared" ref="U57:V57" si="185">SUM(U45:U56)</f>
        <v>0</v>
      </c>
      <c r="V57" s="29">
        <f t="shared" si="185"/>
        <v>0</v>
      </c>
      <c r="W57" s="31"/>
      <c r="X57" s="30">
        <f t="shared" ref="X57:Y57" si="186">SUM(X45:X56)</f>
        <v>2.4156200000000001</v>
      </c>
      <c r="Y57" s="29">
        <f t="shared" si="186"/>
        <v>195.47399999999999</v>
      </c>
      <c r="Z57" s="31"/>
      <c r="AA57" s="30">
        <f t="shared" ref="AA57:AB57" si="187">SUM(AA45:AA56)</f>
        <v>0</v>
      </c>
      <c r="AB57" s="29">
        <f t="shared" si="187"/>
        <v>0</v>
      </c>
      <c r="AC57" s="31"/>
      <c r="AD57" s="30">
        <f t="shared" ref="AD57:AE57" si="188">SUM(AD45:AD56)</f>
        <v>0</v>
      </c>
      <c r="AE57" s="29">
        <f t="shared" si="188"/>
        <v>0</v>
      </c>
      <c r="AF57" s="31"/>
      <c r="AG57" s="30">
        <f t="shared" ref="AG57:AH57" si="189">SUM(AG45:AG56)</f>
        <v>0</v>
      </c>
      <c r="AH57" s="29">
        <f t="shared" si="189"/>
        <v>0</v>
      </c>
      <c r="AI57" s="31"/>
      <c r="AJ57" s="30">
        <f t="shared" ref="AJ57:AK57" si="190">SUM(AJ45:AJ56)</f>
        <v>0</v>
      </c>
      <c r="AK57" s="29">
        <f t="shared" si="190"/>
        <v>0</v>
      </c>
      <c r="AL57" s="31"/>
      <c r="AM57" s="30">
        <f t="shared" ref="AM57:AN57" si="191">SUM(AM45:AM56)</f>
        <v>4988.1589999999997</v>
      </c>
      <c r="AN57" s="29">
        <f t="shared" si="191"/>
        <v>74639.294999999984</v>
      </c>
      <c r="AO57" s="31"/>
      <c r="AP57" s="30">
        <f t="shared" ref="AP57:AQ57" si="192">SUM(AP45:AP56)</f>
        <v>0</v>
      </c>
      <c r="AQ57" s="29">
        <f t="shared" si="192"/>
        <v>0</v>
      </c>
      <c r="AR57" s="31"/>
      <c r="AS57" s="30">
        <f t="shared" ref="AS57:AT57" si="193">SUM(AS45:AS56)</f>
        <v>0</v>
      </c>
      <c r="AT57" s="29">
        <f t="shared" si="193"/>
        <v>0</v>
      </c>
      <c r="AU57" s="31"/>
      <c r="AV57" s="30">
        <f t="shared" ref="AV57:AW57" si="194">SUM(AV45:AV56)</f>
        <v>16061.031999999999</v>
      </c>
      <c r="AW57" s="29">
        <f t="shared" si="194"/>
        <v>186525.52799999999</v>
      </c>
      <c r="AX57" s="31"/>
      <c r="AY57" s="30">
        <f t="shared" ref="AY57:AZ57" si="195">SUM(AY45:AY56)</f>
        <v>107163.546</v>
      </c>
      <c r="AZ57" s="29">
        <f t="shared" si="195"/>
        <v>664919.17200000002</v>
      </c>
      <c r="BA57" s="31"/>
      <c r="BB57" s="30">
        <f t="shared" ref="BB57:BC57" si="196">SUM(BB45:BB56)</f>
        <v>13655.178</v>
      </c>
      <c r="BC57" s="29">
        <f t="shared" si="196"/>
        <v>160567.69</v>
      </c>
      <c r="BD57" s="31"/>
      <c r="BE57" s="30">
        <f t="shared" ref="BE57:BF57" si="197">SUM(BE45:BE56)</f>
        <v>1.477E-2</v>
      </c>
      <c r="BF57" s="29">
        <f t="shared" si="197"/>
        <v>2.85</v>
      </c>
      <c r="BG57" s="31"/>
      <c r="BH57" s="30">
        <f t="shared" ref="BH57:BI57" si="198">SUM(BH45:BH56)</f>
        <v>5.0000000000000001E-3</v>
      </c>
      <c r="BI57" s="29">
        <f t="shared" si="198"/>
        <v>0.19800000000000001</v>
      </c>
      <c r="BJ57" s="31"/>
      <c r="BK57" s="30">
        <f t="shared" ref="BK57:BL57" si="199">SUM(BK45:BK56)</f>
        <v>0</v>
      </c>
      <c r="BL57" s="29">
        <f t="shared" si="199"/>
        <v>0</v>
      </c>
      <c r="BM57" s="31"/>
      <c r="BN57" s="30">
        <f t="shared" ref="BN57:BO57" si="200">SUM(BN45:BN56)</f>
        <v>0</v>
      </c>
      <c r="BO57" s="29">
        <f t="shared" si="200"/>
        <v>0</v>
      </c>
      <c r="BP57" s="31"/>
      <c r="BQ57" s="30">
        <f t="shared" ref="BQ57:BR57" si="201">SUM(BQ45:BQ56)</f>
        <v>0</v>
      </c>
      <c r="BR57" s="29">
        <f t="shared" si="201"/>
        <v>0</v>
      </c>
      <c r="BS57" s="31"/>
      <c r="BT57" s="30">
        <f t="shared" ref="BT57:BU57" si="202">SUM(BT45:BT56)</f>
        <v>743.27</v>
      </c>
      <c r="BU57" s="29">
        <f t="shared" si="202"/>
        <v>10043.036</v>
      </c>
      <c r="BV57" s="31"/>
      <c r="BW57" s="30">
        <f t="shared" ref="BW57:BX57" si="203">SUM(BW45:BW56)</f>
        <v>0</v>
      </c>
      <c r="BX57" s="29">
        <f t="shared" si="203"/>
        <v>0</v>
      </c>
      <c r="BY57" s="31"/>
      <c r="BZ57" s="30">
        <f t="shared" ref="BZ57:CA57" si="204">SUM(BZ45:BZ56)</f>
        <v>1.4191</v>
      </c>
      <c r="CA57" s="29">
        <f t="shared" si="204"/>
        <v>128.11099999999999</v>
      </c>
      <c r="CB57" s="31"/>
      <c r="CC57" s="30">
        <f t="shared" ref="CC57:CD57" si="205">SUM(CC45:CC56)</f>
        <v>8.3803699999999992</v>
      </c>
      <c r="CD57" s="29">
        <f t="shared" si="205"/>
        <v>442.81</v>
      </c>
      <c r="CE57" s="31"/>
      <c r="CF57" s="30">
        <f t="shared" ref="CF57:CG57" si="206">SUM(CF45:CF56)</f>
        <v>0</v>
      </c>
      <c r="CG57" s="29">
        <f t="shared" si="206"/>
        <v>0</v>
      </c>
      <c r="CH57" s="31"/>
      <c r="CI57" s="30">
        <f t="shared" si="177"/>
        <v>247792.50986000002</v>
      </c>
      <c r="CJ57" s="54">
        <f t="shared" si="178"/>
        <v>2459972.8209999995</v>
      </c>
    </row>
    <row r="58" spans="1:88" x14ac:dyDescent="0.3">
      <c r="A58" s="58">
        <v>2021</v>
      </c>
      <c r="B58" s="59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 t="shared" ref="H58:H69" si="207">IF(F58=0,0,G58/F58*1000)</f>
        <v>0</v>
      </c>
      <c r="I58" s="6">
        <v>0</v>
      </c>
      <c r="J58" s="5">
        <v>0</v>
      </c>
      <c r="K58" s="8">
        <f t="shared" ref="K58:K69" si="208">IF(I58=0,0,J58/I58*1000)</f>
        <v>0</v>
      </c>
      <c r="L58" s="71">
        <v>6189.9409999999998</v>
      </c>
      <c r="M58" s="5">
        <v>105736.25199999999</v>
      </c>
      <c r="N58" s="8">
        <f t="shared" ref="N58:N69" si="209">IF(L58=0,0,M58/L58*1000)</f>
        <v>17081.948277051426</v>
      </c>
      <c r="O58" s="6">
        <v>0</v>
      </c>
      <c r="P58" s="5">
        <v>0</v>
      </c>
      <c r="Q58" s="8">
        <f t="shared" ref="Q58:Q69" si="210">IF(O58=0,0,P58/O58*1000)</f>
        <v>0</v>
      </c>
      <c r="R58" s="6">
        <v>0</v>
      </c>
      <c r="S58" s="5">
        <v>0</v>
      </c>
      <c r="T58" s="8">
        <f t="shared" ref="T58:T69" si="211">IF(R58=0,0,S58/R58*1000)</f>
        <v>0</v>
      </c>
      <c r="U58" s="6">
        <v>0</v>
      </c>
      <c r="V58" s="5">
        <v>0</v>
      </c>
      <c r="W58" s="8">
        <f t="shared" ref="W58:W69" si="212">IF(U58=0,0,V58/U58*1000)</f>
        <v>0</v>
      </c>
      <c r="X58" s="6">
        <v>0</v>
      </c>
      <c r="Y58" s="5">
        <v>0</v>
      </c>
      <c r="Z58" s="8">
        <f t="shared" ref="Z58:Z69" si="213">IF(X58=0,0,Y58/X58*1000)</f>
        <v>0</v>
      </c>
      <c r="AA58" s="71">
        <v>0.92</v>
      </c>
      <c r="AB58" s="5">
        <v>37.256999999999998</v>
      </c>
      <c r="AC58" s="8">
        <f t="shared" ref="AC58:AC69" si="214">IF(AA58=0,0,AB58/AA58*1000)</f>
        <v>40496.739130434777</v>
      </c>
      <c r="AD58" s="6">
        <v>0</v>
      </c>
      <c r="AE58" s="5">
        <v>0</v>
      </c>
      <c r="AF58" s="8">
        <f t="shared" ref="AF58:AF69" si="215">IF(AD58=0,0,AE58/AD58*1000)</f>
        <v>0</v>
      </c>
      <c r="AG58" s="6">
        <v>0</v>
      </c>
      <c r="AH58" s="5">
        <v>0</v>
      </c>
      <c r="AI58" s="8">
        <f t="shared" ref="AI58:AI69" si="216">IF(AG58=0,0,AH58/AG58*1000)</f>
        <v>0</v>
      </c>
      <c r="AJ58" s="6">
        <v>0</v>
      </c>
      <c r="AK58" s="5">
        <v>0</v>
      </c>
      <c r="AL58" s="8">
        <f t="shared" ref="AL58:AL69" si="217">IF(AJ58=0,0,AK58/AJ58*1000)</f>
        <v>0</v>
      </c>
      <c r="AM58" s="6">
        <v>0</v>
      </c>
      <c r="AN58" s="5">
        <v>0</v>
      </c>
      <c r="AO58" s="8">
        <f t="shared" ref="AO58:AO69" si="218">IF(AM58=0,0,AN58/AM58*1000)</f>
        <v>0</v>
      </c>
      <c r="AP58" s="6">
        <v>0</v>
      </c>
      <c r="AQ58" s="5">
        <v>0</v>
      </c>
      <c r="AR58" s="8">
        <f t="shared" ref="AR58:AR69" si="219">IF(AP58=0,0,AQ58/AP58*1000)</f>
        <v>0</v>
      </c>
      <c r="AS58" s="6">
        <v>0</v>
      </c>
      <c r="AT58" s="5">
        <v>0</v>
      </c>
      <c r="AU58" s="8">
        <f t="shared" ref="AU58:AU83" si="220">IF(AS58=0,0,AT58/AS58*1000)</f>
        <v>0</v>
      </c>
      <c r="AV58" s="6">
        <v>0</v>
      </c>
      <c r="AW58" s="5">
        <v>0</v>
      </c>
      <c r="AX58" s="8">
        <f t="shared" ref="AX58:AX69" si="221">IF(AV58=0,0,AW58/AV58*1000)</f>
        <v>0</v>
      </c>
      <c r="AY58" s="6">
        <v>0</v>
      </c>
      <c r="AZ58" s="5">
        <v>0</v>
      </c>
      <c r="BA58" s="8">
        <f t="shared" ref="BA58:BA69" si="222">IF(AY58=0,0,AZ58/AY58*1000)</f>
        <v>0</v>
      </c>
      <c r="BB58" s="6">
        <v>0</v>
      </c>
      <c r="BC58" s="5">
        <v>0</v>
      </c>
      <c r="BD58" s="8">
        <f t="shared" ref="BD58:BD69" si="223">IF(BB58=0,0,BC58/BB58*1000)</f>
        <v>0</v>
      </c>
      <c r="BE58" s="6">
        <v>0</v>
      </c>
      <c r="BF58" s="5">
        <v>0</v>
      </c>
      <c r="BG58" s="8">
        <f t="shared" ref="BG58:BG69" si="224">IF(BE58=0,0,BF58/BE58*1000)</f>
        <v>0</v>
      </c>
      <c r="BH58" s="6">
        <v>0</v>
      </c>
      <c r="BI58" s="5">
        <v>0</v>
      </c>
      <c r="BJ58" s="8">
        <f t="shared" ref="BJ58:BJ69" si="225">IF(BH58=0,0,BI58/BH58*1000)</f>
        <v>0</v>
      </c>
      <c r="BK58" s="6">
        <v>0</v>
      </c>
      <c r="BL58" s="5">
        <v>0</v>
      </c>
      <c r="BM58" s="8">
        <f t="shared" ref="BM58:BM69" si="226">IF(BK58=0,0,BL58/BK58*1000)</f>
        <v>0</v>
      </c>
      <c r="BN58" s="6">
        <v>0</v>
      </c>
      <c r="BO58" s="5">
        <v>0</v>
      </c>
      <c r="BP58" s="8">
        <f t="shared" ref="BP58:BP69" si="227">IF(BN58=0,0,BO58/BN58*1000)</f>
        <v>0</v>
      </c>
      <c r="BQ58" s="6">
        <v>0</v>
      </c>
      <c r="BR58" s="5">
        <v>0</v>
      </c>
      <c r="BS58" s="8">
        <f t="shared" ref="BS58:BS69" si="228">IF(BQ58=0,0,BR58/BQ58*1000)</f>
        <v>0</v>
      </c>
      <c r="BT58" s="6">
        <v>0</v>
      </c>
      <c r="BU58" s="5">
        <v>0</v>
      </c>
      <c r="BV58" s="8">
        <f t="shared" ref="BV58:BV69" si="229">IF(BT58=0,0,BU58/BT58*1000)</f>
        <v>0</v>
      </c>
      <c r="BW58" s="6">
        <v>0</v>
      </c>
      <c r="BX58" s="5">
        <v>0</v>
      </c>
      <c r="BY58" s="8">
        <f t="shared" ref="BY58:BY69" si="230">IF(BW58=0,0,BX58/BW58*1000)</f>
        <v>0</v>
      </c>
      <c r="BZ58" s="6">
        <v>0</v>
      </c>
      <c r="CA58" s="5">
        <v>0</v>
      </c>
      <c r="CB58" s="8">
        <f t="shared" ref="CB58:CB69" si="231">IF(BZ58=0,0,CA58/BZ58*1000)</f>
        <v>0</v>
      </c>
      <c r="CC58" s="71">
        <v>8.683959999999999</v>
      </c>
      <c r="CD58" s="5">
        <v>341.86099999999999</v>
      </c>
      <c r="CE58" s="8">
        <f t="shared" ref="CE58:CE69" si="232">IF(CC58=0,0,CD58/CC58*1000)</f>
        <v>39366.947798009205</v>
      </c>
      <c r="CF58" s="6">
        <v>0</v>
      </c>
      <c r="CG58" s="5">
        <v>0</v>
      </c>
      <c r="CH58" s="8">
        <f t="shared" ref="CH58:CH69" si="233">IF(CF58=0,0,CG58/CF58*1000)</f>
        <v>0</v>
      </c>
      <c r="CI58" s="6">
        <f t="shared" ref="CI58:CI64" si="234">C58+L58+AD58+AM58+AV58+AY58+BB58+BK58+X58+F58+BN58+BZ58+CC58+AP58+U58+CF58+R58+BT58+BW58+BQ58+AA58+BH58+BE58+O58</f>
        <v>6199.5449600000002</v>
      </c>
      <c r="CJ58" s="8">
        <f t="shared" ref="CJ58:CJ64" si="235">D58+M58+AE58+AN58+AW58+AZ58+BC58+BL58+Y58+G58+BO58+CA58+CD58+AQ58+V58+CG58+S58+BU58+BX58+BR58+AB58+BI58+BF58+P58</f>
        <v>106115.37</v>
      </c>
    </row>
    <row r="59" spans="1:88" x14ac:dyDescent="0.3">
      <c r="A59" s="58">
        <v>2021</v>
      </c>
      <c r="B59" s="59" t="s">
        <v>3</v>
      </c>
      <c r="C59" s="6">
        <v>0</v>
      </c>
      <c r="D59" s="5">
        <v>0</v>
      </c>
      <c r="E59" s="8">
        <f t="shared" ref="E59:E60" si="236">IF(C59=0,0,D59/C59*1000)</f>
        <v>0</v>
      </c>
      <c r="F59" s="6">
        <v>0</v>
      </c>
      <c r="G59" s="5">
        <v>0</v>
      </c>
      <c r="H59" s="8">
        <f t="shared" si="207"/>
        <v>0</v>
      </c>
      <c r="I59" s="6">
        <v>0</v>
      </c>
      <c r="J59" s="5">
        <v>0</v>
      </c>
      <c r="K59" s="8">
        <f t="shared" si="208"/>
        <v>0</v>
      </c>
      <c r="L59" s="6">
        <v>0</v>
      </c>
      <c r="M59" s="5">
        <v>0</v>
      </c>
      <c r="N59" s="8">
        <f t="shared" si="209"/>
        <v>0</v>
      </c>
      <c r="O59" s="6">
        <v>0</v>
      </c>
      <c r="P59" s="5">
        <v>0</v>
      </c>
      <c r="Q59" s="8">
        <f t="shared" si="210"/>
        <v>0</v>
      </c>
      <c r="R59" s="6">
        <v>0</v>
      </c>
      <c r="S59" s="5">
        <v>0</v>
      </c>
      <c r="T59" s="8">
        <f t="shared" si="211"/>
        <v>0</v>
      </c>
      <c r="U59" s="6">
        <v>0</v>
      </c>
      <c r="V59" s="5">
        <v>0</v>
      </c>
      <c r="W59" s="8">
        <f t="shared" si="212"/>
        <v>0</v>
      </c>
      <c r="X59" s="6">
        <v>0</v>
      </c>
      <c r="Y59" s="5">
        <v>0</v>
      </c>
      <c r="Z59" s="8">
        <f t="shared" si="213"/>
        <v>0</v>
      </c>
      <c r="AA59" s="6">
        <v>0</v>
      </c>
      <c r="AB59" s="5">
        <v>0</v>
      </c>
      <c r="AC59" s="8">
        <f t="shared" si="214"/>
        <v>0</v>
      </c>
      <c r="AD59" s="6">
        <v>0</v>
      </c>
      <c r="AE59" s="5">
        <v>0</v>
      </c>
      <c r="AF59" s="8">
        <f t="shared" si="215"/>
        <v>0</v>
      </c>
      <c r="AG59" s="6">
        <v>0</v>
      </c>
      <c r="AH59" s="5">
        <v>0</v>
      </c>
      <c r="AI59" s="8">
        <f t="shared" si="216"/>
        <v>0</v>
      </c>
      <c r="AJ59" s="6">
        <v>0</v>
      </c>
      <c r="AK59" s="5">
        <v>0</v>
      </c>
      <c r="AL59" s="8">
        <f t="shared" si="217"/>
        <v>0</v>
      </c>
      <c r="AM59" s="6">
        <v>0</v>
      </c>
      <c r="AN59" s="5">
        <v>0</v>
      </c>
      <c r="AO59" s="8">
        <f t="shared" si="218"/>
        <v>0</v>
      </c>
      <c r="AP59" s="6">
        <v>0</v>
      </c>
      <c r="AQ59" s="5">
        <v>0</v>
      </c>
      <c r="AR59" s="8">
        <f t="shared" si="219"/>
        <v>0</v>
      </c>
      <c r="AS59" s="6">
        <v>0</v>
      </c>
      <c r="AT59" s="5">
        <v>0</v>
      </c>
      <c r="AU59" s="8">
        <f t="shared" si="220"/>
        <v>0</v>
      </c>
      <c r="AV59" s="6">
        <v>0</v>
      </c>
      <c r="AW59" s="5">
        <v>0</v>
      </c>
      <c r="AX59" s="8">
        <f t="shared" si="221"/>
        <v>0</v>
      </c>
      <c r="AY59" s="6">
        <v>0</v>
      </c>
      <c r="AZ59" s="5">
        <v>0</v>
      </c>
      <c r="BA59" s="8">
        <f t="shared" si="222"/>
        <v>0</v>
      </c>
      <c r="BB59" s="6">
        <v>0</v>
      </c>
      <c r="BC59" s="5">
        <v>0</v>
      </c>
      <c r="BD59" s="8">
        <f t="shared" si="223"/>
        <v>0</v>
      </c>
      <c r="BE59" s="6">
        <v>0</v>
      </c>
      <c r="BF59" s="5">
        <v>0</v>
      </c>
      <c r="BG59" s="8">
        <f t="shared" si="224"/>
        <v>0</v>
      </c>
      <c r="BH59" s="6">
        <v>0</v>
      </c>
      <c r="BI59" s="5">
        <v>0</v>
      </c>
      <c r="BJ59" s="8">
        <f t="shared" si="225"/>
        <v>0</v>
      </c>
      <c r="BK59" s="6">
        <v>0</v>
      </c>
      <c r="BL59" s="5">
        <v>0</v>
      </c>
      <c r="BM59" s="8">
        <f t="shared" si="226"/>
        <v>0</v>
      </c>
      <c r="BN59" s="6">
        <v>0</v>
      </c>
      <c r="BO59" s="5">
        <v>0</v>
      </c>
      <c r="BP59" s="8">
        <f t="shared" si="227"/>
        <v>0</v>
      </c>
      <c r="BQ59" s="6">
        <v>0</v>
      </c>
      <c r="BR59" s="5">
        <v>0</v>
      </c>
      <c r="BS59" s="8">
        <f t="shared" si="228"/>
        <v>0</v>
      </c>
      <c r="BT59" s="6">
        <v>0</v>
      </c>
      <c r="BU59" s="5">
        <v>0</v>
      </c>
      <c r="BV59" s="8">
        <f t="shared" si="229"/>
        <v>0</v>
      </c>
      <c r="BW59" s="6">
        <v>0</v>
      </c>
      <c r="BX59" s="5">
        <v>0</v>
      </c>
      <c r="BY59" s="8">
        <f t="shared" si="230"/>
        <v>0</v>
      </c>
      <c r="BZ59" s="6">
        <v>0</v>
      </c>
      <c r="CA59" s="5">
        <v>0</v>
      </c>
      <c r="CB59" s="8">
        <f t="shared" si="231"/>
        <v>0</v>
      </c>
      <c r="CC59" s="6">
        <v>0</v>
      </c>
      <c r="CD59" s="5">
        <v>0</v>
      </c>
      <c r="CE59" s="8">
        <f t="shared" si="232"/>
        <v>0</v>
      </c>
      <c r="CF59" s="6">
        <v>0</v>
      </c>
      <c r="CG59" s="5">
        <v>0</v>
      </c>
      <c r="CH59" s="8">
        <f t="shared" si="233"/>
        <v>0</v>
      </c>
      <c r="CI59" s="6">
        <f t="shared" si="234"/>
        <v>0</v>
      </c>
      <c r="CJ59" s="8">
        <f t="shared" si="235"/>
        <v>0</v>
      </c>
    </row>
    <row r="60" spans="1:88" x14ac:dyDescent="0.3">
      <c r="A60" s="58">
        <v>2021</v>
      </c>
      <c r="B60" s="59" t="s">
        <v>4</v>
      </c>
      <c r="C60" s="6">
        <v>0</v>
      </c>
      <c r="D60" s="5">
        <v>0</v>
      </c>
      <c r="E60" s="8">
        <f t="shared" si="236"/>
        <v>0</v>
      </c>
      <c r="F60" s="6">
        <v>0</v>
      </c>
      <c r="G60" s="5">
        <v>0</v>
      </c>
      <c r="H60" s="8">
        <f t="shared" si="207"/>
        <v>0</v>
      </c>
      <c r="I60" s="6">
        <v>0</v>
      </c>
      <c r="J60" s="5">
        <v>0</v>
      </c>
      <c r="K60" s="8">
        <f t="shared" si="208"/>
        <v>0</v>
      </c>
      <c r="L60" s="6">
        <v>0</v>
      </c>
      <c r="M60" s="5">
        <v>0</v>
      </c>
      <c r="N60" s="8">
        <f t="shared" si="209"/>
        <v>0</v>
      </c>
      <c r="O60" s="6">
        <v>0</v>
      </c>
      <c r="P60" s="5">
        <v>0</v>
      </c>
      <c r="Q60" s="8">
        <f t="shared" si="210"/>
        <v>0</v>
      </c>
      <c r="R60" s="6">
        <v>0</v>
      </c>
      <c r="S60" s="5">
        <v>0</v>
      </c>
      <c r="T60" s="8">
        <f t="shared" si="211"/>
        <v>0</v>
      </c>
      <c r="U60" s="6">
        <v>0</v>
      </c>
      <c r="V60" s="5">
        <v>0</v>
      </c>
      <c r="W60" s="8">
        <f t="shared" si="212"/>
        <v>0</v>
      </c>
      <c r="X60" s="6">
        <v>0</v>
      </c>
      <c r="Y60" s="5">
        <v>0</v>
      </c>
      <c r="Z60" s="8">
        <f t="shared" si="213"/>
        <v>0</v>
      </c>
      <c r="AA60" s="71">
        <v>0.92</v>
      </c>
      <c r="AB60" s="5">
        <v>35.392000000000003</v>
      </c>
      <c r="AC60" s="8">
        <f t="shared" si="214"/>
        <v>38469.565217391304</v>
      </c>
      <c r="AD60" s="6">
        <v>0</v>
      </c>
      <c r="AE60" s="5">
        <v>0</v>
      </c>
      <c r="AF60" s="8">
        <f t="shared" si="215"/>
        <v>0</v>
      </c>
      <c r="AG60" s="6">
        <v>0</v>
      </c>
      <c r="AH60" s="5">
        <v>0</v>
      </c>
      <c r="AI60" s="8">
        <f t="shared" si="216"/>
        <v>0</v>
      </c>
      <c r="AJ60" s="6">
        <v>0</v>
      </c>
      <c r="AK60" s="5">
        <v>0</v>
      </c>
      <c r="AL60" s="8">
        <f t="shared" si="217"/>
        <v>0</v>
      </c>
      <c r="AM60" s="6">
        <v>0</v>
      </c>
      <c r="AN60" s="5">
        <v>0</v>
      </c>
      <c r="AO60" s="8">
        <f t="shared" si="218"/>
        <v>0</v>
      </c>
      <c r="AP60" s="6">
        <v>0</v>
      </c>
      <c r="AQ60" s="5">
        <v>0</v>
      </c>
      <c r="AR60" s="8">
        <f t="shared" si="219"/>
        <v>0</v>
      </c>
      <c r="AS60" s="6">
        <v>0</v>
      </c>
      <c r="AT60" s="5">
        <v>0</v>
      </c>
      <c r="AU60" s="8">
        <f t="shared" si="220"/>
        <v>0</v>
      </c>
      <c r="AV60" s="6">
        <v>0</v>
      </c>
      <c r="AW60" s="5">
        <v>0</v>
      </c>
      <c r="AX60" s="8">
        <f t="shared" si="221"/>
        <v>0</v>
      </c>
      <c r="AY60" s="6">
        <v>0</v>
      </c>
      <c r="AZ60" s="5">
        <v>0</v>
      </c>
      <c r="BA60" s="8">
        <f t="shared" si="222"/>
        <v>0</v>
      </c>
      <c r="BB60" s="6">
        <v>0</v>
      </c>
      <c r="BC60" s="5">
        <v>0</v>
      </c>
      <c r="BD60" s="8">
        <f t="shared" si="223"/>
        <v>0</v>
      </c>
      <c r="BE60" s="6">
        <v>0</v>
      </c>
      <c r="BF60" s="5">
        <v>0</v>
      </c>
      <c r="BG60" s="8">
        <f t="shared" si="224"/>
        <v>0</v>
      </c>
      <c r="BH60" s="6">
        <v>0</v>
      </c>
      <c r="BI60" s="5">
        <v>0</v>
      </c>
      <c r="BJ60" s="8">
        <f t="shared" si="225"/>
        <v>0</v>
      </c>
      <c r="BK60" s="6">
        <v>0</v>
      </c>
      <c r="BL60" s="5">
        <v>0</v>
      </c>
      <c r="BM60" s="8">
        <f t="shared" si="226"/>
        <v>0</v>
      </c>
      <c r="BN60" s="6">
        <v>0</v>
      </c>
      <c r="BO60" s="5">
        <v>0</v>
      </c>
      <c r="BP60" s="8">
        <f t="shared" si="227"/>
        <v>0</v>
      </c>
      <c r="BQ60" s="6">
        <v>0</v>
      </c>
      <c r="BR60" s="5">
        <v>0</v>
      </c>
      <c r="BS60" s="8">
        <f t="shared" si="228"/>
        <v>0</v>
      </c>
      <c r="BT60" s="6">
        <v>0</v>
      </c>
      <c r="BU60" s="5">
        <v>0</v>
      </c>
      <c r="BV60" s="8">
        <f t="shared" si="229"/>
        <v>0</v>
      </c>
      <c r="BW60" s="6">
        <v>0</v>
      </c>
      <c r="BX60" s="5">
        <v>0</v>
      </c>
      <c r="BY60" s="8">
        <f t="shared" si="230"/>
        <v>0</v>
      </c>
      <c r="BZ60" s="6">
        <v>0</v>
      </c>
      <c r="CA60" s="5">
        <v>0</v>
      </c>
      <c r="CB60" s="8">
        <f t="shared" si="231"/>
        <v>0</v>
      </c>
      <c r="CC60" s="6">
        <v>0</v>
      </c>
      <c r="CD60" s="5">
        <v>0</v>
      </c>
      <c r="CE60" s="8">
        <f t="shared" si="232"/>
        <v>0</v>
      </c>
      <c r="CF60" s="6">
        <v>0</v>
      </c>
      <c r="CG60" s="5">
        <v>0</v>
      </c>
      <c r="CH60" s="8">
        <f t="shared" si="233"/>
        <v>0</v>
      </c>
      <c r="CI60" s="6">
        <f t="shared" si="234"/>
        <v>0.92</v>
      </c>
      <c r="CJ60" s="8">
        <f t="shared" si="235"/>
        <v>35.392000000000003</v>
      </c>
    </row>
    <row r="61" spans="1:88" x14ac:dyDescent="0.3">
      <c r="A61" s="58">
        <v>2021</v>
      </c>
      <c r="B61" s="59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 t="shared" si="207"/>
        <v>0</v>
      </c>
      <c r="I61" s="6">
        <v>0</v>
      </c>
      <c r="J61" s="5">
        <v>0</v>
      </c>
      <c r="K61" s="8">
        <f t="shared" si="208"/>
        <v>0</v>
      </c>
      <c r="L61" s="6">
        <v>0</v>
      </c>
      <c r="M61" s="5">
        <v>0</v>
      </c>
      <c r="N61" s="8">
        <f t="shared" si="209"/>
        <v>0</v>
      </c>
      <c r="O61" s="6">
        <v>0</v>
      </c>
      <c r="P61" s="5">
        <v>0</v>
      </c>
      <c r="Q61" s="8">
        <f t="shared" si="210"/>
        <v>0</v>
      </c>
      <c r="R61" s="6">
        <v>0</v>
      </c>
      <c r="S61" s="5">
        <v>0</v>
      </c>
      <c r="T61" s="8">
        <f t="shared" si="211"/>
        <v>0</v>
      </c>
      <c r="U61" s="6">
        <v>0</v>
      </c>
      <c r="V61" s="5">
        <v>0</v>
      </c>
      <c r="W61" s="8">
        <f t="shared" si="212"/>
        <v>0</v>
      </c>
      <c r="X61" s="6">
        <v>0</v>
      </c>
      <c r="Y61" s="5">
        <v>0</v>
      </c>
      <c r="Z61" s="8">
        <f t="shared" si="213"/>
        <v>0</v>
      </c>
      <c r="AA61" s="6">
        <v>0</v>
      </c>
      <c r="AB61" s="5">
        <v>0</v>
      </c>
      <c r="AC61" s="8">
        <f t="shared" si="214"/>
        <v>0</v>
      </c>
      <c r="AD61" s="6">
        <v>0</v>
      </c>
      <c r="AE61" s="5">
        <v>0</v>
      </c>
      <c r="AF61" s="8">
        <f t="shared" si="215"/>
        <v>0</v>
      </c>
      <c r="AG61" s="6">
        <v>0</v>
      </c>
      <c r="AH61" s="5">
        <v>0</v>
      </c>
      <c r="AI61" s="8">
        <f t="shared" si="216"/>
        <v>0</v>
      </c>
      <c r="AJ61" s="6">
        <v>0</v>
      </c>
      <c r="AK61" s="5">
        <v>0</v>
      </c>
      <c r="AL61" s="8">
        <f t="shared" si="217"/>
        <v>0</v>
      </c>
      <c r="AM61" s="6">
        <v>0</v>
      </c>
      <c r="AN61" s="5">
        <v>0</v>
      </c>
      <c r="AO61" s="8">
        <f t="shared" si="218"/>
        <v>0</v>
      </c>
      <c r="AP61" s="6">
        <v>0</v>
      </c>
      <c r="AQ61" s="5">
        <v>0</v>
      </c>
      <c r="AR61" s="8">
        <f t="shared" si="219"/>
        <v>0</v>
      </c>
      <c r="AS61" s="6">
        <v>0</v>
      </c>
      <c r="AT61" s="5">
        <v>0</v>
      </c>
      <c r="AU61" s="8">
        <f t="shared" si="220"/>
        <v>0</v>
      </c>
      <c r="AV61" s="6">
        <v>0</v>
      </c>
      <c r="AW61" s="5">
        <v>0</v>
      </c>
      <c r="AX61" s="8">
        <f t="shared" si="221"/>
        <v>0</v>
      </c>
      <c r="AY61" s="6">
        <v>0</v>
      </c>
      <c r="AZ61" s="5">
        <v>0</v>
      </c>
      <c r="BA61" s="8">
        <f t="shared" si="222"/>
        <v>0</v>
      </c>
      <c r="BB61" s="6">
        <v>0</v>
      </c>
      <c r="BC61" s="5">
        <v>0</v>
      </c>
      <c r="BD61" s="8">
        <f t="shared" si="223"/>
        <v>0</v>
      </c>
      <c r="BE61" s="6">
        <v>0</v>
      </c>
      <c r="BF61" s="5">
        <v>0</v>
      </c>
      <c r="BG61" s="8">
        <f t="shared" si="224"/>
        <v>0</v>
      </c>
      <c r="BH61" s="6">
        <v>0</v>
      </c>
      <c r="BI61" s="5">
        <v>0</v>
      </c>
      <c r="BJ61" s="8">
        <f t="shared" si="225"/>
        <v>0</v>
      </c>
      <c r="BK61" s="6">
        <v>0</v>
      </c>
      <c r="BL61" s="5">
        <v>0</v>
      </c>
      <c r="BM61" s="8">
        <f t="shared" si="226"/>
        <v>0</v>
      </c>
      <c r="BN61" s="6">
        <v>0</v>
      </c>
      <c r="BO61" s="5">
        <v>0</v>
      </c>
      <c r="BP61" s="8">
        <f t="shared" si="227"/>
        <v>0</v>
      </c>
      <c r="BQ61" s="6">
        <v>0</v>
      </c>
      <c r="BR61" s="5">
        <v>0</v>
      </c>
      <c r="BS61" s="8">
        <f t="shared" si="228"/>
        <v>0</v>
      </c>
      <c r="BT61" s="71">
        <v>1.1000000000000001E-3</v>
      </c>
      <c r="BU61" s="5">
        <v>0.02</v>
      </c>
      <c r="BV61" s="8">
        <f t="shared" si="229"/>
        <v>18181.81818181818</v>
      </c>
      <c r="BW61" s="6">
        <v>0</v>
      </c>
      <c r="BX61" s="5">
        <v>0</v>
      </c>
      <c r="BY61" s="8">
        <f t="shared" si="230"/>
        <v>0</v>
      </c>
      <c r="BZ61" s="6">
        <v>0</v>
      </c>
      <c r="CA61" s="5">
        <v>0</v>
      </c>
      <c r="CB61" s="8">
        <f t="shared" si="231"/>
        <v>0</v>
      </c>
      <c r="CC61" s="6">
        <v>0</v>
      </c>
      <c r="CD61" s="5">
        <v>0</v>
      </c>
      <c r="CE61" s="8">
        <f t="shared" si="232"/>
        <v>0</v>
      </c>
      <c r="CF61" s="6">
        <v>0</v>
      </c>
      <c r="CG61" s="5">
        <v>0</v>
      </c>
      <c r="CH61" s="8">
        <f t="shared" si="233"/>
        <v>0</v>
      </c>
      <c r="CI61" s="6">
        <f t="shared" si="234"/>
        <v>1.1000000000000001E-3</v>
      </c>
      <c r="CJ61" s="8">
        <f t="shared" si="235"/>
        <v>0.02</v>
      </c>
    </row>
    <row r="62" spans="1:88" x14ac:dyDescent="0.3">
      <c r="A62" s="58">
        <v>2021</v>
      </c>
      <c r="B62" s="8" t="s">
        <v>6</v>
      </c>
      <c r="C62" s="6">
        <v>0</v>
      </c>
      <c r="D62" s="5">
        <v>0</v>
      </c>
      <c r="E62" s="8">
        <f t="shared" ref="E62:E69" si="237">IF(C62=0,0,D62/C62*1000)</f>
        <v>0</v>
      </c>
      <c r="F62" s="6">
        <v>0</v>
      </c>
      <c r="G62" s="5">
        <v>0</v>
      </c>
      <c r="H62" s="8">
        <f t="shared" si="207"/>
        <v>0</v>
      </c>
      <c r="I62" s="6">
        <v>0</v>
      </c>
      <c r="J62" s="5">
        <v>0</v>
      </c>
      <c r="K62" s="8">
        <f t="shared" si="208"/>
        <v>0</v>
      </c>
      <c r="L62" s="6">
        <v>0</v>
      </c>
      <c r="M62" s="5">
        <v>0</v>
      </c>
      <c r="N62" s="8">
        <f t="shared" si="209"/>
        <v>0</v>
      </c>
      <c r="O62" s="6">
        <v>0</v>
      </c>
      <c r="P62" s="5">
        <v>0</v>
      </c>
      <c r="Q62" s="8">
        <f t="shared" si="210"/>
        <v>0</v>
      </c>
      <c r="R62" s="6">
        <v>0</v>
      </c>
      <c r="S62" s="5">
        <v>0</v>
      </c>
      <c r="T62" s="8">
        <f t="shared" si="211"/>
        <v>0</v>
      </c>
      <c r="U62" s="6">
        <v>0</v>
      </c>
      <c r="V62" s="5">
        <v>0</v>
      </c>
      <c r="W62" s="8">
        <f t="shared" si="212"/>
        <v>0</v>
      </c>
      <c r="X62" s="6">
        <v>0</v>
      </c>
      <c r="Y62" s="5">
        <v>0</v>
      </c>
      <c r="Z62" s="8">
        <f t="shared" si="213"/>
        <v>0</v>
      </c>
      <c r="AA62" s="6">
        <v>0</v>
      </c>
      <c r="AB62" s="5">
        <v>0</v>
      </c>
      <c r="AC62" s="8">
        <f t="shared" si="214"/>
        <v>0</v>
      </c>
      <c r="AD62" s="6">
        <v>0</v>
      </c>
      <c r="AE62" s="5">
        <v>0</v>
      </c>
      <c r="AF62" s="8">
        <f t="shared" si="215"/>
        <v>0</v>
      </c>
      <c r="AG62" s="68">
        <v>0</v>
      </c>
      <c r="AH62" s="69">
        <v>0</v>
      </c>
      <c r="AI62" s="8">
        <f t="shared" si="216"/>
        <v>0</v>
      </c>
      <c r="AJ62" s="68">
        <v>0</v>
      </c>
      <c r="AK62" s="69">
        <v>0</v>
      </c>
      <c r="AL62" s="8">
        <f t="shared" si="217"/>
        <v>0</v>
      </c>
      <c r="AM62" s="68">
        <v>0.76</v>
      </c>
      <c r="AN62" s="69">
        <v>41.508000000000003</v>
      </c>
      <c r="AO62" s="8">
        <f t="shared" si="218"/>
        <v>54615.789473684214</v>
      </c>
      <c r="AP62" s="6">
        <v>0</v>
      </c>
      <c r="AQ62" s="5">
        <v>0</v>
      </c>
      <c r="AR62" s="8">
        <f t="shared" si="219"/>
        <v>0</v>
      </c>
      <c r="AS62" s="6">
        <v>0</v>
      </c>
      <c r="AT62" s="5">
        <v>0</v>
      </c>
      <c r="AU62" s="8">
        <f t="shared" si="220"/>
        <v>0</v>
      </c>
      <c r="AV62" s="6">
        <v>0</v>
      </c>
      <c r="AW62" s="5">
        <v>0</v>
      </c>
      <c r="AX62" s="8">
        <f t="shared" si="221"/>
        <v>0</v>
      </c>
      <c r="AY62" s="6">
        <v>0</v>
      </c>
      <c r="AZ62" s="5">
        <v>0</v>
      </c>
      <c r="BA62" s="8">
        <f t="shared" si="222"/>
        <v>0</v>
      </c>
      <c r="BB62" s="6">
        <v>0</v>
      </c>
      <c r="BC62" s="5">
        <v>0</v>
      </c>
      <c r="BD62" s="8">
        <f t="shared" si="223"/>
        <v>0</v>
      </c>
      <c r="BE62" s="6">
        <v>0</v>
      </c>
      <c r="BF62" s="5">
        <v>0</v>
      </c>
      <c r="BG62" s="8">
        <f t="shared" si="224"/>
        <v>0</v>
      </c>
      <c r="BH62" s="6">
        <v>0</v>
      </c>
      <c r="BI62" s="5">
        <v>0</v>
      </c>
      <c r="BJ62" s="8">
        <f t="shared" si="225"/>
        <v>0</v>
      </c>
      <c r="BK62" s="6">
        <v>0</v>
      </c>
      <c r="BL62" s="5">
        <v>0</v>
      </c>
      <c r="BM62" s="8">
        <f t="shared" si="226"/>
        <v>0</v>
      </c>
      <c r="BN62" s="6">
        <v>0</v>
      </c>
      <c r="BO62" s="5">
        <v>0</v>
      </c>
      <c r="BP62" s="8">
        <f t="shared" si="227"/>
        <v>0</v>
      </c>
      <c r="BQ62" s="6">
        <v>0</v>
      </c>
      <c r="BR62" s="5">
        <v>0</v>
      </c>
      <c r="BS62" s="8">
        <f t="shared" si="228"/>
        <v>0</v>
      </c>
      <c r="BT62" s="6">
        <v>0</v>
      </c>
      <c r="BU62" s="5">
        <v>0</v>
      </c>
      <c r="BV62" s="8">
        <f t="shared" si="229"/>
        <v>0</v>
      </c>
      <c r="BW62" s="6">
        <v>0</v>
      </c>
      <c r="BX62" s="5">
        <v>0</v>
      </c>
      <c r="BY62" s="8">
        <f t="shared" si="230"/>
        <v>0</v>
      </c>
      <c r="BZ62" s="6">
        <v>0</v>
      </c>
      <c r="CA62" s="5">
        <v>0</v>
      </c>
      <c r="CB62" s="8">
        <f t="shared" si="231"/>
        <v>0</v>
      </c>
      <c r="CC62" s="68">
        <v>3.8E-3</v>
      </c>
      <c r="CD62" s="69">
        <v>1.8859999999999999</v>
      </c>
      <c r="CE62" s="8">
        <f t="shared" si="232"/>
        <v>496315.78947368416</v>
      </c>
      <c r="CF62" s="6">
        <v>0</v>
      </c>
      <c r="CG62" s="5">
        <v>0</v>
      </c>
      <c r="CH62" s="8">
        <f t="shared" si="233"/>
        <v>0</v>
      </c>
      <c r="CI62" s="6">
        <f t="shared" si="234"/>
        <v>0.76380000000000003</v>
      </c>
      <c r="CJ62" s="8">
        <f t="shared" si="235"/>
        <v>43.394000000000005</v>
      </c>
    </row>
    <row r="63" spans="1:88" x14ac:dyDescent="0.3">
      <c r="A63" s="58">
        <v>2021</v>
      </c>
      <c r="B63" s="59" t="s">
        <v>7</v>
      </c>
      <c r="C63" s="6">
        <v>0</v>
      </c>
      <c r="D63" s="5">
        <v>0</v>
      </c>
      <c r="E63" s="8">
        <f t="shared" si="237"/>
        <v>0</v>
      </c>
      <c r="F63" s="6">
        <v>0</v>
      </c>
      <c r="G63" s="5">
        <v>0</v>
      </c>
      <c r="H63" s="8">
        <f t="shared" si="207"/>
        <v>0</v>
      </c>
      <c r="I63" s="6">
        <v>0</v>
      </c>
      <c r="J63" s="5">
        <v>0</v>
      </c>
      <c r="K63" s="8">
        <f t="shared" si="208"/>
        <v>0</v>
      </c>
      <c r="L63" s="6">
        <v>0</v>
      </c>
      <c r="M63" s="5">
        <v>0</v>
      </c>
      <c r="N63" s="8">
        <f t="shared" si="209"/>
        <v>0</v>
      </c>
      <c r="O63" s="6">
        <v>0</v>
      </c>
      <c r="P63" s="5">
        <v>0</v>
      </c>
      <c r="Q63" s="8">
        <f t="shared" si="210"/>
        <v>0</v>
      </c>
      <c r="R63" s="6">
        <v>0</v>
      </c>
      <c r="S63" s="5">
        <v>0</v>
      </c>
      <c r="T63" s="8">
        <f t="shared" si="211"/>
        <v>0</v>
      </c>
      <c r="U63" s="6">
        <v>0</v>
      </c>
      <c r="V63" s="5">
        <v>0</v>
      </c>
      <c r="W63" s="8">
        <f t="shared" si="212"/>
        <v>0</v>
      </c>
      <c r="X63" s="6">
        <v>0</v>
      </c>
      <c r="Y63" s="5">
        <v>0</v>
      </c>
      <c r="Z63" s="8">
        <f t="shared" si="213"/>
        <v>0</v>
      </c>
      <c r="AA63" s="6">
        <v>0</v>
      </c>
      <c r="AB63" s="5">
        <v>0</v>
      </c>
      <c r="AC63" s="8">
        <f t="shared" si="214"/>
        <v>0</v>
      </c>
      <c r="AD63" s="6">
        <v>0</v>
      </c>
      <c r="AE63" s="5">
        <v>0</v>
      </c>
      <c r="AF63" s="8">
        <f t="shared" si="215"/>
        <v>0</v>
      </c>
      <c r="AG63" s="6">
        <v>0</v>
      </c>
      <c r="AH63" s="5">
        <v>0</v>
      </c>
      <c r="AI63" s="8">
        <f t="shared" si="216"/>
        <v>0</v>
      </c>
      <c r="AJ63" s="6">
        <v>0</v>
      </c>
      <c r="AK63" s="5">
        <v>0</v>
      </c>
      <c r="AL63" s="8">
        <f t="shared" si="217"/>
        <v>0</v>
      </c>
      <c r="AM63" s="6">
        <v>0</v>
      </c>
      <c r="AN63" s="5">
        <v>0</v>
      </c>
      <c r="AO63" s="8">
        <f t="shared" si="218"/>
        <v>0</v>
      </c>
      <c r="AP63" s="6">
        <v>0</v>
      </c>
      <c r="AQ63" s="5">
        <v>0</v>
      </c>
      <c r="AR63" s="8">
        <f t="shared" si="219"/>
        <v>0</v>
      </c>
      <c r="AS63" s="6">
        <v>0</v>
      </c>
      <c r="AT63" s="5">
        <v>0</v>
      </c>
      <c r="AU63" s="8">
        <f t="shared" si="220"/>
        <v>0</v>
      </c>
      <c r="AV63" s="6">
        <v>0</v>
      </c>
      <c r="AW63" s="5">
        <v>0</v>
      </c>
      <c r="AX63" s="8">
        <f t="shared" si="221"/>
        <v>0</v>
      </c>
      <c r="AY63" s="6">
        <v>0</v>
      </c>
      <c r="AZ63" s="5">
        <v>0</v>
      </c>
      <c r="BA63" s="8">
        <f t="shared" si="222"/>
        <v>0</v>
      </c>
      <c r="BB63" s="6">
        <v>0</v>
      </c>
      <c r="BC63" s="5">
        <v>0</v>
      </c>
      <c r="BD63" s="8">
        <f t="shared" si="223"/>
        <v>0</v>
      </c>
      <c r="BE63" s="6">
        <v>0</v>
      </c>
      <c r="BF63" s="5">
        <v>0</v>
      </c>
      <c r="BG63" s="8">
        <f t="shared" si="224"/>
        <v>0</v>
      </c>
      <c r="BH63" s="6">
        <v>0</v>
      </c>
      <c r="BI63" s="5">
        <v>0</v>
      </c>
      <c r="BJ63" s="8">
        <f t="shared" si="225"/>
        <v>0</v>
      </c>
      <c r="BK63" s="6">
        <v>0</v>
      </c>
      <c r="BL63" s="5">
        <v>0</v>
      </c>
      <c r="BM63" s="8">
        <f t="shared" si="226"/>
        <v>0</v>
      </c>
      <c r="BN63" s="6">
        <v>0</v>
      </c>
      <c r="BO63" s="5">
        <v>0</v>
      </c>
      <c r="BP63" s="8">
        <f t="shared" si="227"/>
        <v>0</v>
      </c>
      <c r="BQ63" s="6">
        <v>0</v>
      </c>
      <c r="BR63" s="5">
        <v>0</v>
      </c>
      <c r="BS63" s="8">
        <f t="shared" si="228"/>
        <v>0</v>
      </c>
      <c r="BT63" s="6">
        <v>0</v>
      </c>
      <c r="BU63" s="5">
        <v>0</v>
      </c>
      <c r="BV63" s="8">
        <f t="shared" si="229"/>
        <v>0</v>
      </c>
      <c r="BW63" s="6">
        <v>0</v>
      </c>
      <c r="BX63" s="5">
        <v>0</v>
      </c>
      <c r="BY63" s="8">
        <f t="shared" si="230"/>
        <v>0</v>
      </c>
      <c r="BZ63" s="6">
        <v>0</v>
      </c>
      <c r="CA63" s="5">
        <v>0</v>
      </c>
      <c r="CB63" s="8">
        <f t="shared" si="231"/>
        <v>0</v>
      </c>
      <c r="CC63" s="6">
        <v>0</v>
      </c>
      <c r="CD63" s="5">
        <v>0</v>
      </c>
      <c r="CE63" s="8">
        <f t="shared" si="232"/>
        <v>0</v>
      </c>
      <c r="CF63" s="6">
        <v>0</v>
      </c>
      <c r="CG63" s="5">
        <v>0</v>
      </c>
      <c r="CH63" s="8">
        <f t="shared" si="233"/>
        <v>0</v>
      </c>
      <c r="CI63" s="6">
        <f t="shared" si="234"/>
        <v>0</v>
      </c>
      <c r="CJ63" s="8">
        <f t="shared" si="235"/>
        <v>0</v>
      </c>
    </row>
    <row r="64" spans="1:88" x14ac:dyDescent="0.3">
      <c r="A64" s="58">
        <v>2021</v>
      </c>
      <c r="B64" s="59" t="s">
        <v>8</v>
      </c>
      <c r="C64" s="6">
        <v>0</v>
      </c>
      <c r="D64" s="5">
        <v>0</v>
      </c>
      <c r="E64" s="8">
        <f t="shared" si="237"/>
        <v>0</v>
      </c>
      <c r="F64" s="71">
        <v>0</v>
      </c>
      <c r="G64" s="5">
        <v>0</v>
      </c>
      <c r="H64" s="8">
        <f t="shared" si="207"/>
        <v>0</v>
      </c>
      <c r="I64" s="71">
        <v>10</v>
      </c>
      <c r="J64" s="5">
        <v>2.742</v>
      </c>
      <c r="K64" s="8">
        <f t="shared" si="208"/>
        <v>274.2</v>
      </c>
      <c r="L64" s="6">
        <v>0</v>
      </c>
      <c r="M64" s="5">
        <v>0</v>
      </c>
      <c r="N64" s="8">
        <f t="shared" si="209"/>
        <v>0</v>
      </c>
      <c r="O64" s="6">
        <v>0</v>
      </c>
      <c r="P64" s="5">
        <v>0</v>
      </c>
      <c r="Q64" s="8">
        <f t="shared" si="210"/>
        <v>0</v>
      </c>
      <c r="R64" s="6">
        <v>0</v>
      </c>
      <c r="S64" s="5">
        <v>0</v>
      </c>
      <c r="T64" s="8">
        <f t="shared" si="211"/>
        <v>0</v>
      </c>
      <c r="U64" s="6">
        <v>0</v>
      </c>
      <c r="V64" s="5">
        <v>0</v>
      </c>
      <c r="W64" s="8">
        <f t="shared" si="212"/>
        <v>0</v>
      </c>
      <c r="X64" s="6">
        <v>0</v>
      </c>
      <c r="Y64" s="5">
        <v>0</v>
      </c>
      <c r="Z64" s="8">
        <f t="shared" si="213"/>
        <v>0</v>
      </c>
      <c r="AA64" s="6">
        <v>0</v>
      </c>
      <c r="AB64" s="5">
        <v>0</v>
      </c>
      <c r="AC64" s="8">
        <f t="shared" si="214"/>
        <v>0</v>
      </c>
      <c r="AD64" s="6">
        <v>0</v>
      </c>
      <c r="AE64" s="5">
        <v>0</v>
      </c>
      <c r="AF64" s="8">
        <f t="shared" si="215"/>
        <v>0</v>
      </c>
      <c r="AG64" s="6">
        <v>0</v>
      </c>
      <c r="AH64" s="5">
        <v>0</v>
      </c>
      <c r="AI64" s="8">
        <f t="shared" si="216"/>
        <v>0</v>
      </c>
      <c r="AJ64" s="6">
        <v>0</v>
      </c>
      <c r="AK64" s="5">
        <v>0</v>
      </c>
      <c r="AL64" s="8">
        <f t="shared" si="217"/>
        <v>0</v>
      </c>
      <c r="AM64" s="6">
        <v>0</v>
      </c>
      <c r="AN64" s="5">
        <v>0</v>
      </c>
      <c r="AO64" s="8">
        <f t="shared" si="218"/>
        <v>0</v>
      </c>
      <c r="AP64" s="6">
        <v>0</v>
      </c>
      <c r="AQ64" s="5">
        <v>0</v>
      </c>
      <c r="AR64" s="8">
        <f t="shared" si="219"/>
        <v>0</v>
      </c>
      <c r="AS64" s="6">
        <v>0</v>
      </c>
      <c r="AT64" s="5">
        <v>0</v>
      </c>
      <c r="AU64" s="8">
        <f t="shared" si="220"/>
        <v>0</v>
      </c>
      <c r="AV64" s="6">
        <v>0</v>
      </c>
      <c r="AW64" s="5">
        <v>0</v>
      </c>
      <c r="AX64" s="8">
        <f t="shared" si="221"/>
        <v>0</v>
      </c>
      <c r="AY64" s="6">
        <v>0</v>
      </c>
      <c r="AZ64" s="5">
        <v>0</v>
      </c>
      <c r="BA64" s="8">
        <f t="shared" si="222"/>
        <v>0</v>
      </c>
      <c r="BB64" s="6">
        <v>0</v>
      </c>
      <c r="BC64" s="5">
        <v>0</v>
      </c>
      <c r="BD64" s="8">
        <f t="shared" si="223"/>
        <v>0</v>
      </c>
      <c r="BE64" s="6">
        <v>0</v>
      </c>
      <c r="BF64" s="5">
        <v>0</v>
      </c>
      <c r="BG64" s="8">
        <f t="shared" si="224"/>
        <v>0</v>
      </c>
      <c r="BH64" s="6">
        <v>0</v>
      </c>
      <c r="BI64" s="5">
        <v>0</v>
      </c>
      <c r="BJ64" s="8">
        <f t="shared" si="225"/>
        <v>0</v>
      </c>
      <c r="BK64" s="6">
        <v>0</v>
      </c>
      <c r="BL64" s="5">
        <v>0</v>
      </c>
      <c r="BM64" s="8">
        <f t="shared" si="226"/>
        <v>0</v>
      </c>
      <c r="BN64" s="6">
        <v>0</v>
      </c>
      <c r="BO64" s="5">
        <v>0</v>
      </c>
      <c r="BP64" s="8">
        <f t="shared" si="227"/>
        <v>0</v>
      </c>
      <c r="BQ64" s="6">
        <v>0</v>
      </c>
      <c r="BR64" s="5">
        <v>0</v>
      </c>
      <c r="BS64" s="8">
        <f t="shared" si="228"/>
        <v>0</v>
      </c>
      <c r="BT64" s="6">
        <v>0</v>
      </c>
      <c r="BU64" s="5">
        <v>0</v>
      </c>
      <c r="BV64" s="8">
        <f t="shared" si="229"/>
        <v>0</v>
      </c>
      <c r="BW64" s="6">
        <v>0</v>
      </c>
      <c r="BX64" s="5">
        <v>0</v>
      </c>
      <c r="BY64" s="8">
        <f t="shared" si="230"/>
        <v>0</v>
      </c>
      <c r="BZ64" s="6">
        <v>0</v>
      </c>
      <c r="CA64" s="5">
        <v>0</v>
      </c>
      <c r="CB64" s="8">
        <f t="shared" si="231"/>
        <v>0</v>
      </c>
      <c r="CC64" s="6">
        <v>0</v>
      </c>
      <c r="CD64" s="5">
        <v>0</v>
      </c>
      <c r="CE64" s="8">
        <f t="shared" si="232"/>
        <v>0</v>
      </c>
      <c r="CF64" s="6">
        <v>0</v>
      </c>
      <c r="CG64" s="5">
        <v>0</v>
      </c>
      <c r="CH64" s="8">
        <f t="shared" si="233"/>
        <v>0</v>
      </c>
      <c r="CI64" s="6">
        <f t="shared" si="234"/>
        <v>0</v>
      </c>
      <c r="CJ64" s="8">
        <f t="shared" si="235"/>
        <v>0</v>
      </c>
    </row>
    <row r="65" spans="1:88" x14ac:dyDescent="0.3">
      <c r="A65" s="58">
        <v>2021</v>
      </c>
      <c r="B65" s="59" t="s">
        <v>9</v>
      </c>
      <c r="C65" s="6">
        <v>0</v>
      </c>
      <c r="D65" s="5">
        <v>0</v>
      </c>
      <c r="E65" s="8">
        <f t="shared" si="237"/>
        <v>0</v>
      </c>
      <c r="F65" s="6">
        <v>0</v>
      </c>
      <c r="G65" s="5">
        <v>0</v>
      </c>
      <c r="H65" s="8">
        <f t="shared" si="207"/>
        <v>0</v>
      </c>
      <c r="I65" s="6">
        <v>0</v>
      </c>
      <c r="J65" s="5">
        <v>0</v>
      </c>
      <c r="K65" s="8">
        <f t="shared" si="208"/>
        <v>0</v>
      </c>
      <c r="L65" s="71">
        <v>0.62657000000000007</v>
      </c>
      <c r="M65" s="5">
        <v>33.518000000000001</v>
      </c>
      <c r="N65" s="8">
        <f t="shared" si="209"/>
        <v>53494.422011906092</v>
      </c>
      <c r="O65" s="71">
        <v>7.5499999999999994E-3</v>
      </c>
      <c r="P65" s="5">
        <v>2.4660000000000002</v>
      </c>
      <c r="Q65" s="8">
        <f t="shared" si="210"/>
        <v>326622.51655629143</v>
      </c>
      <c r="R65" s="6">
        <v>0</v>
      </c>
      <c r="S65" s="5">
        <v>0</v>
      </c>
      <c r="T65" s="8">
        <f t="shared" si="211"/>
        <v>0</v>
      </c>
      <c r="U65" s="6">
        <v>0</v>
      </c>
      <c r="V65" s="5">
        <v>0</v>
      </c>
      <c r="W65" s="8">
        <f t="shared" si="212"/>
        <v>0</v>
      </c>
      <c r="X65" s="6">
        <v>0</v>
      </c>
      <c r="Y65" s="5">
        <v>0</v>
      </c>
      <c r="Z65" s="8">
        <f t="shared" si="213"/>
        <v>0</v>
      </c>
      <c r="AA65" s="6">
        <v>0</v>
      </c>
      <c r="AB65" s="5">
        <v>0</v>
      </c>
      <c r="AC65" s="8">
        <f t="shared" si="214"/>
        <v>0</v>
      </c>
      <c r="AD65" s="6">
        <v>0</v>
      </c>
      <c r="AE65" s="5">
        <v>0</v>
      </c>
      <c r="AF65" s="8">
        <f t="shared" si="215"/>
        <v>0</v>
      </c>
      <c r="AG65" s="71">
        <v>0</v>
      </c>
      <c r="AH65" s="5">
        <v>0</v>
      </c>
      <c r="AI65" s="8">
        <f t="shared" si="216"/>
        <v>0</v>
      </c>
      <c r="AJ65" s="71">
        <v>0</v>
      </c>
      <c r="AK65" s="5">
        <v>0</v>
      </c>
      <c r="AL65" s="8">
        <f t="shared" si="217"/>
        <v>0</v>
      </c>
      <c r="AM65" s="71">
        <v>0.76</v>
      </c>
      <c r="AN65" s="5">
        <v>41.218000000000004</v>
      </c>
      <c r="AO65" s="8">
        <f t="shared" si="218"/>
        <v>54234.210526315794</v>
      </c>
      <c r="AP65" s="6">
        <v>0</v>
      </c>
      <c r="AQ65" s="5">
        <v>0</v>
      </c>
      <c r="AR65" s="8">
        <f t="shared" si="219"/>
        <v>0</v>
      </c>
      <c r="AS65" s="6">
        <v>0</v>
      </c>
      <c r="AT65" s="5">
        <v>0</v>
      </c>
      <c r="AU65" s="8">
        <f t="shared" si="220"/>
        <v>0</v>
      </c>
      <c r="AV65" s="6">
        <v>0</v>
      </c>
      <c r="AW65" s="5">
        <v>0</v>
      </c>
      <c r="AX65" s="8">
        <f t="shared" si="221"/>
        <v>0</v>
      </c>
      <c r="AY65" s="6">
        <v>0</v>
      </c>
      <c r="AZ65" s="5">
        <v>0</v>
      </c>
      <c r="BA65" s="8">
        <f t="shared" si="222"/>
        <v>0</v>
      </c>
      <c r="BB65" s="6">
        <v>0</v>
      </c>
      <c r="BC65" s="5">
        <v>0</v>
      </c>
      <c r="BD65" s="8">
        <f t="shared" si="223"/>
        <v>0</v>
      </c>
      <c r="BE65" s="6">
        <v>0</v>
      </c>
      <c r="BF65" s="5">
        <v>0</v>
      </c>
      <c r="BG65" s="8">
        <f t="shared" si="224"/>
        <v>0</v>
      </c>
      <c r="BH65" s="6">
        <v>0</v>
      </c>
      <c r="BI65" s="5">
        <v>0</v>
      </c>
      <c r="BJ65" s="8">
        <f t="shared" si="225"/>
        <v>0</v>
      </c>
      <c r="BK65" s="6">
        <v>0</v>
      </c>
      <c r="BL65" s="5">
        <v>0</v>
      </c>
      <c r="BM65" s="8">
        <f t="shared" si="226"/>
        <v>0</v>
      </c>
      <c r="BN65" s="6">
        <v>0</v>
      </c>
      <c r="BO65" s="5">
        <v>0</v>
      </c>
      <c r="BP65" s="8">
        <f t="shared" si="227"/>
        <v>0</v>
      </c>
      <c r="BQ65" s="6">
        <v>0</v>
      </c>
      <c r="BR65" s="5">
        <v>0</v>
      </c>
      <c r="BS65" s="8">
        <f t="shared" si="228"/>
        <v>0</v>
      </c>
      <c r="BT65" s="6">
        <v>0</v>
      </c>
      <c r="BU65" s="5">
        <v>0</v>
      </c>
      <c r="BV65" s="8">
        <f t="shared" si="229"/>
        <v>0</v>
      </c>
      <c r="BW65" s="6">
        <v>0</v>
      </c>
      <c r="BX65" s="5">
        <v>0</v>
      </c>
      <c r="BY65" s="8">
        <f t="shared" si="230"/>
        <v>0</v>
      </c>
      <c r="BZ65" s="6">
        <v>0</v>
      </c>
      <c r="CA65" s="5">
        <v>0</v>
      </c>
      <c r="CB65" s="8">
        <f t="shared" si="231"/>
        <v>0</v>
      </c>
      <c r="CC65" s="6">
        <v>0</v>
      </c>
      <c r="CD65" s="5">
        <v>0</v>
      </c>
      <c r="CE65" s="8">
        <f t="shared" si="232"/>
        <v>0</v>
      </c>
      <c r="CF65" s="6">
        <v>0</v>
      </c>
      <c r="CG65" s="5">
        <v>0</v>
      </c>
      <c r="CH65" s="8">
        <f t="shared" si="233"/>
        <v>0</v>
      </c>
      <c r="CI65" s="6">
        <f>C65+L65+AD65+AM65+AV65+AY65+BB65+BK65+X65+F65+BN65+BZ65+CC65+AP65+U65+CF65+R65+BT65+BW65+BQ65+AA65+BH65+BE65+O65</f>
        <v>1.39412</v>
      </c>
      <c r="CJ65" s="8">
        <f>D65+M65+AE65+AN65+AW65+AZ65+BC65+BL65+Y65+G65+BO65+CA65+CD65+AQ65+V65+CG65+S65+BU65+BX65+BR65+AB65+BI65+BF65+P65</f>
        <v>77.201999999999998</v>
      </c>
    </row>
    <row r="66" spans="1:88" x14ac:dyDescent="0.3">
      <c r="A66" s="58">
        <v>2021</v>
      </c>
      <c r="B66" s="59" t="s">
        <v>10</v>
      </c>
      <c r="C66" s="6">
        <v>0</v>
      </c>
      <c r="D66" s="5">
        <v>0</v>
      </c>
      <c r="E66" s="8">
        <f t="shared" si="237"/>
        <v>0</v>
      </c>
      <c r="F66" s="6">
        <v>0</v>
      </c>
      <c r="G66" s="5">
        <v>0</v>
      </c>
      <c r="H66" s="8">
        <f t="shared" si="207"/>
        <v>0</v>
      </c>
      <c r="I66" s="6">
        <v>0</v>
      </c>
      <c r="J66" s="5">
        <v>0</v>
      </c>
      <c r="K66" s="8">
        <f t="shared" si="208"/>
        <v>0</v>
      </c>
      <c r="L66" s="71">
        <v>18842.084999999999</v>
      </c>
      <c r="M66" s="5">
        <v>327963.36800000002</v>
      </c>
      <c r="N66" s="8">
        <f t="shared" si="209"/>
        <v>17405.895791256647</v>
      </c>
      <c r="O66" s="6">
        <v>0</v>
      </c>
      <c r="P66" s="5">
        <v>0</v>
      </c>
      <c r="Q66" s="8">
        <f t="shared" si="210"/>
        <v>0</v>
      </c>
      <c r="R66" s="6">
        <v>0</v>
      </c>
      <c r="S66" s="5">
        <v>0</v>
      </c>
      <c r="T66" s="8">
        <f t="shared" si="211"/>
        <v>0</v>
      </c>
      <c r="U66" s="6">
        <v>0</v>
      </c>
      <c r="V66" s="5">
        <v>0</v>
      </c>
      <c r="W66" s="8">
        <f t="shared" si="212"/>
        <v>0</v>
      </c>
      <c r="X66" s="6">
        <v>0</v>
      </c>
      <c r="Y66" s="5">
        <v>0</v>
      </c>
      <c r="Z66" s="8">
        <f t="shared" si="213"/>
        <v>0</v>
      </c>
      <c r="AA66" s="6">
        <v>0</v>
      </c>
      <c r="AB66" s="5">
        <v>0</v>
      </c>
      <c r="AC66" s="8">
        <f t="shared" si="214"/>
        <v>0</v>
      </c>
      <c r="AD66" s="6">
        <v>0</v>
      </c>
      <c r="AE66" s="5">
        <v>0</v>
      </c>
      <c r="AF66" s="8">
        <f t="shared" si="215"/>
        <v>0</v>
      </c>
      <c r="AG66" s="6">
        <v>0</v>
      </c>
      <c r="AH66" s="5">
        <v>0</v>
      </c>
      <c r="AI66" s="8">
        <f t="shared" si="216"/>
        <v>0</v>
      </c>
      <c r="AJ66" s="6">
        <v>0</v>
      </c>
      <c r="AK66" s="5">
        <v>0</v>
      </c>
      <c r="AL66" s="8">
        <f t="shared" si="217"/>
        <v>0</v>
      </c>
      <c r="AM66" s="6">
        <v>0</v>
      </c>
      <c r="AN66" s="5">
        <v>0</v>
      </c>
      <c r="AO66" s="8">
        <f t="shared" si="218"/>
        <v>0</v>
      </c>
      <c r="AP66" s="6">
        <v>0</v>
      </c>
      <c r="AQ66" s="5">
        <v>0</v>
      </c>
      <c r="AR66" s="8">
        <f t="shared" si="219"/>
        <v>0</v>
      </c>
      <c r="AS66" s="6">
        <v>0</v>
      </c>
      <c r="AT66" s="5">
        <v>0</v>
      </c>
      <c r="AU66" s="8">
        <f t="shared" si="220"/>
        <v>0</v>
      </c>
      <c r="AV66" s="6">
        <v>0</v>
      </c>
      <c r="AW66" s="5">
        <v>0</v>
      </c>
      <c r="AX66" s="8">
        <f t="shared" si="221"/>
        <v>0</v>
      </c>
      <c r="AY66" s="6">
        <v>0</v>
      </c>
      <c r="AZ66" s="5">
        <v>0</v>
      </c>
      <c r="BA66" s="8">
        <f t="shared" si="222"/>
        <v>0</v>
      </c>
      <c r="BB66" s="6">
        <v>0</v>
      </c>
      <c r="BC66" s="5">
        <v>0</v>
      </c>
      <c r="BD66" s="8">
        <f t="shared" si="223"/>
        <v>0</v>
      </c>
      <c r="BE66" s="71">
        <v>1.132E-2</v>
      </c>
      <c r="BF66" s="5">
        <v>2.0760000000000001</v>
      </c>
      <c r="BG66" s="8">
        <f t="shared" si="224"/>
        <v>183392.22614840989</v>
      </c>
      <c r="BH66" s="6">
        <v>0</v>
      </c>
      <c r="BI66" s="5">
        <v>0</v>
      </c>
      <c r="BJ66" s="8">
        <f t="shared" si="225"/>
        <v>0</v>
      </c>
      <c r="BK66" s="71">
        <v>4.3699999999999998E-3</v>
      </c>
      <c r="BL66" s="5">
        <v>0.63900000000000001</v>
      </c>
      <c r="BM66" s="8">
        <f t="shared" si="226"/>
        <v>146224.25629290618</v>
      </c>
      <c r="BN66" s="6">
        <v>0</v>
      </c>
      <c r="BO66" s="5">
        <v>0</v>
      </c>
      <c r="BP66" s="8">
        <f t="shared" si="227"/>
        <v>0</v>
      </c>
      <c r="BQ66" s="6">
        <v>0</v>
      </c>
      <c r="BR66" s="5">
        <v>0</v>
      </c>
      <c r="BS66" s="8">
        <f t="shared" si="228"/>
        <v>0</v>
      </c>
      <c r="BT66" s="6">
        <v>0</v>
      </c>
      <c r="BU66" s="5">
        <v>0</v>
      </c>
      <c r="BV66" s="8">
        <f t="shared" si="229"/>
        <v>0</v>
      </c>
      <c r="BW66" s="6">
        <v>0</v>
      </c>
      <c r="BX66" s="5">
        <v>0</v>
      </c>
      <c r="BY66" s="8">
        <f t="shared" si="230"/>
        <v>0</v>
      </c>
      <c r="BZ66" s="6">
        <v>0</v>
      </c>
      <c r="CA66" s="5">
        <v>0</v>
      </c>
      <c r="CB66" s="8">
        <f t="shared" si="231"/>
        <v>0</v>
      </c>
      <c r="CC66" s="6">
        <v>0</v>
      </c>
      <c r="CD66" s="5">
        <v>0</v>
      </c>
      <c r="CE66" s="8">
        <f t="shared" si="232"/>
        <v>0</v>
      </c>
      <c r="CF66" s="6">
        <v>0</v>
      </c>
      <c r="CG66" s="5">
        <v>0</v>
      </c>
      <c r="CH66" s="8">
        <f t="shared" si="233"/>
        <v>0</v>
      </c>
      <c r="CI66" s="6">
        <f t="shared" ref="CI66:CI70" si="238">C66+L66+AD66+AM66+AV66+AY66+BB66+BK66+X66+F66+BN66+BZ66+CC66+AP66+U66+CF66+R66+BT66+BW66+BQ66+AA66+BH66+BE66+O66</f>
        <v>18842.100689999999</v>
      </c>
      <c r="CJ66" s="8">
        <f t="shared" ref="CJ66:CJ70" si="239">D66+M66+AE66+AN66+AW66+AZ66+BC66+BL66+Y66+G66+BO66+CA66+CD66+AQ66+V66+CG66+S66+BU66+BX66+BR66+AB66+BI66+BF66+P66</f>
        <v>327966.08300000004</v>
      </c>
    </row>
    <row r="67" spans="1:88" x14ac:dyDescent="0.3">
      <c r="A67" s="58">
        <v>2021</v>
      </c>
      <c r="B67" s="59" t="s">
        <v>11</v>
      </c>
      <c r="C67" s="6">
        <v>0</v>
      </c>
      <c r="D67" s="5">
        <v>0</v>
      </c>
      <c r="E67" s="8">
        <f t="shared" si="237"/>
        <v>0</v>
      </c>
      <c r="F67" s="6">
        <v>0</v>
      </c>
      <c r="G67" s="5">
        <v>0</v>
      </c>
      <c r="H67" s="8">
        <f t="shared" si="207"/>
        <v>0</v>
      </c>
      <c r="I67" s="6">
        <v>0</v>
      </c>
      <c r="J67" s="5">
        <v>0</v>
      </c>
      <c r="K67" s="8">
        <f t="shared" si="208"/>
        <v>0</v>
      </c>
      <c r="L67" s="6">
        <v>0</v>
      </c>
      <c r="M67" s="5">
        <v>0</v>
      </c>
      <c r="N67" s="8">
        <f t="shared" si="209"/>
        <v>0</v>
      </c>
      <c r="O67" s="6">
        <v>0</v>
      </c>
      <c r="P67" s="5">
        <v>0</v>
      </c>
      <c r="Q67" s="8">
        <f t="shared" si="210"/>
        <v>0</v>
      </c>
      <c r="R67" s="6">
        <v>0</v>
      </c>
      <c r="S67" s="5">
        <v>0</v>
      </c>
      <c r="T67" s="8">
        <f t="shared" si="211"/>
        <v>0</v>
      </c>
      <c r="U67" s="6">
        <v>0</v>
      </c>
      <c r="V67" s="5">
        <v>0</v>
      </c>
      <c r="W67" s="8">
        <f t="shared" si="212"/>
        <v>0</v>
      </c>
      <c r="X67" s="6">
        <v>0</v>
      </c>
      <c r="Y67" s="5">
        <v>0</v>
      </c>
      <c r="Z67" s="8">
        <f t="shared" si="213"/>
        <v>0</v>
      </c>
      <c r="AA67" s="6">
        <v>0</v>
      </c>
      <c r="AB67" s="5">
        <v>0</v>
      </c>
      <c r="AC67" s="8">
        <f t="shared" si="214"/>
        <v>0</v>
      </c>
      <c r="AD67" s="6">
        <v>0</v>
      </c>
      <c r="AE67" s="5">
        <v>0</v>
      </c>
      <c r="AF67" s="8">
        <f t="shared" si="215"/>
        <v>0</v>
      </c>
      <c r="AG67" s="6">
        <v>0</v>
      </c>
      <c r="AH67" s="5">
        <v>0</v>
      </c>
      <c r="AI67" s="8">
        <f t="shared" si="216"/>
        <v>0</v>
      </c>
      <c r="AJ67" s="6">
        <v>0</v>
      </c>
      <c r="AK67" s="5">
        <v>0</v>
      </c>
      <c r="AL67" s="8">
        <f t="shared" si="217"/>
        <v>0</v>
      </c>
      <c r="AM67" s="6">
        <v>0</v>
      </c>
      <c r="AN67" s="5">
        <v>0</v>
      </c>
      <c r="AO67" s="8">
        <f t="shared" si="218"/>
        <v>0</v>
      </c>
      <c r="AP67" s="6">
        <v>0</v>
      </c>
      <c r="AQ67" s="5">
        <v>0</v>
      </c>
      <c r="AR67" s="8">
        <f t="shared" si="219"/>
        <v>0</v>
      </c>
      <c r="AS67" s="6">
        <v>0</v>
      </c>
      <c r="AT67" s="5">
        <v>0</v>
      </c>
      <c r="AU67" s="8">
        <f t="shared" si="220"/>
        <v>0</v>
      </c>
      <c r="AV67" s="6">
        <v>0</v>
      </c>
      <c r="AW67" s="5">
        <v>0</v>
      </c>
      <c r="AX67" s="8">
        <f t="shared" si="221"/>
        <v>0</v>
      </c>
      <c r="AY67" s="6">
        <v>0</v>
      </c>
      <c r="AZ67" s="5">
        <v>0</v>
      </c>
      <c r="BA67" s="8">
        <f t="shared" si="222"/>
        <v>0</v>
      </c>
      <c r="BB67" s="6">
        <v>0</v>
      </c>
      <c r="BC67" s="5">
        <v>0</v>
      </c>
      <c r="BD67" s="8">
        <f t="shared" si="223"/>
        <v>0</v>
      </c>
      <c r="BE67" s="6">
        <v>0</v>
      </c>
      <c r="BF67" s="5">
        <v>0</v>
      </c>
      <c r="BG67" s="8">
        <f t="shared" si="224"/>
        <v>0</v>
      </c>
      <c r="BH67" s="6">
        <v>0</v>
      </c>
      <c r="BI67" s="5">
        <v>0</v>
      </c>
      <c r="BJ67" s="8">
        <f t="shared" si="225"/>
        <v>0</v>
      </c>
      <c r="BK67" s="6">
        <v>0</v>
      </c>
      <c r="BL67" s="5">
        <v>0</v>
      </c>
      <c r="BM67" s="8">
        <f t="shared" si="226"/>
        <v>0</v>
      </c>
      <c r="BN67" s="6">
        <v>0</v>
      </c>
      <c r="BO67" s="5">
        <v>0</v>
      </c>
      <c r="BP67" s="8">
        <f t="shared" si="227"/>
        <v>0</v>
      </c>
      <c r="BQ67" s="6">
        <v>0</v>
      </c>
      <c r="BR67" s="5">
        <v>0</v>
      </c>
      <c r="BS67" s="8">
        <f t="shared" si="228"/>
        <v>0</v>
      </c>
      <c r="BT67" s="6">
        <v>0</v>
      </c>
      <c r="BU67" s="5">
        <v>0</v>
      </c>
      <c r="BV67" s="8">
        <f t="shared" si="229"/>
        <v>0</v>
      </c>
      <c r="BW67" s="6">
        <v>0</v>
      </c>
      <c r="BX67" s="5">
        <v>0</v>
      </c>
      <c r="BY67" s="8">
        <f t="shared" si="230"/>
        <v>0</v>
      </c>
      <c r="BZ67" s="6">
        <v>0</v>
      </c>
      <c r="CA67" s="5">
        <v>0</v>
      </c>
      <c r="CB67" s="8">
        <f t="shared" si="231"/>
        <v>0</v>
      </c>
      <c r="CC67" s="6">
        <v>0</v>
      </c>
      <c r="CD67" s="5">
        <v>0</v>
      </c>
      <c r="CE67" s="8">
        <f t="shared" si="232"/>
        <v>0</v>
      </c>
      <c r="CF67" s="6">
        <v>0</v>
      </c>
      <c r="CG67" s="5">
        <v>0</v>
      </c>
      <c r="CH67" s="8">
        <f t="shared" si="233"/>
        <v>0</v>
      </c>
      <c r="CI67" s="6">
        <f t="shared" si="238"/>
        <v>0</v>
      </c>
      <c r="CJ67" s="8">
        <f t="shared" si="239"/>
        <v>0</v>
      </c>
    </row>
    <row r="68" spans="1:88" x14ac:dyDescent="0.3">
      <c r="A68" s="58">
        <v>2021</v>
      </c>
      <c r="B68" s="8" t="s">
        <v>12</v>
      </c>
      <c r="C68" s="6">
        <v>0</v>
      </c>
      <c r="D68" s="5">
        <v>0</v>
      </c>
      <c r="E68" s="8">
        <f t="shared" si="237"/>
        <v>0</v>
      </c>
      <c r="F68" s="6">
        <v>0</v>
      </c>
      <c r="G68" s="5">
        <v>0</v>
      </c>
      <c r="H68" s="8">
        <f t="shared" si="207"/>
        <v>0</v>
      </c>
      <c r="I68" s="6">
        <v>0</v>
      </c>
      <c r="J68" s="5">
        <v>0</v>
      </c>
      <c r="K68" s="8">
        <f t="shared" si="208"/>
        <v>0</v>
      </c>
      <c r="L68" s="71">
        <v>18575.232</v>
      </c>
      <c r="M68" s="5">
        <v>360189.74900000001</v>
      </c>
      <c r="N68" s="8">
        <f t="shared" si="209"/>
        <v>19390.86139004886</v>
      </c>
      <c r="O68" s="6">
        <v>0</v>
      </c>
      <c r="P68" s="5">
        <v>0</v>
      </c>
      <c r="Q68" s="8">
        <f t="shared" si="210"/>
        <v>0</v>
      </c>
      <c r="R68" s="6">
        <v>0</v>
      </c>
      <c r="S68" s="5">
        <v>0</v>
      </c>
      <c r="T68" s="8">
        <f t="shared" si="211"/>
        <v>0</v>
      </c>
      <c r="U68" s="6">
        <v>0</v>
      </c>
      <c r="V68" s="5">
        <v>0</v>
      </c>
      <c r="W68" s="8">
        <f t="shared" si="212"/>
        <v>0</v>
      </c>
      <c r="X68" s="6">
        <v>0</v>
      </c>
      <c r="Y68" s="5">
        <v>0</v>
      </c>
      <c r="Z68" s="8">
        <f t="shared" si="213"/>
        <v>0</v>
      </c>
      <c r="AA68" s="6">
        <v>0</v>
      </c>
      <c r="AB68" s="5">
        <v>0</v>
      </c>
      <c r="AC68" s="8">
        <f t="shared" si="214"/>
        <v>0</v>
      </c>
      <c r="AD68" s="6">
        <v>0</v>
      </c>
      <c r="AE68" s="5">
        <v>0</v>
      </c>
      <c r="AF68" s="8">
        <f t="shared" si="215"/>
        <v>0</v>
      </c>
      <c r="AG68" s="6">
        <v>0</v>
      </c>
      <c r="AH68" s="5">
        <v>0</v>
      </c>
      <c r="AI68" s="8">
        <f t="shared" si="216"/>
        <v>0</v>
      </c>
      <c r="AJ68" s="6">
        <v>0</v>
      </c>
      <c r="AK68" s="5">
        <v>0</v>
      </c>
      <c r="AL68" s="8">
        <f t="shared" si="217"/>
        <v>0</v>
      </c>
      <c r="AM68" s="6">
        <v>0</v>
      </c>
      <c r="AN68" s="5">
        <v>0</v>
      </c>
      <c r="AO68" s="8">
        <f t="shared" si="218"/>
        <v>0</v>
      </c>
      <c r="AP68" s="6">
        <v>0</v>
      </c>
      <c r="AQ68" s="5">
        <v>0</v>
      </c>
      <c r="AR68" s="8">
        <f t="shared" si="219"/>
        <v>0</v>
      </c>
      <c r="AS68" s="6">
        <v>0</v>
      </c>
      <c r="AT68" s="5">
        <v>0</v>
      </c>
      <c r="AU68" s="8">
        <f t="shared" si="220"/>
        <v>0</v>
      </c>
      <c r="AV68" s="6">
        <v>0</v>
      </c>
      <c r="AW68" s="5">
        <v>0</v>
      </c>
      <c r="AX68" s="8">
        <f t="shared" si="221"/>
        <v>0</v>
      </c>
      <c r="AY68" s="71">
        <v>5911.2430000000004</v>
      </c>
      <c r="AZ68" s="5">
        <v>112701.802</v>
      </c>
      <c r="BA68" s="8">
        <f t="shared" si="222"/>
        <v>19065.668929529711</v>
      </c>
      <c r="BB68" s="6">
        <v>0</v>
      </c>
      <c r="BC68" s="5">
        <v>0</v>
      </c>
      <c r="BD68" s="8">
        <f t="shared" si="223"/>
        <v>0</v>
      </c>
      <c r="BE68" s="6">
        <v>0</v>
      </c>
      <c r="BF68" s="5">
        <v>0</v>
      </c>
      <c r="BG68" s="8">
        <f t="shared" si="224"/>
        <v>0</v>
      </c>
      <c r="BH68" s="6">
        <v>0</v>
      </c>
      <c r="BI68" s="5">
        <v>0</v>
      </c>
      <c r="BJ68" s="8">
        <f t="shared" si="225"/>
        <v>0</v>
      </c>
      <c r="BK68" s="6">
        <v>0</v>
      </c>
      <c r="BL68" s="5">
        <v>0</v>
      </c>
      <c r="BM68" s="8">
        <f t="shared" si="226"/>
        <v>0</v>
      </c>
      <c r="BN68" s="6">
        <v>0</v>
      </c>
      <c r="BO68" s="5">
        <v>0</v>
      </c>
      <c r="BP68" s="8">
        <f t="shared" si="227"/>
        <v>0</v>
      </c>
      <c r="BQ68" s="6">
        <v>0</v>
      </c>
      <c r="BR68" s="5">
        <v>0</v>
      </c>
      <c r="BS68" s="8">
        <f t="shared" si="228"/>
        <v>0</v>
      </c>
      <c r="BT68" s="6">
        <v>0</v>
      </c>
      <c r="BU68" s="5">
        <v>0</v>
      </c>
      <c r="BV68" s="8">
        <f t="shared" si="229"/>
        <v>0</v>
      </c>
      <c r="BW68" s="6">
        <v>0</v>
      </c>
      <c r="BX68" s="5">
        <v>0</v>
      </c>
      <c r="BY68" s="8">
        <f t="shared" si="230"/>
        <v>0</v>
      </c>
      <c r="BZ68" s="71">
        <v>2.5000000000000001E-2</v>
      </c>
      <c r="CA68" s="5">
        <v>2.0619999999999998</v>
      </c>
      <c r="CB68" s="8">
        <f t="shared" si="231"/>
        <v>82479.999999999985</v>
      </c>
      <c r="CC68" s="6">
        <v>0</v>
      </c>
      <c r="CD68" s="5">
        <v>0</v>
      </c>
      <c r="CE68" s="8">
        <f t="shared" si="232"/>
        <v>0</v>
      </c>
      <c r="CF68" s="6">
        <v>0</v>
      </c>
      <c r="CG68" s="5">
        <v>0</v>
      </c>
      <c r="CH68" s="8">
        <f t="shared" si="233"/>
        <v>0</v>
      </c>
      <c r="CI68" s="6">
        <f t="shared" si="238"/>
        <v>24486.5</v>
      </c>
      <c r="CJ68" s="8">
        <f t="shared" si="239"/>
        <v>472893.61299999995</v>
      </c>
    </row>
    <row r="69" spans="1:88" x14ac:dyDescent="0.3">
      <c r="A69" s="58">
        <v>2021</v>
      </c>
      <c r="B69" s="59" t="s">
        <v>13</v>
      </c>
      <c r="C69" s="6">
        <v>0</v>
      </c>
      <c r="D69" s="5">
        <v>0</v>
      </c>
      <c r="E69" s="8">
        <f t="shared" si="237"/>
        <v>0</v>
      </c>
      <c r="F69" s="6">
        <v>0</v>
      </c>
      <c r="G69" s="5">
        <v>0</v>
      </c>
      <c r="H69" s="8">
        <f t="shared" si="207"/>
        <v>0</v>
      </c>
      <c r="I69" s="6">
        <v>0</v>
      </c>
      <c r="J69" s="5">
        <v>0</v>
      </c>
      <c r="K69" s="8">
        <f t="shared" si="208"/>
        <v>0</v>
      </c>
      <c r="L69" s="6">
        <v>0</v>
      </c>
      <c r="M69" s="5">
        <v>0</v>
      </c>
      <c r="N69" s="8">
        <f t="shared" si="209"/>
        <v>0</v>
      </c>
      <c r="O69" s="6">
        <v>0</v>
      </c>
      <c r="P69" s="5">
        <v>0</v>
      </c>
      <c r="Q69" s="8">
        <f t="shared" si="210"/>
        <v>0</v>
      </c>
      <c r="R69" s="6">
        <v>0</v>
      </c>
      <c r="S69" s="5">
        <v>0</v>
      </c>
      <c r="T69" s="8">
        <f t="shared" si="211"/>
        <v>0</v>
      </c>
      <c r="U69" s="6">
        <v>0</v>
      </c>
      <c r="V69" s="5">
        <v>0</v>
      </c>
      <c r="W69" s="8">
        <f t="shared" si="212"/>
        <v>0</v>
      </c>
      <c r="X69" s="6">
        <v>0</v>
      </c>
      <c r="Y69" s="5">
        <v>0</v>
      </c>
      <c r="Z69" s="8">
        <f t="shared" si="213"/>
        <v>0</v>
      </c>
      <c r="AA69" s="6">
        <v>0</v>
      </c>
      <c r="AB69" s="5">
        <v>0</v>
      </c>
      <c r="AC69" s="8">
        <f t="shared" si="214"/>
        <v>0</v>
      </c>
      <c r="AD69" s="6">
        <v>0</v>
      </c>
      <c r="AE69" s="5">
        <v>0</v>
      </c>
      <c r="AF69" s="8">
        <f t="shared" si="215"/>
        <v>0</v>
      </c>
      <c r="AG69" s="6">
        <v>0</v>
      </c>
      <c r="AH69" s="5">
        <v>0</v>
      </c>
      <c r="AI69" s="8">
        <f t="shared" si="216"/>
        <v>0</v>
      </c>
      <c r="AJ69" s="6">
        <v>0</v>
      </c>
      <c r="AK69" s="5">
        <v>0</v>
      </c>
      <c r="AL69" s="8">
        <f t="shared" si="217"/>
        <v>0</v>
      </c>
      <c r="AM69" s="6">
        <v>0</v>
      </c>
      <c r="AN69" s="5">
        <v>0</v>
      </c>
      <c r="AO69" s="8">
        <f t="shared" si="218"/>
        <v>0</v>
      </c>
      <c r="AP69" s="6">
        <v>0</v>
      </c>
      <c r="AQ69" s="5">
        <v>0</v>
      </c>
      <c r="AR69" s="8">
        <f t="shared" si="219"/>
        <v>0</v>
      </c>
      <c r="AS69" s="6">
        <v>0</v>
      </c>
      <c r="AT69" s="5">
        <v>0</v>
      </c>
      <c r="AU69" s="8">
        <f t="shared" si="220"/>
        <v>0</v>
      </c>
      <c r="AV69" s="71">
        <v>3982.2579999999998</v>
      </c>
      <c r="AW69" s="5">
        <v>80497.698000000004</v>
      </c>
      <c r="AX69" s="8">
        <f t="shared" si="221"/>
        <v>20214.084069892007</v>
      </c>
      <c r="AY69" s="71">
        <v>11977.858</v>
      </c>
      <c r="AZ69" s="5">
        <v>257416.45600000001</v>
      </c>
      <c r="BA69" s="8">
        <f t="shared" si="222"/>
        <v>21491.025857878765</v>
      </c>
      <c r="BB69" s="6">
        <v>0</v>
      </c>
      <c r="BC69" s="5">
        <v>0</v>
      </c>
      <c r="BD69" s="8">
        <f t="shared" si="223"/>
        <v>0</v>
      </c>
      <c r="BE69" s="6">
        <v>0</v>
      </c>
      <c r="BF69" s="5">
        <v>0</v>
      </c>
      <c r="BG69" s="8">
        <f t="shared" si="224"/>
        <v>0</v>
      </c>
      <c r="BH69" s="6">
        <v>0</v>
      </c>
      <c r="BI69" s="5">
        <v>0</v>
      </c>
      <c r="BJ69" s="8">
        <f t="shared" si="225"/>
        <v>0</v>
      </c>
      <c r="BK69" s="6">
        <v>0</v>
      </c>
      <c r="BL69" s="5">
        <v>0</v>
      </c>
      <c r="BM69" s="8">
        <f t="shared" si="226"/>
        <v>0</v>
      </c>
      <c r="BN69" s="6">
        <v>0</v>
      </c>
      <c r="BO69" s="5">
        <v>0</v>
      </c>
      <c r="BP69" s="8">
        <f t="shared" si="227"/>
        <v>0</v>
      </c>
      <c r="BQ69" s="6">
        <v>0</v>
      </c>
      <c r="BR69" s="5">
        <v>0</v>
      </c>
      <c r="BS69" s="8">
        <f t="shared" si="228"/>
        <v>0</v>
      </c>
      <c r="BT69" s="6">
        <v>0</v>
      </c>
      <c r="BU69" s="5">
        <v>0</v>
      </c>
      <c r="BV69" s="8">
        <f t="shared" si="229"/>
        <v>0</v>
      </c>
      <c r="BW69" s="6">
        <v>0</v>
      </c>
      <c r="BX69" s="5">
        <v>0</v>
      </c>
      <c r="BY69" s="8">
        <f t="shared" si="230"/>
        <v>0</v>
      </c>
      <c r="BZ69" s="6">
        <v>0</v>
      </c>
      <c r="CA69" s="5">
        <v>0</v>
      </c>
      <c r="CB69" s="8">
        <f t="shared" si="231"/>
        <v>0</v>
      </c>
      <c r="CC69" s="6">
        <v>0</v>
      </c>
      <c r="CD69" s="5">
        <v>0</v>
      </c>
      <c r="CE69" s="8">
        <f t="shared" si="232"/>
        <v>0</v>
      </c>
      <c r="CF69" s="6">
        <v>0</v>
      </c>
      <c r="CG69" s="5">
        <v>0</v>
      </c>
      <c r="CH69" s="8">
        <f t="shared" si="233"/>
        <v>0</v>
      </c>
      <c r="CI69" s="6">
        <f t="shared" si="238"/>
        <v>15960.116</v>
      </c>
      <c r="CJ69" s="8">
        <f t="shared" si="239"/>
        <v>337914.15399999998</v>
      </c>
    </row>
    <row r="70" spans="1:88" ht="15" thickBot="1" x14ac:dyDescent="0.35">
      <c r="A70" s="46"/>
      <c r="B70" s="60" t="s">
        <v>14</v>
      </c>
      <c r="C70" s="30">
        <f t="shared" ref="C70:D70" si="240">SUM(C58:C69)</f>
        <v>0</v>
      </c>
      <c r="D70" s="29">
        <f t="shared" si="240"/>
        <v>0</v>
      </c>
      <c r="E70" s="31"/>
      <c r="F70" s="30">
        <f t="shared" ref="F70:G70" si="241">SUM(F58:F69)</f>
        <v>0</v>
      </c>
      <c r="G70" s="29">
        <f t="shared" si="241"/>
        <v>0</v>
      </c>
      <c r="H70" s="31"/>
      <c r="I70" s="30">
        <f t="shared" ref="I70:J70" si="242">SUM(I58:I69)</f>
        <v>10</v>
      </c>
      <c r="J70" s="29">
        <f t="shared" si="242"/>
        <v>2.742</v>
      </c>
      <c r="K70" s="31"/>
      <c r="L70" s="30">
        <f t="shared" ref="L70:M70" si="243">SUM(L58:L69)</f>
        <v>43607.884569999995</v>
      </c>
      <c r="M70" s="29">
        <f t="shared" si="243"/>
        <v>793922.8870000001</v>
      </c>
      <c r="N70" s="31"/>
      <c r="O70" s="30">
        <f t="shared" ref="O70:P70" si="244">SUM(O58:O69)</f>
        <v>7.5499999999999994E-3</v>
      </c>
      <c r="P70" s="29">
        <f t="shared" si="244"/>
        <v>2.4660000000000002</v>
      </c>
      <c r="Q70" s="31"/>
      <c r="R70" s="30">
        <f t="shared" ref="R70:S70" si="245">SUM(R58:R69)</f>
        <v>0</v>
      </c>
      <c r="S70" s="29">
        <f t="shared" si="245"/>
        <v>0</v>
      </c>
      <c r="T70" s="31"/>
      <c r="U70" s="30">
        <f t="shared" ref="U70:V70" si="246">SUM(U58:U69)</f>
        <v>0</v>
      </c>
      <c r="V70" s="29">
        <f t="shared" si="246"/>
        <v>0</v>
      </c>
      <c r="W70" s="31"/>
      <c r="X70" s="30">
        <f t="shared" ref="X70:Y70" si="247">SUM(X58:X69)</f>
        <v>0</v>
      </c>
      <c r="Y70" s="29">
        <f t="shared" si="247"/>
        <v>0</v>
      </c>
      <c r="Z70" s="31"/>
      <c r="AA70" s="30">
        <f t="shared" ref="AA70:AB70" si="248">SUM(AA58:AA69)</f>
        <v>1.84</v>
      </c>
      <c r="AB70" s="29">
        <f t="shared" si="248"/>
        <v>72.649000000000001</v>
      </c>
      <c r="AC70" s="31"/>
      <c r="AD70" s="30">
        <f t="shared" ref="AD70:AE70" si="249">SUM(AD58:AD69)</f>
        <v>0</v>
      </c>
      <c r="AE70" s="29">
        <f t="shared" si="249"/>
        <v>0</v>
      </c>
      <c r="AF70" s="31"/>
      <c r="AG70" s="30">
        <f t="shared" ref="AG70:AH70" si="250">SUM(AG58:AG69)</f>
        <v>0</v>
      </c>
      <c r="AH70" s="29">
        <f t="shared" si="250"/>
        <v>0</v>
      </c>
      <c r="AI70" s="31"/>
      <c r="AJ70" s="30">
        <f t="shared" ref="AJ70:AK70" si="251">SUM(AJ58:AJ69)</f>
        <v>0</v>
      </c>
      <c r="AK70" s="29">
        <f t="shared" si="251"/>
        <v>0</v>
      </c>
      <c r="AL70" s="31"/>
      <c r="AM70" s="30">
        <f t="shared" ref="AM70:AN70" si="252">SUM(AM58:AM69)</f>
        <v>1.52</v>
      </c>
      <c r="AN70" s="29">
        <f t="shared" si="252"/>
        <v>82.725999999999999</v>
      </c>
      <c r="AO70" s="31"/>
      <c r="AP70" s="30">
        <f t="shared" ref="AP70:AQ70" si="253">SUM(AP58:AP69)</f>
        <v>0</v>
      </c>
      <c r="AQ70" s="29">
        <f t="shared" si="253"/>
        <v>0</v>
      </c>
      <c r="AR70" s="31"/>
      <c r="AS70" s="30">
        <f t="shared" ref="AS70:AT70" si="254">SUM(AS58:AS69)</f>
        <v>0</v>
      </c>
      <c r="AT70" s="29">
        <f t="shared" si="254"/>
        <v>0</v>
      </c>
      <c r="AU70" s="31"/>
      <c r="AV70" s="30">
        <f t="shared" ref="AV70:AW70" si="255">SUM(AV58:AV69)</f>
        <v>3982.2579999999998</v>
      </c>
      <c r="AW70" s="29">
        <f t="shared" si="255"/>
        <v>80497.698000000004</v>
      </c>
      <c r="AX70" s="31"/>
      <c r="AY70" s="30">
        <f t="shared" ref="AY70:AZ70" si="256">SUM(AY58:AY69)</f>
        <v>17889.101000000002</v>
      </c>
      <c r="AZ70" s="29">
        <f t="shared" si="256"/>
        <v>370118.25800000003</v>
      </c>
      <c r="BA70" s="31"/>
      <c r="BB70" s="30">
        <f t="shared" ref="BB70:BC70" si="257">SUM(BB58:BB69)</f>
        <v>0</v>
      </c>
      <c r="BC70" s="29">
        <f t="shared" si="257"/>
        <v>0</v>
      </c>
      <c r="BD70" s="31"/>
      <c r="BE70" s="30">
        <f t="shared" ref="BE70:BF70" si="258">SUM(BE58:BE69)</f>
        <v>1.132E-2</v>
      </c>
      <c r="BF70" s="29">
        <f t="shared" si="258"/>
        <v>2.0760000000000001</v>
      </c>
      <c r="BG70" s="31"/>
      <c r="BH70" s="30">
        <f t="shared" ref="BH70:BI70" si="259">SUM(BH58:BH69)</f>
        <v>0</v>
      </c>
      <c r="BI70" s="29">
        <f t="shared" si="259"/>
        <v>0</v>
      </c>
      <c r="BJ70" s="31"/>
      <c r="BK70" s="30">
        <f t="shared" ref="BK70:BL70" si="260">SUM(BK58:BK69)</f>
        <v>4.3699999999999998E-3</v>
      </c>
      <c r="BL70" s="29">
        <f t="shared" si="260"/>
        <v>0.63900000000000001</v>
      </c>
      <c r="BM70" s="31"/>
      <c r="BN70" s="30">
        <f t="shared" ref="BN70:BO70" si="261">SUM(BN58:BN69)</f>
        <v>0</v>
      </c>
      <c r="BO70" s="29">
        <f t="shared" si="261"/>
        <v>0</v>
      </c>
      <c r="BP70" s="31"/>
      <c r="BQ70" s="30">
        <f t="shared" ref="BQ70:BR70" si="262">SUM(BQ58:BQ69)</f>
        <v>0</v>
      </c>
      <c r="BR70" s="29">
        <f t="shared" si="262"/>
        <v>0</v>
      </c>
      <c r="BS70" s="31"/>
      <c r="BT70" s="30">
        <f t="shared" ref="BT70:BU70" si="263">SUM(BT58:BT69)</f>
        <v>1.1000000000000001E-3</v>
      </c>
      <c r="BU70" s="29">
        <f t="shared" si="263"/>
        <v>0.02</v>
      </c>
      <c r="BV70" s="31"/>
      <c r="BW70" s="30">
        <f t="shared" ref="BW70:BX70" si="264">SUM(BW58:BW69)</f>
        <v>0</v>
      </c>
      <c r="BX70" s="29">
        <f t="shared" si="264"/>
        <v>0</v>
      </c>
      <c r="BY70" s="31"/>
      <c r="BZ70" s="30">
        <f t="shared" ref="BZ70:CA70" si="265">SUM(BZ58:BZ69)</f>
        <v>2.5000000000000001E-2</v>
      </c>
      <c r="CA70" s="29">
        <f t="shared" si="265"/>
        <v>2.0619999999999998</v>
      </c>
      <c r="CB70" s="31"/>
      <c r="CC70" s="30">
        <f t="shared" ref="CC70:CD70" si="266">SUM(CC58:CC69)</f>
        <v>8.687759999999999</v>
      </c>
      <c r="CD70" s="29">
        <f t="shared" si="266"/>
        <v>343.74700000000001</v>
      </c>
      <c r="CE70" s="31"/>
      <c r="CF70" s="30">
        <f t="shared" ref="CF70:CG70" si="267">SUM(CF58:CF69)</f>
        <v>0</v>
      </c>
      <c r="CG70" s="29">
        <f t="shared" si="267"/>
        <v>0</v>
      </c>
      <c r="CH70" s="31"/>
      <c r="CI70" s="30">
        <f t="shared" si="238"/>
        <v>65491.340669999998</v>
      </c>
      <c r="CJ70" s="54">
        <f t="shared" si="239"/>
        <v>1245045.2279999999</v>
      </c>
    </row>
    <row r="71" spans="1:88" x14ac:dyDescent="0.3">
      <c r="A71" s="58">
        <v>2022</v>
      </c>
      <c r="B71" s="59" t="s">
        <v>2</v>
      </c>
      <c r="C71" s="71">
        <v>13674.588</v>
      </c>
      <c r="D71" s="5">
        <v>297768.94400000002</v>
      </c>
      <c r="E71" s="8">
        <f>IF(C71=0,0,D71/C71*1000)</f>
        <v>21775.35030671491</v>
      </c>
      <c r="F71" s="6">
        <v>0</v>
      </c>
      <c r="G71" s="5">
        <v>0</v>
      </c>
      <c r="H71" s="8">
        <f t="shared" ref="H71:H82" si="268">IF(F71=0,0,G71/F71*1000)</f>
        <v>0</v>
      </c>
      <c r="I71" s="6">
        <v>0</v>
      </c>
      <c r="J71" s="5">
        <v>0</v>
      </c>
      <c r="K71" s="8">
        <f t="shared" ref="K71:K82" si="269">IF(I71=0,0,J71/I71*1000)</f>
        <v>0</v>
      </c>
      <c r="L71" s="6">
        <v>0</v>
      </c>
      <c r="M71" s="5">
        <v>0</v>
      </c>
      <c r="N71" s="8">
        <f t="shared" ref="N71:N82" si="270">IF(L71=0,0,M71/L71*1000)</f>
        <v>0</v>
      </c>
      <c r="O71" s="6">
        <v>0</v>
      </c>
      <c r="P71" s="5">
        <v>0</v>
      </c>
      <c r="Q71" s="8">
        <f t="shared" ref="Q71:Q82" si="271">IF(O71=0,0,P71/O71*1000)</f>
        <v>0</v>
      </c>
      <c r="R71" s="6">
        <v>0</v>
      </c>
      <c r="S71" s="5">
        <v>0</v>
      </c>
      <c r="T71" s="8">
        <f t="shared" ref="T71:T82" si="272">IF(R71=0,0,S71/R71*1000)</f>
        <v>0</v>
      </c>
      <c r="U71" s="6">
        <v>0</v>
      </c>
      <c r="V71" s="5">
        <v>0</v>
      </c>
      <c r="W71" s="8">
        <f t="shared" ref="W71:W82" si="273">IF(U71=0,0,V71/U71*1000)</f>
        <v>0</v>
      </c>
      <c r="X71" s="6">
        <v>0</v>
      </c>
      <c r="Y71" s="5">
        <v>0</v>
      </c>
      <c r="Z71" s="8">
        <f t="shared" ref="Z71:Z82" si="274">IF(X71=0,0,Y71/X71*1000)</f>
        <v>0</v>
      </c>
      <c r="AA71" s="6">
        <v>0</v>
      </c>
      <c r="AB71" s="5">
        <v>0</v>
      </c>
      <c r="AC71" s="8">
        <f t="shared" ref="AC71:AC82" si="275">IF(AA71=0,0,AB71/AA71*1000)</f>
        <v>0</v>
      </c>
      <c r="AD71" s="6">
        <v>0</v>
      </c>
      <c r="AE71" s="5">
        <v>0</v>
      </c>
      <c r="AF71" s="8">
        <f t="shared" ref="AF71:AF82" si="276">IF(AD71=0,0,AE71/AD71*1000)</f>
        <v>0</v>
      </c>
      <c r="AG71" s="6">
        <v>0</v>
      </c>
      <c r="AH71" s="5">
        <v>0</v>
      </c>
      <c r="AI71" s="8">
        <f t="shared" ref="AI71:AI82" si="277">IF(AG71=0,0,AH71/AG71*1000)</f>
        <v>0</v>
      </c>
      <c r="AJ71" s="6">
        <v>0</v>
      </c>
      <c r="AK71" s="5">
        <v>0</v>
      </c>
      <c r="AL71" s="8">
        <f t="shared" ref="AL71:AL82" si="278">IF(AJ71=0,0,AK71/AJ71*1000)</f>
        <v>0</v>
      </c>
      <c r="AM71" s="6">
        <v>0</v>
      </c>
      <c r="AN71" s="5">
        <v>0</v>
      </c>
      <c r="AO71" s="8">
        <f t="shared" ref="AO71:AO82" si="279">IF(AM71=0,0,AN71/AM71*1000)</f>
        <v>0</v>
      </c>
      <c r="AP71" s="6">
        <v>0</v>
      </c>
      <c r="AQ71" s="5">
        <v>0</v>
      </c>
      <c r="AR71" s="8">
        <f t="shared" ref="AR71:AR82" si="280">IF(AP71=0,0,AQ71/AP71*1000)</f>
        <v>0</v>
      </c>
      <c r="AS71" s="6">
        <v>0</v>
      </c>
      <c r="AT71" s="5">
        <v>0</v>
      </c>
      <c r="AU71" s="8">
        <f t="shared" ref="AU71:AU83" si="281">IF(AS71=0,0,AT71/AS71*1000)</f>
        <v>0</v>
      </c>
      <c r="AV71" s="6">
        <v>0</v>
      </c>
      <c r="AW71" s="5">
        <v>0</v>
      </c>
      <c r="AX71" s="8">
        <f t="shared" ref="AX71:AX82" si="282">IF(AV71=0,0,AW71/AV71*1000)</f>
        <v>0</v>
      </c>
      <c r="AY71" s="71">
        <v>5907.3959999999997</v>
      </c>
      <c r="AZ71" s="5">
        <v>136445.89199999999</v>
      </c>
      <c r="BA71" s="8">
        <f t="shared" ref="BA71:BA82" si="283">IF(AY71=0,0,AZ71/AY71*1000)</f>
        <v>23097.468326145732</v>
      </c>
      <c r="BB71" s="6">
        <v>0</v>
      </c>
      <c r="BC71" s="5">
        <v>0</v>
      </c>
      <c r="BD71" s="8">
        <f t="shared" ref="BD71:BD82" si="284">IF(BB71=0,0,BC71/BB71*1000)</f>
        <v>0</v>
      </c>
      <c r="BE71" s="6">
        <v>0</v>
      </c>
      <c r="BF71" s="5">
        <v>0</v>
      </c>
      <c r="BG71" s="8">
        <f t="shared" ref="BG71:BG82" si="285">IF(BE71=0,0,BF71/BE71*1000)</f>
        <v>0</v>
      </c>
      <c r="BH71" s="6">
        <v>0</v>
      </c>
      <c r="BI71" s="5">
        <v>0</v>
      </c>
      <c r="BJ71" s="8">
        <f t="shared" ref="BJ71:BJ82" si="286">IF(BH71=0,0,BI71/BH71*1000)</f>
        <v>0</v>
      </c>
      <c r="BK71" s="6">
        <v>0</v>
      </c>
      <c r="BL71" s="5">
        <v>0</v>
      </c>
      <c r="BM71" s="8">
        <f t="shared" ref="BM71:BM82" si="287">IF(BK71=0,0,BL71/BK71*1000)</f>
        <v>0</v>
      </c>
      <c r="BN71" s="6">
        <v>0</v>
      </c>
      <c r="BO71" s="5">
        <v>0</v>
      </c>
      <c r="BP71" s="8">
        <f t="shared" ref="BP71:BP82" si="288">IF(BN71=0,0,BO71/BN71*1000)</f>
        <v>0</v>
      </c>
      <c r="BQ71" s="6">
        <v>0</v>
      </c>
      <c r="BR71" s="5">
        <v>0</v>
      </c>
      <c r="BS71" s="8">
        <f t="shared" ref="BS71:BS82" si="289">IF(BQ71=0,0,BR71/BQ71*1000)</f>
        <v>0</v>
      </c>
      <c r="BT71" s="71">
        <v>8997.6270000000004</v>
      </c>
      <c r="BU71" s="5">
        <v>207616.345</v>
      </c>
      <c r="BV71" s="8">
        <f t="shared" ref="BV71:BV82" si="290">IF(BT71=0,0,BU71/BT71*1000)</f>
        <v>23074.566771883299</v>
      </c>
      <c r="BW71" s="6">
        <v>0</v>
      </c>
      <c r="BX71" s="5">
        <v>0</v>
      </c>
      <c r="BY71" s="8">
        <f t="shared" ref="BY71:BY82" si="291">IF(BW71=0,0,BX71/BW71*1000)</f>
        <v>0</v>
      </c>
      <c r="BZ71" s="6">
        <v>0</v>
      </c>
      <c r="CA71" s="5">
        <v>0</v>
      </c>
      <c r="CB71" s="8">
        <f t="shared" ref="CB71:CB82" si="292">IF(BZ71=0,0,CA71/BZ71*1000)</f>
        <v>0</v>
      </c>
      <c r="CC71" s="6">
        <v>0</v>
      </c>
      <c r="CD71" s="5">
        <v>0</v>
      </c>
      <c r="CE71" s="8">
        <f t="shared" ref="CE71:CE82" si="293">IF(CC71=0,0,CD71/CC71*1000)</f>
        <v>0</v>
      </c>
      <c r="CF71" s="6">
        <v>0</v>
      </c>
      <c r="CG71" s="5">
        <v>0</v>
      </c>
      <c r="CH71" s="8">
        <f t="shared" ref="CH71:CH82" si="294">IF(CF71=0,0,CG71/CF71*1000)</f>
        <v>0</v>
      </c>
      <c r="CI71" s="6">
        <f>SUMIF($C$5:$CH$5,"Ton",C71:CH71)</f>
        <v>28579.611000000001</v>
      </c>
      <c r="CJ71" s="8">
        <f>SUMIF($C$5:$CH$5,"F*",C71:CH71)</f>
        <v>641831.18099999998</v>
      </c>
    </row>
    <row r="72" spans="1:88" x14ac:dyDescent="0.3">
      <c r="A72" s="58">
        <v>2022</v>
      </c>
      <c r="B72" s="59" t="s">
        <v>3</v>
      </c>
      <c r="C72" s="71">
        <v>3273.018</v>
      </c>
      <c r="D72" s="5">
        <v>69480.801000000007</v>
      </c>
      <c r="E72" s="8">
        <f t="shared" ref="E72:E73" si="295">IF(C72=0,0,D72/C72*1000)</f>
        <v>21228.358964112023</v>
      </c>
      <c r="F72" s="6">
        <v>0</v>
      </c>
      <c r="G72" s="5">
        <v>0</v>
      </c>
      <c r="H72" s="8">
        <f t="shared" si="268"/>
        <v>0</v>
      </c>
      <c r="I72" s="6">
        <v>0</v>
      </c>
      <c r="J72" s="5">
        <v>0</v>
      </c>
      <c r="K72" s="8">
        <f t="shared" si="269"/>
        <v>0</v>
      </c>
      <c r="L72" s="71">
        <v>20036.45</v>
      </c>
      <c r="M72" s="5">
        <v>413131.39199999999</v>
      </c>
      <c r="N72" s="8">
        <f t="shared" si="270"/>
        <v>20618.991488013093</v>
      </c>
      <c r="O72" s="6">
        <v>0</v>
      </c>
      <c r="P72" s="5">
        <v>0</v>
      </c>
      <c r="Q72" s="8">
        <f t="shared" si="271"/>
        <v>0</v>
      </c>
      <c r="R72" s="6">
        <v>0</v>
      </c>
      <c r="S72" s="5">
        <v>0</v>
      </c>
      <c r="T72" s="8">
        <f t="shared" si="272"/>
        <v>0</v>
      </c>
      <c r="U72" s="6">
        <v>0</v>
      </c>
      <c r="V72" s="5">
        <v>0</v>
      </c>
      <c r="W72" s="8">
        <f t="shared" si="273"/>
        <v>0</v>
      </c>
      <c r="X72" s="6">
        <v>0</v>
      </c>
      <c r="Y72" s="5">
        <v>0</v>
      </c>
      <c r="Z72" s="8">
        <f t="shared" si="274"/>
        <v>0</v>
      </c>
      <c r="AA72" s="6">
        <v>0</v>
      </c>
      <c r="AB72" s="5">
        <v>0</v>
      </c>
      <c r="AC72" s="8">
        <f t="shared" si="275"/>
        <v>0</v>
      </c>
      <c r="AD72" s="6">
        <v>0</v>
      </c>
      <c r="AE72" s="5">
        <v>0</v>
      </c>
      <c r="AF72" s="8">
        <f t="shared" si="276"/>
        <v>0</v>
      </c>
      <c r="AG72" s="6">
        <v>0</v>
      </c>
      <c r="AH72" s="5">
        <v>0</v>
      </c>
      <c r="AI72" s="8">
        <f t="shared" si="277"/>
        <v>0</v>
      </c>
      <c r="AJ72" s="6">
        <v>0</v>
      </c>
      <c r="AK72" s="5">
        <v>0</v>
      </c>
      <c r="AL72" s="8">
        <f t="shared" si="278"/>
        <v>0</v>
      </c>
      <c r="AM72" s="6">
        <v>0</v>
      </c>
      <c r="AN72" s="5">
        <v>0</v>
      </c>
      <c r="AO72" s="8">
        <f t="shared" si="279"/>
        <v>0</v>
      </c>
      <c r="AP72" s="6">
        <v>0</v>
      </c>
      <c r="AQ72" s="5">
        <v>0</v>
      </c>
      <c r="AR72" s="8">
        <f t="shared" si="280"/>
        <v>0</v>
      </c>
      <c r="AS72" s="6">
        <v>0</v>
      </c>
      <c r="AT72" s="5">
        <v>0</v>
      </c>
      <c r="AU72" s="8">
        <f t="shared" si="281"/>
        <v>0</v>
      </c>
      <c r="AV72" s="6">
        <v>0</v>
      </c>
      <c r="AW72" s="5">
        <v>0</v>
      </c>
      <c r="AX72" s="8">
        <f t="shared" si="282"/>
        <v>0</v>
      </c>
      <c r="AY72" s="71">
        <v>6300</v>
      </c>
      <c r="AZ72" s="5">
        <v>141276.83499999999</v>
      </c>
      <c r="BA72" s="8">
        <f t="shared" si="283"/>
        <v>22424.894444444442</v>
      </c>
      <c r="BB72" s="6">
        <v>0</v>
      </c>
      <c r="BC72" s="5">
        <v>0</v>
      </c>
      <c r="BD72" s="8">
        <f t="shared" si="284"/>
        <v>0</v>
      </c>
      <c r="BE72" s="6">
        <v>0</v>
      </c>
      <c r="BF72" s="5">
        <v>0</v>
      </c>
      <c r="BG72" s="8">
        <f t="shared" si="285"/>
        <v>0</v>
      </c>
      <c r="BH72" s="6">
        <v>0</v>
      </c>
      <c r="BI72" s="5">
        <v>0</v>
      </c>
      <c r="BJ72" s="8">
        <f t="shared" si="286"/>
        <v>0</v>
      </c>
      <c r="BK72" s="6">
        <v>0</v>
      </c>
      <c r="BL72" s="5">
        <v>0</v>
      </c>
      <c r="BM72" s="8">
        <f t="shared" si="287"/>
        <v>0</v>
      </c>
      <c r="BN72" s="6">
        <v>0</v>
      </c>
      <c r="BO72" s="5">
        <v>0</v>
      </c>
      <c r="BP72" s="8">
        <f t="shared" si="288"/>
        <v>0</v>
      </c>
      <c r="BQ72" s="6">
        <v>0</v>
      </c>
      <c r="BR72" s="5">
        <v>0</v>
      </c>
      <c r="BS72" s="8">
        <f t="shared" si="289"/>
        <v>0</v>
      </c>
      <c r="BT72" s="71">
        <v>2965.4569999999999</v>
      </c>
      <c r="BU72" s="5">
        <v>68901.490000000005</v>
      </c>
      <c r="BV72" s="8">
        <f t="shared" si="290"/>
        <v>23234.6953606139</v>
      </c>
      <c r="BW72" s="6">
        <v>0</v>
      </c>
      <c r="BX72" s="5">
        <v>0</v>
      </c>
      <c r="BY72" s="8">
        <f t="shared" si="291"/>
        <v>0</v>
      </c>
      <c r="BZ72" s="6">
        <v>0</v>
      </c>
      <c r="CA72" s="5">
        <v>0</v>
      </c>
      <c r="CB72" s="8">
        <f t="shared" si="292"/>
        <v>0</v>
      </c>
      <c r="CC72" s="71">
        <v>0.53</v>
      </c>
      <c r="CD72" s="5">
        <v>35.018000000000001</v>
      </c>
      <c r="CE72" s="8">
        <f t="shared" si="293"/>
        <v>66071.698113207545</v>
      </c>
      <c r="CF72" s="6">
        <v>0</v>
      </c>
      <c r="CG72" s="5">
        <v>0</v>
      </c>
      <c r="CH72" s="8">
        <f t="shared" si="294"/>
        <v>0</v>
      </c>
      <c r="CI72" s="6">
        <f t="shared" ref="CI72:CI83" si="296">SUMIF($C$5:$CH$5,"Ton",C72:CH72)</f>
        <v>32575.454999999998</v>
      </c>
      <c r="CJ72" s="8">
        <f t="shared" ref="CJ72:CJ83" si="297">SUMIF($C$5:$CH$5,"F*",C72:CH72)</f>
        <v>692825.53599999996</v>
      </c>
    </row>
    <row r="73" spans="1:88" x14ac:dyDescent="0.3">
      <c r="A73" s="58">
        <v>2022</v>
      </c>
      <c r="B73" s="59" t="s">
        <v>4</v>
      </c>
      <c r="C73" s="6">
        <v>0</v>
      </c>
      <c r="D73" s="5">
        <v>0</v>
      </c>
      <c r="E73" s="8">
        <f t="shared" si="295"/>
        <v>0</v>
      </c>
      <c r="F73" s="71">
        <v>0</v>
      </c>
      <c r="G73" s="5">
        <v>0</v>
      </c>
      <c r="H73" s="8">
        <f t="shared" si="268"/>
        <v>0</v>
      </c>
      <c r="I73" s="71">
        <v>3.5</v>
      </c>
      <c r="J73" s="5">
        <v>5.968</v>
      </c>
      <c r="K73" s="8">
        <f t="shared" si="269"/>
        <v>1705.1428571428571</v>
      </c>
      <c r="L73" s="71">
        <v>16382.589</v>
      </c>
      <c r="M73" s="5">
        <v>349653.36900000001</v>
      </c>
      <c r="N73" s="8">
        <f t="shared" si="270"/>
        <v>21342.986081137722</v>
      </c>
      <c r="O73" s="6">
        <v>0</v>
      </c>
      <c r="P73" s="5">
        <v>0</v>
      </c>
      <c r="Q73" s="8">
        <f t="shared" si="271"/>
        <v>0</v>
      </c>
      <c r="R73" s="6">
        <v>0</v>
      </c>
      <c r="S73" s="5">
        <v>0</v>
      </c>
      <c r="T73" s="8">
        <f t="shared" si="272"/>
        <v>0</v>
      </c>
      <c r="U73" s="6">
        <v>0</v>
      </c>
      <c r="V73" s="5">
        <v>0</v>
      </c>
      <c r="W73" s="8">
        <f t="shared" si="273"/>
        <v>0</v>
      </c>
      <c r="X73" s="71">
        <v>0.37072000000000005</v>
      </c>
      <c r="Y73" s="5">
        <v>34.012</v>
      </c>
      <c r="Z73" s="8">
        <f t="shared" si="274"/>
        <v>91745.791972378051</v>
      </c>
      <c r="AA73" s="6">
        <v>0</v>
      </c>
      <c r="AB73" s="5">
        <v>0</v>
      </c>
      <c r="AC73" s="8">
        <f t="shared" si="275"/>
        <v>0</v>
      </c>
      <c r="AD73" s="6">
        <v>0</v>
      </c>
      <c r="AE73" s="5">
        <v>0</v>
      </c>
      <c r="AF73" s="8">
        <f t="shared" si="276"/>
        <v>0</v>
      </c>
      <c r="AG73" s="6">
        <v>0</v>
      </c>
      <c r="AH73" s="5">
        <v>0</v>
      </c>
      <c r="AI73" s="8">
        <f t="shared" si="277"/>
        <v>0</v>
      </c>
      <c r="AJ73" s="6">
        <v>0</v>
      </c>
      <c r="AK73" s="5">
        <v>0</v>
      </c>
      <c r="AL73" s="8">
        <f t="shared" si="278"/>
        <v>0</v>
      </c>
      <c r="AM73" s="6">
        <v>0</v>
      </c>
      <c r="AN73" s="5">
        <v>0</v>
      </c>
      <c r="AO73" s="8">
        <f t="shared" si="279"/>
        <v>0</v>
      </c>
      <c r="AP73" s="71">
        <v>2.5999999999999999E-2</v>
      </c>
      <c r="AQ73" s="5">
        <v>1.216</v>
      </c>
      <c r="AR73" s="8">
        <f t="shared" si="280"/>
        <v>46769.230769230773</v>
      </c>
      <c r="AS73" s="71">
        <v>0</v>
      </c>
      <c r="AT73" s="5">
        <v>0</v>
      </c>
      <c r="AU73" s="8">
        <f t="shared" si="281"/>
        <v>0</v>
      </c>
      <c r="AV73" s="6">
        <v>0</v>
      </c>
      <c r="AW73" s="5">
        <v>0</v>
      </c>
      <c r="AX73" s="8">
        <f t="shared" si="282"/>
        <v>0</v>
      </c>
      <c r="AY73" s="6">
        <v>0</v>
      </c>
      <c r="AZ73" s="5">
        <v>0</v>
      </c>
      <c r="BA73" s="8">
        <f t="shared" si="283"/>
        <v>0</v>
      </c>
      <c r="BB73" s="6">
        <v>0</v>
      </c>
      <c r="BC73" s="5">
        <v>0</v>
      </c>
      <c r="BD73" s="8">
        <f t="shared" si="284"/>
        <v>0</v>
      </c>
      <c r="BE73" s="6">
        <v>0</v>
      </c>
      <c r="BF73" s="5">
        <v>0</v>
      </c>
      <c r="BG73" s="8">
        <f t="shared" si="285"/>
        <v>0</v>
      </c>
      <c r="BH73" s="6">
        <v>0</v>
      </c>
      <c r="BI73" s="5">
        <v>0</v>
      </c>
      <c r="BJ73" s="8">
        <f t="shared" si="286"/>
        <v>0</v>
      </c>
      <c r="BK73" s="6">
        <v>0</v>
      </c>
      <c r="BL73" s="5">
        <v>0</v>
      </c>
      <c r="BM73" s="8">
        <f t="shared" si="287"/>
        <v>0</v>
      </c>
      <c r="BN73" s="6">
        <v>0</v>
      </c>
      <c r="BO73" s="5">
        <v>0</v>
      </c>
      <c r="BP73" s="8">
        <f t="shared" si="288"/>
        <v>0</v>
      </c>
      <c r="BQ73" s="6">
        <v>0</v>
      </c>
      <c r="BR73" s="5">
        <v>0</v>
      </c>
      <c r="BS73" s="8">
        <f t="shared" si="289"/>
        <v>0</v>
      </c>
      <c r="BT73" s="6">
        <v>0</v>
      </c>
      <c r="BU73" s="5">
        <v>0</v>
      </c>
      <c r="BV73" s="8">
        <f t="shared" si="290"/>
        <v>0</v>
      </c>
      <c r="BW73" s="6">
        <v>0</v>
      </c>
      <c r="BX73" s="5">
        <v>0</v>
      </c>
      <c r="BY73" s="8">
        <f t="shared" si="291"/>
        <v>0</v>
      </c>
      <c r="BZ73" s="6">
        <v>0</v>
      </c>
      <c r="CA73" s="5">
        <v>0</v>
      </c>
      <c r="CB73" s="8">
        <f t="shared" si="292"/>
        <v>0</v>
      </c>
      <c r="CC73" s="6">
        <v>0</v>
      </c>
      <c r="CD73" s="5">
        <v>0</v>
      </c>
      <c r="CE73" s="8">
        <f t="shared" si="293"/>
        <v>0</v>
      </c>
      <c r="CF73" s="6">
        <v>0</v>
      </c>
      <c r="CG73" s="5">
        <v>0</v>
      </c>
      <c r="CH73" s="8">
        <f t="shared" si="294"/>
        <v>0</v>
      </c>
      <c r="CI73" s="6">
        <f t="shared" si="296"/>
        <v>16386.485720000001</v>
      </c>
      <c r="CJ73" s="8">
        <f t="shared" si="297"/>
        <v>349694.565</v>
      </c>
    </row>
    <row r="74" spans="1:88" x14ac:dyDescent="0.3">
      <c r="A74" s="58">
        <v>2022</v>
      </c>
      <c r="B74" s="59" t="s">
        <v>5</v>
      </c>
      <c r="C74" s="6">
        <v>0</v>
      </c>
      <c r="D74" s="5">
        <v>0</v>
      </c>
      <c r="E74" s="8">
        <f>IF(C74=0,0,D74/C74*1000)</f>
        <v>0</v>
      </c>
      <c r="F74" s="71">
        <v>0</v>
      </c>
      <c r="G74" s="5">
        <v>0</v>
      </c>
      <c r="H74" s="8">
        <f t="shared" si="268"/>
        <v>0</v>
      </c>
      <c r="I74" s="71">
        <v>5.8</v>
      </c>
      <c r="J74" s="5">
        <v>2.7130000000000001</v>
      </c>
      <c r="K74" s="8">
        <f t="shared" si="269"/>
        <v>467.75862068965517</v>
      </c>
      <c r="L74" s="71">
        <v>10000.745999999999</v>
      </c>
      <c r="M74" s="5">
        <v>236465.764</v>
      </c>
      <c r="N74" s="8">
        <f t="shared" si="270"/>
        <v>23644.812496987724</v>
      </c>
      <c r="O74" s="6">
        <v>0</v>
      </c>
      <c r="P74" s="5">
        <v>0</v>
      </c>
      <c r="Q74" s="8">
        <f t="shared" si="271"/>
        <v>0</v>
      </c>
      <c r="R74" s="6">
        <v>0</v>
      </c>
      <c r="S74" s="5">
        <v>0</v>
      </c>
      <c r="T74" s="8">
        <f t="shared" si="272"/>
        <v>0</v>
      </c>
      <c r="U74" s="6">
        <v>0</v>
      </c>
      <c r="V74" s="5">
        <v>0</v>
      </c>
      <c r="W74" s="8">
        <f t="shared" si="273"/>
        <v>0</v>
      </c>
      <c r="X74" s="6">
        <v>0</v>
      </c>
      <c r="Y74" s="5">
        <v>0</v>
      </c>
      <c r="Z74" s="8">
        <f t="shared" si="274"/>
        <v>0</v>
      </c>
      <c r="AA74" s="6">
        <v>0</v>
      </c>
      <c r="AB74" s="5">
        <v>0</v>
      </c>
      <c r="AC74" s="8">
        <f t="shared" si="275"/>
        <v>0</v>
      </c>
      <c r="AD74" s="6">
        <v>0</v>
      </c>
      <c r="AE74" s="5">
        <v>0</v>
      </c>
      <c r="AF74" s="8">
        <f t="shared" si="276"/>
        <v>0</v>
      </c>
      <c r="AG74" s="6">
        <v>0</v>
      </c>
      <c r="AH74" s="5">
        <v>0</v>
      </c>
      <c r="AI74" s="8">
        <f t="shared" si="277"/>
        <v>0</v>
      </c>
      <c r="AJ74" s="6">
        <v>0</v>
      </c>
      <c r="AK74" s="5">
        <v>0</v>
      </c>
      <c r="AL74" s="8">
        <f t="shared" si="278"/>
        <v>0</v>
      </c>
      <c r="AM74" s="6">
        <v>0</v>
      </c>
      <c r="AN74" s="5">
        <v>0</v>
      </c>
      <c r="AO74" s="8">
        <f t="shared" si="279"/>
        <v>0</v>
      </c>
      <c r="AP74" s="6">
        <v>0</v>
      </c>
      <c r="AQ74" s="5">
        <v>0</v>
      </c>
      <c r="AR74" s="8">
        <f t="shared" si="280"/>
        <v>0</v>
      </c>
      <c r="AS74" s="6">
        <v>0</v>
      </c>
      <c r="AT74" s="5">
        <v>0</v>
      </c>
      <c r="AU74" s="8">
        <f t="shared" si="281"/>
        <v>0</v>
      </c>
      <c r="AV74" s="6">
        <v>0</v>
      </c>
      <c r="AW74" s="5">
        <v>0</v>
      </c>
      <c r="AX74" s="8">
        <f t="shared" si="282"/>
        <v>0</v>
      </c>
      <c r="AY74" s="6">
        <v>0</v>
      </c>
      <c r="AZ74" s="5">
        <v>0</v>
      </c>
      <c r="BA74" s="8">
        <f t="shared" si="283"/>
        <v>0</v>
      </c>
      <c r="BB74" s="6">
        <v>0</v>
      </c>
      <c r="BC74" s="5">
        <v>0</v>
      </c>
      <c r="BD74" s="8">
        <f t="shared" si="284"/>
        <v>0</v>
      </c>
      <c r="BE74" s="6">
        <v>0</v>
      </c>
      <c r="BF74" s="5">
        <v>0</v>
      </c>
      <c r="BG74" s="8">
        <f t="shared" si="285"/>
        <v>0</v>
      </c>
      <c r="BH74" s="6">
        <v>0</v>
      </c>
      <c r="BI74" s="5">
        <v>0</v>
      </c>
      <c r="BJ74" s="8">
        <f t="shared" si="286"/>
        <v>0</v>
      </c>
      <c r="BK74" s="6">
        <v>0</v>
      </c>
      <c r="BL74" s="5">
        <v>0</v>
      </c>
      <c r="BM74" s="8">
        <f t="shared" si="287"/>
        <v>0</v>
      </c>
      <c r="BN74" s="6">
        <v>0</v>
      </c>
      <c r="BO74" s="5">
        <v>0</v>
      </c>
      <c r="BP74" s="8">
        <f t="shared" si="288"/>
        <v>0</v>
      </c>
      <c r="BQ74" s="6">
        <v>0</v>
      </c>
      <c r="BR74" s="5">
        <v>0</v>
      </c>
      <c r="BS74" s="8">
        <f t="shared" si="289"/>
        <v>0</v>
      </c>
      <c r="BT74" s="6">
        <v>0</v>
      </c>
      <c r="BU74" s="5">
        <v>0</v>
      </c>
      <c r="BV74" s="8">
        <f t="shared" si="290"/>
        <v>0</v>
      </c>
      <c r="BW74" s="6">
        <v>0</v>
      </c>
      <c r="BX74" s="5">
        <v>0</v>
      </c>
      <c r="BY74" s="8">
        <f t="shared" si="291"/>
        <v>0</v>
      </c>
      <c r="BZ74" s="6">
        <v>0</v>
      </c>
      <c r="CA74" s="5">
        <v>0</v>
      </c>
      <c r="CB74" s="8">
        <f t="shared" si="292"/>
        <v>0</v>
      </c>
      <c r="CC74" s="6">
        <v>0</v>
      </c>
      <c r="CD74" s="5">
        <v>0</v>
      </c>
      <c r="CE74" s="8">
        <f t="shared" si="293"/>
        <v>0</v>
      </c>
      <c r="CF74" s="6">
        <v>0</v>
      </c>
      <c r="CG74" s="5">
        <v>0</v>
      </c>
      <c r="CH74" s="8">
        <f t="shared" si="294"/>
        <v>0</v>
      </c>
      <c r="CI74" s="6">
        <f t="shared" si="296"/>
        <v>10006.545999999998</v>
      </c>
      <c r="CJ74" s="8">
        <f t="shared" si="297"/>
        <v>236468.47699999998</v>
      </c>
    </row>
    <row r="75" spans="1:88" x14ac:dyDescent="0.3">
      <c r="A75" s="58">
        <v>2022</v>
      </c>
      <c r="B75" s="8" t="s">
        <v>6</v>
      </c>
      <c r="C75" s="6">
        <v>0</v>
      </c>
      <c r="D75" s="5">
        <v>0</v>
      </c>
      <c r="E75" s="8">
        <f t="shared" ref="E75:E82" si="298">IF(C75=0,0,D75/C75*1000)</f>
        <v>0</v>
      </c>
      <c r="F75" s="6">
        <v>0</v>
      </c>
      <c r="G75" s="5">
        <v>0</v>
      </c>
      <c r="H75" s="8">
        <f t="shared" si="268"/>
        <v>0</v>
      </c>
      <c r="I75" s="6">
        <v>0</v>
      </c>
      <c r="J75" s="5">
        <v>0</v>
      </c>
      <c r="K75" s="8">
        <f t="shared" si="269"/>
        <v>0</v>
      </c>
      <c r="L75" s="6">
        <v>0</v>
      </c>
      <c r="M75" s="5">
        <v>0</v>
      </c>
      <c r="N75" s="8">
        <f t="shared" si="270"/>
        <v>0</v>
      </c>
      <c r="O75" s="6">
        <v>0</v>
      </c>
      <c r="P75" s="5">
        <v>0</v>
      </c>
      <c r="Q75" s="8">
        <f t="shared" si="271"/>
        <v>0</v>
      </c>
      <c r="R75" s="6">
        <v>0</v>
      </c>
      <c r="S75" s="5">
        <v>0</v>
      </c>
      <c r="T75" s="8">
        <f t="shared" si="272"/>
        <v>0</v>
      </c>
      <c r="U75" s="71">
        <v>0.35</v>
      </c>
      <c r="V75" s="5">
        <v>18.428999999999998</v>
      </c>
      <c r="W75" s="8">
        <f t="shared" si="273"/>
        <v>52654.28571428571</v>
      </c>
      <c r="X75" s="6">
        <v>0</v>
      </c>
      <c r="Y75" s="5">
        <v>0</v>
      </c>
      <c r="Z75" s="8">
        <f t="shared" si="274"/>
        <v>0</v>
      </c>
      <c r="AA75" s="6">
        <v>0</v>
      </c>
      <c r="AB75" s="5">
        <v>0</v>
      </c>
      <c r="AC75" s="8">
        <f t="shared" si="275"/>
        <v>0</v>
      </c>
      <c r="AD75" s="6">
        <v>0</v>
      </c>
      <c r="AE75" s="5">
        <v>0</v>
      </c>
      <c r="AF75" s="8">
        <f t="shared" si="276"/>
        <v>0</v>
      </c>
      <c r="AG75" s="71">
        <v>2158.2199999999998</v>
      </c>
      <c r="AH75" s="5">
        <v>72682.740999999995</v>
      </c>
      <c r="AI75" s="8">
        <f t="shared" si="277"/>
        <v>33677.169611995072</v>
      </c>
      <c r="AJ75" s="6">
        <v>0</v>
      </c>
      <c r="AK75" s="5">
        <v>0</v>
      </c>
      <c r="AL75" s="8">
        <f t="shared" si="278"/>
        <v>0</v>
      </c>
      <c r="AM75" s="6">
        <v>0</v>
      </c>
      <c r="AN75" s="5">
        <v>0</v>
      </c>
      <c r="AO75" s="8">
        <f t="shared" si="279"/>
        <v>0</v>
      </c>
      <c r="AP75" s="6">
        <v>0</v>
      </c>
      <c r="AQ75" s="5">
        <v>0</v>
      </c>
      <c r="AR75" s="8">
        <f t="shared" si="280"/>
        <v>0</v>
      </c>
      <c r="AS75" s="6">
        <v>0</v>
      </c>
      <c r="AT75" s="5">
        <v>0</v>
      </c>
      <c r="AU75" s="8">
        <f t="shared" si="281"/>
        <v>0</v>
      </c>
      <c r="AV75" s="6">
        <v>0</v>
      </c>
      <c r="AW75" s="5">
        <v>0</v>
      </c>
      <c r="AX75" s="8">
        <f t="shared" si="282"/>
        <v>0</v>
      </c>
      <c r="AY75" s="6">
        <v>0</v>
      </c>
      <c r="AZ75" s="5">
        <v>0</v>
      </c>
      <c r="BA75" s="8">
        <f t="shared" si="283"/>
        <v>0</v>
      </c>
      <c r="BB75" s="6">
        <v>0</v>
      </c>
      <c r="BC75" s="5">
        <v>0</v>
      </c>
      <c r="BD75" s="8">
        <f t="shared" si="284"/>
        <v>0</v>
      </c>
      <c r="BE75" s="71">
        <v>2.48E-3</v>
      </c>
      <c r="BF75" s="5">
        <v>0.53500000000000003</v>
      </c>
      <c r="BG75" s="8">
        <f t="shared" si="285"/>
        <v>215725.80645161294</v>
      </c>
      <c r="BH75" s="6">
        <v>0</v>
      </c>
      <c r="BI75" s="5">
        <v>0</v>
      </c>
      <c r="BJ75" s="8">
        <f t="shared" si="286"/>
        <v>0</v>
      </c>
      <c r="BK75" s="6">
        <v>0</v>
      </c>
      <c r="BL75" s="5">
        <v>0</v>
      </c>
      <c r="BM75" s="8">
        <f t="shared" si="287"/>
        <v>0</v>
      </c>
      <c r="BN75" s="6">
        <v>0</v>
      </c>
      <c r="BO75" s="5">
        <v>0</v>
      </c>
      <c r="BP75" s="8">
        <f t="shared" si="288"/>
        <v>0</v>
      </c>
      <c r="BQ75" s="6">
        <v>0</v>
      </c>
      <c r="BR75" s="5">
        <v>0</v>
      </c>
      <c r="BS75" s="8">
        <f t="shared" si="289"/>
        <v>0</v>
      </c>
      <c r="BT75" s="6">
        <v>0</v>
      </c>
      <c r="BU75" s="5">
        <v>0</v>
      </c>
      <c r="BV75" s="8">
        <f t="shared" si="290"/>
        <v>0</v>
      </c>
      <c r="BW75" s="6">
        <v>0</v>
      </c>
      <c r="BX75" s="5">
        <v>0</v>
      </c>
      <c r="BY75" s="8">
        <f t="shared" si="291"/>
        <v>0</v>
      </c>
      <c r="BZ75" s="6">
        <v>0</v>
      </c>
      <c r="CA75" s="5">
        <v>0</v>
      </c>
      <c r="CB75" s="8">
        <f t="shared" si="292"/>
        <v>0</v>
      </c>
      <c r="CC75" s="6">
        <v>0</v>
      </c>
      <c r="CD75" s="5">
        <v>0</v>
      </c>
      <c r="CE75" s="8">
        <f t="shared" si="293"/>
        <v>0</v>
      </c>
      <c r="CF75" s="6">
        <v>0</v>
      </c>
      <c r="CG75" s="5">
        <v>0</v>
      </c>
      <c r="CH75" s="8">
        <f t="shared" si="294"/>
        <v>0</v>
      </c>
      <c r="CI75" s="6">
        <f t="shared" si="296"/>
        <v>2158.5724799999998</v>
      </c>
      <c r="CJ75" s="8">
        <f t="shared" si="297"/>
        <v>72701.705000000002</v>
      </c>
    </row>
    <row r="76" spans="1:88" x14ac:dyDescent="0.3">
      <c r="A76" s="58">
        <v>2022</v>
      </c>
      <c r="B76" s="59" t="s">
        <v>7</v>
      </c>
      <c r="C76" s="6">
        <v>0</v>
      </c>
      <c r="D76" s="5">
        <v>0</v>
      </c>
      <c r="E76" s="8">
        <f t="shared" si="298"/>
        <v>0</v>
      </c>
      <c r="F76" s="6">
        <v>0</v>
      </c>
      <c r="G76" s="5">
        <v>0</v>
      </c>
      <c r="H76" s="8">
        <f t="shared" si="268"/>
        <v>0</v>
      </c>
      <c r="I76" s="6">
        <v>0</v>
      </c>
      <c r="J76" s="5">
        <v>0</v>
      </c>
      <c r="K76" s="8">
        <f t="shared" si="269"/>
        <v>0</v>
      </c>
      <c r="L76" s="71">
        <v>11028.695</v>
      </c>
      <c r="M76" s="5">
        <v>320490.701</v>
      </c>
      <c r="N76" s="8">
        <f t="shared" si="270"/>
        <v>29059.712051153831</v>
      </c>
      <c r="O76" s="6">
        <v>0</v>
      </c>
      <c r="P76" s="5">
        <v>0</v>
      </c>
      <c r="Q76" s="8">
        <f t="shared" si="271"/>
        <v>0</v>
      </c>
      <c r="R76" s="6">
        <v>0</v>
      </c>
      <c r="S76" s="5">
        <v>0</v>
      </c>
      <c r="T76" s="8">
        <f t="shared" si="272"/>
        <v>0</v>
      </c>
      <c r="U76" s="71">
        <v>24.89</v>
      </c>
      <c r="V76" s="5">
        <v>798.89200000000005</v>
      </c>
      <c r="W76" s="8">
        <f t="shared" si="273"/>
        <v>32096.906388107676</v>
      </c>
      <c r="X76" s="6">
        <v>0</v>
      </c>
      <c r="Y76" s="5">
        <v>0</v>
      </c>
      <c r="Z76" s="8">
        <f t="shared" si="274"/>
        <v>0</v>
      </c>
      <c r="AA76" s="6">
        <v>0</v>
      </c>
      <c r="AB76" s="5">
        <v>0</v>
      </c>
      <c r="AC76" s="8">
        <f t="shared" si="275"/>
        <v>0</v>
      </c>
      <c r="AD76" s="6">
        <v>0</v>
      </c>
      <c r="AE76" s="5">
        <v>0</v>
      </c>
      <c r="AF76" s="8">
        <f t="shared" si="276"/>
        <v>0</v>
      </c>
      <c r="AG76" s="71">
        <v>834.56</v>
      </c>
      <c r="AH76" s="5">
        <v>27564.375</v>
      </c>
      <c r="AI76" s="8">
        <f t="shared" si="277"/>
        <v>33028.631853911043</v>
      </c>
      <c r="AJ76" s="6">
        <v>0</v>
      </c>
      <c r="AK76" s="5">
        <v>0</v>
      </c>
      <c r="AL76" s="8">
        <f t="shared" si="278"/>
        <v>0</v>
      </c>
      <c r="AM76" s="6">
        <v>0</v>
      </c>
      <c r="AN76" s="5">
        <v>0</v>
      </c>
      <c r="AO76" s="8">
        <f t="shared" si="279"/>
        <v>0</v>
      </c>
      <c r="AP76" s="6">
        <v>0</v>
      </c>
      <c r="AQ76" s="5">
        <v>0</v>
      </c>
      <c r="AR76" s="8">
        <f t="shared" si="280"/>
        <v>0</v>
      </c>
      <c r="AS76" s="6">
        <v>0</v>
      </c>
      <c r="AT76" s="5">
        <v>0</v>
      </c>
      <c r="AU76" s="8">
        <f t="shared" si="281"/>
        <v>0</v>
      </c>
      <c r="AV76" s="6">
        <v>0</v>
      </c>
      <c r="AW76" s="5">
        <v>0</v>
      </c>
      <c r="AX76" s="8">
        <f t="shared" si="282"/>
        <v>0</v>
      </c>
      <c r="AY76" s="6">
        <v>0</v>
      </c>
      <c r="AZ76" s="5">
        <v>0</v>
      </c>
      <c r="BA76" s="8">
        <f t="shared" si="283"/>
        <v>0</v>
      </c>
      <c r="BB76" s="6">
        <v>0</v>
      </c>
      <c r="BC76" s="5">
        <v>0</v>
      </c>
      <c r="BD76" s="8">
        <f t="shared" si="284"/>
        <v>0</v>
      </c>
      <c r="BE76" s="6">
        <v>0</v>
      </c>
      <c r="BF76" s="5">
        <v>0</v>
      </c>
      <c r="BG76" s="8">
        <f t="shared" si="285"/>
        <v>0</v>
      </c>
      <c r="BH76" s="6">
        <v>0</v>
      </c>
      <c r="BI76" s="5">
        <v>0</v>
      </c>
      <c r="BJ76" s="8">
        <f t="shared" si="286"/>
        <v>0</v>
      </c>
      <c r="BK76" s="6">
        <v>0</v>
      </c>
      <c r="BL76" s="5">
        <v>0</v>
      </c>
      <c r="BM76" s="8">
        <f t="shared" si="287"/>
        <v>0</v>
      </c>
      <c r="BN76" s="6">
        <v>0</v>
      </c>
      <c r="BO76" s="5">
        <v>0</v>
      </c>
      <c r="BP76" s="8">
        <f t="shared" si="288"/>
        <v>0</v>
      </c>
      <c r="BQ76" s="6">
        <v>0</v>
      </c>
      <c r="BR76" s="5">
        <v>0</v>
      </c>
      <c r="BS76" s="8">
        <f t="shared" si="289"/>
        <v>0</v>
      </c>
      <c r="BT76" s="6">
        <v>0</v>
      </c>
      <c r="BU76" s="5">
        <v>0</v>
      </c>
      <c r="BV76" s="8">
        <f t="shared" si="290"/>
        <v>0</v>
      </c>
      <c r="BW76" s="6">
        <v>0</v>
      </c>
      <c r="BX76" s="5">
        <v>0</v>
      </c>
      <c r="BY76" s="8">
        <f t="shared" si="291"/>
        <v>0</v>
      </c>
      <c r="BZ76" s="6">
        <v>0</v>
      </c>
      <c r="CA76" s="5">
        <v>0</v>
      </c>
      <c r="CB76" s="8">
        <f t="shared" si="292"/>
        <v>0</v>
      </c>
      <c r="CC76" s="6">
        <v>0</v>
      </c>
      <c r="CD76" s="5">
        <v>0</v>
      </c>
      <c r="CE76" s="8">
        <f t="shared" si="293"/>
        <v>0</v>
      </c>
      <c r="CF76" s="6">
        <v>0</v>
      </c>
      <c r="CG76" s="5">
        <v>0</v>
      </c>
      <c r="CH76" s="8">
        <f t="shared" si="294"/>
        <v>0</v>
      </c>
      <c r="CI76" s="6">
        <f t="shared" si="296"/>
        <v>11888.144999999999</v>
      </c>
      <c r="CJ76" s="8">
        <f t="shared" si="297"/>
        <v>348853.96799999999</v>
      </c>
    </row>
    <row r="77" spans="1:88" x14ac:dyDescent="0.3">
      <c r="A77" s="58">
        <v>2022</v>
      </c>
      <c r="B77" s="59" t="s">
        <v>8</v>
      </c>
      <c r="C77" s="6">
        <v>0</v>
      </c>
      <c r="D77" s="5">
        <v>0</v>
      </c>
      <c r="E77" s="8">
        <f t="shared" si="298"/>
        <v>0</v>
      </c>
      <c r="F77" s="6">
        <v>0</v>
      </c>
      <c r="G77" s="5">
        <v>0</v>
      </c>
      <c r="H77" s="8">
        <f t="shared" si="268"/>
        <v>0</v>
      </c>
      <c r="I77" s="6">
        <v>0</v>
      </c>
      <c r="J77" s="5">
        <v>0</v>
      </c>
      <c r="K77" s="8">
        <f t="shared" si="269"/>
        <v>0</v>
      </c>
      <c r="L77" s="71">
        <v>2014.8820000000001</v>
      </c>
      <c r="M77" s="5">
        <v>66184.294999999998</v>
      </c>
      <c r="N77" s="8">
        <f t="shared" si="270"/>
        <v>32847.72755923176</v>
      </c>
      <c r="O77" s="6">
        <v>0</v>
      </c>
      <c r="P77" s="5">
        <v>0</v>
      </c>
      <c r="Q77" s="8">
        <f t="shared" si="271"/>
        <v>0</v>
      </c>
      <c r="R77" s="6">
        <v>0</v>
      </c>
      <c r="S77" s="5">
        <v>0</v>
      </c>
      <c r="T77" s="8">
        <f t="shared" si="272"/>
        <v>0</v>
      </c>
      <c r="U77" s="6">
        <v>0</v>
      </c>
      <c r="V77" s="5">
        <v>0</v>
      </c>
      <c r="W77" s="8">
        <f t="shared" si="273"/>
        <v>0</v>
      </c>
      <c r="X77" s="71">
        <v>0.35</v>
      </c>
      <c r="Y77" s="5">
        <v>40.274999999999999</v>
      </c>
      <c r="Z77" s="8">
        <f t="shared" si="274"/>
        <v>115071.42857142857</v>
      </c>
      <c r="AA77" s="71">
        <v>1.84</v>
      </c>
      <c r="AB77" s="5">
        <v>123.532</v>
      </c>
      <c r="AC77" s="8">
        <f t="shared" si="275"/>
        <v>67136.956521739121</v>
      </c>
      <c r="AD77" s="6">
        <v>0</v>
      </c>
      <c r="AE77" s="5">
        <v>0</v>
      </c>
      <c r="AF77" s="8">
        <f t="shared" si="276"/>
        <v>0</v>
      </c>
      <c r="AG77" s="71">
        <v>105.16</v>
      </c>
      <c r="AH77" s="5">
        <v>3345.4369999999999</v>
      </c>
      <c r="AI77" s="8">
        <f t="shared" si="277"/>
        <v>31812.828071510081</v>
      </c>
      <c r="AJ77" s="6">
        <v>0</v>
      </c>
      <c r="AK77" s="5">
        <v>0</v>
      </c>
      <c r="AL77" s="8">
        <f t="shared" si="278"/>
        <v>0</v>
      </c>
      <c r="AM77" s="6">
        <v>0</v>
      </c>
      <c r="AN77" s="5">
        <v>0</v>
      </c>
      <c r="AO77" s="8">
        <f t="shared" si="279"/>
        <v>0</v>
      </c>
      <c r="AP77" s="6">
        <v>0</v>
      </c>
      <c r="AQ77" s="5">
        <v>0</v>
      </c>
      <c r="AR77" s="8">
        <f t="shared" si="280"/>
        <v>0</v>
      </c>
      <c r="AS77" s="6">
        <v>0</v>
      </c>
      <c r="AT77" s="5">
        <v>0</v>
      </c>
      <c r="AU77" s="8">
        <f t="shared" si="281"/>
        <v>0</v>
      </c>
      <c r="AV77" s="6">
        <v>0</v>
      </c>
      <c r="AW77" s="5">
        <v>0</v>
      </c>
      <c r="AX77" s="8">
        <f t="shared" si="282"/>
        <v>0</v>
      </c>
      <c r="AY77" s="6">
        <v>0</v>
      </c>
      <c r="AZ77" s="5">
        <v>0</v>
      </c>
      <c r="BA77" s="8">
        <f t="shared" si="283"/>
        <v>0</v>
      </c>
      <c r="BB77" s="6">
        <v>0</v>
      </c>
      <c r="BC77" s="5">
        <v>0</v>
      </c>
      <c r="BD77" s="8">
        <f t="shared" si="284"/>
        <v>0</v>
      </c>
      <c r="BE77" s="6">
        <v>0</v>
      </c>
      <c r="BF77" s="5">
        <v>0</v>
      </c>
      <c r="BG77" s="8">
        <f t="shared" si="285"/>
        <v>0</v>
      </c>
      <c r="BH77" s="6">
        <v>0</v>
      </c>
      <c r="BI77" s="5">
        <v>0</v>
      </c>
      <c r="BJ77" s="8">
        <f t="shared" si="286"/>
        <v>0</v>
      </c>
      <c r="BK77" s="6">
        <v>0</v>
      </c>
      <c r="BL77" s="5">
        <v>0</v>
      </c>
      <c r="BM77" s="8">
        <f t="shared" si="287"/>
        <v>0</v>
      </c>
      <c r="BN77" s="6">
        <v>0</v>
      </c>
      <c r="BO77" s="5">
        <v>0</v>
      </c>
      <c r="BP77" s="8">
        <f t="shared" si="288"/>
        <v>0</v>
      </c>
      <c r="BQ77" s="6">
        <v>0</v>
      </c>
      <c r="BR77" s="5">
        <v>0</v>
      </c>
      <c r="BS77" s="8">
        <f t="shared" si="289"/>
        <v>0</v>
      </c>
      <c r="BT77" s="6">
        <v>0</v>
      </c>
      <c r="BU77" s="5">
        <v>0</v>
      </c>
      <c r="BV77" s="8">
        <f t="shared" si="290"/>
        <v>0</v>
      </c>
      <c r="BW77" s="6">
        <v>0</v>
      </c>
      <c r="BX77" s="5">
        <v>0</v>
      </c>
      <c r="BY77" s="8">
        <f t="shared" si="291"/>
        <v>0</v>
      </c>
      <c r="BZ77" s="6">
        <v>0</v>
      </c>
      <c r="CA77" s="5">
        <v>0</v>
      </c>
      <c r="CB77" s="8">
        <f t="shared" si="292"/>
        <v>0</v>
      </c>
      <c r="CC77" s="6">
        <v>0</v>
      </c>
      <c r="CD77" s="5">
        <v>0</v>
      </c>
      <c r="CE77" s="8">
        <f t="shared" si="293"/>
        <v>0</v>
      </c>
      <c r="CF77" s="6">
        <v>0</v>
      </c>
      <c r="CG77" s="5">
        <v>0</v>
      </c>
      <c r="CH77" s="8">
        <f t="shared" si="294"/>
        <v>0</v>
      </c>
      <c r="CI77" s="6">
        <f t="shared" si="296"/>
        <v>2122.232</v>
      </c>
      <c r="CJ77" s="8">
        <f t="shared" si="297"/>
        <v>69693.539000000004</v>
      </c>
    </row>
    <row r="78" spans="1:88" x14ac:dyDescent="0.3">
      <c r="A78" s="58">
        <v>2022</v>
      </c>
      <c r="B78" s="59" t="s">
        <v>9</v>
      </c>
      <c r="C78" s="6">
        <v>0</v>
      </c>
      <c r="D78" s="5">
        <v>0</v>
      </c>
      <c r="E78" s="8">
        <f t="shared" si="298"/>
        <v>0</v>
      </c>
      <c r="F78" s="6">
        <v>0</v>
      </c>
      <c r="G78" s="5">
        <v>0</v>
      </c>
      <c r="H78" s="8">
        <f t="shared" si="268"/>
        <v>0</v>
      </c>
      <c r="I78" s="6">
        <v>0</v>
      </c>
      <c r="J78" s="5">
        <v>0</v>
      </c>
      <c r="K78" s="8">
        <f t="shared" si="269"/>
        <v>0</v>
      </c>
      <c r="L78" s="6">
        <v>0</v>
      </c>
      <c r="M78" s="5">
        <v>0</v>
      </c>
      <c r="N78" s="8">
        <f t="shared" si="270"/>
        <v>0</v>
      </c>
      <c r="O78" s="6">
        <v>0</v>
      </c>
      <c r="P78" s="5">
        <v>0</v>
      </c>
      <c r="Q78" s="8">
        <f t="shared" si="271"/>
        <v>0</v>
      </c>
      <c r="R78" s="6">
        <v>0</v>
      </c>
      <c r="S78" s="5">
        <v>0</v>
      </c>
      <c r="T78" s="8">
        <f t="shared" si="272"/>
        <v>0</v>
      </c>
      <c r="U78" s="6">
        <v>0</v>
      </c>
      <c r="V78" s="5">
        <v>0</v>
      </c>
      <c r="W78" s="8">
        <f t="shared" si="273"/>
        <v>0</v>
      </c>
      <c r="X78" s="71">
        <v>0.375</v>
      </c>
      <c r="Y78" s="5">
        <v>38.222000000000001</v>
      </c>
      <c r="Z78" s="8">
        <f t="shared" si="274"/>
        <v>101925.33333333334</v>
      </c>
      <c r="AA78" s="6">
        <v>0</v>
      </c>
      <c r="AB78" s="5">
        <v>0</v>
      </c>
      <c r="AC78" s="8">
        <f t="shared" si="275"/>
        <v>0</v>
      </c>
      <c r="AD78" s="6">
        <v>0</v>
      </c>
      <c r="AE78" s="5">
        <v>0</v>
      </c>
      <c r="AF78" s="8">
        <f t="shared" si="276"/>
        <v>0</v>
      </c>
      <c r="AG78" s="71">
        <v>2825.34</v>
      </c>
      <c r="AH78" s="5">
        <v>89142.221999999994</v>
      </c>
      <c r="AI78" s="8">
        <f t="shared" si="277"/>
        <v>31550.971564484273</v>
      </c>
      <c r="AJ78" s="71">
        <v>65.88</v>
      </c>
      <c r="AK78" s="5">
        <v>2068.6</v>
      </c>
      <c r="AL78" s="8">
        <f t="shared" si="278"/>
        <v>31399.514268366729</v>
      </c>
      <c r="AM78" s="6">
        <v>0</v>
      </c>
      <c r="AN78" s="5">
        <v>0</v>
      </c>
      <c r="AO78" s="8">
        <f t="shared" si="279"/>
        <v>0</v>
      </c>
      <c r="AP78" s="6">
        <v>0</v>
      </c>
      <c r="AQ78" s="5">
        <v>0</v>
      </c>
      <c r="AR78" s="8">
        <f t="shared" si="280"/>
        <v>0</v>
      </c>
      <c r="AS78" s="6">
        <v>0</v>
      </c>
      <c r="AT78" s="5">
        <v>0</v>
      </c>
      <c r="AU78" s="8">
        <f t="shared" si="281"/>
        <v>0</v>
      </c>
      <c r="AV78" s="6">
        <v>0</v>
      </c>
      <c r="AW78" s="5">
        <v>0</v>
      </c>
      <c r="AX78" s="8">
        <f t="shared" si="282"/>
        <v>0</v>
      </c>
      <c r="AY78" s="71">
        <v>18561.868999999999</v>
      </c>
      <c r="AZ78" s="5">
        <v>647356.70400000003</v>
      </c>
      <c r="BA78" s="8">
        <f t="shared" si="283"/>
        <v>34875.6207685767</v>
      </c>
      <c r="BB78" s="6">
        <v>0</v>
      </c>
      <c r="BC78" s="5">
        <v>0</v>
      </c>
      <c r="BD78" s="8">
        <f t="shared" si="284"/>
        <v>0</v>
      </c>
      <c r="BE78" s="6">
        <v>0</v>
      </c>
      <c r="BF78" s="5">
        <v>0</v>
      </c>
      <c r="BG78" s="8">
        <f t="shared" si="285"/>
        <v>0</v>
      </c>
      <c r="BH78" s="6">
        <v>0</v>
      </c>
      <c r="BI78" s="5">
        <v>0</v>
      </c>
      <c r="BJ78" s="8">
        <f t="shared" si="286"/>
        <v>0</v>
      </c>
      <c r="BK78" s="6">
        <v>0</v>
      </c>
      <c r="BL78" s="5">
        <v>0</v>
      </c>
      <c r="BM78" s="8">
        <f t="shared" si="287"/>
        <v>0</v>
      </c>
      <c r="BN78" s="6">
        <v>0</v>
      </c>
      <c r="BO78" s="5">
        <v>0</v>
      </c>
      <c r="BP78" s="8">
        <f t="shared" si="288"/>
        <v>0</v>
      </c>
      <c r="BQ78" s="6">
        <v>0</v>
      </c>
      <c r="BR78" s="5">
        <v>0</v>
      </c>
      <c r="BS78" s="8">
        <f t="shared" si="289"/>
        <v>0</v>
      </c>
      <c r="BT78" s="6">
        <v>0</v>
      </c>
      <c r="BU78" s="5">
        <v>0</v>
      </c>
      <c r="BV78" s="8">
        <f t="shared" si="290"/>
        <v>0</v>
      </c>
      <c r="BW78" s="6">
        <v>0</v>
      </c>
      <c r="BX78" s="5">
        <v>0</v>
      </c>
      <c r="BY78" s="8">
        <f t="shared" si="291"/>
        <v>0</v>
      </c>
      <c r="BZ78" s="6">
        <v>0</v>
      </c>
      <c r="CA78" s="5">
        <v>0</v>
      </c>
      <c r="CB78" s="8">
        <f t="shared" si="292"/>
        <v>0</v>
      </c>
      <c r="CC78" s="6">
        <v>0</v>
      </c>
      <c r="CD78" s="5">
        <v>0</v>
      </c>
      <c r="CE78" s="8">
        <f t="shared" si="293"/>
        <v>0</v>
      </c>
      <c r="CF78" s="6">
        <v>0</v>
      </c>
      <c r="CG78" s="5">
        <v>0</v>
      </c>
      <c r="CH78" s="8">
        <f t="shared" si="294"/>
        <v>0</v>
      </c>
      <c r="CI78" s="6">
        <f t="shared" si="296"/>
        <v>21453.464</v>
      </c>
      <c r="CJ78" s="8">
        <f t="shared" si="297"/>
        <v>738605.74800000002</v>
      </c>
    </row>
    <row r="79" spans="1:88" x14ac:dyDescent="0.3">
      <c r="A79" s="58">
        <v>2022</v>
      </c>
      <c r="B79" s="59" t="s">
        <v>10</v>
      </c>
      <c r="C79" s="6">
        <v>0</v>
      </c>
      <c r="D79" s="5">
        <v>0</v>
      </c>
      <c r="E79" s="8">
        <f t="shared" si="298"/>
        <v>0</v>
      </c>
      <c r="F79" s="6">
        <v>0</v>
      </c>
      <c r="G79" s="5">
        <v>0</v>
      </c>
      <c r="H79" s="8">
        <f t="shared" si="268"/>
        <v>0</v>
      </c>
      <c r="I79" s="6">
        <v>0</v>
      </c>
      <c r="J79" s="5">
        <v>0</v>
      </c>
      <c r="K79" s="8">
        <f t="shared" si="269"/>
        <v>0</v>
      </c>
      <c r="L79" s="71">
        <v>9000</v>
      </c>
      <c r="M79" s="5">
        <v>311776.72200000001</v>
      </c>
      <c r="N79" s="8">
        <f t="shared" si="270"/>
        <v>34641.858</v>
      </c>
      <c r="O79" s="6">
        <v>0</v>
      </c>
      <c r="P79" s="5">
        <v>0</v>
      </c>
      <c r="Q79" s="8">
        <f t="shared" si="271"/>
        <v>0</v>
      </c>
      <c r="R79" s="6">
        <v>0</v>
      </c>
      <c r="S79" s="5">
        <v>0</v>
      </c>
      <c r="T79" s="8">
        <f t="shared" si="272"/>
        <v>0</v>
      </c>
      <c r="U79" s="71">
        <v>24.89</v>
      </c>
      <c r="V79" s="5">
        <v>1512.8920000000001</v>
      </c>
      <c r="W79" s="8">
        <f t="shared" si="273"/>
        <v>60783.125753314584</v>
      </c>
      <c r="X79" s="6">
        <v>0</v>
      </c>
      <c r="Y79" s="5">
        <v>0</v>
      </c>
      <c r="Z79" s="8">
        <f t="shared" si="274"/>
        <v>0</v>
      </c>
      <c r="AA79" s="6">
        <v>0</v>
      </c>
      <c r="AB79" s="5">
        <v>0</v>
      </c>
      <c r="AC79" s="8">
        <f t="shared" si="275"/>
        <v>0</v>
      </c>
      <c r="AD79" s="6">
        <v>0</v>
      </c>
      <c r="AE79" s="5">
        <v>0</v>
      </c>
      <c r="AF79" s="8">
        <f t="shared" si="276"/>
        <v>0</v>
      </c>
      <c r="AG79" s="6">
        <v>0</v>
      </c>
      <c r="AH79" s="5">
        <v>0</v>
      </c>
      <c r="AI79" s="8">
        <f t="shared" si="277"/>
        <v>0</v>
      </c>
      <c r="AJ79" s="6">
        <v>0</v>
      </c>
      <c r="AK79" s="5">
        <v>0</v>
      </c>
      <c r="AL79" s="8">
        <f t="shared" si="278"/>
        <v>0</v>
      </c>
      <c r="AM79" s="6">
        <v>0</v>
      </c>
      <c r="AN79" s="5">
        <v>0</v>
      </c>
      <c r="AO79" s="8">
        <f t="shared" si="279"/>
        <v>0</v>
      </c>
      <c r="AP79" s="6">
        <v>0</v>
      </c>
      <c r="AQ79" s="5">
        <v>0</v>
      </c>
      <c r="AR79" s="8">
        <f t="shared" si="280"/>
        <v>0</v>
      </c>
      <c r="AS79" s="6">
        <v>0</v>
      </c>
      <c r="AT79" s="5">
        <v>0</v>
      </c>
      <c r="AU79" s="8">
        <f t="shared" si="281"/>
        <v>0</v>
      </c>
      <c r="AV79" s="6">
        <v>0</v>
      </c>
      <c r="AW79" s="5">
        <v>0</v>
      </c>
      <c r="AX79" s="8">
        <f t="shared" si="282"/>
        <v>0</v>
      </c>
      <c r="AY79" s="6">
        <v>0</v>
      </c>
      <c r="AZ79" s="5">
        <v>0</v>
      </c>
      <c r="BA79" s="8">
        <f t="shared" si="283"/>
        <v>0</v>
      </c>
      <c r="BB79" s="6">
        <v>0</v>
      </c>
      <c r="BC79" s="5">
        <v>0</v>
      </c>
      <c r="BD79" s="8">
        <f t="shared" si="284"/>
        <v>0</v>
      </c>
      <c r="BE79" s="6">
        <v>0</v>
      </c>
      <c r="BF79" s="5">
        <v>0</v>
      </c>
      <c r="BG79" s="8">
        <f t="shared" si="285"/>
        <v>0</v>
      </c>
      <c r="BH79" s="6">
        <v>0</v>
      </c>
      <c r="BI79" s="5">
        <v>0</v>
      </c>
      <c r="BJ79" s="8">
        <f t="shared" si="286"/>
        <v>0</v>
      </c>
      <c r="BK79" s="6">
        <v>0</v>
      </c>
      <c r="BL79" s="5">
        <v>0</v>
      </c>
      <c r="BM79" s="8">
        <f t="shared" si="287"/>
        <v>0</v>
      </c>
      <c r="BN79" s="6">
        <v>0</v>
      </c>
      <c r="BO79" s="5">
        <v>0</v>
      </c>
      <c r="BP79" s="8">
        <f t="shared" si="288"/>
        <v>0</v>
      </c>
      <c r="BQ79" s="6">
        <v>0</v>
      </c>
      <c r="BR79" s="5">
        <v>0</v>
      </c>
      <c r="BS79" s="8">
        <f t="shared" si="289"/>
        <v>0</v>
      </c>
      <c r="BT79" s="6">
        <v>0</v>
      </c>
      <c r="BU79" s="5">
        <v>0</v>
      </c>
      <c r="BV79" s="8">
        <f t="shared" si="290"/>
        <v>0</v>
      </c>
      <c r="BW79" s="6">
        <v>0</v>
      </c>
      <c r="BX79" s="5">
        <v>0</v>
      </c>
      <c r="BY79" s="8">
        <f t="shared" si="291"/>
        <v>0</v>
      </c>
      <c r="BZ79" s="6">
        <v>0</v>
      </c>
      <c r="CA79" s="5">
        <v>0</v>
      </c>
      <c r="CB79" s="8">
        <f t="shared" si="292"/>
        <v>0</v>
      </c>
      <c r="CC79" s="6">
        <v>0</v>
      </c>
      <c r="CD79" s="5">
        <v>0</v>
      </c>
      <c r="CE79" s="8">
        <f t="shared" si="293"/>
        <v>0</v>
      </c>
      <c r="CF79" s="6">
        <v>0</v>
      </c>
      <c r="CG79" s="5">
        <v>0</v>
      </c>
      <c r="CH79" s="8">
        <f t="shared" si="294"/>
        <v>0</v>
      </c>
      <c r="CI79" s="6">
        <f t="shared" si="296"/>
        <v>9024.89</v>
      </c>
      <c r="CJ79" s="8">
        <f t="shared" si="297"/>
        <v>313289.614</v>
      </c>
    </row>
    <row r="80" spans="1:88" x14ac:dyDescent="0.3">
      <c r="A80" s="58">
        <v>2022</v>
      </c>
      <c r="B80" s="59" t="s">
        <v>11</v>
      </c>
      <c r="C80" s="6">
        <v>0</v>
      </c>
      <c r="D80" s="5">
        <v>0</v>
      </c>
      <c r="E80" s="8">
        <f t="shared" si="298"/>
        <v>0</v>
      </c>
      <c r="F80" s="6">
        <v>0</v>
      </c>
      <c r="G80" s="5">
        <v>0</v>
      </c>
      <c r="H80" s="8">
        <f t="shared" si="268"/>
        <v>0</v>
      </c>
      <c r="I80" s="6">
        <v>0</v>
      </c>
      <c r="J80" s="5">
        <v>0</v>
      </c>
      <c r="K80" s="8">
        <f t="shared" si="269"/>
        <v>0</v>
      </c>
      <c r="L80" s="71">
        <v>6017.549</v>
      </c>
      <c r="M80" s="5">
        <v>152008.82199999999</v>
      </c>
      <c r="N80" s="8">
        <f t="shared" si="270"/>
        <v>25260.919686736241</v>
      </c>
      <c r="O80" s="6">
        <v>0</v>
      </c>
      <c r="P80" s="5">
        <v>0</v>
      </c>
      <c r="Q80" s="8">
        <f t="shared" si="271"/>
        <v>0</v>
      </c>
      <c r="R80" s="6">
        <v>0</v>
      </c>
      <c r="S80" s="5">
        <v>0</v>
      </c>
      <c r="T80" s="8">
        <f t="shared" si="272"/>
        <v>0</v>
      </c>
      <c r="U80" s="6">
        <v>0</v>
      </c>
      <c r="V80" s="5">
        <v>0</v>
      </c>
      <c r="W80" s="8">
        <f t="shared" si="273"/>
        <v>0</v>
      </c>
      <c r="X80" s="6">
        <v>0</v>
      </c>
      <c r="Y80" s="5">
        <v>0</v>
      </c>
      <c r="Z80" s="8">
        <f t="shared" si="274"/>
        <v>0</v>
      </c>
      <c r="AA80" s="6">
        <v>0</v>
      </c>
      <c r="AB80" s="5">
        <v>0</v>
      </c>
      <c r="AC80" s="8">
        <f t="shared" si="275"/>
        <v>0</v>
      </c>
      <c r="AD80" s="6">
        <v>0</v>
      </c>
      <c r="AE80" s="5">
        <v>0</v>
      </c>
      <c r="AF80" s="8">
        <f t="shared" si="276"/>
        <v>0</v>
      </c>
      <c r="AG80" s="6">
        <v>0</v>
      </c>
      <c r="AH80" s="5">
        <v>0</v>
      </c>
      <c r="AI80" s="8">
        <f t="shared" si="277"/>
        <v>0</v>
      </c>
      <c r="AJ80" s="6">
        <v>0</v>
      </c>
      <c r="AK80" s="5">
        <v>0</v>
      </c>
      <c r="AL80" s="8">
        <f t="shared" si="278"/>
        <v>0</v>
      </c>
      <c r="AM80" s="6">
        <v>0</v>
      </c>
      <c r="AN80" s="5">
        <v>0</v>
      </c>
      <c r="AO80" s="8">
        <f t="shared" si="279"/>
        <v>0</v>
      </c>
      <c r="AP80" s="6">
        <v>0</v>
      </c>
      <c r="AQ80" s="5">
        <v>0</v>
      </c>
      <c r="AR80" s="8">
        <f t="shared" si="280"/>
        <v>0</v>
      </c>
      <c r="AS80" s="6">
        <v>0</v>
      </c>
      <c r="AT80" s="5">
        <v>0</v>
      </c>
      <c r="AU80" s="8">
        <f t="shared" si="281"/>
        <v>0</v>
      </c>
      <c r="AV80" s="6">
        <v>0</v>
      </c>
      <c r="AW80" s="5">
        <v>0</v>
      </c>
      <c r="AX80" s="8">
        <f t="shared" si="282"/>
        <v>0</v>
      </c>
      <c r="AY80" s="6">
        <v>0</v>
      </c>
      <c r="AZ80" s="5">
        <v>0</v>
      </c>
      <c r="BA80" s="8">
        <f t="shared" si="283"/>
        <v>0</v>
      </c>
      <c r="BB80" s="6">
        <v>0</v>
      </c>
      <c r="BC80" s="5">
        <v>0</v>
      </c>
      <c r="BD80" s="8">
        <f t="shared" si="284"/>
        <v>0</v>
      </c>
      <c r="BE80" s="6">
        <v>0</v>
      </c>
      <c r="BF80" s="5">
        <v>0</v>
      </c>
      <c r="BG80" s="8">
        <f t="shared" si="285"/>
        <v>0</v>
      </c>
      <c r="BH80" s="6">
        <v>0</v>
      </c>
      <c r="BI80" s="5">
        <v>0</v>
      </c>
      <c r="BJ80" s="8">
        <f t="shared" si="286"/>
        <v>0</v>
      </c>
      <c r="BK80" s="6">
        <v>0</v>
      </c>
      <c r="BL80" s="5">
        <v>0</v>
      </c>
      <c r="BM80" s="8">
        <f t="shared" si="287"/>
        <v>0</v>
      </c>
      <c r="BN80" s="6">
        <v>0</v>
      </c>
      <c r="BO80" s="5">
        <v>0</v>
      </c>
      <c r="BP80" s="8">
        <f t="shared" si="288"/>
        <v>0</v>
      </c>
      <c r="BQ80" s="6">
        <v>0</v>
      </c>
      <c r="BR80" s="5">
        <v>0</v>
      </c>
      <c r="BS80" s="8">
        <f t="shared" si="289"/>
        <v>0</v>
      </c>
      <c r="BT80" s="6">
        <v>0</v>
      </c>
      <c r="BU80" s="5">
        <v>0</v>
      </c>
      <c r="BV80" s="8">
        <f t="shared" si="290"/>
        <v>0</v>
      </c>
      <c r="BW80" s="6">
        <v>0</v>
      </c>
      <c r="BX80" s="5">
        <v>0</v>
      </c>
      <c r="BY80" s="8">
        <f t="shared" si="291"/>
        <v>0</v>
      </c>
      <c r="BZ80" s="6">
        <v>0</v>
      </c>
      <c r="CA80" s="5">
        <v>0</v>
      </c>
      <c r="CB80" s="8">
        <f t="shared" si="292"/>
        <v>0</v>
      </c>
      <c r="CC80" s="6">
        <v>0</v>
      </c>
      <c r="CD80" s="5">
        <v>0</v>
      </c>
      <c r="CE80" s="8">
        <f t="shared" si="293"/>
        <v>0</v>
      </c>
      <c r="CF80" s="6">
        <v>0</v>
      </c>
      <c r="CG80" s="5">
        <v>0</v>
      </c>
      <c r="CH80" s="8">
        <f t="shared" si="294"/>
        <v>0</v>
      </c>
      <c r="CI80" s="6">
        <f t="shared" si="296"/>
        <v>6017.549</v>
      </c>
      <c r="CJ80" s="8">
        <f t="shared" si="297"/>
        <v>152008.82199999999</v>
      </c>
    </row>
    <row r="81" spans="1:88" x14ac:dyDescent="0.3">
      <c r="A81" s="58">
        <v>2022</v>
      </c>
      <c r="B81" s="8" t="s">
        <v>12</v>
      </c>
      <c r="C81" s="6">
        <v>0</v>
      </c>
      <c r="D81" s="5">
        <v>0</v>
      </c>
      <c r="E81" s="8">
        <f t="shared" si="298"/>
        <v>0</v>
      </c>
      <c r="F81" s="6">
        <v>0</v>
      </c>
      <c r="G81" s="5">
        <v>0</v>
      </c>
      <c r="H81" s="8">
        <f t="shared" si="268"/>
        <v>0</v>
      </c>
      <c r="I81" s="6">
        <v>0</v>
      </c>
      <c r="J81" s="5">
        <v>0</v>
      </c>
      <c r="K81" s="8">
        <f t="shared" si="269"/>
        <v>0</v>
      </c>
      <c r="L81" s="71">
        <v>18002.657999999999</v>
      </c>
      <c r="M81" s="5">
        <v>462481.08399999997</v>
      </c>
      <c r="N81" s="8">
        <f t="shared" si="270"/>
        <v>25689.600057946998</v>
      </c>
      <c r="O81" s="6">
        <v>0</v>
      </c>
      <c r="P81" s="5">
        <v>0</v>
      </c>
      <c r="Q81" s="8">
        <f t="shared" si="271"/>
        <v>0</v>
      </c>
      <c r="R81" s="6">
        <v>0</v>
      </c>
      <c r="S81" s="5">
        <v>0</v>
      </c>
      <c r="T81" s="8">
        <f t="shared" si="272"/>
        <v>0</v>
      </c>
      <c r="U81" s="6">
        <v>0</v>
      </c>
      <c r="V81" s="5">
        <v>0</v>
      </c>
      <c r="W81" s="8">
        <f t="shared" si="273"/>
        <v>0</v>
      </c>
      <c r="X81" s="6">
        <v>0</v>
      </c>
      <c r="Y81" s="5">
        <v>0</v>
      </c>
      <c r="Z81" s="8">
        <f t="shared" si="274"/>
        <v>0</v>
      </c>
      <c r="AA81" s="6">
        <v>0</v>
      </c>
      <c r="AB81" s="5">
        <v>0</v>
      </c>
      <c r="AC81" s="8">
        <f t="shared" si="275"/>
        <v>0</v>
      </c>
      <c r="AD81" s="6">
        <v>0</v>
      </c>
      <c r="AE81" s="5">
        <v>0</v>
      </c>
      <c r="AF81" s="8">
        <f t="shared" si="276"/>
        <v>0</v>
      </c>
      <c r="AG81" s="6">
        <v>0</v>
      </c>
      <c r="AH81" s="5">
        <v>0</v>
      </c>
      <c r="AI81" s="8">
        <f t="shared" si="277"/>
        <v>0</v>
      </c>
      <c r="AJ81" s="6">
        <v>0</v>
      </c>
      <c r="AK81" s="5">
        <v>0</v>
      </c>
      <c r="AL81" s="8">
        <f t="shared" si="278"/>
        <v>0</v>
      </c>
      <c r="AM81" s="6">
        <v>0</v>
      </c>
      <c r="AN81" s="5">
        <v>0</v>
      </c>
      <c r="AO81" s="8">
        <f t="shared" si="279"/>
        <v>0</v>
      </c>
      <c r="AP81" s="6">
        <v>0</v>
      </c>
      <c r="AQ81" s="5">
        <v>0</v>
      </c>
      <c r="AR81" s="8">
        <f t="shared" si="280"/>
        <v>0</v>
      </c>
      <c r="AS81" s="6">
        <v>0</v>
      </c>
      <c r="AT81" s="5">
        <v>0</v>
      </c>
      <c r="AU81" s="8">
        <f t="shared" si="281"/>
        <v>0</v>
      </c>
      <c r="AV81" s="6">
        <v>0</v>
      </c>
      <c r="AW81" s="5">
        <v>0</v>
      </c>
      <c r="AX81" s="8">
        <f t="shared" si="282"/>
        <v>0</v>
      </c>
      <c r="AY81" s="6">
        <v>0</v>
      </c>
      <c r="AZ81" s="5">
        <v>0</v>
      </c>
      <c r="BA81" s="8">
        <f t="shared" si="283"/>
        <v>0</v>
      </c>
      <c r="BB81" s="6">
        <v>0</v>
      </c>
      <c r="BC81" s="5">
        <v>0</v>
      </c>
      <c r="BD81" s="8">
        <f t="shared" si="284"/>
        <v>0</v>
      </c>
      <c r="BE81" s="6">
        <v>0</v>
      </c>
      <c r="BF81" s="5">
        <v>0</v>
      </c>
      <c r="BG81" s="8">
        <f t="shared" si="285"/>
        <v>0</v>
      </c>
      <c r="BH81" s="6">
        <v>0</v>
      </c>
      <c r="BI81" s="5">
        <v>0</v>
      </c>
      <c r="BJ81" s="8">
        <f t="shared" si="286"/>
        <v>0</v>
      </c>
      <c r="BK81" s="6">
        <v>0</v>
      </c>
      <c r="BL81" s="5">
        <v>0</v>
      </c>
      <c r="BM81" s="8">
        <f t="shared" si="287"/>
        <v>0</v>
      </c>
      <c r="BN81" s="6">
        <v>0</v>
      </c>
      <c r="BO81" s="5">
        <v>0</v>
      </c>
      <c r="BP81" s="8">
        <f t="shared" si="288"/>
        <v>0</v>
      </c>
      <c r="BQ81" s="6">
        <v>0</v>
      </c>
      <c r="BR81" s="5">
        <v>0</v>
      </c>
      <c r="BS81" s="8">
        <f t="shared" si="289"/>
        <v>0</v>
      </c>
      <c r="BT81" s="6">
        <v>0</v>
      </c>
      <c r="BU81" s="5">
        <v>0</v>
      </c>
      <c r="BV81" s="8">
        <f t="shared" si="290"/>
        <v>0</v>
      </c>
      <c r="BW81" s="6">
        <v>0</v>
      </c>
      <c r="BX81" s="5">
        <v>0</v>
      </c>
      <c r="BY81" s="8">
        <f t="shared" si="291"/>
        <v>0</v>
      </c>
      <c r="BZ81" s="6">
        <v>0</v>
      </c>
      <c r="CA81" s="5">
        <v>0</v>
      </c>
      <c r="CB81" s="8">
        <f t="shared" si="292"/>
        <v>0</v>
      </c>
      <c r="CC81" s="6">
        <v>0</v>
      </c>
      <c r="CD81" s="5">
        <v>0</v>
      </c>
      <c r="CE81" s="8">
        <f t="shared" si="293"/>
        <v>0</v>
      </c>
      <c r="CF81" s="6">
        <v>0</v>
      </c>
      <c r="CG81" s="5">
        <v>0</v>
      </c>
      <c r="CH81" s="8">
        <f t="shared" si="294"/>
        <v>0</v>
      </c>
      <c r="CI81" s="6">
        <f t="shared" si="296"/>
        <v>18002.657999999999</v>
      </c>
      <c r="CJ81" s="8">
        <f t="shared" si="297"/>
        <v>462481.08399999997</v>
      </c>
    </row>
    <row r="82" spans="1:88" x14ac:dyDescent="0.3">
      <c r="A82" s="58">
        <v>2022</v>
      </c>
      <c r="B82" s="59" t="s">
        <v>13</v>
      </c>
      <c r="C82" s="6">
        <v>0</v>
      </c>
      <c r="D82" s="5">
        <v>0</v>
      </c>
      <c r="E82" s="8">
        <f t="shared" si="298"/>
        <v>0</v>
      </c>
      <c r="F82" s="6">
        <v>0</v>
      </c>
      <c r="G82" s="5">
        <v>0</v>
      </c>
      <c r="H82" s="8">
        <f t="shared" si="268"/>
        <v>0</v>
      </c>
      <c r="I82" s="6">
        <v>0</v>
      </c>
      <c r="J82" s="5">
        <v>0</v>
      </c>
      <c r="K82" s="8">
        <f t="shared" si="269"/>
        <v>0</v>
      </c>
      <c r="L82" s="6">
        <v>0</v>
      </c>
      <c r="M82" s="5">
        <v>0</v>
      </c>
      <c r="N82" s="8">
        <f t="shared" si="270"/>
        <v>0</v>
      </c>
      <c r="O82" s="6">
        <v>0</v>
      </c>
      <c r="P82" s="5">
        <v>0</v>
      </c>
      <c r="Q82" s="8">
        <f t="shared" si="271"/>
        <v>0</v>
      </c>
      <c r="R82" s="6">
        <v>0</v>
      </c>
      <c r="S82" s="5">
        <v>0</v>
      </c>
      <c r="T82" s="8">
        <f t="shared" si="272"/>
        <v>0</v>
      </c>
      <c r="U82" s="6">
        <v>0</v>
      </c>
      <c r="V82" s="5">
        <v>0</v>
      </c>
      <c r="W82" s="8">
        <f t="shared" si="273"/>
        <v>0</v>
      </c>
      <c r="X82" s="6">
        <v>0</v>
      </c>
      <c r="Y82" s="5">
        <v>0</v>
      </c>
      <c r="Z82" s="8">
        <f t="shared" si="274"/>
        <v>0</v>
      </c>
      <c r="AA82" s="6">
        <v>0</v>
      </c>
      <c r="AB82" s="5">
        <v>0</v>
      </c>
      <c r="AC82" s="8">
        <f t="shared" si="275"/>
        <v>0</v>
      </c>
      <c r="AD82" s="6">
        <v>0</v>
      </c>
      <c r="AE82" s="5">
        <v>0</v>
      </c>
      <c r="AF82" s="8">
        <f t="shared" si="276"/>
        <v>0</v>
      </c>
      <c r="AG82" s="6">
        <v>0</v>
      </c>
      <c r="AH82" s="5">
        <v>0</v>
      </c>
      <c r="AI82" s="8">
        <f t="shared" si="277"/>
        <v>0</v>
      </c>
      <c r="AJ82" s="6">
        <v>0</v>
      </c>
      <c r="AK82" s="5">
        <v>0</v>
      </c>
      <c r="AL82" s="8">
        <f t="shared" si="278"/>
        <v>0</v>
      </c>
      <c r="AM82" s="6">
        <v>0</v>
      </c>
      <c r="AN82" s="5">
        <v>0</v>
      </c>
      <c r="AO82" s="8">
        <f t="shared" si="279"/>
        <v>0</v>
      </c>
      <c r="AP82" s="6">
        <v>0</v>
      </c>
      <c r="AQ82" s="5">
        <v>0</v>
      </c>
      <c r="AR82" s="8">
        <f t="shared" si="280"/>
        <v>0</v>
      </c>
      <c r="AS82" s="6">
        <v>0</v>
      </c>
      <c r="AT82" s="5">
        <v>0</v>
      </c>
      <c r="AU82" s="8">
        <f t="shared" si="281"/>
        <v>0</v>
      </c>
      <c r="AV82" s="6">
        <v>0</v>
      </c>
      <c r="AW82" s="5">
        <v>0</v>
      </c>
      <c r="AX82" s="8">
        <f t="shared" si="282"/>
        <v>0</v>
      </c>
      <c r="AY82" s="6">
        <v>0</v>
      </c>
      <c r="AZ82" s="5">
        <v>0</v>
      </c>
      <c r="BA82" s="8">
        <f t="shared" si="283"/>
        <v>0</v>
      </c>
      <c r="BB82" s="6">
        <v>0</v>
      </c>
      <c r="BC82" s="5">
        <v>0</v>
      </c>
      <c r="BD82" s="8">
        <f t="shared" si="284"/>
        <v>0</v>
      </c>
      <c r="BE82" s="6">
        <v>0</v>
      </c>
      <c r="BF82" s="5">
        <v>0</v>
      </c>
      <c r="BG82" s="8">
        <f t="shared" si="285"/>
        <v>0</v>
      </c>
      <c r="BH82" s="6">
        <v>0</v>
      </c>
      <c r="BI82" s="5">
        <v>0</v>
      </c>
      <c r="BJ82" s="8">
        <f t="shared" si="286"/>
        <v>0</v>
      </c>
      <c r="BK82" s="6">
        <v>0</v>
      </c>
      <c r="BL82" s="5">
        <v>0</v>
      </c>
      <c r="BM82" s="8">
        <f t="shared" si="287"/>
        <v>0</v>
      </c>
      <c r="BN82" s="71">
        <v>4.4999999999999997E-3</v>
      </c>
      <c r="BO82" s="5">
        <v>1.7000000000000001E-2</v>
      </c>
      <c r="BP82" s="8">
        <f t="shared" si="288"/>
        <v>3777.7777777777783</v>
      </c>
      <c r="BQ82" s="6">
        <v>0</v>
      </c>
      <c r="BR82" s="5">
        <v>0</v>
      </c>
      <c r="BS82" s="8">
        <f t="shared" si="289"/>
        <v>0</v>
      </c>
      <c r="BT82" s="6">
        <v>0</v>
      </c>
      <c r="BU82" s="5">
        <v>0</v>
      </c>
      <c r="BV82" s="8">
        <f t="shared" si="290"/>
        <v>0</v>
      </c>
      <c r="BW82" s="6">
        <v>0</v>
      </c>
      <c r="BX82" s="5">
        <v>0</v>
      </c>
      <c r="BY82" s="8">
        <f t="shared" si="291"/>
        <v>0</v>
      </c>
      <c r="BZ82" s="6">
        <v>0</v>
      </c>
      <c r="CA82" s="5">
        <v>0</v>
      </c>
      <c r="CB82" s="8">
        <f t="shared" si="292"/>
        <v>0</v>
      </c>
      <c r="CC82" s="6">
        <v>0</v>
      </c>
      <c r="CD82" s="5">
        <v>0</v>
      </c>
      <c r="CE82" s="8">
        <f t="shared" si="293"/>
        <v>0</v>
      </c>
      <c r="CF82" s="6">
        <v>0</v>
      </c>
      <c r="CG82" s="5">
        <v>0</v>
      </c>
      <c r="CH82" s="8">
        <f t="shared" si="294"/>
        <v>0</v>
      </c>
      <c r="CI82" s="6">
        <f t="shared" si="296"/>
        <v>4.4999999999999997E-3</v>
      </c>
      <c r="CJ82" s="8">
        <f t="shared" si="297"/>
        <v>1.7000000000000001E-2</v>
      </c>
    </row>
    <row r="83" spans="1:88" ht="15" thickBot="1" x14ac:dyDescent="0.35">
      <c r="A83" s="46"/>
      <c r="B83" s="60" t="s">
        <v>14</v>
      </c>
      <c r="C83" s="30">
        <f t="shared" ref="C83:D83" si="299">SUM(C71:C82)</f>
        <v>16947.606</v>
      </c>
      <c r="D83" s="29">
        <f t="shared" si="299"/>
        <v>367249.745</v>
      </c>
      <c r="E83" s="31"/>
      <c r="F83" s="30">
        <f t="shared" ref="F83:G83" si="300">SUM(F71:F82)</f>
        <v>0</v>
      </c>
      <c r="G83" s="29">
        <f t="shared" si="300"/>
        <v>0</v>
      </c>
      <c r="H83" s="31"/>
      <c r="I83" s="30">
        <f t="shared" ref="I83:J83" si="301">SUM(I71:I82)</f>
        <v>9.3000000000000007</v>
      </c>
      <c r="J83" s="29">
        <f t="shared" si="301"/>
        <v>8.6810000000000009</v>
      </c>
      <c r="K83" s="31"/>
      <c r="L83" s="30">
        <f t="shared" ref="L83:M83" si="302">SUM(L71:L82)</f>
        <v>92483.568999999989</v>
      </c>
      <c r="M83" s="29">
        <f t="shared" si="302"/>
        <v>2312192.1489999997</v>
      </c>
      <c r="N83" s="31"/>
      <c r="O83" s="30">
        <f t="shared" ref="O83:P83" si="303">SUM(O71:O82)</f>
        <v>0</v>
      </c>
      <c r="P83" s="29">
        <f t="shared" si="303"/>
        <v>0</v>
      </c>
      <c r="Q83" s="31"/>
      <c r="R83" s="30">
        <f t="shared" ref="R83:S83" si="304">SUM(R71:R82)</f>
        <v>0</v>
      </c>
      <c r="S83" s="29">
        <f t="shared" si="304"/>
        <v>0</v>
      </c>
      <c r="T83" s="31"/>
      <c r="U83" s="30">
        <f t="shared" ref="U83:V83" si="305">SUM(U71:U82)</f>
        <v>50.13</v>
      </c>
      <c r="V83" s="29">
        <f t="shared" si="305"/>
        <v>2330.2130000000002</v>
      </c>
      <c r="W83" s="31"/>
      <c r="X83" s="30">
        <f t="shared" ref="X83:Y83" si="306">SUM(X71:X82)</f>
        <v>1.09572</v>
      </c>
      <c r="Y83" s="29">
        <f t="shared" si="306"/>
        <v>112.50900000000001</v>
      </c>
      <c r="Z83" s="31"/>
      <c r="AA83" s="30">
        <f t="shared" ref="AA83:AB83" si="307">SUM(AA71:AA82)</f>
        <v>1.84</v>
      </c>
      <c r="AB83" s="29">
        <f t="shared" si="307"/>
        <v>123.532</v>
      </c>
      <c r="AC83" s="31"/>
      <c r="AD83" s="30">
        <f t="shared" ref="AD83:AE83" si="308">SUM(AD71:AD82)</f>
        <v>0</v>
      </c>
      <c r="AE83" s="29">
        <f t="shared" si="308"/>
        <v>0</v>
      </c>
      <c r="AF83" s="31"/>
      <c r="AG83" s="30">
        <f t="shared" ref="AG83:AH83" si="309">SUM(AG71:AG82)</f>
        <v>5923.28</v>
      </c>
      <c r="AH83" s="29">
        <f t="shared" si="309"/>
        <v>192734.77499999999</v>
      </c>
      <c r="AI83" s="31"/>
      <c r="AJ83" s="30">
        <f t="shared" ref="AJ83:AK83" si="310">SUM(AJ71:AJ82)</f>
        <v>65.88</v>
      </c>
      <c r="AK83" s="29">
        <f t="shared" si="310"/>
        <v>2068.6</v>
      </c>
      <c r="AL83" s="31"/>
      <c r="AM83" s="30">
        <f t="shared" ref="AM83:AN83" si="311">SUM(AM71:AM82)</f>
        <v>0</v>
      </c>
      <c r="AN83" s="29">
        <f t="shared" si="311"/>
        <v>0</v>
      </c>
      <c r="AO83" s="31"/>
      <c r="AP83" s="30">
        <f t="shared" ref="AP83:AQ83" si="312">SUM(AP71:AP82)</f>
        <v>2.5999999999999999E-2</v>
      </c>
      <c r="AQ83" s="29">
        <f t="shared" si="312"/>
        <v>1.216</v>
      </c>
      <c r="AR83" s="31"/>
      <c r="AS83" s="30">
        <f t="shared" ref="AS83:AT83" si="313">SUM(AS71:AS82)</f>
        <v>0</v>
      </c>
      <c r="AT83" s="29">
        <f t="shared" si="313"/>
        <v>0</v>
      </c>
      <c r="AU83" s="31"/>
      <c r="AV83" s="30">
        <f t="shared" ref="AV83:AW83" si="314">SUM(AV71:AV82)</f>
        <v>0</v>
      </c>
      <c r="AW83" s="29">
        <f t="shared" si="314"/>
        <v>0</v>
      </c>
      <c r="AX83" s="31"/>
      <c r="AY83" s="30">
        <f t="shared" ref="AY83:AZ83" si="315">SUM(AY71:AY82)</f>
        <v>30769.264999999999</v>
      </c>
      <c r="AZ83" s="29">
        <f t="shared" si="315"/>
        <v>925079.43099999998</v>
      </c>
      <c r="BA83" s="31"/>
      <c r="BB83" s="30">
        <f t="shared" ref="BB83:BC83" si="316">SUM(BB71:BB82)</f>
        <v>0</v>
      </c>
      <c r="BC83" s="29">
        <f t="shared" si="316"/>
        <v>0</v>
      </c>
      <c r="BD83" s="31"/>
      <c r="BE83" s="30">
        <f t="shared" ref="BE83:BF83" si="317">SUM(BE71:BE82)</f>
        <v>2.48E-3</v>
      </c>
      <c r="BF83" s="29">
        <f t="shared" si="317"/>
        <v>0.53500000000000003</v>
      </c>
      <c r="BG83" s="31"/>
      <c r="BH83" s="30">
        <f t="shared" ref="BH83:BI83" si="318">SUM(BH71:BH82)</f>
        <v>0</v>
      </c>
      <c r="BI83" s="29">
        <f t="shared" si="318"/>
        <v>0</v>
      </c>
      <c r="BJ83" s="31"/>
      <c r="BK83" s="30">
        <f t="shared" ref="BK83:BL83" si="319">SUM(BK71:BK82)</f>
        <v>0</v>
      </c>
      <c r="BL83" s="29">
        <f t="shared" si="319"/>
        <v>0</v>
      </c>
      <c r="BM83" s="31"/>
      <c r="BN83" s="30">
        <f t="shared" ref="BN83:BO83" si="320">SUM(BN71:BN82)</f>
        <v>4.4999999999999997E-3</v>
      </c>
      <c r="BO83" s="29">
        <f t="shared" si="320"/>
        <v>1.7000000000000001E-2</v>
      </c>
      <c r="BP83" s="31"/>
      <c r="BQ83" s="30">
        <f t="shared" ref="BQ83:BR83" si="321">SUM(BQ71:BQ82)</f>
        <v>0</v>
      </c>
      <c r="BR83" s="29">
        <f t="shared" si="321"/>
        <v>0</v>
      </c>
      <c r="BS83" s="31"/>
      <c r="BT83" s="30">
        <f t="shared" ref="BT83:BU83" si="322">SUM(BT71:BT82)</f>
        <v>11963.084000000001</v>
      </c>
      <c r="BU83" s="29">
        <f t="shared" si="322"/>
        <v>276517.83500000002</v>
      </c>
      <c r="BV83" s="31"/>
      <c r="BW83" s="30">
        <f t="shared" ref="BW83:BX83" si="323">SUM(BW71:BW82)</f>
        <v>0</v>
      </c>
      <c r="BX83" s="29">
        <f t="shared" si="323"/>
        <v>0</v>
      </c>
      <c r="BY83" s="31"/>
      <c r="BZ83" s="30">
        <f t="shared" ref="BZ83:CA83" si="324">SUM(BZ71:BZ82)</f>
        <v>0</v>
      </c>
      <c r="CA83" s="29">
        <f t="shared" si="324"/>
        <v>0</v>
      </c>
      <c r="CB83" s="31"/>
      <c r="CC83" s="30">
        <f t="shared" ref="CC83:CD83" si="325">SUM(CC71:CC82)</f>
        <v>0.53</v>
      </c>
      <c r="CD83" s="29">
        <f t="shared" si="325"/>
        <v>35.018000000000001</v>
      </c>
      <c r="CE83" s="31"/>
      <c r="CF83" s="30">
        <f t="shared" ref="CF83:CG83" si="326">SUM(CF71:CF82)</f>
        <v>0</v>
      </c>
      <c r="CG83" s="29">
        <f t="shared" si="326"/>
        <v>0</v>
      </c>
      <c r="CH83" s="31"/>
      <c r="CI83" s="30">
        <f t="shared" si="296"/>
        <v>158215.6127</v>
      </c>
      <c r="CJ83" s="54">
        <f t="shared" si="297"/>
        <v>4078454.2560000001</v>
      </c>
    </row>
    <row r="84" spans="1:88" x14ac:dyDescent="0.3">
      <c r="A84" s="58">
        <v>2023</v>
      </c>
      <c r="B84" s="59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327">IF(F84=0,0,G84/F84*1000)</f>
        <v>0</v>
      </c>
      <c r="I84" s="6">
        <v>0</v>
      </c>
      <c r="J84" s="5">
        <v>0</v>
      </c>
      <c r="K84" s="8">
        <f t="shared" ref="K84:K95" si="328">IF(I84=0,0,J84/I84*1000)</f>
        <v>0</v>
      </c>
      <c r="L84" s="6">
        <v>0</v>
      </c>
      <c r="M84" s="5">
        <v>0</v>
      </c>
      <c r="N84" s="8">
        <f t="shared" ref="N84:N95" si="329">IF(L84=0,0,M84/L84*1000)</f>
        <v>0</v>
      </c>
      <c r="O84" s="6">
        <v>0</v>
      </c>
      <c r="P84" s="5">
        <v>0</v>
      </c>
      <c r="Q84" s="8">
        <f t="shared" ref="Q84:Q95" si="330">IF(O84=0,0,P84/O84*1000)</f>
        <v>0</v>
      </c>
      <c r="R84" s="6">
        <v>0</v>
      </c>
      <c r="S84" s="5">
        <v>0</v>
      </c>
      <c r="T84" s="8">
        <f t="shared" ref="T84:T95" si="331">IF(R84=0,0,S84/R84*1000)</f>
        <v>0</v>
      </c>
      <c r="U84" s="6">
        <v>0</v>
      </c>
      <c r="V84" s="5">
        <v>0</v>
      </c>
      <c r="W84" s="8">
        <f t="shared" ref="W84:W95" si="332">IF(U84=0,0,V84/U84*1000)</f>
        <v>0</v>
      </c>
      <c r="X84" s="6">
        <v>0</v>
      </c>
      <c r="Y84" s="5">
        <v>0</v>
      </c>
      <c r="Z84" s="8">
        <f t="shared" ref="Z84:Z95" si="333">IF(X84=0,0,Y84/X84*1000)</f>
        <v>0</v>
      </c>
      <c r="AA84" s="6">
        <v>0</v>
      </c>
      <c r="AB84" s="5">
        <v>0</v>
      </c>
      <c r="AC84" s="8">
        <f t="shared" ref="AC84:AC95" si="334">IF(AA84=0,0,AB84/AA84*1000)</f>
        <v>0</v>
      </c>
      <c r="AD84" s="6">
        <v>0</v>
      </c>
      <c r="AE84" s="5">
        <v>0</v>
      </c>
      <c r="AF84" s="8">
        <f t="shared" ref="AF84:AF95" si="335">IF(AD84=0,0,AE84/AD84*1000)</f>
        <v>0</v>
      </c>
      <c r="AG84" s="6">
        <v>0</v>
      </c>
      <c r="AH84" s="5">
        <v>0</v>
      </c>
      <c r="AI84" s="8">
        <f t="shared" ref="AI84:AI95" si="336">IF(AG84=0,0,AH84/AG84*1000)</f>
        <v>0</v>
      </c>
      <c r="AJ84" s="6">
        <v>0</v>
      </c>
      <c r="AK84" s="5">
        <v>0</v>
      </c>
      <c r="AL84" s="8">
        <f t="shared" ref="AL84:AL95" si="337">IF(AJ84=0,0,AK84/AJ84*1000)</f>
        <v>0</v>
      </c>
      <c r="AM84" s="6">
        <v>0</v>
      </c>
      <c r="AN84" s="5">
        <v>0</v>
      </c>
      <c r="AO84" s="8">
        <f t="shared" ref="AO84:AO95" si="338">IF(AM84=0,0,AN84/AM84*1000)</f>
        <v>0</v>
      </c>
      <c r="AP84" s="6">
        <v>0</v>
      </c>
      <c r="AQ84" s="5">
        <v>0</v>
      </c>
      <c r="AR84" s="8">
        <f t="shared" ref="AR84:AR95" si="339">IF(AP84=0,0,AQ84/AP84*1000)</f>
        <v>0</v>
      </c>
      <c r="AS84" s="6">
        <v>0</v>
      </c>
      <c r="AT84" s="5">
        <v>0</v>
      </c>
      <c r="AU84" s="8">
        <f t="shared" ref="AU84:AU95" si="340">IF(AS84=0,0,AT84/AS84*1000)</f>
        <v>0</v>
      </c>
      <c r="AV84" s="6">
        <v>0</v>
      </c>
      <c r="AW84" s="5">
        <v>0</v>
      </c>
      <c r="AX84" s="8">
        <f t="shared" ref="AX84:AX95" si="341">IF(AV84=0,0,AW84/AV84*1000)</f>
        <v>0</v>
      </c>
      <c r="AY84" s="6">
        <v>0</v>
      </c>
      <c r="AZ84" s="5">
        <v>0</v>
      </c>
      <c r="BA84" s="8">
        <f t="shared" ref="BA84:BA95" si="342">IF(AY84=0,0,AZ84/AY84*1000)</f>
        <v>0</v>
      </c>
      <c r="BB84" s="6">
        <v>0</v>
      </c>
      <c r="BC84" s="5">
        <v>0</v>
      </c>
      <c r="BD84" s="8">
        <f t="shared" ref="BD84:BD95" si="343">IF(BB84=0,0,BC84/BB84*1000)</f>
        <v>0</v>
      </c>
      <c r="BE84" s="6">
        <v>0</v>
      </c>
      <c r="BF84" s="5">
        <v>0</v>
      </c>
      <c r="BG84" s="8">
        <f t="shared" ref="BG84:BG95" si="344">IF(BE84=0,0,BF84/BE84*1000)</f>
        <v>0</v>
      </c>
      <c r="BH84" s="6">
        <v>0</v>
      </c>
      <c r="BI84" s="5">
        <v>0</v>
      </c>
      <c r="BJ84" s="8">
        <f t="shared" ref="BJ84:BJ95" si="345">IF(BH84=0,0,BI84/BH84*1000)</f>
        <v>0</v>
      </c>
      <c r="BK84" s="6">
        <v>0</v>
      </c>
      <c r="BL84" s="5">
        <v>0</v>
      </c>
      <c r="BM84" s="8">
        <f t="shared" ref="BM84:BM95" si="346">IF(BK84=0,0,BL84/BK84*1000)</f>
        <v>0</v>
      </c>
      <c r="BN84" s="6">
        <v>0</v>
      </c>
      <c r="BO84" s="5">
        <v>0</v>
      </c>
      <c r="BP84" s="8">
        <f t="shared" ref="BP84:BP95" si="347">IF(BN84=0,0,BO84/BN84*1000)</f>
        <v>0</v>
      </c>
      <c r="BQ84" s="6">
        <v>0</v>
      </c>
      <c r="BR84" s="5">
        <v>0</v>
      </c>
      <c r="BS84" s="8">
        <f t="shared" ref="BS84:BS95" si="348">IF(BQ84=0,0,BR84/BQ84*1000)</f>
        <v>0</v>
      </c>
      <c r="BT84" s="6">
        <v>0</v>
      </c>
      <c r="BU84" s="5">
        <v>0</v>
      </c>
      <c r="BV84" s="8">
        <f t="shared" ref="BV84:BV95" si="349">IF(BT84=0,0,BU84/BT84*1000)</f>
        <v>0</v>
      </c>
      <c r="BW84" s="6">
        <v>0</v>
      </c>
      <c r="BX84" s="5">
        <v>0</v>
      </c>
      <c r="BY84" s="8">
        <f t="shared" ref="BY84:BY95" si="350">IF(BW84=0,0,BX84/BW84*1000)</f>
        <v>0</v>
      </c>
      <c r="BZ84" s="6">
        <v>0</v>
      </c>
      <c r="CA84" s="5">
        <v>0</v>
      </c>
      <c r="CB84" s="8">
        <f t="shared" ref="CB84:CB95" si="351">IF(BZ84=0,0,CA84/BZ84*1000)</f>
        <v>0</v>
      </c>
      <c r="CC84" s="6">
        <v>0</v>
      </c>
      <c r="CD84" s="5">
        <v>0</v>
      </c>
      <c r="CE84" s="8">
        <f t="shared" ref="CE84:CE95" si="352">IF(CC84=0,0,CD84/CC84*1000)</f>
        <v>0</v>
      </c>
      <c r="CF84" s="6">
        <v>0</v>
      </c>
      <c r="CG84" s="5">
        <v>0</v>
      </c>
      <c r="CH84" s="8">
        <f t="shared" ref="CH84:CH95" si="353">IF(CF84=0,0,CG84/CF84*1000)</f>
        <v>0</v>
      </c>
      <c r="CI84" s="6">
        <f>SUMIF($C$5:$CH$5,"Ton",C84:CH84)</f>
        <v>0</v>
      </c>
      <c r="CJ84" s="8">
        <f>SUMIF($C$5:$CH$5,"F*",C84:CH84)</f>
        <v>0</v>
      </c>
    </row>
    <row r="85" spans="1:88" x14ac:dyDescent="0.3">
      <c r="A85" s="58">
        <v>2023</v>
      </c>
      <c r="B85" s="59" t="s">
        <v>3</v>
      </c>
      <c r="C85" s="6">
        <v>0</v>
      </c>
      <c r="D85" s="5">
        <v>0</v>
      </c>
      <c r="E85" s="8">
        <f t="shared" ref="E85:E86" si="354">IF(C85=0,0,D85/C85*1000)</f>
        <v>0</v>
      </c>
      <c r="F85" s="6">
        <v>0</v>
      </c>
      <c r="G85" s="5">
        <v>0</v>
      </c>
      <c r="H85" s="8">
        <f t="shared" si="327"/>
        <v>0</v>
      </c>
      <c r="I85" s="6">
        <v>0</v>
      </c>
      <c r="J85" s="5">
        <v>0</v>
      </c>
      <c r="K85" s="8">
        <f t="shared" si="328"/>
        <v>0</v>
      </c>
      <c r="L85" s="6">
        <v>0</v>
      </c>
      <c r="M85" s="5">
        <v>0</v>
      </c>
      <c r="N85" s="8">
        <f t="shared" si="329"/>
        <v>0</v>
      </c>
      <c r="O85" s="6">
        <v>0</v>
      </c>
      <c r="P85" s="5">
        <v>0</v>
      </c>
      <c r="Q85" s="8">
        <f t="shared" si="330"/>
        <v>0</v>
      </c>
      <c r="R85" s="6">
        <v>0</v>
      </c>
      <c r="S85" s="5">
        <v>0</v>
      </c>
      <c r="T85" s="8">
        <f t="shared" si="331"/>
        <v>0</v>
      </c>
      <c r="U85" s="6">
        <v>0</v>
      </c>
      <c r="V85" s="5">
        <v>0</v>
      </c>
      <c r="W85" s="8">
        <f t="shared" si="332"/>
        <v>0</v>
      </c>
      <c r="X85" s="6">
        <v>0</v>
      </c>
      <c r="Y85" s="5">
        <v>0</v>
      </c>
      <c r="Z85" s="8">
        <f t="shared" si="333"/>
        <v>0</v>
      </c>
      <c r="AA85" s="6">
        <v>0</v>
      </c>
      <c r="AB85" s="5">
        <v>0</v>
      </c>
      <c r="AC85" s="8">
        <f t="shared" si="334"/>
        <v>0</v>
      </c>
      <c r="AD85" s="6">
        <v>0</v>
      </c>
      <c r="AE85" s="5">
        <v>0</v>
      </c>
      <c r="AF85" s="8">
        <f t="shared" si="335"/>
        <v>0</v>
      </c>
      <c r="AG85" s="6">
        <v>0</v>
      </c>
      <c r="AH85" s="5">
        <v>0</v>
      </c>
      <c r="AI85" s="8">
        <f t="shared" si="336"/>
        <v>0</v>
      </c>
      <c r="AJ85" s="6">
        <v>0</v>
      </c>
      <c r="AK85" s="5">
        <v>0</v>
      </c>
      <c r="AL85" s="8">
        <f t="shared" si="337"/>
        <v>0</v>
      </c>
      <c r="AM85" s="6">
        <v>0</v>
      </c>
      <c r="AN85" s="5">
        <v>0</v>
      </c>
      <c r="AO85" s="8">
        <f t="shared" si="338"/>
        <v>0</v>
      </c>
      <c r="AP85" s="6">
        <v>0</v>
      </c>
      <c r="AQ85" s="5">
        <v>0</v>
      </c>
      <c r="AR85" s="8">
        <f t="shared" si="339"/>
        <v>0</v>
      </c>
      <c r="AS85" s="6">
        <v>0</v>
      </c>
      <c r="AT85" s="5">
        <v>0</v>
      </c>
      <c r="AU85" s="8">
        <f t="shared" si="340"/>
        <v>0</v>
      </c>
      <c r="AV85" s="71">
        <v>4972.9489999999996</v>
      </c>
      <c r="AW85" s="5">
        <v>108760.497</v>
      </c>
      <c r="AX85" s="8">
        <f t="shared" si="341"/>
        <v>21870.42276122277</v>
      </c>
      <c r="AY85" s="6">
        <v>0</v>
      </c>
      <c r="AZ85" s="5">
        <v>0</v>
      </c>
      <c r="BA85" s="8">
        <f t="shared" si="342"/>
        <v>0</v>
      </c>
      <c r="BB85" s="6">
        <v>0</v>
      </c>
      <c r="BC85" s="5">
        <v>0</v>
      </c>
      <c r="BD85" s="8">
        <f t="shared" si="343"/>
        <v>0</v>
      </c>
      <c r="BE85" s="6">
        <v>0</v>
      </c>
      <c r="BF85" s="5">
        <v>0</v>
      </c>
      <c r="BG85" s="8">
        <f t="shared" si="344"/>
        <v>0</v>
      </c>
      <c r="BH85" s="6">
        <v>0</v>
      </c>
      <c r="BI85" s="5">
        <v>0</v>
      </c>
      <c r="BJ85" s="8">
        <f t="shared" si="345"/>
        <v>0</v>
      </c>
      <c r="BK85" s="71">
        <v>1E-3</v>
      </c>
      <c r="BL85" s="5">
        <v>6.2160000000000002</v>
      </c>
      <c r="BM85" s="8">
        <f t="shared" si="346"/>
        <v>6216000</v>
      </c>
      <c r="BN85" s="6">
        <v>0</v>
      </c>
      <c r="BO85" s="5">
        <v>0</v>
      </c>
      <c r="BP85" s="8">
        <f t="shared" si="347"/>
        <v>0</v>
      </c>
      <c r="BQ85" s="6">
        <v>0</v>
      </c>
      <c r="BR85" s="5">
        <v>0</v>
      </c>
      <c r="BS85" s="8">
        <f t="shared" si="348"/>
        <v>0</v>
      </c>
      <c r="BT85" s="6">
        <v>0</v>
      </c>
      <c r="BU85" s="5">
        <v>0</v>
      </c>
      <c r="BV85" s="8">
        <f t="shared" si="349"/>
        <v>0</v>
      </c>
      <c r="BW85" s="6">
        <v>0</v>
      </c>
      <c r="BX85" s="5">
        <v>0</v>
      </c>
      <c r="BY85" s="8">
        <f t="shared" si="350"/>
        <v>0</v>
      </c>
      <c r="BZ85" s="6">
        <v>0</v>
      </c>
      <c r="CA85" s="5">
        <v>0</v>
      </c>
      <c r="CB85" s="8">
        <f t="shared" si="351"/>
        <v>0</v>
      </c>
      <c r="CC85" s="6">
        <v>0</v>
      </c>
      <c r="CD85" s="5">
        <v>0</v>
      </c>
      <c r="CE85" s="8">
        <f t="shared" si="352"/>
        <v>0</v>
      </c>
      <c r="CF85" s="6">
        <v>0</v>
      </c>
      <c r="CG85" s="5">
        <v>0</v>
      </c>
      <c r="CH85" s="8">
        <f t="shared" si="353"/>
        <v>0</v>
      </c>
      <c r="CI85" s="6">
        <f t="shared" ref="CI85:CI96" si="355">SUMIF($C$5:$CH$5,"Ton",C85:CH85)</f>
        <v>4972.95</v>
      </c>
      <c r="CJ85" s="8">
        <f t="shared" ref="CJ85:CJ96" si="356">SUMIF($C$5:$CH$5,"F*",C85:CH85)</f>
        <v>108766.713</v>
      </c>
    </row>
    <row r="86" spans="1:88" x14ac:dyDescent="0.3">
      <c r="A86" s="58">
        <v>2023</v>
      </c>
      <c r="B86" s="59" t="s">
        <v>4</v>
      </c>
      <c r="C86" s="71">
        <v>5970.9040000000005</v>
      </c>
      <c r="D86" s="5">
        <v>110500.609</v>
      </c>
      <c r="E86" s="8">
        <f t="shared" si="354"/>
        <v>18506.512414200595</v>
      </c>
      <c r="F86" s="6">
        <v>0</v>
      </c>
      <c r="G86" s="5">
        <v>0</v>
      </c>
      <c r="H86" s="8">
        <f t="shared" si="327"/>
        <v>0</v>
      </c>
      <c r="I86" s="6">
        <v>0</v>
      </c>
      <c r="J86" s="5">
        <v>0</v>
      </c>
      <c r="K86" s="8">
        <f t="shared" si="328"/>
        <v>0</v>
      </c>
      <c r="L86" s="6">
        <v>0</v>
      </c>
      <c r="M86" s="5">
        <v>0</v>
      </c>
      <c r="N86" s="8">
        <f t="shared" si="329"/>
        <v>0</v>
      </c>
      <c r="O86" s="6">
        <v>0</v>
      </c>
      <c r="P86" s="5">
        <v>0</v>
      </c>
      <c r="Q86" s="8">
        <f t="shared" si="330"/>
        <v>0</v>
      </c>
      <c r="R86" s="6">
        <v>0</v>
      </c>
      <c r="S86" s="5">
        <v>0</v>
      </c>
      <c r="T86" s="8">
        <f t="shared" si="331"/>
        <v>0</v>
      </c>
      <c r="U86" s="6">
        <v>0</v>
      </c>
      <c r="V86" s="5">
        <v>0</v>
      </c>
      <c r="W86" s="8">
        <f t="shared" si="332"/>
        <v>0</v>
      </c>
      <c r="X86" s="6">
        <v>0</v>
      </c>
      <c r="Y86" s="5">
        <v>0</v>
      </c>
      <c r="Z86" s="8">
        <f t="shared" si="333"/>
        <v>0</v>
      </c>
      <c r="AA86" s="6">
        <v>0</v>
      </c>
      <c r="AB86" s="5">
        <v>0</v>
      </c>
      <c r="AC86" s="8">
        <f t="shared" si="334"/>
        <v>0</v>
      </c>
      <c r="AD86" s="6">
        <v>0</v>
      </c>
      <c r="AE86" s="5">
        <v>0</v>
      </c>
      <c r="AF86" s="8">
        <f t="shared" si="335"/>
        <v>0</v>
      </c>
      <c r="AG86" s="6">
        <v>0</v>
      </c>
      <c r="AH86" s="5">
        <v>0</v>
      </c>
      <c r="AI86" s="8">
        <f t="shared" si="336"/>
        <v>0</v>
      </c>
      <c r="AJ86" s="6">
        <v>0</v>
      </c>
      <c r="AK86" s="5">
        <v>0</v>
      </c>
      <c r="AL86" s="8">
        <f t="shared" si="337"/>
        <v>0</v>
      </c>
      <c r="AM86" s="71">
        <v>5852.9809999999998</v>
      </c>
      <c r="AN86" s="5">
        <v>130618.47199999999</v>
      </c>
      <c r="AO86" s="8">
        <f t="shared" si="338"/>
        <v>22316.572016891903</v>
      </c>
      <c r="AP86" s="6">
        <v>0</v>
      </c>
      <c r="AQ86" s="5">
        <v>0</v>
      </c>
      <c r="AR86" s="8">
        <f t="shared" si="339"/>
        <v>0</v>
      </c>
      <c r="AS86" s="6">
        <v>0</v>
      </c>
      <c r="AT86" s="5">
        <v>0</v>
      </c>
      <c r="AU86" s="8">
        <f t="shared" si="340"/>
        <v>0</v>
      </c>
      <c r="AV86" s="6">
        <v>0</v>
      </c>
      <c r="AW86" s="5">
        <v>0</v>
      </c>
      <c r="AX86" s="8">
        <f t="shared" si="341"/>
        <v>0</v>
      </c>
      <c r="AY86" s="6">
        <v>0</v>
      </c>
      <c r="AZ86" s="5">
        <v>0</v>
      </c>
      <c r="BA86" s="8">
        <f t="shared" si="342"/>
        <v>0</v>
      </c>
      <c r="BB86" s="6">
        <v>0</v>
      </c>
      <c r="BC86" s="5">
        <v>0</v>
      </c>
      <c r="BD86" s="8">
        <f t="shared" si="343"/>
        <v>0</v>
      </c>
      <c r="BE86" s="6">
        <v>0</v>
      </c>
      <c r="BF86" s="5">
        <v>0</v>
      </c>
      <c r="BG86" s="8">
        <f t="shared" si="344"/>
        <v>0</v>
      </c>
      <c r="BH86" s="6">
        <v>0</v>
      </c>
      <c r="BI86" s="5">
        <v>0</v>
      </c>
      <c r="BJ86" s="8">
        <f t="shared" si="345"/>
        <v>0</v>
      </c>
      <c r="BK86" s="6">
        <v>0</v>
      </c>
      <c r="BL86" s="5">
        <v>0</v>
      </c>
      <c r="BM86" s="8">
        <f t="shared" si="346"/>
        <v>0</v>
      </c>
      <c r="BN86" s="6">
        <v>0</v>
      </c>
      <c r="BO86" s="5">
        <v>0</v>
      </c>
      <c r="BP86" s="8">
        <f t="shared" si="347"/>
        <v>0</v>
      </c>
      <c r="BQ86" s="6">
        <v>0</v>
      </c>
      <c r="BR86" s="5">
        <v>0</v>
      </c>
      <c r="BS86" s="8">
        <f t="shared" si="348"/>
        <v>0</v>
      </c>
      <c r="BT86" s="6">
        <v>0</v>
      </c>
      <c r="BU86" s="5">
        <v>0</v>
      </c>
      <c r="BV86" s="8">
        <f t="shared" si="349"/>
        <v>0</v>
      </c>
      <c r="BW86" s="6">
        <v>0</v>
      </c>
      <c r="BX86" s="5">
        <v>0</v>
      </c>
      <c r="BY86" s="8">
        <f t="shared" si="350"/>
        <v>0</v>
      </c>
      <c r="BZ86" s="6">
        <v>0</v>
      </c>
      <c r="CA86" s="5">
        <v>0</v>
      </c>
      <c r="CB86" s="8">
        <f t="shared" si="351"/>
        <v>0</v>
      </c>
      <c r="CC86" s="6">
        <v>0</v>
      </c>
      <c r="CD86" s="5">
        <v>0</v>
      </c>
      <c r="CE86" s="8">
        <f t="shared" si="352"/>
        <v>0</v>
      </c>
      <c r="CF86" s="6">
        <v>0</v>
      </c>
      <c r="CG86" s="5">
        <v>0</v>
      </c>
      <c r="CH86" s="8">
        <f t="shared" si="353"/>
        <v>0</v>
      </c>
      <c r="CI86" s="6">
        <f t="shared" si="355"/>
        <v>11823.885</v>
      </c>
      <c r="CJ86" s="8">
        <f t="shared" si="356"/>
        <v>241119.08100000001</v>
      </c>
    </row>
    <row r="87" spans="1:88" x14ac:dyDescent="0.3">
      <c r="A87" s="58">
        <v>2023</v>
      </c>
      <c r="B87" s="59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327"/>
        <v>0</v>
      </c>
      <c r="I87" s="6">
        <v>0</v>
      </c>
      <c r="J87" s="5">
        <v>0</v>
      </c>
      <c r="K87" s="8">
        <f t="shared" si="328"/>
        <v>0</v>
      </c>
      <c r="L87" s="6">
        <v>0</v>
      </c>
      <c r="M87" s="5">
        <v>0</v>
      </c>
      <c r="N87" s="8">
        <f t="shared" si="329"/>
        <v>0</v>
      </c>
      <c r="O87" s="6">
        <v>0</v>
      </c>
      <c r="P87" s="5">
        <v>0</v>
      </c>
      <c r="Q87" s="8">
        <f t="shared" si="330"/>
        <v>0</v>
      </c>
      <c r="R87" s="6">
        <v>0</v>
      </c>
      <c r="S87" s="5">
        <v>0</v>
      </c>
      <c r="T87" s="8">
        <f t="shared" si="331"/>
        <v>0</v>
      </c>
      <c r="U87" s="6">
        <v>0</v>
      </c>
      <c r="V87" s="5">
        <v>0</v>
      </c>
      <c r="W87" s="8">
        <f t="shared" si="332"/>
        <v>0</v>
      </c>
      <c r="X87" s="6">
        <v>0</v>
      </c>
      <c r="Y87" s="5">
        <v>0</v>
      </c>
      <c r="Z87" s="8">
        <f t="shared" si="333"/>
        <v>0</v>
      </c>
      <c r="AA87" s="6">
        <v>0</v>
      </c>
      <c r="AB87" s="5">
        <v>0</v>
      </c>
      <c r="AC87" s="8">
        <f t="shared" si="334"/>
        <v>0</v>
      </c>
      <c r="AD87" s="6">
        <v>0</v>
      </c>
      <c r="AE87" s="5">
        <v>0</v>
      </c>
      <c r="AF87" s="8">
        <f t="shared" si="335"/>
        <v>0</v>
      </c>
      <c r="AG87" s="6">
        <v>0</v>
      </c>
      <c r="AH87" s="5">
        <v>0</v>
      </c>
      <c r="AI87" s="8">
        <f t="shared" si="336"/>
        <v>0</v>
      </c>
      <c r="AJ87" s="6">
        <v>0</v>
      </c>
      <c r="AK87" s="5">
        <v>0</v>
      </c>
      <c r="AL87" s="8">
        <f t="shared" si="337"/>
        <v>0</v>
      </c>
      <c r="AM87" s="71">
        <v>7002.85376</v>
      </c>
      <c r="AN87" s="5">
        <v>153915.772</v>
      </c>
      <c r="AO87" s="8">
        <f t="shared" si="338"/>
        <v>21979.007026986663</v>
      </c>
      <c r="AP87" s="6">
        <v>0</v>
      </c>
      <c r="AQ87" s="5">
        <v>0</v>
      </c>
      <c r="AR87" s="8">
        <f t="shared" si="339"/>
        <v>0</v>
      </c>
      <c r="AS87" s="6">
        <v>0</v>
      </c>
      <c r="AT87" s="5">
        <v>0</v>
      </c>
      <c r="AU87" s="8">
        <f t="shared" si="340"/>
        <v>0</v>
      </c>
      <c r="AV87" s="6">
        <v>0</v>
      </c>
      <c r="AW87" s="5">
        <v>0</v>
      </c>
      <c r="AX87" s="8">
        <f t="shared" si="341"/>
        <v>0</v>
      </c>
      <c r="AY87" s="6">
        <v>0</v>
      </c>
      <c r="AZ87" s="5">
        <v>0</v>
      </c>
      <c r="BA87" s="8">
        <f t="shared" si="342"/>
        <v>0</v>
      </c>
      <c r="BB87" s="6">
        <v>0</v>
      </c>
      <c r="BC87" s="5">
        <v>0</v>
      </c>
      <c r="BD87" s="8">
        <f t="shared" si="343"/>
        <v>0</v>
      </c>
      <c r="BE87" s="71">
        <v>3.32E-3</v>
      </c>
      <c r="BF87" s="5">
        <v>2.5190000000000001</v>
      </c>
      <c r="BG87" s="8">
        <f t="shared" si="344"/>
        <v>758734.93975903618</v>
      </c>
      <c r="BH87" s="6">
        <v>0</v>
      </c>
      <c r="BI87" s="5">
        <v>0</v>
      </c>
      <c r="BJ87" s="8">
        <f t="shared" si="345"/>
        <v>0</v>
      </c>
      <c r="BK87" s="6">
        <v>0</v>
      </c>
      <c r="BL87" s="5">
        <v>0</v>
      </c>
      <c r="BM87" s="8">
        <f t="shared" si="346"/>
        <v>0</v>
      </c>
      <c r="BN87" s="6">
        <v>0</v>
      </c>
      <c r="BO87" s="5">
        <v>0</v>
      </c>
      <c r="BP87" s="8">
        <f t="shared" si="347"/>
        <v>0</v>
      </c>
      <c r="BQ87" s="6">
        <v>0</v>
      </c>
      <c r="BR87" s="5">
        <v>0</v>
      </c>
      <c r="BS87" s="8">
        <f t="shared" si="348"/>
        <v>0</v>
      </c>
      <c r="BT87" s="6">
        <v>0</v>
      </c>
      <c r="BU87" s="5">
        <v>0</v>
      </c>
      <c r="BV87" s="8">
        <f t="shared" si="349"/>
        <v>0</v>
      </c>
      <c r="BW87" s="6">
        <v>0</v>
      </c>
      <c r="BX87" s="5">
        <v>0</v>
      </c>
      <c r="BY87" s="8">
        <f t="shared" si="350"/>
        <v>0</v>
      </c>
      <c r="BZ87" s="6">
        <v>0</v>
      </c>
      <c r="CA87" s="5">
        <v>0</v>
      </c>
      <c r="CB87" s="8">
        <f t="shared" si="351"/>
        <v>0</v>
      </c>
      <c r="CC87" s="6">
        <v>0</v>
      </c>
      <c r="CD87" s="5">
        <v>0</v>
      </c>
      <c r="CE87" s="8">
        <f t="shared" si="352"/>
        <v>0</v>
      </c>
      <c r="CF87" s="6">
        <v>0</v>
      </c>
      <c r="CG87" s="5">
        <v>0</v>
      </c>
      <c r="CH87" s="8">
        <f t="shared" si="353"/>
        <v>0</v>
      </c>
      <c r="CI87" s="6">
        <f t="shared" si="355"/>
        <v>7002.8570799999998</v>
      </c>
      <c r="CJ87" s="8">
        <f t="shared" si="356"/>
        <v>153918.291</v>
      </c>
    </row>
    <row r="88" spans="1:88" x14ac:dyDescent="0.3">
      <c r="A88" s="58">
        <v>2023</v>
      </c>
      <c r="B88" s="8" t="s">
        <v>6</v>
      </c>
      <c r="C88" s="6">
        <v>0</v>
      </c>
      <c r="D88" s="5">
        <v>0</v>
      </c>
      <c r="E88" s="8">
        <f t="shared" ref="E88:E95" si="357">IF(C88=0,0,D88/C88*1000)</f>
        <v>0</v>
      </c>
      <c r="F88" s="71">
        <v>0.76</v>
      </c>
      <c r="G88" s="5">
        <v>54.582000000000001</v>
      </c>
      <c r="H88" s="8">
        <f t="shared" si="327"/>
        <v>71818.421052631573</v>
      </c>
      <c r="I88" s="6">
        <v>0</v>
      </c>
      <c r="J88" s="5">
        <v>0</v>
      </c>
      <c r="K88" s="8">
        <f t="shared" si="328"/>
        <v>0</v>
      </c>
      <c r="L88" s="71">
        <v>6000</v>
      </c>
      <c r="M88" s="5">
        <v>145783.28700000001</v>
      </c>
      <c r="N88" s="8">
        <f t="shared" si="329"/>
        <v>24297.214500000002</v>
      </c>
      <c r="O88" s="6">
        <v>0</v>
      </c>
      <c r="P88" s="5">
        <v>0</v>
      </c>
      <c r="Q88" s="8">
        <f t="shared" si="330"/>
        <v>0</v>
      </c>
      <c r="R88" s="6">
        <v>0</v>
      </c>
      <c r="S88" s="5">
        <v>0</v>
      </c>
      <c r="T88" s="8">
        <f t="shared" si="331"/>
        <v>0</v>
      </c>
      <c r="U88" s="6">
        <v>0</v>
      </c>
      <c r="V88" s="5">
        <v>0</v>
      </c>
      <c r="W88" s="8">
        <f t="shared" si="332"/>
        <v>0</v>
      </c>
      <c r="X88" s="6">
        <v>0</v>
      </c>
      <c r="Y88" s="5">
        <v>0</v>
      </c>
      <c r="Z88" s="8">
        <f t="shared" si="333"/>
        <v>0</v>
      </c>
      <c r="AA88" s="6">
        <v>0</v>
      </c>
      <c r="AB88" s="5">
        <v>0</v>
      </c>
      <c r="AC88" s="8">
        <f t="shared" si="334"/>
        <v>0</v>
      </c>
      <c r="AD88" s="6">
        <v>0</v>
      </c>
      <c r="AE88" s="5">
        <v>0</v>
      </c>
      <c r="AF88" s="8">
        <f t="shared" si="335"/>
        <v>0</v>
      </c>
      <c r="AG88" s="6">
        <v>0</v>
      </c>
      <c r="AH88" s="5">
        <v>0</v>
      </c>
      <c r="AI88" s="8">
        <f t="shared" si="336"/>
        <v>0</v>
      </c>
      <c r="AJ88" s="6">
        <v>0</v>
      </c>
      <c r="AK88" s="5">
        <v>0</v>
      </c>
      <c r="AL88" s="8">
        <f t="shared" si="337"/>
        <v>0</v>
      </c>
      <c r="AM88" s="71">
        <v>2243.393</v>
      </c>
      <c r="AN88" s="5">
        <v>50226.294999999998</v>
      </c>
      <c r="AO88" s="8">
        <f t="shared" si="338"/>
        <v>22388.54048309859</v>
      </c>
      <c r="AP88" s="6">
        <v>0</v>
      </c>
      <c r="AQ88" s="5">
        <v>0</v>
      </c>
      <c r="AR88" s="8">
        <f t="shared" si="339"/>
        <v>0</v>
      </c>
      <c r="AS88" s="6">
        <v>0</v>
      </c>
      <c r="AT88" s="5">
        <v>0</v>
      </c>
      <c r="AU88" s="8">
        <f t="shared" si="340"/>
        <v>0</v>
      </c>
      <c r="AV88" s="6">
        <v>0</v>
      </c>
      <c r="AW88" s="5">
        <v>0</v>
      </c>
      <c r="AX88" s="8">
        <f t="shared" si="341"/>
        <v>0</v>
      </c>
      <c r="AY88" s="6">
        <v>0</v>
      </c>
      <c r="AZ88" s="5">
        <v>0</v>
      </c>
      <c r="BA88" s="8">
        <f t="shared" si="342"/>
        <v>0</v>
      </c>
      <c r="BB88" s="6">
        <v>0</v>
      </c>
      <c r="BC88" s="5">
        <v>0</v>
      </c>
      <c r="BD88" s="8">
        <f t="shared" si="343"/>
        <v>0</v>
      </c>
      <c r="BE88" s="6">
        <v>0</v>
      </c>
      <c r="BF88" s="5">
        <v>0</v>
      </c>
      <c r="BG88" s="8">
        <f t="shared" si="344"/>
        <v>0</v>
      </c>
      <c r="BH88" s="6">
        <v>0</v>
      </c>
      <c r="BI88" s="5">
        <v>0</v>
      </c>
      <c r="BJ88" s="8">
        <f t="shared" si="345"/>
        <v>0</v>
      </c>
      <c r="BK88" s="6">
        <v>0</v>
      </c>
      <c r="BL88" s="5">
        <v>0</v>
      </c>
      <c r="BM88" s="8">
        <f t="shared" si="346"/>
        <v>0</v>
      </c>
      <c r="BN88" s="6">
        <v>0</v>
      </c>
      <c r="BO88" s="5">
        <v>0</v>
      </c>
      <c r="BP88" s="8">
        <f t="shared" si="347"/>
        <v>0</v>
      </c>
      <c r="BQ88" s="6">
        <v>0</v>
      </c>
      <c r="BR88" s="5">
        <v>0</v>
      </c>
      <c r="BS88" s="8">
        <f t="shared" si="348"/>
        <v>0</v>
      </c>
      <c r="BT88" s="6">
        <v>0</v>
      </c>
      <c r="BU88" s="5">
        <v>0</v>
      </c>
      <c r="BV88" s="8">
        <f t="shared" si="349"/>
        <v>0</v>
      </c>
      <c r="BW88" s="6">
        <v>0</v>
      </c>
      <c r="BX88" s="5">
        <v>0</v>
      </c>
      <c r="BY88" s="8">
        <f t="shared" si="350"/>
        <v>0</v>
      </c>
      <c r="BZ88" s="6">
        <v>0</v>
      </c>
      <c r="CA88" s="5">
        <v>0</v>
      </c>
      <c r="CB88" s="8">
        <f t="shared" si="351"/>
        <v>0</v>
      </c>
      <c r="CC88" s="71">
        <v>0.14255000000000001</v>
      </c>
      <c r="CD88" s="5">
        <v>14.166</v>
      </c>
      <c r="CE88" s="8">
        <f t="shared" si="352"/>
        <v>99375.657663977545</v>
      </c>
      <c r="CF88" s="6">
        <v>0</v>
      </c>
      <c r="CG88" s="5">
        <v>0</v>
      </c>
      <c r="CH88" s="8">
        <f t="shared" si="353"/>
        <v>0</v>
      </c>
      <c r="CI88" s="6">
        <f t="shared" si="355"/>
        <v>8244.2955500000007</v>
      </c>
      <c r="CJ88" s="8">
        <f t="shared" si="356"/>
        <v>196078.33</v>
      </c>
    </row>
    <row r="89" spans="1:88" x14ac:dyDescent="0.3">
      <c r="A89" s="58">
        <v>2023</v>
      </c>
      <c r="B89" s="59" t="s">
        <v>7</v>
      </c>
      <c r="C89" s="6">
        <v>0</v>
      </c>
      <c r="D89" s="5">
        <v>0</v>
      </c>
      <c r="E89" s="8">
        <f t="shared" si="357"/>
        <v>0</v>
      </c>
      <c r="F89" s="6">
        <v>0</v>
      </c>
      <c r="G89" s="5">
        <v>0</v>
      </c>
      <c r="H89" s="8">
        <f t="shared" si="327"/>
        <v>0</v>
      </c>
      <c r="I89" s="6">
        <v>0</v>
      </c>
      <c r="J89" s="5">
        <v>0</v>
      </c>
      <c r="K89" s="8">
        <f t="shared" si="328"/>
        <v>0</v>
      </c>
      <c r="L89" s="71">
        <v>12567.166999999999</v>
      </c>
      <c r="M89" s="5">
        <v>207140.19200000001</v>
      </c>
      <c r="N89" s="8">
        <f t="shared" si="329"/>
        <v>16482.64815769537</v>
      </c>
      <c r="O89" s="6">
        <v>0</v>
      </c>
      <c r="P89" s="5">
        <v>0</v>
      </c>
      <c r="Q89" s="8">
        <f t="shared" si="330"/>
        <v>0</v>
      </c>
      <c r="R89" s="6">
        <v>0</v>
      </c>
      <c r="S89" s="5">
        <v>0</v>
      </c>
      <c r="T89" s="8">
        <f t="shared" si="331"/>
        <v>0</v>
      </c>
      <c r="U89" s="6">
        <v>0</v>
      </c>
      <c r="V89" s="5">
        <v>0</v>
      </c>
      <c r="W89" s="8">
        <f t="shared" si="332"/>
        <v>0</v>
      </c>
      <c r="X89" s="6">
        <v>0</v>
      </c>
      <c r="Y89" s="5">
        <v>0</v>
      </c>
      <c r="Z89" s="8">
        <f t="shared" si="333"/>
        <v>0</v>
      </c>
      <c r="AA89" s="6">
        <v>0</v>
      </c>
      <c r="AB89" s="5">
        <v>0</v>
      </c>
      <c r="AC89" s="8">
        <f t="shared" si="334"/>
        <v>0</v>
      </c>
      <c r="AD89" s="6">
        <v>0</v>
      </c>
      <c r="AE89" s="5">
        <v>0</v>
      </c>
      <c r="AF89" s="8">
        <f t="shared" si="335"/>
        <v>0</v>
      </c>
      <c r="AG89" s="6">
        <v>0</v>
      </c>
      <c r="AH89" s="5">
        <v>0</v>
      </c>
      <c r="AI89" s="8">
        <f t="shared" si="336"/>
        <v>0</v>
      </c>
      <c r="AJ89" s="6">
        <v>0</v>
      </c>
      <c r="AK89" s="5">
        <v>0</v>
      </c>
      <c r="AL89" s="8">
        <f t="shared" si="337"/>
        <v>0</v>
      </c>
      <c r="AM89" s="6">
        <v>0</v>
      </c>
      <c r="AN89" s="5">
        <v>0</v>
      </c>
      <c r="AO89" s="8">
        <f t="shared" si="338"/>
        <v>0</v>
      </c>
      <c r="AP89" s="6">
        <v>0</v>
      </c>
      <c r="AQ89" s="5">
        <v>0</v>
      </c>
      <c r="AR89" s="8">
        <f t="shared" si="339"/>
        <v>0</v>
      </c>
      <c r="AS89" s="6">
        <v>0</v>
      </c>
      <c r="AT89" s="5">
        <v>0</v>
      </c>
      <c r="AU89" s="8">
        <f t="shared" si="340"/>
        <v>0</v>
      </c>
      <c r="AV89" s="6">
        <v>0</v>
      </c>
      <c r="AW89" s="5">
        <v>0</v>
      </c>
      <c r="AX89" s="8">
        <f t="shared" si="341"/>
        <v>0</v>
      </c>
      <c r="AY89" s="6">
        <v>0</v>
      </c>
      <c r="AZ89" s="5">
        <v>0</v>
      </c>
      <c r="BA89" s="8">
        <f t="shared" si="342"/>
        <v>0</v>
      </c>
      <c r="BB89" s="6">
        <v>0</v>
      </c>
      <c r="BC89" s="5">
        <v>0</v>
      </c>
      <c r="BD89" s="8">
        <f t="shared" si="343"/>
        <v>0</v>
      </c>
      <c r="BE89" s="6">
        <v>0</v>
      </c>
      <c r="BF89" s="5">
        <v>0</v>
      </c>
      <c r="BG89" s="8">
        <f t="shared" si="344"/>
        <v>0</v>
      </c>
      <c r="BH89" s="6">
        <v>0</v>
      </c>
      <c r="BI89" s="5">
        <v>0</v>
      </c>
      <c r="BJ89" s="8">
        <f t="shared" si="345"/>
        <v>0</v>
      </c>
      <c r="BK89" s="6">
        <v>0</v>
      </c>
      <c r="BL89" s="5">
        <v>0</v>
      </c>
      <c r="BM89" s="8">
        <f t="shared" si="346"/>
        <v>0</v>
      </c>
      <c r="BN89" s="6">
        <v>0</v>
      </c>
      <c r="BO89" s="5">
        <v>0</v>
      </c>
      <c r="BP89" s="8">
        <f t="shared" si="347"/>
        <v>0</v>
      </c>
      <c r="BQ89" s="6">
        <v>0</v>
      </c>
      <c r="BR89" s="5">
        <v>0</v>
      </c>
      <c r="BS89" s="8">
        <f t="shared" si="348"/>
        <v>0</v>
      </c>
      <c r="BT89" s="6">
        <v>0</v>
      </c>
      <c r="BU89" s="5">
        <v>0</v>
      </c>
      <c r="BV89" s="8">
        <f t="shared" si="349"/>
        <v>0</v>
      </c>
      <c r="BW89" s="6">
        <v>0</v>
      </c>
      <c r="BX89" s="5">
        <v>0</v>
      </c>
      <c r="BY89" s="8">
        <f t="shared" si="350"/>
        <v>0</v>
      </c>
      <c r="BZ89" s="6">
        <v>0</v>
      </c>
      <c r="CA89" s="5">
        <v>0</v>
      </c>
      <c r="CB89" s="8">
        <f t="shared" si="351"/>
        <v>0</v>
      </c>
      <c r="CC89" s="6">
        <v>0</v>
      </c>
      <c r="CD89" s="5">
        <v>0</v>
      </c>
      <c r="CE89" s="8">
        <f t="shared" si="352"/>
        <v>0</v>
      </c>
      <c r="CF89" s="6">
        <v>0</v>
      </c>
      <c r="CG89" s="5">
        <v>0</v>
      </c>
      <c r="CH89" s="8">
        <f t="shared" si="353"/>
        <v>0</v>
      </c>
      <c r="CI89" s="6">
        <f t="shared" si="355"/>
        <v>12567.166999999999</v>
      </c>
      <c r="CJ89" s="8">
        <f t="shared" si="356"/>
        <v>207140.19200000001</v>
      </c>
    </row>
    <row r="90" spans="1:88" x14ac:dyDescent="0.3">
      <c r="A90" s="58">
        <v>2023</v>
      </c>
      <c r="B90" s="59" t="s">
        <v>8</v>
      </c>
      <c r="C90" s="6">
        <v>0</v>
      </c>
      <c r="D90" s="5">
        <v>0</v>
      </c>
      <c r="E90" s="8">
        <f t="shared" si="357"/>
        <v>0</v>
      </c>
      <c r="F90" s="6">
        <v>0</v>
      </c>
      <c r="G90" s="5">
        <v>0</v>
      </c>
      <c r="H90" s="8">
        <f t="shared" si="327"/>
        <v>0</v>
      </c>
      <c r="I90" s="6">
        <v>0</v>
      </c>
      <c r="J90" s="5">
        <v>0</v>
      </c>
      <c r="K90" s="8">
        <f t="shared" si="328"/>
        <v>0</v>
      </c>
      <c r="L90" s="6">
        <v>0</v>
      </c>
      <c r="M90" s="5">
        <v>0</v>
      </c>
      <c r="N90" s="8">
        <f t="shared" si="329"/>
        <v>0</v>
      </c>
      <c r="O90" s="6">
        <v>0</v>
      </c>
      <c r="P90" s="5">
        <v>0</v>
      </c>
      <c r="Q90" s="8">
        <f t="shared" si="330"/>
        <v>0</v>
      </c>
      <c r="R90" s="6">
        <v>0</v>
      </c>
      <c r="S90" s="5">
        <v>0</v>
      </c>
      <c r="T90" s="8">
        <f t="shared" si="331"/>
        <v>0</v>
      </c>
      <c r="U90" s="6">
        <v>0</v>
      </c>
      <c r="V90" s="5">
        <v>0</v>
      </c>
      <c r="W90" s="8">
        <f t="shared" si="332"/>
        <v>0</v>
      </c>
      <c r="X90" s="6">
        <v>0</v>
      </c>
      <c r="Y90" s="5">
        <v>0</v>
      </c>
      <c r="Z90" s="8">
        <f t="shared" si="333"/>
        <v>0</v>
      </c>
      <c r="AA90" s="6">
        <v>0</v>
      </c>
      <c r="AB90" s="5">
        <v>0</v>
      </c>
      <c r="AC90" s="8">
        <f t="shared" si="334"/>
        <v>0</v>
      </c>
      <c r="AD90" s="6">
        <v>0</v>
      </c>
      <c r="AE90" s="5">
        <v>0</v>
      </c>
      <c r="AF90" s="8">
        <f t="shared" si="335"/>
        <v>0</v>
      </c>
      <c r="AG90" s="6">
        <v>0</v>
      </c>
      <c r="AH90" s="5">
        <v>0</v>
      </c>
      <c r="AI90" s="8">
        <f t="shared" si="336"/>
        <v>0</v>
      </c>
      <c r="AJ90" s="6">
        <v>0</v>
      </c>
      <c r="AK90" s="5">
        <v>0</v>
      </c>
      <c r="AL90" s="8">
        <f t="shared" si="337"/>
        <v>0</v>
      </c>
      <c r="AM90" s="71">
        <v>6523.4790000000003</v>
      </c>
      <c r="AN90" s="5">
        <v>105657.4</v>
      </c>
      <c r="AO90" s="8">
        <f t="shared" si="338"/>
        <v>16196.480436282542</v>
      </c>
      <c r="AP90" s="6">
        <v>0</v>
      </c>
      <c r="AQ90" s="5">
        <v>0</v>
      </c>
      <c r="AR90" s="8">
        <f t="shared" si="339"/>
        <v>0</v>
      </c>
      <c r="AS90" s="71">
        <v>48</v>
      </c>
      <c r="AT90" s="5">
        <v>824.75800000000004</v>
      </c>
      <c r="AU90" s="8">
        <f t="shared" si="340"/>
        <v>17182.458333333332</v>
      </c>
      <c r="AV90" s="6">
        <v>0</v>
      </c>
      <c r="AW90" s="5">
        <v>0</v>
      </c>
      <c r="AX90" s="8">
        <f t="shared" si="341"/>
        <v>0</v>
      </c>
      <c r="AY90" s="6">
        <v>0</v>
      </c>
      <c r="AZ90" s="5">
        <v>0</v>
      </c>
      <c r="BA90" s="8">
        <f t="shared" si="342"/>
        <v>0</v>
      </c>
      <c r="BB90" s="6">
        <v>0</v>
      </c>
      <c r="BC90" s="5">
        <v>0</v>
      </c>
      <c r="BD90" s="8">
        <f t="shared" si="343"/>
        <v>0</v>
      </c>
      <c r="BE90" s="6">
        <v>0</v>
      </c>
      <c r="BF90" s="5">
        <v>0</v>
      </c>
      <c r="BG90" s="8">
        <f t="shared" si="344"/>
        <v>0</v>
      </c>
      <c r="BH90" s="6">
        <v>0</v>
      </c>
      <c r="BI90" s="5">
        <v>0</v>
      </c>
      <c r="BJ90" s="8">
        <f t="shared" si="345"/>
        <v>0</v>
      </c>
      <c r="BK90" s="6">
        <v>0</v>
      </c>
      <c r="BL90" s="5">
        <v>0</v>
      </c>
      <c r="BM90" s="8">
        <f t="shared" si="346"/>
        <v>0</v>
      </c>
      <c r="BN90" s="6">
        <v>0</v>
      </c>
      <c r="BO90" s="5">
        <v>0</v>
      </c>
      <c r="BP90" s="8">
        <f t="shared" si="347"/>
        <v>0</v>
      </c>
      <c r="BQ90" s="6">
        <v>0</v>
      </c>
      <c r="BR90" s="5">
        <v>0</v>
      </c>
      <c r="BS90" s="8">
        <f t="shared" si="348"/>
        <v>0</v>
      </c>
      <c r="BT90" s="6">
        <v>0</v>
      </c>
      <c r="BU90" s="5">
        <v>0</v>
      </c>
      <c r="BV90" s="8">
        <f t="shared" si="349"/>
        <v>0</v>
      </c>
      <c r="BW90" s="6">
        <v>0</v>
      </c>
      <c r="BX90" s="5">
        <v>0</v>
      </c>
      <c r="BY90" s="8">
        <f t="shared" si="350"/>
        <v>0</v>
      </c>
      <c r="BZ90" s="6">
        <v>0</v>
      </c>
      <c r="CA90" s="5">
        <v>0</v>
      </c>
      <c r="CB90" s="8">
        <f t="shared" si="351"/>
        <v>0</v>
      </c>
      <c r="CC90" s="6">
        <v>0</v>
      </c>
      <c r="CD90" s="5">
        <v>0</v>
      </c>
      <c r="CE90" s="8">
        <f t="shared" si="352"/>
        <v>0</v>
      </c>
      <c r="CF90" s="6">
        <v>0</v>
      </c>
      <c r="CG90" s="5">
        <v>0</v>
      </c>
      <c r="CH90" s="8">
        <f t="shared" si="353"/>
        <v>0</v>
      </c>
      <c r="CI90" s="6">
        <f t="shared" si="355"/>
        <v>6571.4790000000003</v>
      </c>
      <c r="CJ90" s="8">
        <f t="shared" si="356"/>
        <v>106482.158</v>
      </c>
    </row>
    <row r="91" spans="1:88" x14ac:dyDescent="0.3">
      <c r="A91" s="58">
        <v>2023</v>
      </c>
      <c r="B91" s="59" t="s">
        <v>9</v>
      </c>
      <c r="C91" s="6">
        <v>0</v>
      </c>
      <c r="D91" s="5">
        <v>0</v>
      </c>
      <c r="E91" s="8">
        <f t="shared" si="357"/>
        <v>0</v>
      </c>
      <c r="F91" s="6">
        <v>0</v>
      </c>
      <c r="G91" s="5">
        <v>0</v>
      </c>
      <c r="H91" s="8">
        <f t="shared" si="327"/>
        <v>0</v>
      </c>
      <c r="I91" s="6">
        <v>0</v>
      </c>
      <c r="J91" s="5">
        <v>0</v>
      </c>
      <c r="K91" s="8">
        <f t="shared" si="328"/>
        <v>0</v>
      </c>
      <c r="L91" s="6">
        <v>0</v>
      </c>
      <c r="M91" s="5">
        <v>0</v>
      </c>
      <c r="N91" s="8">
        <f t="shared" si="329"/>
        <v>0</v>
      </c>
      <c r="O91" s="6">
        <v>0</v>
      </c>
      <c r="P91" s="5">
        <v>0</v>
      </c>
      <c r="Q91" s="8">
        <f t="shared" si="330"/>
        <v>0</v>
      </c>
      <c r="R91" s="6">
        <v>0</v>
      </c>
      <c r="S91" s="5">
        <v>0</v>
      </c>
      <c r="T91" s="8">
        <f t="shared" si="331"/>
        <v>0</v>
      </c>
      <c r="U91" s="6">
        <v>0</v>
      </c>
      <c r="V91" s="5">
        <v>0</v>
      </c>
      <c r="W91" s="8">
        <f t="shared" si="332"/>
        <v>0</v>
      </c>
      <c r="X91" s="6">
        <v>0</v>
      </c>
      <c r="Y91" s="5">
        <v>0</v>
      </c>
      <c r="Z91" s="8">
        <f t="shared" si="333"/>
        <v>0</v>
      </c>
      <c r="AA91" s="6">
        <v>0</v>
      </c>
      <c r="AB91" s="5">
        <v>0</v>
      </c>
      <c r="AC91" s="8">
        <f t="shared" si="334"/>
        <v>0</v>
      </c>
      <c r="AD91" s="6">
        <v>0</v>
      </c>
      <c r="AE91" s="5">
        <v>0</v>
      </c>
      <c r="AF91" s="8">
        <f t="shared" si="335"/>
        <v>0</v>
      </c>
      <c r="AG91" s="6">
        <v>0</v>
      </c>
      <c r="AH91" s="5">
        <v>0</v>
      </c>
      <c r="AI91" s="8">
        <f t="shared" si="336"/>
        <v>0</v>
      </c>
      <c r="AJ91" s="6">
        <v>0</v>
      </c>
      <c r="AK91" s="5">
        <v>0</v>
      </c>
      <c r="AL91" s="8">
        <f t="shared" si="337"/>
        <v>0</v>
      </c>
      <c r="AM91" s="6">
        <v>0</v>
      </c>
      <c r="AN91" s="5">
        <v>0</v>
      </c>
      <c r="AO91" s="8">
        <f t="shared" si="338"/>
        <v>0</v>
      </c>
      <c r="AP91" s="6">
        <v>0</v>
      </c>
      <c r="AQ91" s="5">
        <v>0</v>
      </c>
      <c r="AR91" s="8">
        <f t="shared" si="339"/>
        <v>0</v>
      </c>
      <c r="AS91" s="6">
        <v>0</v>
      </c>
      <c r="AT91" s="5">
        <v>0</v>
      </c>
      <c r="AU91" s="8">
        <f t="shared" si="340"/>
        <v>0</v>
      </c>
      <c r="AV91" s="6">
        <v>0</v>
      </c>
      <c r="AW91" s="5">
        <v>0</v>
      </c>
      <c r="AX91" s="8">
        <f t="shared" si="341"/>
        <v>0</v>
      </c>
      <c r="AY91" s="6">
        <v>0</v>
      </c>
      <c r="AZ91" s="5">
        <v>0</v>
      </c>
      <c r="BA91" s="8">
        <f t="shared" si="342"/>
        <v>0</v>
      </c>
      <c r="BB91" s="6">
        <v>0</v>
      </c>
      <c r="BC91" s="5">
        <v>0</v>
      </c>
      <c r="BD91" s="8">
        <f t="shared" si="343"/>
        <v>0</v>
      </c>
      <c r="BE91" s="6">
        <v>0</v>
      </c>
      <c r="BF91" s="5">
        <v>0</v>
      </c>
      <c r="BG91" s="8">
        <f t="shared" si="344"/>
        <v>0</v>
      </c>
      <c r="BH91" s="6">
        <v>0</v>
      </c>
      <c r="BI91" s="5">
        <v>0</v>
      </c>
      <c r="BJ91" s="8">
        <f t="shared" si="345"/>
        <v>0</v>
      </c>
      <c r="BK91" s="6">
        <v>0</v>
      </c>
      <c r="BL91" s="5">
        <v>0</v>
      </c>
      <c r="BM91" s="8">
        <f t="shared" si="346"/>
        <v>0</v>
      </c>
      <c r="BN91" s="6">
        <v>0</v>
      </c>
      <c r="BO91" s="5">
        <v>0</v>
      </c>
      <c r="BP91" s="8">
        <f t="shared" si="347"/>
        <v>0</v>
      </c>
      <c r="BQ91" s="6">
        <v>0</v>
      </c>
      <c r="BR91" s="5">
        <v>0</v>
      </c>
      <c r="BS91" s="8">
        <f t="shared" si="348"/>
        <v>0</v>
      </c>
      <c r="BT91" s="6">
        <v>0</v>
      </c>
      <c r="BU91" s="5">
        <v>0</v>
      </c>
      <c r="BV91" s="8">
        <f t="shared" si="349"/>
        <v>0</v>
      </c>
      <c r="BW91" s="6">
        <v>0</v>
      </c>
      <c r="BX91" s="5">
        <v>0</v>
      </c>
      <c r="BY91" s="8">
        <f t="shared" si="350"/>
        <v>0</v>
      </c>
      <c r="BZ91" s="6">
        <v>0</v>
      </c>
      <c r="CA91" s="5">
        <v>0</v>
      </c>
      <c r="CB91" s="8">
        <f t="shared" si="351"/>
        <v>0</v>
      </c>
      <c r="CC91" s="6">
        <v>0</v>
      </c>
      <c r="CD91" s="5">
        <v>0</v>
      </c>
      <c r="CE91" s="8">
        <f t="shared" si="352"/>
        <v>0</v>
      </c>
      <c r="CF91" s="6">
        <v>0</v>
      </c>
      <c r="CG91" s="5">
        <v>0</v>
      </c>
      <c r="CH91" s="8">
        <f t="shared" si="353"/>
        <v>0</v>
      </c>
      <c r="CI91" s="6">
        <f t="shared" si="355"/>
        <v>0</v>
      </c>
      <c r="CJ91" s="8">
        <f t="shared" si="356"/>
        <v>0</v>
      </c>
    </row>
    <row r="92" spans="1:88" x14ac:dyDescent="0.3">
      <c r="A92" s="58">
        <v>2023</v>
      </c>
      <c r="B92" s="59" t="s">
        <v>10</v>
      </c>
      <c r="C92" s="6">
        <v>0</v>
      </c>
      <c r="D92" s="5">
        <v>0</v>
      </c>
      <c r="E92" s="8">
        <f t="shared" si="357"/>
        <v>0</v>
      </c>
      <c r="F92" s="6">
        <v>0</v>
      </c>
      <c r="G92" s="5">
        <v>0</v>
      </c>
      <c r="H92" s="8">
        <f t="shared" si="327"/>
        <v>0</v>
      </c>
      <c r="I92" s="6">
        <v>0</v>
      </c>
      <c r="J92" s="5">
        <v>0</v>
      </c>
      <c r="K92" s="8">
        <f t="shared" si="328"/>
        <v>0</v>
      </c>
      <c r="L92" s="6">
        <v>0</v>
      </c>
      <c r="M92" s="5">
        <v>0</v>
      </c>
      <c r="N92" s="8">
        <f t="shared" si="329"/>
        <v>0</v>
      </c>
      <c r="O92" s="6">
        <v>0</v>
      </c>
      <c r="P92" s="5">
        <v>0</v>
      </c>
      <c r="Q92" s="8">
        <f t="shared" si="330"/>
        <v>0</v>
      </c>
      <c r="R92" s="6">
        <v>0</v>
      </c>
      <c r="S92" s="5">
        <v>0</v>
      </c>
      <c r="T92" s="8">
        <f t="shared" si="331"/>
        <v>0</v>
      </c>
      <c r="U92" s="6">
        <v>0</v>
      </c>
      <c r="V92" s="5">
        <v>0</v>
      </c>
      <c r="W92" s="8">
        <f t="shared" si="332"/>
        <v>0</v>
      </c>
      <c r="X92" s="6">
        <v>0</v>
      </c>
      <c r="Y92" s="5">
        <v>0</v>
      </c>
      <c r="Z92" s="8">
        <f t="shared" si="333"/>
        <v>0</v>
      </c>
      <c r="AA92" s="6">
        <v>0</v>
      </c>
      <c r="AB92" s="5">
        <v>0</v>
      </c>
      <c r="AC92" s="8">
        <f t="shared" si="334"/>
        <v>0</v>
      </c>
      <c r="AD92" s="6">
        <v>0</v>
      </c>
      <c r="AE92" s="5">
        <v>0</v>
      </c>
      <c r="AF92" s="8">
        <f t="shared" si="335"/>
        <v>0</v>
      </c>
      <c r="AG92" s="6">
        <v>0</v>
      </c>
      <c r="AH92" s="5">
        <v>0</v>
      </c>
      <c r="AI92" s="8">
        <f t="shared" si="336"/>
        <v>0</v>
      </c>
      <c r="AJ92" s="6">
        <v>0</v>
      </c>
      <c r="AK92" s="5">
        <v>0</v>
      </c>
      <c r="AL92" s="8">
        <f t="shared" si="337"/>
        <v>0</v>
      </c>
      <c r="AM92" s="6">
        <v>0</v>
      </c>
      <c r="AN92" s="5">
        <v>0</v>
      </c>
      <c r="AO92" s="8">
        <f t="shared" si="338"/>
        <v>0</v>
      </c>
      <c r="AP92" s="6">
        <v>0</v>
      </c>
      <c r="AQ92" s="5">
        <v>0</v>
      </c>
      <c r="AR92" s="8">
        <f t="shared" si="339"/>
        <v>0</v>
      </c>
      <c r="AS92" s="6">
        <v>0</v>
      </c>
      <c r="AT92" s="5">
        <v>0</v>
      </c>
      <c r="AU92" s="8">
        <f t="shared" si="340"/>
        <v>0</v>
      </c>
      <c r="AV92" s="6">
        <v>0</v>
      </c>
      <c r="AW92" s="5">
        <v>0</v>
      </c>
      <c r="AX92" s="8">
        <f t="shared" si="341"/>
        <v>0</v>
      </c>
      <c r="AY92" s="6">
        <v>0</v>
      </c>
      <c r="AZ92" s="5">
        <v>0</v>
      </c>
      <c r="BA92" s="8">
        <f t="shared" si="342"/>
        <v>0</v>
      </c>
      <c r="BB92" s="6">
        <v>0</v>
      </c>
      <c r="BC92" s="5">
        <v>0</v>
      </c>
      <c r="BD92" s="8">
        <f t="shared" si="343"/>
        <v>0</v>
      </c>
      <c r="BE92" s="6">
        <v>0</v>
      </c>
      <c r="BF92" s="5">
        <v>0</v>
      </c>
      <c r="BG92" s="8">
        <f t="shared" si="344"/>
        <v>0</v>
      </c>
      <c r="BH92" s="6">
        <v>0</v>
      </c>
      <c r="BI92" s="5">
        <v>0</v>
      </c>
      <c r="BJ92" s="8">
        <f t="shared" si="345"/>
        <v>0</v>
      </c>
      <c r="BK92" s="6">
        <v>0</v>
      </c>
      <c r="BL92" s="5">
        <v>0</v>
      </c>
      <c r="BM92" s="8">
        <f t="shared" si="346"/>
        <v>0</v>
      </c>
      <c r="BN92" s="6">
        <v>0</v>
      </c>
      <c r="BO92" s="5">
        <v>0</v>
      </c>
      <c r="BP92" s="8">
        <f t="shared" si="347"/>
        <v>0</v>
      </c>
      <c r="BQ92" s="6">
        <v>0</v>
      </c>
      <c r="BR92" s="5">
        <v>0</v>
      </c>
      <c r="BS92" s="8">
        <f t="shared" si="348"/>
        <v>0</v>
      </c>
      <c r="BT92" s="6">
        <v>0</v>
      </c>
      <c r="BU92" s="5">
        <v>0</v>
      </c>
      <c r="BV92" s="8">
        <f t="shared" si="349"/>
        <v>0</v>
      </c>
      <c r="BW92" s="6">
        <v>0</v>
      </c>
      <c r="BX92" s="5">
        <v>0</v>
      </c>
      <c r="BY92" s="8">
        <f t="shared" si="350"/>
        <v>0</v>
      </c>
      <c r="BZ92" s="6">
        <v>0</v>
      </c>
      <c r="CA92" s="5">
        <v>0</v>
      </c>
      <c r="CB92" s="8">
        <f t="shared" si="351"/>
        <v>0</v>
      </c>
      <c r="CC92" s="6">
        <v>0</v>
      </c>
      <c r="CD92" s="5">
        <v>0</v>
      </c>
      <c r="CE92" s="8">
        <f t="shared" si="352"/>
        <v>0</v>
      </c>
      <c r="CF92" s="6">
        <v>0</v>
      </c>
      <c r="CG92" s="5">
        <v>0</v>
      </c>
      <c r="CH92" s="8">
        <f t="shared" si="353"/>
        <v>0</v>
      </c>
      <c r="CI92" s="6">
        <f t="shared" si="355"/>
        <v>0</v>
      </c>
      <c r="CJ92" s="8">
        <f t="shared" si="356"/>
        <v>0</v>
      </c>
    </row>
    <row r="93" spans="1:88" x14ac:dyDescent="0.3">
      <c r="A93" s="58">
        <v>2023</v>
      </c>
      <c r="B93" s="59" t="s">
        <v>11</v>
      </c>
      <c r="C93" s="6">
        <v>0</v>
      </c>
      <c r="D93" s="5">
        <v>0</v>
      </c>
      <c r="E93" s="8">
        <f t="shared" si="357"/>
        <v>0</v>
      </c>
      <c r="F93" s="6">
        <v>0</v>
      </c>
      <c r="G93" s="5">
        <v>0</v>
      </c>
      <c r="H93" s="8">
        <f t="shared" si="327"/>
        <v>0</v>
      </c>
      <c r="I93" s="6">
        <v>0</v>
      </c>
      <c r="J93" s="5">
        <v>0</v>
      </c>
      <c r="K93" s="8">
        <f t="shared" si="328"/>
        <v>0</v>
      </c>
      <c r="L93" s="6">
        <v>0</v>
      </c>
      <c r="M93" s="5">
        <v>0</v>
      </c>
      <c r="N93" s="8">
        <f t="shared" si="329"/>
        <v>0</v>
      </c>
      <c r="O93" s="6">
        <v>0</v>
      </c>
      <c r="P93" s="5">
        <v>0</v>
      </c>
      <c r="Q93" s="8">
        <f t="shared" si="330"/>
        <v>0</v>
      </c>
      <c r="R93" s="6">
        <v>0</v>
      </c>
      <c r="S93" s="5">
        <v>0</v>
      </c>
      <c r="T93" s="8">
        <f t="shared" si="331"/>
        <v>0</v>
      </c>
      <c r="U93" s="6">
        <v>0</v>
      </c>
      <c r="V93" s="5">
        <v>0</v>
      </c>
      <c r="W93" s="8">
        <f t="shared" si="332"/>
        <v>0</v>
      </c>
      <c r="X93" s="6">
        <v>0</v>
      </c>
      <c r="Y93" s="5">
        <v>0</v>
      </c>
      <c r="Z93" s="8">
        <f t="shared" si="333"/>
        <v>0</v>
      </c>
      <c r="AA93" s="6">
        <v>0</v>
      </c>
      <c r="AB93" s="5">
        <v>0</v>
      </c>
      <c r="AC93" s="8">
        <f t="shared" si="334"/>
        <v>0</v>
      </c>
      <c r="AD93" s="6">
        <v>0</v>
      </c>
      <c r="AE93" s="5">
        <v>0</v>
      </c>
      <c r="AF93" s="8">
        <f t="shared" si="335"/>
        <v>0</v>
      </c>
      <c r="AG93" s="6">
        <v>0</v>
      </c>
      <c r="AH93" s="5">
        <v>0</v>
      </c>
      <c r="AI93" s="8">
        <f t="shared" si="336"/>
        <v>0</v>
      </c>
      <c r="AJ93" s="6">
        <v>0</v>
      </c>
      <c r="AK93" s="5">
        <v>0</v>
      </c>
      <c r="AL93" s="8">
        <f t="shared" si="337"/>
        <v>0</v>
      </c>
      <c r="AM93" s="6">
        <v>0</v>
      </c>
      <c r="AN93" s="5">
        <v>0</v>
      </c>
      <c r="AO93" s="8">
        <f t="shared" si="338"/>
        <v>0</v>
      </c>
      <c r="AP93" s="6">
        <v>0</v>
      </c>
      <c r="AQ93" s="5">
        <v>0</v>
      </c>
      <c r="AR93" s="8">
        <f t="shared" si="339"/>
        <v>0</v>
      </c>
      <c r="AS93" s="6">
        <v>0</v>
      </c>
      <c r="AT93" s="5">
        <v>0</v>
      </c>
      <c r="AU93" s="8">
        <f t="shared" si="340"/>
        <v>0</v>
      </c>
      <c r="AV93" s="6">
        <v>0</v>
      </c>
      <c r="AW93" s="5">
        <v>0</v>
      </c>
      <c r="AX93" s="8">
        <f t="shared" si="341"/>
        <v>0</v>
      </c>
      <c r="AY93" s="6">
        <v>0</v>
      </c>
      <c r="AZ93" s="5">
        <v>0</v>
      </c>
      <c r="BA93" s="8">
        <f t="shared" si="342"/>
        <v>0</v>
      </c>
      <c r="BB93" s="6">
        <v>0</v>
      </c>
      <c r="BC93" s="5">
        <v>0</v>
      </c>
      <c r="BD93" s="8">
        <f t="shared" si="343"/>
        <v>0</v>
      </c>
      <c r="BE93" s="6">
        <v>0</v>
      </c>
      <c r="BF93" s="5">
        <v>0</v>
      </c>
      <c r="BG93" s="8">
        <f t="shared" si="344"/>
        <v>0</v>
      </c>
      <c r="BH93" s="6">
        <v>0</v>
      </c>
      <c r="BI93" s="5">
        <v>0</v>
      </c>
      <c r="BJ93" s="8">
        <f t="shared" si="345"/>
        <v>0</v>
      </c>
      <c r="BK93" s="6">
        <v>0</v>
      </c>
      <c r="BL93" s="5">
        <v>0</v>
      </c>
      <c r="BM93" s="8">
        <f t="shared" si="346"/>
        <v>0</v>
      </c>
      <c r="BN93" s="6">
        <v>0</v>
      </c>
      <c r="BO93" s="5">
        <v>0</v>
      </c>
      <c r="BP93" s="8">
        <f t="shared" si="347"/>
        <v>0</v>
      </c>
      <c r="BQ93" s="6">
        <v>0</v>
      </c>
      <c r="BR93" s="5">
        <v>0</v>
      </c>
      <c r="BS93" s="8">
        <f t="shared" si="348"/>
        <v>0</v>
      </c>
      <c r="BT93" s="6">
        <v>0</v>
      </c>
      <c r="BU93" s="5">
        <v>0</v>
      </c>
      <c r="BV93" s="8">
        <f t="shared" si="349"/>
        <v>0</v>
      </c>
      <c r="BW93" s="6">
        <v>0</v>
      </c>
      <c r="BX93" s="5">
        <v>0</v>
      </c>
      <c r="BY93" s="8">
        <f t="shared" si="350"/>
        <v>0</v>
      </c>
      <c r="BZ93" s="6">
        <v>0</v>
      </c>
      <c r="CA93" s="5">
        <v>0</v>
      </c>
      <c r="CB93" s="8">
        <f t="shared" si="351"/>
        <v>0</v>
      </c>
      <c r="CC93" s="6">
        <v>0</v>
      </c>
      <c r="CD93" s="5">
        <v>0</v>
      </c>
      <c r="CE93" s="8">
        <f t="shared" si="352"/>
        <v>0</v>
      </c>
      <c r="CF93" s="6">
        <v>0</v>
      </c>
      <c r="CG93" s="5">
        <v>0</v>
      </c>
      <c r="CH93" s="8">
        <f t="shared" si="353"/>
        <v>0</v>
      </c>
      <c r="CI93" s="6">
        <f t="shared" si="355"/>
        <v>0</v>
      </c>
      <c r="CJ93" s="8">
        <f t="shared" si="356"/>
        <v>0</v>
      </c>
    </row>
    <row r="94" spans="1:88" x14ac:dyDescent="0.3">
      <c r="A94" s="58">
        <v>2023</v>
      </c>
      <c r="B94" s="8" t="s">
        <v>12</v>
      </c>
      <c r="C94" s="6">
        <v>0</v>
      </c>
      <c r="D94" s="5">
        <v>0</v>
      </c>
      <c r="E94" s="8">
        <f t="shared" si="357"/>
        <v>0</v>
      </c>
      <c r="F94" s="6">
        <v>0</v>
      </c>
      <c r="G94" s="5">
        <v>0</v>
      </c>
      <c r="H94" s="8">
        <f t="shared" si="327"/>
        <v>0</v>
      </c>
      <c r="I94" s="6">
        <v>0</v>
      </c>
      <c r="J94" s="5">
        <v>0</v>
      </c>
      <c r="K94" s="8">
        <f t="shared" si="328"/>
        <v>0</v>
      </c>
      <c r="L94" s="6">
        <v>0</v>
      </c>
      <c r="M94" s="5">
        <v>0</v>
      </c>
      <c r="N94" s="8">
        <f t="shared" si="329"/>
        <v>0</v>
      </c>
      <c r="O94" s="6">
        <v>0</v>
      </c>
      <c r="P94" s="5">
        <v>0</v>
      </c>
      <c r="Q94" s="8">
        <f t="shared" si="330"/>
        <v>0</v>
      </c>
      <c r="R94" s="6">
        <v>0</v>
      </c>
      <c r="S94" s="5">
        <v>0</v>
      </c>
      <c r="T94" s="8">
        <f t="shared" si="331"/>
        <v>0</v>
      </c>
      <c r="U94" s="6">
        <v>0</v>
      </c>
      <c r="V94" s="5">
        <v>0</v>
      </c>
      <c r="W94" s="8">
        <f t="shared" si="332"/>
        <v>0</v>
      </c>
      <c r="X94" s="6">
        <v>0</v>
      </c>
      <c r="Y94" s="5">
        <v>0</v>
      </c>
      <c r="Z94" s="8">
        <f t="shared" si="333"/>
        <v>0</v>
      </c>
      <c r="AA94" s="6">
        <v>0</v>
      </c>
      <c r="AB94" s="5">
        <v>0</v>
      </c>
      <c r="AC94" s="8">
        <f t="shared" si="334"/>
        <v>0</v>
      </c>
      <c r="AD94" s="6">
        <v>0</v>
      </c>
      <c r="AE94" s="5">
        <v>0</v>
      </c>
      <c r="AF94" s="8">
        <f t="shared" si="335"/>
        <v>0</v>
      </c>
      <c r="AG94" s="6">
        <v>0</v>
      </c>
      <c r="AH94" s="5">
        <v>0</v>
      </c>
      <c r="AI94" s="8">
        <f t="shared" si="336"/>
        <v>0</v>
      </c>
      <c r="AJ94" s="6">
        <v>0</v>
      </c>
      <c r="AK94" s="5">
        <v>0</v>
      </c>
      <c r="AL94" s="8">
        <f t="shared" si="337"/>
        <v>0</v>
      </c>
      <c r="AM94" s="6">
        <v>0</v>
      </c>
      <c r="AN94" s="5">
        <v>0</v>
      </c>
      <c r="AO94" s="8">
        <f t="shared" si="338"/>
        <v>0</v>
      </c>
      <c r="AP94" s="6">
        <v>0</v>
      </c>
      <c r="AQ94" s="5">
        <v>0</v>
      </c>
      <c r="AR94" s="8">
        <f t="shared" si="339"/>
        <v>0</v>
      </c>
      <c r="AS94" s="6">
        <v>0</v>
      </c>
      <c r="AT94" s="5">
        <v>0</v>
      </c>
      <c r="AU94" s="8">
        <f t="shared" si="340"/>
        <v>0</v>
      </c>
      <c r="AV94" s="6">
        <v>0</v>
      </c>
      <c r="AW94" s="5">
        <v>0</v>
      </c>
      <c r="AX94" s="8">
        <f t="shared" si="341"/>
        <v>0</v>
      </c>
      <c r="AY94" s="6">
        <v>0</v>
      </c>
      <c r="AZ94" s="5">
        <v>0</v>
      </c>
      <c r="BA94" s="8">
        <f t="shared" si="342"/>
        <v>0</v>
      </c>
      <c r="BB94" s="6">
        <v>0</v>
      </c>
      <c r="BC94" s="5">
        <v>0</v>
      </c>
      <c r="BD94" s="8">
        <f t="shared" si="343"/>
        <v>0</v>
      </c>
      <c r="BE94" s="6">
        <v>0</v>
      </c>
      <c r="BF94" s="5">
        <v>0</v>
      </c>
      <c r="BG94" s="8">
        <f t="shared" si="344"/>
        <v>0</v>
      </c>
      <c r="BH94" s="6">
        <v>0</v>
      </c>
      <c r="BI94" s="5">
        <v>0</v>
      </c>
      <c r="BJ94" s="8">
        <f t="shared" si="345"/>
        <v>0</v>
      </c>
      <c r="BK94" s="6">
        <v>0</v>
      </c>
      <c r="BL94" s="5">
        <v>0</v>
      </c>
      <c r="BM94" s="8">
        <f t="shared" si="346"/>
        <v>0</v>
      </c>
      <c r="BN94" s="6">
        <v>0</v>
      </c>
      <c r="BO94" s="5">
        <v>0</v>
      </c>
      <c r="BP94" s="8">
        <f t="shared" si="347"/>
        <v>0</v>
      </c>
      <c r="BQ94" s="6">
        <v>0</v>
      </c>
      <c r="BR94" s="5">
        <v>0</v>
      </c>
      <c r="BS94" s="8">
        <f t="shared" si="348"/>
        <v>0</v>
      </c>
      <c r="BT94" s="6">
        <v>0</v>
      </c>
      <c r="BU94" s="5">
        <v>0</v>
      </c>
      <c r="BV94" s="8">
        <f t="shared" si="349"/>
        <v>0</v>
      </c>
      <c r="BW94" s="6">
        <v>0</v>
      </c>
      <c r="BX94" s="5">
        <v>0</v>
      </c>
      <c r="BY94" s="8">
        <f t="shared" si="350"/>
        <v>0</v>
      </c>
      <c r="BZ94" s="6">
        <v>0</v>
      </c>
      <c r="CA94" s="5">
        <v>0</v>
      </c>
      <c r="CB94" s="8">
        <f t="shared" si="351"/>
        <v>0</v>
      </c>
      <c r="CC94" s="6">
        <v>0</v>
      </c>
      <c r="CD94" s="5">
        <v>0</v>
      </c>
      <c r="CE94" s="8">
        <f t="shared" si="352"/>
        <v>0</v>
      </c>
      <c r="CF94" s="6">
        <v>0</v>
      </c>
      <c r="CG94" s="5">
        <v>0</v>
      </c>
      <c r="CH94" s="8">
        <f t="shared" si="353"/>
        <v>0</v>
      </c>
      <c r="CI94" s="6">
        <f t="shared" si="355"/>
        <v>0</v>
      </c>
      <c r="CJ94" s="8">
        <f t="shared" si="356"/>
        <v>0</v>
      </c>
    </row>
    <row r="95" spans="1:88" x14ac:dyDescent="0.3">
      <c r="A95" s="58">
        <v>2023</v>
      </c>
      <c r="B95" s="59" t="s">
        <v>13</v>
      </c>
      <c r="C95" s="6">
        <v>0</v>
      </c>
      <c r="D95" s="5">
        <v>0</v>
      </c>
      <c r="E95" s="8">
        <f t="shared" si="357"/>
        <v>0</v>
      </c>
      <c r="F95" s="6">
        <v>0</v>
      </c>
      <c r="G95" s="5">
        <v>0</v>
      </c>
      <c r="H95" s="8">
        <f t="shared" si="327"/>
        <v>0</v>
      </c>
      <c r="I95" s="6">
        <v>0</v>
      </c>
      <c r="J95" s="5">
        <v>0</v>
      </c>
      <c r="K95" s="8">
        <f t="shared" si="328"/>
        <v>0</v>
      </c>
      <c r="L95" s="6">
        <v>0</v>
      </c>
      <c r="M95" s="5">
        <v>0</v>
      </c>
      <c r="N95" s="8">
        <f t="shared" si="329"/>
        <v>0</v>
      </c>
      <c r="O95" s="6">
        <v>0</v>
      </c>
      <c r="P95" s="5">
        <v>0</v>
      </c>
      <c r="Q95" s="8">
        <f t="shared" si="330"/>
        <v>0</v>
      </c>
      <c r="R95" s="6">
        <v>0</v>
      </c>
      <c r="S95" s="5">
        <v>0</v>
      </c>
      <c r="T95" s="8">
        <f t="shared" si="331"/>
        <v>0</v>
      </c>
      <c r="U95" s="6">
        <v>0</v>
      </c>
      <c r="V95" s="5">
        <v>0</v>
      </c>
      <c r="W95" s="8">
        <f t="shared" si="332"/>
        <v>0</v>
      </c>
      <c r="X95" s="6">
        <v>0</v>
      </c>
      <c r="Y95" s="5">
        <v>0</v>
      </c>
      <c r="Z95" s="8">
        <f t="shared" si="333"/>
        <v>0</v>
      </c>
      <c r="AA95" s="6">
        <v>0</v>
      </c>
      <c r="AB95" s="5">
        <v>0</v>
      </c>
      <c r="AC95" s="8">
        <f t="shared" si="334"/>
        <v>0</v>
      </c>
      <c r="AD95" s="6">
        <v>0</v>
      </c>
      <c r="AE95" s="5">
        <v>0</v>
      </c>
      <c r="AF95" s="8">
        <f t="shared" si="335"/>
        <v>0</v>
      </c>
      <c r="AG95" s="6">
        <v>0</v>
      </c>
      <c r="AH95" s="5">
        <v>0</v>
      </c>
      <c r="AI95" s="8">
        <f t="shared" si="336"/>
        <v>0</v>
      </c>
      <c r="AJ95" s="6">
        <v>0</v>
      </c>
      <c r="AK95" s="5">
        <v>0</v>
      </c>
      <c r="AL95" s="8">
        <f t="shared" si="337"/>
        <v>0</v>
      </c>
      <c r="AM95" s="6">
        <v>0</v>
      </c>
      <c r="AN95" s="5">
        <v>0</v>
      </c>
      <c r="AO95" s="8">
        <f t="shared" si="338"/>
        <v>0</v>
      </c>
      <c r="AP95" s="6">
        <v>0</v>
      </c>
      <c r="AQ95" s="5">
        <v>0</v>
      </c>
      <c r="AR95" s="8">
        <f t="shared" si="339"/>
        <v>0</v>
      </c>
      <c r="AS95" s="6">
        <v>0</v>
      </c>
      <c r="AT95" s="5">
        <v>0</v>
      </c>
      <c r="AU95" s="8">
        <f t="shared" si="340"/>
        <v>0</v>
      </c>
      <c r="AV95" s="6">
        <v>0</v>
      </c>
      <c r="AW95" s="5">
        <v>0</v>
      </c>
      <c r="AX95" s="8">
        <f t="shared" si="341"/>
        <v>0</v>
      </c>
      <c r="AY95" s="6">
        <v>0</v>
      </c>
      <c r="AZ95" s="5">
        <v>0</v>
      </c>
      <c r="BA95" s="8">
        <f t="shared" si="342"/>
        <v>0</v>
      </c>
      <c r="BB95" s="6">
        <v>0</v>
      </c>
      <c r="BC95" s="5">
        <v>0</v>
      </c>
      <c r="BD95" s="8">
        <f t="shared" si="343"/>
        <v>0</v>
      </c>
      <c r="BE95" s="6">
        <v>0</v>
      </c>
      <c r="BF95" s="5">
        <v>0</v>
      </c>
      <c r="BG95" s="8">
        <f t="shared" si="344"/>
        <v>0</v>
      </c>
      <c r="BH95" s="6">
        <v>0</v>
      </c>
      <c r="BI95" s="5">
        <v>0</v>
      </c>
      <c r="BJ95" s="8">
        <f t="shared" si="345"/>
        <v>0</v>
      </c>
      <c r="BK95" s="6">
        <v>0</v>
      </c>
      <c r="BL95" s="5">
        <v>0</v>
      </c>
      <c r="BM95" s="8">
        <f t="shared" si="346"/>
        <v>0</v>
      </c>
      <c r="BN95" s="6">
        <v>0</v>
      </c>
      <c r="BO95" s="5">
        <v>0</v>
      </c>
      <c r="BP95" s="8">
        <f t="shared" si="347"/>
        <v>0</v>
      </c>
      <c r="BQ95" s="6">
        <v>0</v>
      </c>
      <c r="BR95" s="5">
        <v>0</v>
      </c>
      <c r="BS95" s="8">
        <f t="shared" si="348"/>
        <v>0</v>
      </c>
      <c r="BT95" s="6">
        <v>0</v>
      </c>
      <c r="BU95" s="5">
        <v>0</v>
      </c>
      <c r="BV95" s="8">
        <f t="shared" si="349"/>
        <v>0</v>
      </c>
      <c r="BW95" s="6">
        <v>0</v>
      </c>
      <c r="BX95" s="5">
        <v>0</v>
      </c>
      <c r="BY95" s="8">
        <f t="shared" si="350"/>
        <v>0</v>
      </c>
      <c r="BZ95" s="6">
        <v>0</v>
      </c>
      <c r="CA95" s="5">
        <v>0</v>
      </c>
      <c r="CB95" s="8">
        <f t="shared" si="351"/>
        <v>0</v>
      </c>
      <c r="CC95" s="6">
        <v>0</v>
      </c>
      <c r="CD95" s="5">
        <v>0</v>
      </c>
      <c r="CE95" s="8">
        <f t="shared" si="352"/>
        <v>0</v>
      </c>
      <c r="CF95" s="6">
        <v>0</v>
      </c>
      <c r="CG95" s="5">
        <v>0</v>
      </c>
      <c r="CH95" s="8">
        <f t="shared" si="353"/>
        <v>0</v>
      </c>
      <c r="CI95" s="6">
        <f t="shared" si="355"/>
        <v>0</v>
      </c>
      <c r="CJ95" s="8">
        <f t="shared" si="356"/>
        <v>0</v>
      </c>
    </row>
    <row r="96" spans="1:88" ht="15" thickBot="1" x14ac:dyDescent="0.35">
      <c r="A96" s="46"/>
      <c r="B96" s="60" t="s">
        <v>14</v>
      </c>
      <c r="C96" s="30">
        <f t="shared" ref="C96:D96" si="358">SUM(C84:C95)</f>
        <v>5970.9040000000005</v>
      </c>
      <c r="D96" s="29">
        <f t="shared" si="358"/>
        <v>110500.609</v>
      </c>
      <c r="E96" s="31"/>
      <c r="F96" s="30">
        <f t="shared" ref="F96:G96" si="359">SUM(F84:F95)</f>
        <v>0.76</v>
      </c>
      <c r="G96" s="29">
        <f t="shared" si="359"/>
        <v>54.582000000000001</v>
      </c>
      <c r="H96" s="31"/>
      <c r="I96" s="30">
        <f t="shared" ref="I96:J96" si="360">SUM(I84:I95)</f>
        <v>0</v>
      </c>
      <c r="J96" s="29">
        <f t="shared" si="360"/>
        <v>0</v>
      </c>
      <c r="K96" s="31"/>
      <c r="L96" s="30">
        <f t="shared" ref="L96:M96" si="361">SUM(L84:L95)</f>
        <v>18567.167000000001</v>
      </c>
      <c r="M96" s="29">
        <f t="shared" si="361"/>
        <v>352923.47900000005</v>
      </c>
      <c r="N96" s="31"/>
      <c r="O96" s="30">
        <f t="shared" ref="O96:P96" si="362">SUM(O84:O95)</f>
        <v>0</v>
      </c>
      <c r="P96" s="29">
        <f t="shared" si="362"/>
        <v>0</v>
      </c>
      <c r="Q96" s="31"/>
      <c r="R96" s="30">
        <f t="shared" ref="R96:S96" si="363">SUM(R84:R95)</f>
        <v>0</v>
      </c>
      <c r="S96" s="29">
        <f t="shared" si="363"/>
        <v>0</v>
      </c>
      <c r="T96" s="31"/>
      <c r="U96" s="30">
        <f t="shared" ref="U96:V96" si="364">SUM(U84:U95)</f>
        <v>0</v>
      </c>
      <c r="V96" s="29">
        <f t="shared" si="364"/>
        <v>0</v>
      </c>
      <c r="W96" s="31"/>
      <c r="X96" s="30">
        <f t="shared" ref="X96:Y96" si="365">SUM(X84:X95)</f>
        <v>0</v>
      </c>
      <c r="Y96" s="29">
        <f t="shared" si="365"/>
        <v>0</v>
      </c>
      <c r="Z96" s="31"/>
      <c r="AA96" s="30">
        <f t="shared" ref="AA96:AB96" si="366">SUM(AA84:AA95)</f>
        <v>0</v>
      </c>
      <c r="AB96" s="29">
        <f t="shared" si="366"/>
        <v>0</v>
      </c>
      <c r="AC96" s="31"/>
      <c r="AD96" s="30">
        <f t="shared" ref="AD96:AE96" si="367">SUM(AD84:AD95)</f>
        <v>0</v>
      </c>
      <c r="AE96" s="29">
        <f t="shared" si="367"/>
        <v>0</v>
      </c>
      <c r="AF96" s="31"/>
      <c r="AG96" s="30">
        <f t="shared" ref="AG96:AH96" si="368">SUM(AG84:AG95)</f>
        <v>0</v>
      </c>
      <c r="AH96" s="29">
        <f t="shared" si="368"/>
        <v>0</v>
      </c>
      <c r="AI96" s="31"/>
      <c r="AJ96" s="30">
        <f t="shared" ref="AJ96:AK96" si="369">SUM(AJ84:AJ95)</f>
        <v>0</v>
      </c>
      <c r="AK96" s="29">
        <f t="shared" si="369"/>
        <v>0</v>
      </c>
      <c r="AL96" s="31"/>
      <c r="AM96" s="30">
        <f t="shared" ref="AM96:AN96" si="370">SUM(AM84:AM95)</f>
        <v>21622.706760000001</v>
      </c>
      <c r="AN96" s="29">
        <f t="shared" si="370"/>
        <v>440417.93900000001</v>
      </c>
      <c r="AO96" s="31"/>
      <c r="AP96" s="30">
        <f t="shared" ref="AP96:AQ96" si="371">SUM(AP84:AP95)</f>
        <v>0</v>
      </c>
      <c r="AQ96" s="29">
        <f t="shared" si="371"/>
        <v>0</v>
      </c>
      <c r="AR96" s="31"/>
      <c r="AS96" s="30">
        <f t="shared" ref="AS96:AT96" si="372">SUM(AS84:AS95)</f>
        <v>48</v>
      </c>
      <c r="AT96" s="29">
        <f t="shared" si="372"/>
        <v>824.75800000000004</v>
      </c>
      <c r="AU96" s="31"/>
      <c r="AV96" s="30">
        <f t="shared" ref="AV96:AW96" si="373">SUM(AV84:AV95)</f>
        <v>4972.9489999999996</v>
      </c>
      <c r="AW96" s="29">
        <f t="shared" si="373"/>
        <v>108760.497</v>
      </c>
      <c r="AX96" s="31"/>
      <c r="AY96" s="30">
        <f t="shared" ref="AY96:AZ96" si="374">SUM(AY84:AY95)</f>
        <v>0</v>
      </c>
      <c r="AZ96" s="29">
        <f t="shared" si="374"/>
        <v>0</v>
      </c>
      <c r="BA96" s="31"/>
      <c r="BB96" s="30">
        <f t="shared" ref="BB96:BC96" si="375">SUM(BB84:BB95)</f>
        <v>0</v>
      </c>
      <c r="BC96" s="29">
        <f t="shared" si="375"/>
        <v>0</v>
      </c>
      <c r="BD96" s="31"/>
      <c r="BE96" s="30">
        <f t="shared" ref="BE96:BF96" si="376">SUM(BE84:BE95)</f>
        <v>3.32E-3</v>
      </c>
      <c r="BF96" s="29">
        <f t="shared" si="376"/>
        <v>2.5190000000000001</v>
      </c>
      <c r="BG96" s="31"/>
      <c r="BH96" s="30">
        <f t="shared" ref="BH96:BI96" si="377">SUM(BH84:BH95)</f>
        <v>0</v>
      </c>
      <c r="BI96" s="29">
        <f t="shared" si="377"/>
        <v>0</v>
      </c>
      <c r="BJ96" s="31"/>
      <c r="BK96" s="30">
        <f t="shared" ref="BK96:BL96" si="378">SUM(BK84:BK95)</f>
        <v>1E-3</v>
      </c>
      <c r="BL96" s="29">
        <f t="shared" si="378"/>
        <v>6.2160000000000002</v>
      </c>
      <c r="BM96" s="31"/>
      <c r="BN96" s="30">
        <f t="shared" ref="BN96:BO96" si="379">SUM(BN84:BN95)</f>
        <v>0</v>
      </c>
      <c r="BO96" s="29">
        <f t="shared" si="379"/>
        <v>0</v>
      </c>
      <c r="BP96" s="31"/>
      <c r="BQ96" s="30">
        <f t="shared" ref="BQ96:BR96" si="380">SUM(BQ84:BQ95)</f>
        <v>0</v>
      </c>
      <c r="BR96" s="29">
        <f t="shared" si="380"/>
        <v>0</v>
      </c>
      <c r="BS96" s="31"/>
      <c r="BT96" s="30">
        <f t="shared" ref="BT96:BU96" si="381">SUM(BT84:BT95)</f>
        <v>0</v>
      </c>
      <c r="BU96" s="29">
        <f t="shared" si="381"/>
        <v>0</v>
      </c>
      <c r="BV96" s="31"/>
      <c r="BW96" s="30">
        <f t="shared" ref="BW96:BX96" si="382">SUM(BW84:BW95)</f>
        <v>0</v>
      </c>
      <c r="BX96" s="29">
        <f t="shared" si="382"/>
        <v>0</v>
      </c>
      <c r="BY96" s="31"/>
      <c r="BZ96" s="30">
        <f t="shared" ref="BZ96:CA96" si="383">SUM(BZ84:BZ95)</f>
        <v>0</v>
      </c>
      <c r="CA96" s="29">
        <f t="shared" si="383"/>
        <v>0</v>
      </c>
      <c r="CB96" s="31"/>
      <c r="CC96" s="30">
        <f t="shared" ref="CC96:CD96" si="384">SUM(CC84:CC95)</f>
        <v>0.14255000000000001</v>
      </c>
      <c r="CD96" s="29">
        <f t="shared" si="384"/>
        <v>14.166</v>
      </c>
      <c r="CE96" s="31"/>
      <c r="CF96" s="30">
        <f t="shared" ref="CF96:CG96" si="385">SUM(CF84:CF95)</f>
        <v>0</v>
      </c>
      <c r="CG96" s="29">
        <f t="shared" si="385"/>
        <v>0</v>
      </c>
      <c r="CH96" s="31"/>
      <c r="CI96" s="30">
        <f t="shared" si="355"/>
        <v>51182.633630000004</v>
      </c>
      <c r="CJ96" s="54">
        <f t="shared" si="356"/>
        <v>1013504.765</v>
      </c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</sheetData>
  <mergeCells count="31">
    <mergeCell ref="CF4:CH4"/>
    <mergeCell ref="A4:B4"/>
    <mergeCell ref="CC4:CE4"/>
    <mergeCell ref="BN4:BP4"/>
    <mergeCell ref="BZ4:CB4"/>
    <mergeCell ref="BT4:BV4"/>
    <mergeCell ref="BW4:BY4"/>
    <mergeCell ref="BQ4:BS4"/>
    <mergeCell ref="AA4:AC4"/>
    <mergeCell ref="BE4:BG4"/>
    <mergeCell ref="O4:Q4"/>
    <mergeCell ref="AG4:AI4"/>
    <mergeCell ref="AJ4:AL4"/>
    <mergeCell ref="I4:K4"/>
    <mergeCell ref="AS4:AU4"/>
    <mergeCell ref="C2:BA2"/>
    <mergeCell ref="C4:E4"/>
    <mergeCell ref="AY4:BA4"/>
    <mergeCell ref="L4:N4"/>
    <mergeCell ref="BK4:BM4"/>
    <mergeCell ref="C3:BA3"/>
    <mergeCell ref="AV4:AX4"/>
    <mergeCell ref="AD4:AF4"/>
    <mergeCell ref="AM4:AO4"/>
    <mergeCell ref="BB4:BD4"/>
    <mergeCell ref="X4:Z4"/>
    <mergeCell ref="F4:H4"/>
    <mergeCell ref="R4:T4"/>
    <mergeCell ref="U4:W4"/>
    <mergeCell ref="AP4:AR4"/>
    <mergeCell ref="BH4:B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1855"/>
  <sheetViews>
    <sheetView zoomScaleNormal="10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A90" sqref="A90"/>
    </sheetView>
  </sheetViews>
  <sheetFormatPr defaultColWidth="13.5546875" defaultRowHeight="14.4" x14ac:dyDescent="0.3"/>
  <cols>
    <col min="1" max="1" width="8.44140625" customWidth="1"/>
    <col min="2" max="2" width="11.6640625" style="1" customWidth="1"/>
    <col min="3" max="3" width="10.109375" style="7" customWidth="1"/>
    <col min="4" max="5" width="10.109375" style="3" customWidth="1"/>
    <col min="6" max="6" width="10.109375" style="7" customWidth="1"/>
    <col min="7" max="8" width="10.109375" style="3" customWidth="1"/>
    <col min="9" max="9" width="10.109375" style="7" customWidth="1"/>
    <col min="10" max="11" width="10.109375" style="3" customWidth="1"/>
    <col min="12" max="12" width="10.109375" style="7" customWidth="1"/>
    <col min="13" max="14" width="10.109375" style="3" customWidth="1"/>
    <col min="15" max="15" width="9.109375" style="3" customWidth="1"/>
    <col min="16" max="16" width="10.44140625" style="3" customWidth="1"/>
    <col min="17" max="17" width="11.109375" style="3" customWidth="1"/>
    <col min="18" max="18" width="10.109375" style="7" customWidth="1"/>
    <col min="19" max="20" width="10.109375" style="3" customWidth="1"/>
    <col min="21" max="21" width="10.109375" style="7" customWidth="1"/>
    <col min="22" max="23" width="10.109375" style="3" customWidth="1"/>
    <col min="24" max="24" width="10.109375" style="7" customWidth="1"/>
    <col min="25" max="26" width="10.109375" style="3" customWidth="1"/>
    <col min="27" max="28" width="9.109375" style="3" customWidth="1"/>
    <col min="29" max="29" width="11.5546875" style="3" customWidth="1"/>
    <col min="30" max="31" width="9.109375" style="3" customWidth="1"/>
    <col min="32" max="32" width="11.5546875" style="3" customWidth="1"/>
    <col min="33" max="34" width="9.109375" style="3" customWidth="1"/>
    <col min="35" max="35" width="11.5546875" style="3" customWidth="1"/>
    <col min="36" max="37" width="10.109375" style="3" customWidth="1"/>
    <col min="38" max="38" width="12.44140625" style="3" bestFit="1" customWidth="1"/>
    <col min="39" max="40" width="10.109375" style="3" customWidth="1"/>
    <col min="41" max="41" width="12.44140625" style="3" bestFit="1" customWidth="1"/>
    <col min="42" max="42" width="10.109375" style="7" customWidth="1"/>
    <col min="43" max="43" width="10.109375" style="3" customWidth="1"/>
    <col min="44" max="44" width="10.88671875" style="3" bestFit="1" customWidth="1"/>
    <col min="45" max="45" width="10.109375" style="7" customWidth="1"/>
    <col min="46" max="47" width="10.109375" style="3" customWidth="1"/>
    <col min="48" max="48" width="10.109375" style="7" customWidth="1"/>
    <col min="49" max="50" width="10.109375" style="3" customWidth="1"/>
    <col min="51" max="51" width="10.109375" style="7" customWidth="1"/>
    <col min="52" max="53" width="10.109375" style="3" customWidth="1"/>
    <col min="54" max="54" width="10.109375" style="7" customWidth="1"/>
    <col min="55" max="56" width="10.109375" style="3" customWidth="1"/>
    <col min="57" max="57" width="10.109375" style="7" customWidth="1"/>
    <col min="58" max="58" width="10.109375" style="3" customWidth="1"/>
    <col min="59" max="59" width="11.77734375" style="3" customWidth="1"/>
    <col min="60" max="60" width="10.109375" style="7" customWidth="1"/>
    <col min="61" max="61" width="10.109375" style="3" customWidth="1"/>
    <col min="62" max="62" width="10.88671875" style="3" bestFit="1" customWidth="1"/>
    <col min="63" max="63" width="10.109375" style="7" customWidth="1"/>
    <col min="64" max="64" width="10.109375" style="3" customWidth="1"/>
    <col min="65" max="65" width="10.88671875" style="3" bestFit="1" customWidth="1"/>
    <col min="66" max="66" width="10.109375" style="7" customWidth="1"/>
    <col min="67" max="67" width="10.109375" style="3" customWidth="1"/>
    <col min="68" max="68" width="10.88671875" style="3" bestFit="1" customWidth="1"/>
    <col min="69" max="70" width="10.33203125" style="3" customWidth="1"/>
    <col min="71" max="71" width="11" style="3" customWidth="1"/>
    <col min="72" max="73" width="10.33203125" style="3" customWidth="1"/>
    <col min="74" max="74" width="11" style="3" customWidth="1"/>
    <col min="75" max="76" width="10.33203125" style="3" customWidth="1"/>
    <col min="77" max="77" width="11" style="3" customWidth="1"/>
    <col min="78" max="79" width="10.33203125" style="3" customWidth="1"/>
    <col min="80" max="80" width="11" style="3" customWidth="1"/>
    <col min="81" max="82" width="10.33203125" style="3" customWidth="1"/>
    <col min="83" max="83" width="11" style="3" customWidth="1"/>
    <col min="84" max="85" width="10.33203125" style="3" customWidth="1"/>
    <col min="86" max="86" width="11" style="3" customWidth="1"/>
    <col min="87" max="87" width="10.109375" style="7" customWidth="1"/>
    <col min="88" max="88" width="10.109375" style="3" customWidth="1"/>
    <col min="89" max="89" width="10.88671875" style="3" bestFit="1" customWidth="1"/>
    <col min="90" max="91" width="10.33203125" style="3" customWidth="1"/>
    <col min="92" max="92" width="11" style="3" customWidth="1"/>
    <col min="93" max="94" width="10.33203125" style="3" customWidth="1"/>
    <col min="95" max="95" width="11" style="3" customWidth="1"/>
    <col min="96" max="97" width="10.33203125" style="3" customWidth="1"/>
    <col min="98" max="98" width="11" style="3" customWidth="1"/>
    <col min="99" max="100" width="10.33203125" style="3" customWidth="1"/>
    <col min="101" max="101" width="11" style="3" customWidth="1"/>
    <col min="102" max="103" width="10.33203125" style="3" customWidth="1"/>
    <col min="104" max="104" width="11" style="3" customWidth="1"/>
    <col min="105" max="106" width="10.33203125" style="3" customWidth="1"/>
    <col min="107" max="107" width="11" style="3" customWidth="1"/>
    <col min="108" max="109" width="9.109375" style="3" customWidth="1"/>
    <col min="110" max="110" width="9.88671875" style="3" customWidth="1"/>
    <col min="111" max="111" width="10.109375" style="7" customWidth="1"/>
    <col min="112" max="113" width="10.109375" style="3" customWidth="1"/>
    <col min="114" max="114" width="10.109375" style="7" customWidth="1"/>
    <col min="115" max="116" width="10.109375" style="3" customWidth="1"/>
    <col min="117" max="117" width="10.109375" style="7" customWidth="1"/>
    <col min="118" max="119" width="10.109375" style="3" customWidth="1"/>
    <col min="120" max="120" width="10.109375" style="7" customWidth="1"/>
    <col min="121" max="122" width="10.109375" style="3" customWidth="1"/>
    <col min="123" max="123" width="10.109375" style="7" customWidth="1"/>
    <col min="124" max="124" width="10.109375" style="3" customWidth="1"/>
    <col min="125" max="125" width="10.88671875" style="3" bestFit="1" customWidth="1"/>
    <col min="126" max="126" width="12.109375" style="7" bestFit="1" customWidth="1"/>
    <col min="127" max="127" width="12.109375" style="3" bestFit="1" customWidth="1"/>
    <col min="128" max="128" width="13.5546875" style="3"/>
  </cols>
  <sheetData>
    <row r="1" spans="1:128" s="10" customFormat="1" ht="21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3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</row>
    <row r="2" spans="1:128" s="14" customFormat="1" ht="20.25" customHeight="1" x14ac:dyDescent="0.4">
      <c r="B2" s="15" t="s">
        <v>24</v>
      </c>
      <c r="C2" s="74" t="s">
        <v>26</v>
      </c>
      <c r="D2" s="74"/>
      <c r="E2" s="74"/>
      <c r="F2" s="74"/>
      <c r="G2" s="74"/>
      <c r="H2" s="74"/>
      <c r="I2" s="74"/>
      <c r="J2" s="74"/>
      <c r="K2" s="74"/>
      <c r="L2" s="74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3"/>
      <c r="DH2" s="32"/>
      <c r="DI2" s="32"/>
      <c r="DJ2" s="33"/>
      <c r="DK2" s="32"/>
      <c r="DL2" s="32"/>
      <c r="DM2" s="18"/>
      <c r="DN2" s="17"/>
      <c r="DO2" s="17"/>
      <c r="DP2" s="18"/>
      <c r="DQ2" s="17"/>
      <c r="DR2" s="17"/>
      <c r="DS2" s="18"/>
      <c r="DT2" s="17"/>
      <c r="DU2" s="17"/>
      <c r="DV2" s="18"/>
      <c r="DW2" s="17"/>
      <c r="DX2" s="17"/>
    </row>
    <row r="3" spans="1:128" s="19" customFormat="1" ht="20.25" customHeight="1" thickBot="1" x14ac:dyDescent="0.45">
      <c r="B3" s="20"/>
      <c r="C3" s="92" t="s">
        <v>43</v>
      </c>
      <c r="D3" s="92"/>
      <c r="E3" s="92"/>
      <c r="F3" s="92"/>
      <c r="G3" s="92"/>
      <c r="H3" s="92"/>
      <c r="I3" s="92"/>
      <c r="J3" s="92"/>
      <c r="K3" s="92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22"/>
      <c r="DT3" s="21"/>
      <c r="DU3" s="21"/>
      <c r="DV3" s="22"/>
      <c r="DW3" s="21"/>
      <c r="DX3" s="21"/>
    </row>
    <row r="4" spans="1:128" s="2" customFormat="1" ht="45" customHeight="1" x14ac:dyDescent="0.3">
      <c r="A4" s="90" t="s">
        <v>18</v>
      </c>
      <c r="B4" s="91"/>
      <c r="C4" s="84" t="s">
        <v>72</v>
      </c>
      <c r="D4" s="85"/>
      <c r="E4" s="86"/>
      <c r="F4" s="84" t="s">
        <v>23</v>
      </c>
      <c r="G4" s="85"/>
      <c r="H4" s="86"/>
      <c r="I4" s="84" t="s">
        <v>34</v>
      </c>
      <c r="J4" s="85"/>
      <c r="K4" s="86"/>
      <c r="L4" s="84" t="s">
        <v>50</v>
      </c>
      <c r="M4" s="85"/>
      <c r="N4" s="86"/>
      <c r="O4" s="84" t="s">
        <v>52</v>
      </c>
      <c r="P4" s="85"/>
      <c r="Q4" s="86"/>
      <c r="R4" s="84" t="s">
        <v>71</v>
      </c>
      <c r="S4" s="85"/>
      <c r="T4" s="86"/>
      <c r="U4" s="84" t="s">
        <v>81</v>
      </c>
      <c r="V4" s="85"/>
      <c r="W4" s="86"/>
      <c r="X4" s="84" t="s">
        <v>65</v>
      </c>
      <c r="Y4" s="85"/>
      <c r="Z4" s="86"/>
      <c r="AA4" s="87" t="s">
        <v>62</v>
      </c>
      <c r="AB4" s="88"/>
      <c r="AC4" s="89"/>
      <c r="AD4" s="87" t="s">
        <v>60</v>
      </c>
      <c r="AE4" s="88"/>
      <c r="AF4" s="89"/>
      <c r="AG4" s="87" t="s">
        <v>45</v>
      </c>
      <c r="AH4" s="88"/>
      <c r="AI4" s="89"/>
      <c r="AJ4" s="84" t="s">
        <v>44</v>
      </c>
      <c r="AK4" s="85"/>
      <c r="AL4" s="86"/>
      <c r="AM4" s="84" t="s">
        <v>47</v>
      </c>
      <c r="AN4" s="85"/>
      <c r="AO4" s="86"/>
      <c r="AP4" s="84" t="s">
        <v>35</v>
      </c>
      <c r="AQ4" s="85"/>
      <c r="AR4" s="86"/>
      <c r="AS4" s="84" t="s">
        <v>36</v>
      </c>
      <c r="AT4" s="85"/>
      <c r="AU4" s="86"/>
      <c r="AV4" s="84" t="s">
        <v>79</v>
      </c>
      <c r="AW4" s="85"/>
      <c r="AX4" s="86"/>
      <c r="AY4" s="84" t="s">
        <v>78</v>
      </c>
      <c r="AZ4" s="85"/>
      <c r="BA4" s="86"/>
      <c r="BB4" s="84" t="s">
        <v>37</v>
      </c>
      <c r="BC4" s="85"/>
      <c r="BD4" s="86"/>
      <c r="BE4" s="84" t="s">
        <v>38</v>
      </c>
      <c r="BF4" s="85"/>
      <c r="BG4" s="86"/>
      <c r="BH4" s="84" t="s">
        <v>69</v>
      </c>
      <c r="BI4" s="85"/>
      <c r="BJ4" s="86"/>
      <c r="BK4" s="84" t="s">
        <v>80</v>
      </c>
      <c r="BL4" s="85"/>
      <c r="BM4" s="86"/>
      <c r="BN4" s="84" t="s">
        <v>39</v>
      </c>
      <c r="BO4" s="85"/>
      <c r="BP4" s="86"/>
      <c r="BQ4" s="84" t="s">
        <v>76</v>
      </c>
      <c r="BR4" s="85"/>
      <c r="BS4" s="86"/>
      <c r="BT4" s="84" t="s">
        <v>68</v>
      </c>
      <c r="BU4" s="85"/>
      <c r="BV4" s="86"/>
      <c r="BW4" s="84" t="s">
        <v>61</v>
      </c>
      <c r="BX4" s="85"/>
      <c r="BY4" s="86"/>
      <c r="BZ4" s="84" t="s">
        <v>51</v>
      </c>
      <c r="CA4" s="85"/>
      <c r="CB4" s="86"/>
      <c r="CC4" s="84" t="s">
        <v>73</v>
      </c>
      <c r="CD4" s="85"/>
      <c r="CE4" s="86"/>
      <c r="CF4" s="84" t="s">
        <v>48</v>
      </c>
      <c r="CG4" s="85"/>
      <c r="CH4" s="86"/>
      <c r="CI4" s="84" t="s">
        <v>57</v>
      </c>
      <c r="CJ4" s="85"/>
      <c r="CK4" s="86"/>
      <c r="CL4" s="87" t="s">
        <v>32</v>
      </c>
      <c r="CM4" s="88"/>
      <c r="CN4" s="89"/>
      <c r="CO4" s="87" t="s">
        <v>77</v>
      </c>
      <c r="CP4" s="88"/>
      <c r="CQ4" s="89"/>
      <c r="CR4" s="87" t="s">
        <v>75</v>
      </c>
      <c r="CS4" s="88"/>
      <c r="CT4" s="89"/>
      <c r="CU4" s="87" t="s">
        <v>53</v>
      </c>
      <c r="CV4" s="88"/>
      <c r="CW4" s="89"/>
      <c r="CX4" s="87" t="s">
        <v>63</v>
      </c>
      <c r="CY4" s="88"/>
      <c r="CZ4" s="89"/>
      <c r="DA4" s="87" t="s">
        <v>49</v>
      </c>
      <c r="DB4" s="88"/>
      <c r="DC4" s="89"/>
      <c r="DD4" s="87" t="s">
        <v>46</v>
      </c>
      <c r="DE4" s="88"/>
      <c r="DF4" s="89"/>
      <c r="DG4" s="84" t="s">
        <v>40</v>
      </c>
      <c r="DH4" s="85"/>
      <c r="DI4" s="86"/>
      <c r="DJ4" s="84" t="s">
        <v>55</v>
      </c>
      <c r="DK4" s="85"/>
      <c r="DL4" s="86"/>
      <c r="DM4" s="84" t="s">
        <v>66</v>
      </c>
      <c r="DN4" s="85"/>
      <c r="DO4" s="86"/>
      <c r="DP4" s="84" t="s">
        <v>41</v>
      </c>
      <c r="DQ4" s="85"/>
      <c r="DR4" s="86"/>
      <c r="DS4" s="84" t="s">
        <v>42</v>
      </c>
      <c r="DT4" s="85"/>
      <c r="DU4" s="86"/>
      <c r="DV4" s="51" t="s">
        <v>17</v>
      </c>
      <c r="DW4" s="52" t="s">
        <v>17</v>
      </c>
      <c r="DX4" s="4"/>
    </row>
    <row r="5" spans="1:128" ht="45" customHeight="1" thickBot="1" x14ac:dyDescent="0.35">
      <c r="A5" s="40" t="s">
        <v>0</v>
      </c>
      <c r="B5" s="41" t="s">
        <v>54</v>
      </c>
      <c r="C5" s="26" t="s">
        <v>20</v>
      </c>
      <c r="D5" s="27" t="s">
        <v>25</v>
      </c>
      <c r="E5" s="28" t="s">
        <v>1</v>
      </c>
      <c r="F5" s="26" t="s">
        <v>20</v>
      </c>
      <c r="G5" s="27" t="s">
        <v>25</v>
      </c>
      <c r="H5" s="28" t="s">
        <v>1</v>
      </c>
      <c r="I5" s="26" t="s">
        <v>20</v>
      </c>
      <c r="J5" s="27" t="s">
        <v>25</v>
      </c>
      <c r="K5" s="28" t="s">
        <v>1</v>
      </c>
      <c r="L5" s="26" t="s">
        <v>20</v>
      </c>
      <c r="M5" s="27" t="s">
        <v>25</v>
      </c>
      <c r="N5" s="28" t="s">
        <v>1</v>
      </c>
      <c r="O5" s="26" t="s">
        <v>20</v>
      </c>
      <c r="P5" s="27" t="s">
        <v>25</v>
      </c>
      <c r="Q5" s="28" t="s">
        <v>1</v>
      </c>
      <c r="R5" s="26" t="s">
        <v>20</v>
      </c>
      <c r="S5" s="27" t="s">
        <v>25</v>
      </c>
      <c r="T5" s="28" t="s">
        <v>1</v>
      </c>
      <c r="U5" s="26" t="s">
        <v>20</v>
      </c>
      <c r="V5" s="27" t="s">
        <v>25</v>
      </c>
      <c r="W5" s="28" t="s">
        <v>1</v>
      </c>
      <c r="X5" s="26" t="s">
        <v>20</v>
      </c>
      <c r="Y5" s="27" t="s">
        <v>25</v>
      </c>
      <c r="Z5" s="28" t="s">
        <v>1</v>
      </c>
      <c r="AA5" s="26" t="s">
        <v>20</v>
      </c>
      <c r="AB5" s="27" t="s">
        <v>25</v>
      </c>
      <c r="AC5" s="28" t="s">
        <v>1</v>
      </c>
      <c r="AD5" s="26" t="s">
        <v>20</v>
      </c>
      <c r="AE5" s="27" t="s">
        <v>25</v>
      </c>
      <c r="AF5" s="28" t="s">
        <v>1</v>
      </c>
      <c r="AG5" s="26" t="s">
        <v>20</v>
      </c>
      <c r="AH5" s="27" t="s">
        <v>25</v>
      </c>
      <c r="AI5" s="28" t="s">
        <v>1</v>
      </c>
      <c r="AJ5" s="26" t="s">
        <v>20</v>
      </c>
      <c r="AK5" s="27" t="s">
        <v>25</v>
      </c>
      <c r="AL5" s="28" t="s">
        <v>1</v>
      </c>
      <c r="AM5" s="26" t="s">
        <v>20</v>
      </c>
      <c r="AN5" s="27" t="s">
        <v>25</v>
      </c>
      <c r="AO5" s="28" t="s">
        <v>1</v>
      </c>
      <c r="AP5" s="26" t="s">
        <v>20</v>
      </c>
      <c r="AQ5" s="27" t="s">
        <v>25</v>
      </c>
      <c r="AR5" s="28" t="s">
        <v>1</v>
      </c>
      <c r="AS5" s="26" t="s">
        <v>20</v>
      </c>
      <c r="AT5" s="27" t="s">
        <v>25</v>
      </c>
      <c r="AU5" s="28" t="s">
        <v>1</v>
      </c>
      <c r="AV5" s="26" t="s">
        <v>20</v>
      </c>
      <c r="AW5" s="27" t="s">
        <v>25</v>
      </c>
      <c r="AX5" s="28" t="s">
        <v>1</v>
      </c>
      <c r="AY5" s="26" t="s">
        <v>20</v>
      </c>
      <c r="AZ5" s="27" t="s">
        <v>25</v>
      </c>
      <c r="BA5" s="28" t="s">
        <v>1</v>
      </c>
      <c r="BB5" s="26" t="s">
        <v>20</v>
      </c>
      <c r="BC5" s="27" t="s">
        <v>25</v>
      </c>
      <c r="BD5" s="28" t="s">
        <v>1</v>
      </c>
      <c r="BE5" s="26" t="s">
        <v>20</v>
      </c>
      <c r="BF5" s="27" t="s">
        <v>25</v>
      </c>
      <c r="BG5" s="28" t="s">
        <v>1</v>
      </c>
      <c r="BH5" s="26" t="s">
        <v>20</v>
      </c>
      <c r="BI5" s="27" t="s">
        <v>25</v>
      </c>
      <c r="BJ5" s="28" t="s">
        <v>1</v>
      </c>
      <c r="BK5" s="26" t="s">
        <v>20</v>
      </c>
      <c r="BL5" s="27" t="s">
        <v>25</v>
      </c>
      <c r="BM5" s="28" t="s">
        <v>1</v>
      </c>
      <c r="BN5" s="26" t="s">
        <v>20</v>
      </c>
      <c r="BO5" s="27" t="s">
        <v>25</v>
      </c>
      <c r="BP5" s="28" t="s">
        <v>1</v>
      </c>
      <c r="BQ5" s="26" t="s">
        <v>20</v>
      </c>
      <c r="BR5" s="27" t="s">
        <v>25</v>
      </c>
      <c r="BS5" s="28" t="s">
        <v>1</v>
      </c>
      <c r="BT5" s="26" t="s">
        <v>20</v>
      </c>
      <c r="BU5" s="27" t="s">
        <v>25</v>
      </c>
      <c r="BV5" s="28" t="s">
        <v>1</v>
      </c>
      <c r="BW5" s="26" t="s">
        <v>20</v>
      </c>
      <c r="BX5" s="27" t="s">
        <v>25</v>
      </c>
      <c r="BY5" s="28" t="s">
        <v>1</v>
      </c>
      <c r="BZ5" s="26" t="s">
        <v>20</v>
      </c>
      <c r="CA5" s="27" t="s">
        <v>25</v>
      </c>
      <c r="CB5" s="28" t="s">
        <v>1</v>
      </c>
      <c r="CC5" s="26" t="s">
        <v>20</v>
      </c>
      <c r="CD5" s="27" t="s">
        <v>25</v>
      </c>
      <c r="CE5" s="28" t="s">
        <v>1</v>
      </c>
      <c r="CF5" s="26" t="s">
        <v>20</v>
      </c>
      <c r="CG5" s="27" t="s">
        <v>25</v>
      </c>
      <c r="CH5" s="28" t="s">
        <v>1</v>
      </c>
      <c r="CI5" s="26" t="s">
        <v>20</v>
      </c>
      <c r="CJ5" s="27" t="s">
        <v>25</v>
      </c>
      <c r="CK5" s="28" t="s">
        <v>1</v>
      </c>
      <c r="CL5" s="26" t="s">
        <v>20</v>
      </c>
      <c r="CM5" s="27" t="s">
        <v>25</v>
      </c>
      <c r="CN5" s="28" t="s">
        <v>1</v>
      </c>
      <c r="CO5" s="26" t="s">
        <v>20</v>
      </c>
      <c r="CP5" s="27" t="s">
        <v>25</v>
      </c>
      <c r="CQ5" s="28" t="s">
        <v>1</v>
      </c>
      <c r="CR5" s="26" t="s">
        <v>20</v>
      </c>
      <c r="CS5" s="27" t="s">
        <v>25</v>
      </c>
      <c r="CT5" s="28" t="s">
        <v>1</v>
      </c>
      <c r="CU5" s="26" t="s">
        <v>20</v>
      </c>
      <c r="CV5" s="27" t="s">
        <v>25</v>
      </c>
      <c r="CW5" s="28" t="s">
        <v>1</v>
      </c>
      <c r="CX5" s="26" t="s">
        <v>20</v>
      </c>
      <c r="CY5" s="27" t="s">
        <v>25</v>
      </c>
      <c r="CZ5" s="28" t="s">
        <v>1</v>
      </c>
      <c r="DA5" s="26" t="s">
        <v>20</v>
      </c>
      <c r="DB5" s="27" t="s">
        <v>25</v>
      </c>
      <c r="DC5" s="28" t="s">
        <v>1</v>
      </c>
      <c r="DD5" s="26" t="s">
        <v>20</v>
      </c>
      <c r="DE5" s="27" t="s">
        <v>25</v>
      </c>
      <c r="DF5" s="28" t="s">
        <v>1</v>
      </c>
      <c r="DG5" s="26" t="s">
        <v>20</v>
      </c>
      <c r="DH5" s="27" t="s">
        <v>25</v>
      </c>
      <c r="DI5" s="28" t="s">
        <v>1</v>
      </c>
      <c r="DJ5" s="26" t="s">
        <v>20</v>
      </c>
      <c r="DK5" s="27" t="s">
        <v>25</v>
      </c>
      <c r="DL5" s="28" t="s">
        <v>1</v>
      </c>
      <c r="DM5" s="26" t="s">
        <v>20</v>
      </c>
      <c r="DN5" s="27" t="s">
        <v>25</v>
      </c>
      <c r="DO5" s="28" t="s">
        <v>1</v>
      </c>
      <c r="DP5" s="26" t="s">
        <v>20</v>
      </c>
      <c r="DQ5" s="27" t="s">
        <v>25</v>
      </c>
      <c r="DR5" s="28" t="s">
        <v>1</v>
      </c>
      <c r="DS5" s="26" t="s">
        <v>20</v>
      </c>
      <c r="DT5" s="27" t="s">
        <v>25</v>
      </c>
      <c r="DU5" s="28" t="s">
        <v>1</v>
      </c>
      <c r="DV5" s="26" t="s">
        <v>16</v>
      </c>
      <c r="DW5" s="28" t="s">
        <v>19</v>
      </c>
    </row>
    <row r="6" spans="1:128" x14ac:dyDescent="0.3">
      <c r="A6" s="42">
        <v>2017</v>
      </c>
      <c r="B6" s="43" t="s">
        <v>2</v>
      </c>
      <c r="C6" s="24">
        <v>0</v>
      </c>
      <c r="D6" s="23">
        <v>0</v>
      </c>
      <c r="E6" s="25">
        <f t="shared" ref="E6:E17" si="0">IF(C6=0,0,D6/C6*1000)</f>
        <v>0</v>
      </c>
      <c r="F6" s="24">
        <v>0</v>
      </c>
      <c r="G6" s="23">
        <v>0</v>
      </c>
      <c r="H6" s="25">
        <f t="shared" ref="H6:H17" si="1">IF(F6=0,0,G6/F6*1000)</f>
        <v>0</v>
      </c>
      <c r="I6" s="24">
        <v>0</v>
      </c>
      <c r="J6" s="23">
        <v>0</v>
      </c>
      <c r="K6" s="25">
        <f t="shared" ref="K6:K17" si="2">IF(I6=0,0,J6/I6*1000)</f>
        <v>0</v>
      </c>
      <c r="L6" s="24">
        <v>0</v>
      </c>
      <c r="M6" s="23">
        <v>0</v>
      </c>
      <c r="N6" s="25">
        <f t="shared" ref="N6:N17" si="3">IF(L6=0,0,M6/L6*1000)</f>
        <v>0</v>
      </c>
      <c r="O6" s="24">
        <v>0</v>
      </c>
      <c r="P6" s="23">
        <v>0</v>
      </c>
      <c r="Q6" s="25">
        <v>0</v>
      </c>
      <c r="R6" s="24">
        <v>9.4E-2</v>
      </c>
      <c r="S6" s="23">
        <v>4.8499999999999996</v>
      </c>
      <c r="T6" s="25">
        <f t="shared" ref="T6:T13" si="4">S6/R6*1000</f>
        <v>51595.744680851065</v>
      </c>
      <c r="U6" s="24">
        <v>0</v>
      </c>
      <c r="V6" s="23">
        <v>0</v>
      </c>
      <c r="W6" s="25">
        <f t="shared" ref="W6:W17" si="5">IF(U6=0,0,V6/U6*1000)</f>
        <v>0</v>
      </c>
      <c r="X6" s="24">
        <v>0</v>
      </c>
      <c r="Y6" s="23">
        <v>0</v>
      </c>
      <c r="Z6" s="25">
        <v>0</v>
      </c>
      <c r="AA6" s="24">
        <v>0</v>
      </c>
      <c r="AB6" s="23">
        <v>0</v>
      </c>
      <c r="AC6" s="25">
        <v>0</v>
      </c>
      <c r="AD6" s="24">
        <v>0</v>
      </c>
      <c r="AE6" s="23">
        <v>0</v>
      </c>
      <c r="AF6" s="25">
        <v>0</v>
      </c>
      <c r="AG6" s="24">
        <v>0</v>
      </c>
      <c r="AH6" s="23">
        <v>0</v>
      </c>
      <c r="AI6" s="25">
        <v>0</v>
      </c>
      <c r="AJ6" s="24">
        <v>0</v>
      </c>
      <c r="AK6" s="23">
        <v>0</v>
      </c>
      <c r="AL6" s="25">
        <v>0</v>
      </c>
      <c r="AM6" s="24">
        <v>0</v>
      </c>
      <c r="AN6" s="23">
        <v>0</v>
      </c>
      <c r="AO6" s="25">
        <v>0</v>
      </c>
      <c r="AP6" s="24">
        <v>0</v>
      </c>
      <c r="AQ6" s="23">
        <v>0</v>
      </c>
      <c r="AR6" s="25">
        <v>0</v>
      </c>
      <c r="AS6" s="24">
        <v>0</v>
      </c>
      <c r="AT6" s="23">
        <v>0</v>
      </c>
      <c r="AU6" s="25">
        <v>0</v>
      </c>
      <c r="AV6" s="24">
        <v>0</v>
      </c>
      <c r="AW6" s="23">
        <v>0</v>
      </c>
      <c r="AX6" s="25">
        <f t="shared" ref="AX6:AX17" si="6">IF(AV6=0,0,AW6/AV6*1000)</f>
        <v>0</v>
      </c>
      <c r="AY6" s="24">
        <v>0</v>
      </c>
      <c r="AZ6" s="23">
        <v>0</v>
      </c>
      <c r="BA6" s="25">
        <v>0</v>
      </c>
      <c r="BB6" s="24">
        <v>0</v>
      </c>
      <c r="BC6" s="23">
        <v>0</v>
      </c>
      <c r="BD6" s="25">
        <v>0</v>
      </c>
      <c r="BE6" s="24">
        <v>5.6550000000000002</v>
      </c>
      <c r="BF6" s="23">
        <v>109.76</v>
      </c>
      <c r="BG6" s="25">
        <f t="shared" ref="BG6:BG13" si="7">BF6/BE6*1000</f>
        <v>19409.372236958443</v>
      </c>
      <c r="BH6" s="6">
        <v>0</v>
      </c>
      <c r="BI6" s="5">
        <v>0</v>
      </c>
      <c r="BJ6" s="8">
        <v>0</v>
      </c>
      <c r="BK6" s="6">
        <v>0</v>
      </c>
      <c r="BL6" s="5">
        <v>0</v>
      </c>
      <c r="BM6" s="8">
        <f t="shared" ref="BM6:BM17" si="8">IF(BK6=0,0,BL6/BK6*1000)</f>
        <v>0</v>
      </c>
      <c r="BN6" s="24">
        <v>0</v>
      </c>
      <c r="BO6" s="23">
        <v>0</v>
      </c>
      <c r="BP6" s="25">
        <v>0</v>
      </c>
      <c r="BQ6" s="24">
        <v>0</v>
      </c>
      <c r="BR6" s="23">
        <v>0</v>
      </c>
      <c r="BS6" s="25">
        <f t="shared" ref="BS6:BS17" si="9">IF(BQ6=0,0,BR6/BQ6*1000)</f>
        <v>0</v>
      </c>
      <c r="BT6" s="24">
        <v>0</v>
      </c>
      <c r="BU6" s="23">
        <v>0</v>
      </c>
      <c r="BV6" s="25">
        <v>0</v>
      </c>
      <c r="BW6" s="24">
        <v>0</v>
      </c>
      <c r="BX6" s="23">
        <v>0</v>
      </c>
      <c r="BY6" s="25">
        <v>0</v>
      </c>
      <c r="BZ6" s="24">
        <v>0</v>
      </c>
      <c r="CA6" s="23">
        <v>0</v>
      </c>
      <c r="CB6" s="25">
        <v>0</v>
      </c>
      <c r="CC6" s="24">
        <v>0</v>
      </c>
      <c r="CD6" s="23">
        <v>0</v>
      </c>
      <c r="CE6" s="25">
        <f t="shared" ref="CE6:CE17" si="10">IF(CC6=0,0,CD6/CC6*1000)</f>
        <v>0</v>
      </c>
      <c r="CF6" s="24">
        <v>0</v>
      </c>
      <c r="CG6" s="23">
        <v>0</v>
      </c>
      <c r="CH6" s="25">
        <v>0</v>
      </c>
      <c r="CI6" s="24">
        <v>0</v>
      </c>
      <c r="CJ6" s="23">
        <v>0</v>
      </c>
      <c r="CK6" s="25">
        <v>0</v>
      </c>
      <c r="CL6" s="24">
        <v>0</v>
      </c>
      <c r="CM6" s="23">
        <v>0</v>
      </c>
      <c r="CN6" s="25">
        <f t="shared" ref="CN6:CN17" si="11">IF(CL6=0,0,CM6/CL6*1000)</f>
        <v>0</v>
      </c>
      <c r="CO6" s="24">
        <v>0</v>
      </c>
      <c r="CP6" s="23">
        <v>0</v>
      </c>
      <c r="CQ6" s="25">
        <f t="shared" ref="CQ6:CQ17" si="12">IF(CO6=0,0,CP6/CO6*1000)</f>
        <v>0</v>
      </c>
      <c r="CR6" s="24">
        <v>0</v>
      </c>
      <c r="CS6" s="23">
        <v>0</v>
      </c>
      <c r="CT6" s="25">
        <f t="shared" ref="CT6:CT17" si="13">IF(CR6=0,0,CS6/CR6*1000)</f>
        <v>0</v>
      </c>
      <c r="CU6" s="24">
        <v>0</v>
      </c>
      <c r="CV6" s="23">
        <v>0</v>
      </c>
      <c r="CW6" s="25">
        <v>0</v>
      </c>
      <c r="CX6" s="24">
        <v>0</v>
      </c>
      <c r="CY6" s="23">
        <v>0</v>
      </c>
      <c r="CZ6" s="25">
        <v>0</v>
      </c>
      <c r="DA6" s="24">
        <v>0</v>
      </c>
      <c r="DB6" s="23">
        <v>0</v>
      </c>
      <c r="DC6" s="25">
        <v>0</v>
      </c>
      <c r="DD6" s="24">
        <v>0</v>
      </c>
      <c r="DE6" s="23">
        <v>0</v>
      </c>
      <c r="DF6" s="25">
        <v>0</v>
      </c>
      <c r="DG6" s="24">
        <v>0</v>
      </c>
      <c r="DH6" s="23">
        <v>0</v>
      </c>
      <c r="DI6" s="25">
        <v>0</v>
      </c>
      <c r="DJ6" s="24">
        <v>0</v>
      </c>
      <c r="DK6" s="23">
        <v>0</v>
      </c>
      <c r="DL6" s="25">
        <v>0</v>
      </c>
      <c r="DM6" s="6">
        <v>0</v>
      </c>
      <c r="DN6" s="5">
        <v>0</v>
      </c>
      <c r="DO6" s="8">
        <v>0</v>
      </c>
      <c r="DP6" s="24">
        <v>0</v>
      </c>
      <c r="DQ6" s="23">
        <v>0</v>
      </c>
      <c r="DR6" s="25">
        <v>0</v>
      </c>
      <c r="DS6" s="24">
        <v>0</v>
      </c>
      <c r="DT6" s="23">
        <v>0</v>
      </c>
      <c r="DU6" s="25">
        <v>0</v>
      </c>
      <c r="DV6" s="34">
        <f t="shared" ref="DV6:DV31" si="14">C6+I6+X6+AP6+AS6+BB6+BE6+BN6+R6+DG6+DP6+DS6+AG6+DD6+AM6+CF6+DA6+O6+DJ6+CI6+BZ6+L6</f>
        <v>5.7490000000000006</v>
      </c>
      <c r="DW6" s="25">
        <f t="shared" ref="DW6:DW31" si="15">D6+J6+Y6+AQ6+AT6+BC6+BF6+BO6+S6+DH6+DQ6+DT6+AH6+DE6+AN6+CG6+DB6+P6+DK6+CJ6</f>
        <v>114.61</v>
      </c>
    </row>
    <row r="7" spans="1:128" ht="15" customHeight="1" x14ac:dyDescent="0.3">
      <c r="A7" s="44">
        <v>2017</v>
      </c>
      <c r="B7" s="45" t="s">
        <v>3</v>
      </c>
      <c r="C7" s="6">
        <v>0</v>
      </c>
      <c r="D7" s="5">
        <v>0</v>
      </c>
      <c r="E7" s="8">
        <f t="shared" si="0"/>
        <v>0</v>
      </c>
      <c r="F7" s="6">
        <v>0</v>
      </c>
      <c r="G7" s="5">
        <v>0</v>
      </c>
      <c r="H7" s="8">
        <f t="shared" si="1"/>
        <v>0</v>
      </c>
      <c r="I7" s="6">
        <v>0</v>
      </c>
      <c r="J7" s="5">
        <v>0</v>
      </c>
      <c r="K7" s="8">
        <f t="shared" si="2"/>
        <v>0</v>
      </c>
      <c r="L7" s="6">
        <v>0</v>
      </c>
      <c r="M7" s="5">
        <v>0</v>
      </c>
      <c r="N7" s="8">
        <f t="shared" si="3"/>
        <v>0</v>
      </c>
      <c r="O7" s="6">
        <v>0</v>
      </c>
      <c r="P7" s="5">
        <v>0</v>
      </c>
      <c r="Q7" s="8">
        <v>0</v>
      </c>
      <c r="R7" s="6">
        <v>85.033000000000001</v>
      </c>
      <c r="S7" s="5">
        <v>1127.3599999999999</v>
      </c>
      <c r="T7" s="8">
        <f t="shared" si="4"/>
        <v>13257.91163430668</v>
      </c>
      <c r="U7" s="6">
        <v>0</v>
      </c>
      <c r="V7" s="5">
        <v>0</v>
      </c>
      <c r="W7" s="8">
        <f t="shared" si="5"/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0.08</v>
      </c>
      <c r="AQ7" s="5">
        <v>2.12</v>
      </c>
      <c r="AR7" s="8">
        <f t="shared" ref="AR7:AR9" si="16">AQ7/AP7*1000</f>
        <v>26500</v>
      </c>
      <c r="AS7" s="6">
        <v>1.07</v>
      </c>
      <c r="AT7" s="5">
        <v>18.84</v>
      </c>
      <c r="AU7" s="8">
        <f t="shared" ref="AU7" si="17">AT7/AS7*1000</f>
        <v>17607.47663551402</v>
      </c>
      <c r="AV7" s="6">
        <v>0</v>
      </c>
      <c r="AW7" s="5">
        <v>0</v>
      </c>
      <c r="AX7" s="8">
        <f t="shared" si="6"/>
        <v>0</v>
      </c>
      <c r="AY7" s="6">
        <v>6.6</v>
      </c>
      <c r="AZ7" s="5">
        <v>129.53</v>
      </c>
      <c r="BA7" s="8">
        <f t="shared" ref="BA7:BA12" si="18">AZ7/AY7*1000</f>
        <v>19625.75757575758</v>
      </c>
      <c r="BB7" s="6">
        <v>6.6</v>
      </c>
      <c r="BC7" s="5">
        <v>129.53</v>
      </c>
      <c r="BD7" s="8">
        <f t="shared" ref="BD7:BD12" si="19">BC7/BB7*1000</f>
        <v>19625.75757575758</v>
      </c>
      <c r="BE7" s="6">
        <v>17</v>
      </c>
      <c r="BF7" s="5">
        <v>290.77</v>
      </c>
      <c r="BG7" s="8">
        <f t="shared" si="7"/>
        <v>17104.117647058822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f t="shared" si="8"/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f t="shared" si="9"/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f t="shared" si="10"/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f t="shared" si="11"/>
        <v>0</v>
      </c>
      <c r="CO7" s="6">
        <v>0</v>
      </c>
      <c r="CP7" s="5">
        <v>0</v>
      </c>
      <c r="CQ7" s="8">
        <f t="shared" si="12"/>
        <v>0</v>
      </c>
      <c r="CR7" s="6">
        <v>0</v>
      </c>
      <c r="CS7" s="5">
        <v>0</v>
      </c>
      <c r="CT7" s="8">
        <f t="shared" si="13"/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0.05</v>
      </c>
      <c r="DT7" s="5">
        <v>3.6</v>
      </c>
      <c r="DU7" s="8">
        <f t="shared" ref="DU7" si="20">DT7/DS7*1000</f>
        <v>72000</v>
      </c>
      <c r="DV7" s="9">
        <f t="shared" si="14"/>
        <v>109.833</v>
      </c>
      <c r="DW7" s="8">
        <f t="shared" si="15"/>
        <v>1572.2199999999998</v>
      </c>
    </row>
    <row r="8" spans="1:128" ht="15" customHeight="1" x14ac:dyDescent="0.3">
      <c r="A8" s="44">
        <v>2017</v>
      </c>
      <c r="B8" s="45" t="s">
        <v>4</v>
      </c>
      <c r="C8" s="6">
        <v>0</v>
      </c>
      <c r="D8" s="5">
        <v>0</v>
      </c>
      <c r="E8" s="8">
        <f t="shared" si="0"/>
        <v>0</v>
      </c>
      <c r="F8" s="6">
        <v>0</v>
      </c>
      <c r="G8" s="5">
        <v>0</v>
      </c>
      <c r="H8" s="8">
        <f t="shared" si="1"/>
        <v>0</v>
      </c>
      <c r="I8" s="6">
        <v>0</v>
      </c>
      <c r="J8" s="5">
        <v>0</v>
      </c>
      <c r="K8" s="8">
        <f t="shared" si="2"/>
        <v>0</v>
      </c>
      <c r="L8" s="6">
        <v>0</v>
      </c>
      <c r="M8" s="5">
        <v>0</v>
      </c>
      <c r="N8" s="8">
        <f t="shared" si="3"/>
        <v>0</v>
      </c>
      <c r="O8" s="6">
        <v>0</v>
      </c>
      <c r="P8" s="5">
        <v>0</v>
      </c>
      <c r="Q8" s="8">
        <v>0</v>
      </c>
      <c r="R8" s="6">
        <v>6.3E-2</v>
      </c>
      <c r="S8" s="5">
        <v>3.68</v>
      </c>
      <c r="T8" s="8">
        <f t="shared" si="4"/>
        <v>58412.698412698417</v>
      </c>
      <c r="U8" s="6">
        <v>0</v>
      </c>
      <c r="V8" s="5">
        <v>0</v>
      </c>
      <c r="W8" s="8">
        <f t="shared" si="5"/>
        <v>0</v>
      </c>
      <c r="X8" s="6">
        <v>0.35</v>
      </c>
      <c r="Y8" s="5">
        <v>6.49</v>
      </c>
      <c r="Z8" s="8">
        <f t="shared" ref="Z8" si="21">Y8/X8*1000</f>
        <v>18542.857142857145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0.04</v>
      </c>
      <c r="AQ8" s="5">
        <v>11.35</v>
      </c>
      <c r="AR8" s="8">
        <f t="shared" si="16"/>
        <v>283750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f t="shared" si="6"/>
        <v>0</v>
      </c>
      <c r="AY8" s="6">
        <v>47.997999999999998</v>
      </c>
      <c r="AZ8" s="5">
        <v>894.35</v>
      </c>
      <c r="BA8" s="8">
        <f t="shared" si="18"/>
        <v>18633.068044501855</v>
      </c>
      <c r="BB8" s="6">
        <v>47.997999999999998</v>
      </c>
      <c r="BC8" s="5">
        <v>894.35</v>
      </c>
      <c r="BD8" s="8">
        <f t="shared" si="19"/>
        <v>18633.068044501855</v>
      </c>
      <c r="BE8" s="6">
        <v>17.413</v>
      </c>
      <c r="BF8" s="5">
        <v>295.12</v>
      </c>
      <c r="BG8" s="8">
        <f t="shared" si="7"/>
        <v>16948.257049330958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f t="shared" si="8"/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f t="shared" si="9"/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f t="shared" si="10"/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f t="shared" si="11"/>
        <v>0</v>
      </c>
      <c r="CO8" s="6">
        <v>0</v>
      </c>
      <c r="CP8" s="5">
        <v>0</v>
      </c>
      <c r="CQ8" s="8">
        <f t="shared" si="12"/>
        <v>0</v>
      </c>
      <c r="CR8" s="6">
        <v>0</v>
      </c>
      <c r="CS8" s="5">
        <v>0</v>
      </c>
      <c r="CT8" s="8">
        <f t="shared" si="13"/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9">
        <f t="shared" si="14"/>
        <v>65.864000000000004</v>
      </c>
      <c r="DW8" s="8">
        <f t="shared" si="15"/>
        <v>1210.99</v>
      </c>
    </row>
    <row r="9" spans="1:128" ht="15" customHeight="1" x14ac:dyDescent="0.3">
      <c r="A9" s="44">
        <v>2017</v>
      </c>
      <c r="B9" s="45" t="s">
        <v>5</v>
      </c>
      <c r="C9" s="6">
        <v>0</v>
      </c>
      <c r="D9" s="5">
        <v>0</v>
      </c>
      <c r="E9" s="8">
        <f t="shared" si="0"/>
        <v>0</v>
      </c>
      <c r="F9" s="6">
        <v>0</v>
      </c>
      <c r="G9" s="5">
        <v>0</v>
      </c>
      <c r="H9" s="8">
        <f t="shared" si="1"/>
        <v>0</v>
      </c>
      <c r="I9" s="6">
        <v>0</v>
      </c>
      <c r="J9" s="5">
        <v>0</v>
      </c>
      <c r="K9" s="8">
        <f t="shared" si="2"/>
        <v>0</v>
      </c>
      <c r="L9" s="6">
        <v>0</v>
      </c>
      <c r="M9" s="5">
        <v>0</v>
      </c>
      <c r="N9" s="8">
        <f t="shared" si="3"/>
        <v>0</v>
      </c>
      <c r="O9" s="6">
        <v>0</v>
      </c>
      <c r="P9" s="5">
        <v>0</v>
      </c>
      <c r="Q9" s="8">
        <v>0</v>
      </c>
      <c r="R9" s="6">
        <v>7.8E-2</v>
      </c>
      <c r="S9" s="5">
        <v>3.41</v>
      </c>
      <c r="T9" s="8">
        <f t="shared" si="4"/>
        <v>43717.948717948726</v>
      </c>
      <c r="U9" s="6">
        <v>0</v>
      </c>
      <c r="V9" s="5">
        <v>0</v>
      </c>
      <c r="W9" s="8">
        <f t="shared" si="5"/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10.788</v>
      </c>
      <c r="AQ9" s="5">
        <v>217.68</v>
      </c>
      <c r="AR9" s="8">
        <f t="shared" si="16"/>
        <v>20177.975528364852</v>
      </c>
      <c r="AS9" s="6">
        <v>0.03</v>
      </c>
      <c r="AT9" s="5">
        <v>2.4</v>
      </c>
      <c r="AU9" s="8">
        <f t="shared" ref="AU9" si="22">AT9/AS9*1000</f>
        <v>80000</v>
      </c>
      <c r="AV9" s="6">
        <v>0</v>
      </c>
      <c r="AW9" s="5">
        <v>0</v>
      </c>
      <c r="AX9" s="8">
        <f t="shared" si="6"/>
        <v>0</v>
      </c>
      <c r="AY9" s="6">
        <v>23.170999999999999</v>
      </c>
      <c r="AZ9" s="5">
        <v>513.04</v>
      </c>
      <c r="BA9" s="8">
        <f t="shared" si="18"/>
        <v>22141.469940874369</v>
      </c>
      <c r="BB9" s="6">
        <v>23.170999999999999</v>
      </c>
      <c r="BC9" s="5">
        <v>513.04</v>
      </c>
      <c r="BD9" s="8">
        <f t="shared" si="19"/>
        <v>22141.469940874369</v>
      </c>
      <c r="BE9" s="6">
        <v>10.99</v>
      </c>
      <c r="BF9" s="5">
        <v>224.84</v>
      </c>
      <c r="BG9" s="8">
        <f t="shared" si="7"/>
        <v>20458.598726114651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f t="shared" si="8"/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f t="shared" si="9"/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f t="shared" si="10"/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f t="shared" si="11"/>
        <v>0</v>
      </c>
      <c r="CO9" s="6">
        <v>0</v>
      </c>
      <c r="CP9" s="5">
        <v>0</v>
      </c>
      <c r="CQ9" s="8">
        <f t="shared" si="12"/>
        <v>0</v>
      </c>
      <c r="CR9" s="6">
        <v>0</v>
      </c>
      <c r="CS9" s="5">
        <v>0</v>
      </c>
      <c r="CT9" s="8">
        <f t="shared" si="13"/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540.41</v>
      </c>
      <c r="DT9" s="5">
        <v>6049.93</v>
      </c>
      <c r="DU9" s="8">
        <f t="shared" ref="DU9" si="23">DT9/DS9*1000</f>
        <v>11195.074110397663</v>
      </c>
      <c r="DV9" s="9">
        <f t="shared" si="14"/>
        <v>585.46699999999998</v>
      </c>
      <c r="DW9" s="8">
        <f t="shared" si="15"/>
        <v>7011.3</v>
      </c>
    </row>
    <row r="10" spans="1:128" ht="15" customHeight="1" x14ac:dyDescent="0.3">
      <c r="A10" s="44">
        <v>2017</v>
      </c>
      <c r="B10" s="45" t="s">
        <v>6</v>
      </c>
      <c r="C10" s="6">
        <v>0</v>
      </c>
      <c r="D10" s="5">
        <v>0</v>
      </c>
      <c r="E10" s="8">
        <f t="shared" si="0"/>
        <v>0</v>
      </c>
      <c r="F10" s="6">
        <v>0</v>
      </c>
      <c r="G10" s="5">
        <v>0</v>
      </c>
      <c r="H10" s="8">
        <f t="shared" si="1"/>
        <v>0</v>
      </c>
      <c r="I10" s="6">
        <v>0</v>
      </c>
      <c r="J10" s="5">
        <v>0</v>
      </c>
      <c r="K10" s="8">
        <f t="shared" si="2"/>
        <v>0</v>
      </c>
      <c r="L10" s="6">
        <v>0</v>
      </c>
      <c r="M10" s="5">
        <v>0</v>
      </c>
      <c r="N10" s="8">
        <f t="shared" si="3"/>
        <v>0</v>
      </c>
      <c r="O10" s="6">
        <v>0</v>
      </c>
      <c r="P10" s="5">
        <v>0</v>
      </c>
      <c r="Q10" s="8">
        <v>0</v>
      </c>
      <c r="R10" s="6">
        <v>9.0999999999999998E-2</v>
      </c>
      <c r="S10" s="5">
        <v>3.84</v>
      </c>
      <c r="T10" s="8">
        <f t="shared" si="4"/>
        <v>42197.802197802201</v>
      </c>
      <c r="U10" s="6">
        <v>0</v>
      </c>
      <c r="V10" s="5">
        <v>0</v>
      </c>
      <c r="W10" s="8">
        <f t="shared" si="5"/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f t="shared" si="6"/>
        <v>0</v>
      </c>
      <c r="AY10" s="6">
        <v>12.29</v>
      </c>
      <c r="AZ10" s="5">
        <v>311.12</v>
      </c>
      <c r="BA10" s="8">
        <f t="shared" si="18"/>
        <v>25314.890154597237</v>
      </c>
      <c r="BB10" s="6">
        <v>12.29</v>
      </c>
      <c r="BC10" s="5">
        <v>311.12</v>
      </c>
      <c r="BD10" s="8">
        <f t="shared" si="19"/>
        <v>25314.890154597237</v>
      </c>
      <c r="BE10" s="6">
        <v>0.79900000000000004</v>
      </c>
      <c r="BF10" s="5">
        <v>47.05</v>
      </c>
      <c r="BG10" s="8">
        <f t="shared" si="7"/>
        <v>58886.107634543172</v>
      </c>
      <c r="BH10" s="6">
        <v>0</v>
      </c>
      <c r="BI10" s="5">
        <v>0</v>
      </c>
      <c r="BJ10" s="8">
        <f t="shared" ref="BJ10:BJ17" si="24">IF(BH10=0,0,BI10/BH10*1000)</f>
        <v>0</v>
      </c>
      <c r="BK10" s="6">
        <v>0</v>
      </c>
      <c r="BL10" s="5">
        <v>0</v>
      </c>
      <c r="BM10" s="8">
        <f t="shared" si="8"/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f t="shared" si="9"/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f t="shared" si="10"/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f t="shared" si="11"/>
        <v>0</v>
      </c>
      <c r="CO10" s="6">
        <v>0</v>
      </c>
      <c r="CP10" s="5">
        <v>0</v>
      </c>
      <c r="CQ10" s="8">
        <f t="shared" si="12"/>
        <v>0</v>
      </c>
      <c r="CR10" s="6">
        <v>0</v>
      </c>
      <c r="CS10" s="5">
        <v>0</v>
      </c>
      <c r="CT10" s="8">
        <f t="shared" si="13"/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2.25</v>
      </c>
      <c r="DQ10" s="5">
        <v>42.18</v>
      </c>
      <c r="DR10" s="8">
        <f t="shared" ref="DR10:DR11" si="25">DQ10/DP10*1000</f>
        <v>18746.666666666668</v>
      </c>
      <c r="DS10" s="6">
        <v>0</v>
      </c>
      <c r="DT10" s="5">
        <v>0</v>
      </c>
      <c r="DU10" s="8">
        <v>0</v>
      </c>
      <c r="DV10" s="9">
        <f t="shared" si="14"/>
        <v>15.429999999999998</v>
      </c>
      <c r="DW10" s="8">
        <f t="shared" si="15"/>
        <v>404.19</v>
      </c>
    </row>
    <row r="11" spans="1:128" ht="15" customHeight="1" x14ac:dyDescent="0.3">
      <c r="A11" s="44">
        <v>2017</v>
      </c>
      <c r="B11" s="45" t="s">
        <v>7</v>
      </c>
      <c r="C11" s="6">
        <v>0</v>
      </c>
      <c r="D11" s="5">
        <v>0</v>
      </c>
      <c r="E11" s="8">
        <f t="shared" si="0"/>
        <v>0</v>
      </c>
      <c r="F11" s="6">
        <v>0</v>
      </c>
      <c r="G11" s="5">
        <v>0</v>
      </c>
      <c r="H11" s="8">
        <f t="shared" si="1"/>
        <v>0</v>
      </c>
      <c r="I11" s="6">
        <v>0</v>
      </c>
      <c r="J11" s="5">
        <v>0</v>
      </c>
      <c r="K11" s="8">
        <f t="shared" si="2"/>
        <v>0</v>
      </c>
      <c r="L11" s="6">
        <v>0</v>
      </c>
      <c r="M11" s="5">
        <v>0</v>
      </c>
      <c r="N11" s="8">
        <f t="shared" si="3"/>
        <v>0</v>
      </c>
      <c r="O11" s="6">
        <v>0</v>
      </c>
      <c r="P11" s="5">
        <v>0</v>
      </c>
      <c r="Q11" s="8">
        <v>0</v>
      </c>
      <c r="R11" s="6">
        <v>7.2999999999999995E-2</v>
      </c>
      <c r="S11" s="5">
        <v>3.78</v>
      </c>
      <c r="T11" s="8">
        <f t="shared" si="4"/>
        <v>51780.821917808222</v>
      </c>
      <c r="U11" s="6">
        <v>0</v>
      </c>
      <c r="V11" s="5">
        <v>0</v>
      </c>
      <c r="W11" s="8">
        <f t="shared" si="5"/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1.75</v>
      </c>
      <c r="AT11" s="5">
        <v>89.98</v>
      </c>
      <c r="AU11" s="8">
        <f t="shared" ref="AU11:AU17" si="26">AT11/AS11*1000</f>
        <v>51417.142857142855</v>
      </c>
      <c r="AV11" s="6">
        <v>0</v>
      </c>
      <c r="AW11" s="5">
        <v>0</v>
      </c>
      <c r="AX11" s="8">
        <f t="shared" si="6"/>
        <v>0</v>
      </c>
      <c r="AY11" s="6">
        <v>0.03</v>
      </c>
      <c r="AZ11" s="5">
        <v>0.57999999999999996</v>
      </c>
      <c r="BA11" s="8">
        <f t="shared" si="18"/>
        <v>19333.333333333332</v>
      </c>
      <c r="BB11" s="6">
        <v>0.03</v>
      </c>
      <c r="BC11" s="5">
        <v>0.57999999999999996</v>
      </c>
      <c r="BD11" s="8">
        <f t="shared" si="19"/>
        <v>19333.333333333332</v>
      </c>
      <c r="BE11" s="6">
        <v>66.566000000000003</v>
      </c>
      <c r="BF11" s="5">
        <v>232.79</v>
      </c>
      <c r="BG11" s="8">
        <f t="shared" si="7"/>
        <v>3497.1306673076342</v>
      </c>
      <c r="BH11" s="6">
        <v>0</v>
      </c>
      <c r="BI11" s="5">
        <v>0</v>
      </c>
      <c r="BJ11" s="8">
        <f t="shared" si="24"/>
        <v>0</v>
      </c>
      <c r="BK11" s="6">
        <v>0</v>
      </c>
      <c r="BL11" s="5">
        <v>0</v>
      </c>
      <c r="BM11" s="8">
        <f t="shared" si="8"/>
        <v>0</v>
      </c>
      <c r="BN11" s="6">
        <v>1.7000000000000001E-2</v>
      </c>
      <c r="BO11" s="5">
        <v>1.91</v>
      </c>
      <c r="BP11" s="8">
        <f t="shared" ref="BP11" si="27">BO11/BN11*1000</f>
        <v>112352.94117647057</v>
      </c>
      <c r="BQ11" s="6">
        <v>0</v>
      </c>
      <c r="BR11" s="5">
        <v>0</v>
      </c>
      <c r="BS11" s="8">
        <f t="shared" si="9"/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f t="shared" si="10"/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f t="shared" si="11"/>
        <v>0</v>
      </c>
      <c r="CO11" s="6">
        <v>0</v>
      </c>
      <c r="CP11" s="5">
        <v>0</v>
      </c>
      <c r="CQ11" s="8">
        <f t="shared" si="12"/>
        <v>0</v>
      </c>
      <c r="CR11" s="6">
        <v>0</v>
      </c>
      <c r="CS11" s="5">
        <v>0</v>
      </c>
      <c r="CT11" s="8">
        <f t="shared" si="13"/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63.14</v>
      </c>
      <c r="DQ11" s="5">
        <v>799.98</v>
      </c>
      <c r="DR11" s="8">
        <f t="shared" si="25"/>
        <v>12669.939816281279</v>
      </c>
      <c r="DS11" s="6">
        <v>0</v>
      </c>
      <c r="DT11" s="5">
        <v>0</v>
      </c>
      <c r="DU11" s="8">
        <v>0</v>
      </c>
      <c r="DV11" s="9">
        <f t="shared" si="14"/>
        <v>131.57599999999999</v>
      </c>
      <c r="DW11" s="8">
        <f t="shared" si="15"/>
        <v>1129.02</v>
      </c>
    </row>
    <row r="12" spans="1:128" ht="15" customHeight="1" x14ac:dyDescent="0.3">
      <c r="A12" s="44">
        <v>2017</v>
      </c>
      <c r="B12" s="45" t="s">
        <v>8</v>
      </c>
      <c r="C12" s="6">
        <v>0</v>
      </c>
      <c r="D12" s="5">
        <v>0</v>
      </c>
      <c r="E12" s="8">
        <f t="shared" si="0"/>
        <v>0</v>
      </c>
      <c r="F12" s="6">
        <v>0</v>
      </c>
      <c r="G12" s="5">
        <v>0</v>
      </c>
      <c r="H12" s="8">
        <f t="shared" si="1"/>
        <v>0</v>
      </c>
      <c r="I12" s="6">
        <v>0</v>
      </c>
      <c r="J12" s="5">
        <v>0</v>
      </c>
      <c r="K12" s="8">
        <f t="shared" si="2"/>
        <v>0</v>
      </c>
      <c r="L12" s="6">
        <v>0</v>
      </c>
      <c r="M12" s="5">
        <v>0</v>
      </c>
      <c r="N12" s="8">
        <f t="shared" si="3"/>
        <v>0</v>
      </c>
      <c r="O12" s="6">
        <v>0</v>
      </c>
      <c r="P12" s="5">
        <v>0</v>
      </c>
      <c r="Q12" s="8">
        <v>0</v>
      </c>
      <c r="R12" s="6">
        <v>0.27700000000000002</v>
      </c>
      <c r="S12" s="5">
        <v>8.34</v>
      </c>
      <c r="T12" s="8">
        <f t="shared" si="4"/>
        <v>30108.303249097469</v>
      </c>
      <c r="U12" s="6">
        <v>0</v>
      </c>
      <c r="V12" s="5">
        <v>0</v>
      </c>
      <c r="W12" s="8">
        <f t="shared" si="5"/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103.92</v>
      </c>
      <c r="AT12" s="5">
        <v>1333.2</v>
      </c>
      <c r="AU12" s="8">
        <f t="shared" si="26"/>
        <v>12829.099307159353</v>
      </c>
      <c r="AV12" s="6">
        <v>0</v>
      </c>
      <c r="AW12" s="5">
        <v>0</v>
      </c>
      <c r="AX12" s="8">
        <f t="shared" si="6"/>
        <v>0</v>
      </c>
      <c r="AY12" s="6">
        <v>0.16</v>
      </c>
      <c r="AZ12" s="5">
        <v>1.66</v>
      </c>
      <c r="BA12" s="8">
        <f t="shared" si="18"/>
        <v>10375</v>
      </c>
      <c r="BB12" s="6">
        <v>0.16</v>
      </c>
      <c r="BC12" s="5">
        <v>1.66</v>
      </c>
      <c r="BD12" s="8">
        <f t="shared" si="19"/>
        <v>10375</v>
      </c>
      <c r="BE12" s="6">
        <v>0.75</v>
      </c>
      <c r="BF12" s="5">
        <v>15.78</v>
      </c>
      <c r="BG12" s="8">
        <f t="shared" si="7"/>
        <v>21040</v>
      </c>
      <c r="BH12" s="6">
        <v>0</v>
      </c>
      <c r="BI12" s="5">
        <v>0</v>
      </c>
      <c r="BJ12" s="8">
        <f t="shared" si="24"/>
        <v>0</v>
      </c>
      <c r="BK12" s="6">
        <v>0</v>
      </c>
      <c r="BL12" s="5">
        <v>0</v>
      </c>
      <c r="BM12" s="8">
        <f t="shared" si="8"/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f t="shared" si="9"/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f t="shared" si="10"/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f t="shared" si="11"/>
        <v>0</v>
      </c>
      <c r="CO12" s="6">
        <v>0</v>
      </c>
      <c r="CP12" s="5">
        <v>0</v>
      </c>
      <c r="CQ12" s="8">
        <f t="shared" si="12"/>
        <v>0</v>
      </c>
      <c r="CR12" s="6">
        <v>0</v>
      </c>
      <c r="CS12" s="5">
        <v>0</v>
      </c>
      <c r="CT12" s="8">
        <f t="shared" si="13"/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437.07</v>
      </c>
      <c r="DT12" s="5">
        <v>6132.34</v>
      </c>
      <c r="DU12" s="8">
        <f t="shared" ref="DU12:DU17" si="28">DT12/DS12*1000</f>
        <v>14030.567186034274</v>
      </c>
      <c r="DV12" s="9">
        <f t="shared" si="14"/>
        <v>542.17700000000002</v>
      </c>
      <c r="DW12" s="8">
        <f t="shared" si="15"/>
        <v>7491.32</v>
      </c>
    </row>
    <row r="13" spans="1:128" ht="15" customHeight="1" x14ac:dyDescent="0.3">
      <c r="A13" s="44">
        <v>2017</v>
      </c>
      <c r="B13" s="45" t="s">
        <v>9</v>
      </c>
      <c r="C13" s="6">
        <v>0</v>
      </c>
      <c r="D13" s="5">
        <v>0</v>
      </c>
      <c r="E13" s="8">
        <f t="shared" si="0"/>
        <v>0</v>
      </c>
      <c r="F13" s="6">
        <v>0</v>
      </c>
      <c r="G13" s="5">
        <v>0</v>
      </c>
      <c r="H13" s="8">
        <f t="shared" si="1"/>
        <v>0</v>
      </c>
      <c r="I13" s="6">
        <v>0</v>
      </c>
      <c r="J13" s="5">
        <v>0</v>
      </c>
      <c r="K13" s="8">
        <f t="shared" si="2"/>
        <v>0</v>
      </c>
      <c r="L13" s="6">
        <v>0</v>
      </c>
      <c r="M13" s="5">
        <v>0</v>
      </c>
      <c r="N13" s="8">
        <f t="shared" si="3"/>
        <v>0</v>
      </c>
      <c r="O13" s="6">
        <v>0</v>
      </c>
      <c r="P13" s="5">
        <v>0</v>
      </c>
      <c r="Q13" s="8">
        <v>0</v>
      </c>
      <c r="R13" s="6">
        <v>0.33600000000000002</v>
      </c>
      <c r="S13" s="5">
        <v>12.75</v>
      </c>
      <c r="T13" s="8">
        <f t="shared" si="4"/>
        <v>37946.428571428572</v>
      </c>
      <c r="U13" s="6">
        <v>0</v>
      </c>
      <c r="V13" s="5">
        <v>0</v>
      </c>
      <c r="W13" s="8">
        <f t="shared" si="5"/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3.5000000000000003E-2</v>
      </c>
      <c r="AQ13" s="5">
        <v>5.13</v>
      </c>
      <c r="AR13" s="8">
        <f t="shared" ref="AR13" si="29">AQ13/AP13*1000</f>
        <v>146571.42857142855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f t="shared" si="6"/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0.59599999999999997</v>
      </c>
      <c r="BF13" s="5">
        <v>12.61</v>
      </c>
      <c r="BG13" s="8">
        <f t="shared" si="7"/>
        <v>21157.71812080537</v>
      </c>
      <c r="BH13" s="6">
        <v>0</v>
      </c>
      <c r="BI13" s="5">
        <v>0</v>
      </c>
      <c r="BJ13" s="8">
        <f t="shared" si="24"/>
        <v>0</v>
      </c>
      <c r="BK13" s="6">
        <v>0</v>
      </c>
      <c r="BL13" s="5">
        <v>0</v>
      </c>
      <c r="BM13" s="8">
        <f t="shared" si="8"/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f t="shared" si="9"/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f t="shared" si="10"/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f t="shared" si="11"/>
        <v>0</v>
      </c>
      <c r="CO13" s="6">
        <v>0</v>
      </c>
      <c r="CP13" s="5">
        <v>0</v>
      </c>
      <c r="CQ13" s="8">
        <f t="shared" si="12"/>
        <v>0</v>
      </c>
      <c r="CR13" s="6">
        <v>0</v>
      </c>
      <c r="CS13" s="5">
        <v>0</v>
      </c>
      <c r="CT13" s="8">
        <f t="shared" si="13"/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63.96</v>
      </c>
      <c r="DQ13" s="5">
        <v>783.7</v>
      </c>
      <c r="DR13" s="8">
        <f t="shared" ref="DR13:DR17" si="30">DQ13/DP13*1000</f>
        <v>12252.970606629144</v>
      </c>
      <c r="DS13" s="6">
        <v>58.893999999999998</v>
      </c>
      <c r="DT13" s="5">
        <v>839.43</v>
      </c>
      <c r="DU13" s="8">
        <f t="shared" si="28"/>
        <v>14253.234624919345</v>
      </c>
      <c r="DV13" s="9">
        <f t="shared" si="14"/>
        <v>123.821</v>
      </c>
      <c r="DW13" s="8">
        <f t="shared" si="15"/>
        <v>1653.62</v>
      </c>
    </row>
    <row r="14" spans="1:128" ht="15" customHeight="1" x14ac:dyDescent="0.3">
      <c r="A14" s="44">
        <v>2017</v>
      </c>
      <c r="B14" s="45" t="s">
        <v>10</v>
      </c>
      <c r="C14" s="6">
        <v>0</v>
      </c>
      <c r="D14" s="5">
        <v>0</v>
      </c>
      <c r="E14" s="8">
        <f t="shared" si="0"/>
        <v>0</v>
      </c>
      <c r="F14" s="6">
        <v>0</v>
      </c>
      <c r="G14" s="5">
        <v>0</v>
      </c>
      <c r="H14" s="8">
        <f t="shared" si="1"/>
        <v>0</v>
      </c>
      <c r="I14" s="6">
        <v>0</v>
      </c>
      <c r="J14" s="5">
        <v>0</v>
      </c>
      <c r="K14" s="8">
        <f t="shared" si="2"/>
        <v>0</v>
      </c>
      <c r="L14" s="6">
        <v>0</v>
      </c>
      <c r="M14" s="5">
        <v>0</v>
      </c>
      <c r="N14" s="8">
        <f t="shared" si="3"/>
        <v>0</v>
      </c>
      <c r="O14" s="6">
        <v>0</v>
      </c>
      <c r="P14" s="5">
        <v>0</v>
      </c>
      <c r="Q14" s="8">
        <v>0</v>
      </c>
      <c r="R14" s="6">
        <v>0.188</v>
      </c>
      <c r="S14" s="5">
        <v>8.51</v>
      </c>
      <c r="T14" s="8">
        <f t="shared" ref="T14:T17" si="31">S14/R14*1000</f>
        <v>45265.957446808505</v>
      </c>
      <c r="U14" s="6">
        <v>0</v>
      </c>
      <c r="V14" s="5">
        <v>0</v>
      </c>
      <c r="W14" s="8">
        <f t="shared" si="5"/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0.15</v>
      </c>
      <c r="AT14" s="5">
        <v>10</v>
      </c>
      <c r="AU14" s="8">
        <f t="shared" si="26"/>
        <v>66666.666666666672</v>
      </c>
      <c r="AV14" s="6">
        <v>0</v>
      </c>
      <c r="AW14" s="5">
        <v>0</v>
      </c>
      <c r="AX14" s="8">
        <f t="shared" si="6"/>
        <v>0</v>
      </c>
      <c r="AY14" s="6">
        <v>2.5</v>
      </c>
      <c r="AZ14" s="5">
        <v>35.56</v>
      </c>
      <c r="BA14" s="8">
        <f t="shared" ref="BA14:BA17" si="32">AZ14/AY14*1000</f>
        <v>14224</v>
      </c>
      <c r="BB14" s="6">
        <v>2.5</v>
      </c>
      <c r="BC14" s="5">
        <v>35.56</v>
      </c>
      <c r="BD14" s="8">
        <f t="shared" ref="BD14:BD17" si="33">BC14/BB14*1000</f>
        <v>14224</v>
      </c>
      <c r="BE14" s="6">
        <v>0.43099999999999999</v>
      </c>
      <c r="BF14" s="5">
        <v>9.8000000000000007</v>
      </c>
      <c r="BG14" s="8">
        <f t="shared" ref="BG14:BG17" si="34">BF14/BE14*1000</f>
        <v>22737.819025522043</v>
      </c>
      <c r="BH14" s="6">
        <v>0</v>
      </c>
      <c r="BI14" s="5">
        <v>0</v>
      </c>
      <c r="BJ14" s="8">
        <f t="shared" si="24"/>
        <v>0</v>
      </c>
      <c r="BK14" s="6">
        <v>0</v>
      </c>
      <c r="BL14" s="5">
        <v>0</v>
      </c>
      <c r="BM14" s="8">
        <f t="shared" si="8"/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f t="shared" si="9"/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f t="shared" si="10"/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f t="shared" si="11"/>
        <v>0</v>
      </c>
      <c r="CO14" s="6">
        <v>0</v>
      </c>
      <c r="CP14" s="5">
        <v>0</v>
      </c>
      <c r="CQ14" s="8">
        <f t="shared" si="12"/>
        <v>0</v>
      </c>
      <c r="CR14" s="6">
        <v>0</v>
      </c>
      <c r="CS14" s="5">
        <v>0</v>
      </c>
      <c r="CT14" s="8">
        <f t="shared" si="13"/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101.02</v>
      </c>
      <c r="DQ14" s="5">
        <v>1182.48</v>
      </c>
      <c r="DR14" s="8">
        <f t="shared" si="30"/>
        <v>11705.404870322709</v>
      </c>
      <c r="DS14" s="6">
        <v>5.3780000000000001</v>
      </c>
      <c r="DT14" s="5">
        <v>83.11</v>
      </c>
      <c r="DU14" s="8">
        <f t="shared" si="28"/>
        <v>15453.70026031982</v>
      </c>
      <c r="DV14" s="9">
        <f t="shared" si="14"/>
        <v>109.667</v>
      </c>
      <c r="DW14" s="8">
        <f t="shared" si="15"/>
        <v>1329.4599999999998</v>
      </c>
    </row>
    <row r="15" spans="1:128" ht="15" customHeight="1" x14ac:dyDescent="0.3">
      <c r="A15" s="44">
        <v>2017</v>
      </c>
      <c r="B15" s="45" t="s">
        <v>11</v>
      </c>
      <c r="C15" s="6">
        <v>0</v>
      </c>
      <c r="D15" s="5">
        <v>0</v>
      </c>
      <c r="E15" s="8">
        <f t="shared" si="0"/>
        <v>0</v>
      </c>
      <c r="F15" s="6">
        <v>0</v>
      </c>
      <c r="G15" s="5">
        <v>0</v>
      </c>
      <c r="H15" s="8">
        <f t="shared" si="1"/>
        <v>0</v>
      </c>
      <c r="I15" s="6">
        <v>0</v>
      </c>
      <c r="J15" s="5">
        <v>0</v>
      </c>
      <c r="K15" s="8">
        <f t="shared" si="2"/>
        <v>0</v>
      </c>
      <c r="L15" s="6">
        <v>0</v>
      </c>
      <c r="M15" s="5">
        <v>0</v>
      </c>
      <c r="N15" s="8">
        <f t="shared" si="3"/>
        <v>0</v>
      </c>
      <c r="O15" s="6">
        <v>0</v>
      </c>
      <c r="P15" s="5">
        <v>0</v>
      </c>
      <c r="Q15" s="8">
        <v>0</v>
      </c>
      <c r="R15" s="6">
        <v>133.61199999999999</v>
      </c>
      <c r="S15" s="5">
        <v>1807.82</v>
      </c>
      <c r="T15" s="8">
        <f t="shared" si="31"/>
        <v>13530.371523515852</v>
      </c>
      <c r="U15" s="6">
        <v>0</v>
      </c>
      <c r="V15" s="5">
        <v>0</v>
      </c>
      <c r="W15" s="8">
        <f t="shared" si="5"/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1E-3</v>
      </c>
      <c r="AH15" s="5">
        <v>0.31</v>
      </c>
      <c r="AI15" s="8">
        <f t="shared" ref="AI15" si="35">AH15/AG15*1000</f>
        <v>310000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62.69</v>
      </c>
      <c r="AT15" s="5">
        <v>856.02</v>
      </c>
      <c r="AU15" s="8">
        <f t="shared" si="26"/>
        <v>13654.809379486362</v>
      </c>
      <c r="AV15" s="6">
        <v>0</v>
      </c>
      <c r="AW15" s="5">
        <v>0</v>
      </c>
      <c r="AX15" s="8">
        <f t="shared" si="6"/>
        <v>0</v>
      </c>
      <c r="AY15" s="6">
        <v>0.08</v>
      </c>
      <c r="AZ15" s="5">
        <v>1.1299999999999999</v>
      </c>
      <c r="BA15" s="8">
        <f t="shared" si="32"/>
        <v>14124.999999999998</v>
      </c>
      <c r="BB15" s="6">
        <v>0.08</v>
      </c>
      <c r="BC15" s="5">
        <v>1.1299999999999999</v>
      </c>
      <c r="BD15" s="8">
        <f t="shared" si="33"/>
        <v>14124.999999999998</v>
      </c>
      <c r="BE15" s="6">
        <v>0.57499999999999996</v>
      </c>
      <c r="BF15" s="5">
        <v>12.53</v>
      </c>
      <c r="BG15" s="8">
        <f t="shared" si="34"/>
        <v>21791.304347826088</v>
      </c>
      <c r="BH15" s="6">
        <v>0</v>
      </c>
      <c r="BI15" s="5">
        <v>0</v>
      </c>
      <c r="BJ15" s="8">
        <f t="shared" si="24"/>
        <v>0</v>
      </c>
      <c r="BK15" s="6">
        <v>0</v>
      </c>
      <c r="BL15" s="5">
        <v>0</v>
      </c>
      <c r="BM15" s="8">
        <f t="shared" si="8"/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f t="shared" si="9"/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f t="shared" si="10"/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f t="shared" si="11"/>
        <v>0</v>
      </c>
      <c r="CO15" s="6">
        <v>0</v>
      </c>
      <c r="CP15" s="5">
        <v>0</v>
      </c>
      <c r="CQ15" s="8">
        <f t="shared" si="12"/>
        <v>0</v>
      </c>
      <c r="CR15" s="6">
        <v>0</v>
      </c>
      <c r="CS15" s="5">
        <v>0</v>
      </c>
      <c r="CT15" s="8">
        <f t="shared" si="13"/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2E-3</v>
      </c>
      <c r="DE15" s="5">
        <v>0.1</v>
      </c>
      <c r="DF15" s="8">
        <f t="shared" ref="DF15" si="36">DE15/DD15*1000</f>
        <v>50000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4.391</v>
      </c>
      <c r="DT15" s="5">
        <v>75.239999999999995</v>
      </c>
      <c r="DU15" s="8">
        <f t="shared" si="28"/>
        <v>17135.04896378957</v>
      </c>
      <c r="DV15" s="9">
        <f t="shared" si="14"/>
        <v>201.351</v>
      </c>
      <c r="DW15" s="8">
        <f t="shared" si="15"/>
        <v>2753.1499999999996</v>
      </c>
    </row>
    <row r="16" spans="1:128" ht="15" customHeight="1" x14ac:dyDescent="0.3">
      <c r="A16" s="44">
        <v>2017</v>
      </c>
      <c r="B16" s="45" t="s">
        <v>12</v>
      </c>
      <c r="C16" s="6">
        <v>0</v>
      </c>
      <c r="D16" s="5">
        <v>0</v>
      </c>
      <c r="E16" s="8">
        <f t="shared" si="0"/>
        <v>0</v>
      </c>
      <c r="F16" s="6">
        <v>0</v>
      </c>
      <c r="G16" s="5">
        <v>0</v>
      </c>
      <c r="H16" s="8">
        <f t="shared" si="1"/>
        <v>0</v>
      </c>
      <c r="I16" s="6">
        <v>0</v>
      </c>
      <c r="J16" s="5">
        <v>0</v>
      </c>
      <c r="K16" s="8">
        <f t="shared" si="2"/>
        <v>0</v>
      </c>
      <c r="L16" s="6">
        <v>0</v>
      </c>
      <c r="M16" s="5">
        <v>0</v>
      </c>
      <c r="N16" s="8">
        <f t="shared" si="3"/>
        <v>0</v>
      </c>
      <c r="O16" s="6">
        <v>0</v>
      </c>
      <c r="P16" s="5">
        <v>0</v>
      </c>
      <c r="Q16" s="8">
        <v>0</v>
      </c>
      <c r="R16" s="6">
        <v>0.115</v>
      </c>
      <c r="S16" s="5">
        <v>5.64</v>
      </c>
      <c r="T16" s="8">
        <f t="shared" si="31"/>
        <v>49043.47826086956</v>
      </c>
      <c r="U16" s="6">
        <v>0</v>
      </c>
      <c r="V16" s="5">
        <v>0</v>
      </c>
      <c r="W16" s="8">
        <f t="shared" si="5"/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f t="shared" si="6"/>
        <v>0</v>
      </c>
      <c r="AY16" s="6">
        <v>0.1</v>
      </c>
      <c r="AZ16" s="5">
        <v>1.42</v>
      </c>
      <c r="BA16" s="8">
        <f t="shared" si="32"/>
        <v>14200</v>
      </c>
      <c r="BB16" s="6">
        <v>0.1</v>
      </c>
      <c r="BC16" s="5">
        <v>1.42</v>
      </c>
      <c r="BD16" s="8">
        <f t="shared" si="33"/>
        <v>14200</v>
      </c>
      <c r="BE16" s="6">
        <v>38.023000000000003</v>
      </c>
      <c r="BF16" s="5">
        <v>651.05999999999995</v>
      </c>
      <c r="BG16" s="8">
        <f t="shared" si="34"/>
        <v>17122.794098308914</v>
      </c>
      <c r="BH16" s="6">
        <v>0</v>
      </c>
      <c r="BI16" s="5">
        <v>0</v>
      </c>
      <c r="BJ16" s="8">
        <f t="shared" si="24"/>
        <v>0</v>
      </c>
      <c r="BK16" s="6">
        <v>0</v>
      </c>
      <c r="BL16" s="5">
        <v>0</v>
      </c>
      <c r="BM16" s="8">
        <f t="shared" si="8"/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f t="shared" si="9"/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f t="shared" si="10"/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f t="shared" si="11"/>
        <v>0</v>
      </c>
      <c r="CO16" s="6">
        <v>0</v>
      </c>
      <c r="CP16" s="5">
        <v>0</v>
      </c>
      <c r="CQ16" s="8">
        <f t="shared" si="12"/>
        <v>0</v>
      </c>
      <c r="CR16" s="6">
        <v>0</v>
      </c>
      <c r="CS16" s="5">
        <v>0</v>
      </c>
      <c r="CT16" s="8">
        <f t="shared" si="13"/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9">
        <f t="shared" si="14"/>
        <v>38.238000000000007</v>
      </c>
      <c r="DW16" s="8">
        <f t="shared" si="15"/>
        <v>658.11999999999989</v>
      </c>
    </row>
    <row r="17" spans="1:127" ht="15" customHeight="1" x14ac:dyDescent="0.3">
      <c r="A17" s="44">
        <v>2017</v>
      </c>
      <c r="B17" s="45" t="s">
        <v>13</v>
      </c>
      <c r="C17" s="6">
        <v>0</v>
      </c>
      <c r="D17" s="5">
        <v>0</v>
      </c>
      <c r="E17" s="8">
        <f t="shared" si="0"/>
        <v>0</v>
      </c>
      <c r="F17" s="6">
        <v>0</v>
      </c>
      <c r="G17" s="5">
        <v>0</v>
      </c>
      <c r="H17" s="8">
        <f t="shared" si="1"/>
        <v>0</v>
      </c>
      <c r="I17" s="6">
        <v>0</v>
      </c>
      <c r="J17" s="5">
        <v>0</v>
      </c>
      <c r="K17" s="8">
        <f t="shared" si="2"/>
        <v>0</v>
      </c>
      <c r="L17" s="6">
        <v>0</v>
      </c>
      <c r="M17" s="5">
        <v>0</v>
      </c>
      <c r="N17" s="8">
        <f t="shared" si="3"/>
        <v>0</v>
      </c>
      <c r="O17" s="6">
        <v>0</v>
      </c>
      <c r="P17" s="5">
        <v>0</v>
      </c>
      <c r="Q17" s="8">
        <v>0</v>
      </c>
      <c r="R17" s="6">
        <v>5.7000000000000002E-2</v>
      </c>
      <c r="S17" s="5">
        <v>3.63</v>
      </c>
      <c r="T17" s="8">
        <f t="shared" si="31"/>
        <v>63684.210526315786</v>
      </c>
      <c r="U17" s="6">
        <v>0</v>
      </c>
      <c r="V17" s="5">
        <v>0</v>
      </c>
      <c r="W17" s="8">
        <f t="shared" si="5"/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0.5</v>
      </c>
      <c r="AT17" s="5">
        <v>15.63</v>
      </c>
      <c r="AU17" s="8">
        <f t="shared" si="26"/>
        <v>31260</v>
      </c>
      <c r="AV17" s="6">
        <v>0</v>
      </c>
      <c r="AW17" s="5">
        <v>0</v>
      </c>
      <c r="AX17" s="8">
        <f t="shared" si="6"/>
        <v>0</v>
      </c>
      <c r="AY17" s="6">
        <v>0.05</v>
      </c>
      <c r="AZ17" s="5">
        <v>2.44</v>
      </c>
      <c r="BA17" s="8">
        <f t="shared" si="32"/>
        <v>48800</v>
      </c>
      <c r="BB17" s="6">
        <v>0.05</v>
      </c>
      <c r="BC17" s="5">
        <v>2.44</v>
      </c>
      <c r="BD17" s="8">
        <f t="shared" si="33"/>
        <v>48800</v>
      </c>
      <c r="BE17" s="6">
        <v>4.7859999999999996</v>
      </c>
      <c r="BF17" s="5">
        <v>92.64</v>
      </c>
      <c r="BG17" s="8">
        <f t="shared" si="34"/>
        <v>19356.45633096532</v>
      </c>
      <c r="BH17" s="6">
        <v>0</v>
      </c>
      <c r="BI17" s="5">
        <v>0</v>
      </c>
      <c r="BJ17" s="8">
        <f t="shared" si="24"/>
        <v>0</v>
      </c>
      <c r="BK17" s="6">
        <v>0</v>
      </c>
      <c r="BL17" s="5">
        <v>0</v>
      </c>
      <c r="BM17" s="8">
        <f t="shared" si="8"/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f t="shared" si="9"/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f t="shared" si="10"/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f t="shared" si="11"/>
        <v>0</v>
      </c>
      <c r="CO17" s="6">
        <v>0</v>
      </c>
      <c r="CP17" s="5">
        <v>0</v>
      </c>
      <c r="CQ17" s="8">
        <f t="shared" si="12"/>
        <v>0</v>
      </c>
      <c r="CR17" s="6">
        <v>0</v>
      </c>
      <c r="CS17" s="5">
        <v>0</v>
      </c>
      <c r="CT17" s="8">
        <f t="shared" si="13"/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0.74</v>
      </c>
      <c r="DQ17" s="5">
        <v>9.5</v>
      </c>
      <c r="DR17" s="8">
        <f t="shared" si="30"/>
        <v>12837.837837837838</v>
      </c>
      <c r="DS17" s="6">
        <v>95.864999999999995</v>
      </c>
      <c r="DT17" s="5">
        <v>1384.42</v>
      </c>
      <c r="DU17" s="8">
        <f t="shared" si="28"/>
        <v>14441.349814843794</v>
      </c>
      <c r="DV17" s="9">
        <f t="shared" si="14"/>
        <v>101.99799999999999</v>
      </c>
      <c r="DW17" s="8">
        <f t="shared" si="15"/>
        <v>1508.26</v>
      </c>
    </row>
    <row r="18" spans="1:127" ht="15" customHeight="1" thickBot="1" x14ac:dyDescent="0.35">
      <c r="A18" s="48"/>
      <c r="B18" s="49" t="s">
        <v>14</v>
      </c>
      <c r="C18" s="50">
        <f t="shared" ref="C18:D18" si="37">SUM(C6:C17)</f>
        <v>0</v>
      </c>
      <c r="D18" s="35">
        <f t="shared" si="37"/>
        <v>0</v>
      </c>
      <c r="E18" s="37"/>
      <c r="F18" s="50">
        <f t="shared" ref="F18:G18" si="38">SUM(F6:F17)</f>
        <v>0</v>
      </c>
      <c r="G18" s="35">
        <f t="shared" si="38"/>
        <v>0</v>
      </c>
      <c r="H18" s="37"/>
      <c r="I18" s="50">
        <f t="shared" ref="I18:J18" si="39">SUM(I6:I17)</f>
        <v>0</v>
      </c>
      <c r="J18" s="35">
        <f t="shared" si="39"/>
        <v>0</v>
      </c>
      <c r="K18" s="37"/>
      <c r="L18" s="50">
        <f t="shared" ref="L18:M18" si="40">SUM(L6:L17)</f>
        <v>0</v>
      </c>
      <c r="M18" s="35">
        <f t="shared" si="40"/>
        <v>0</v>
      </c>
      <c r="N18" s="37"/>
      <c r="O18" s="50">
        <f t="shared" ref="O18:P18" si="41">SUM(O6:O17)</f>
        <v>0</v>
      </c>
      <c r="P18" s="35">
        <f t="shared" si="41"/>
        <v>0</v>
      </c>
      <c r="Q18" s="37"/>
      <c r="R18" s="50">
        <f t="shared" ref="R18:S18" si="42">SUM(R6:R17)</f>
        <v>220.01699999999997</v>
      </c>
      <c r="S18" s="35">
        <f t="shared" si="42"/>
        <v>2993.6099999999997</v>
      </c>
      <c r="T18" s="37"/>
      <c r="U18" s="50">
        <f t="shared" ref="U18:V18" si="43">SUM(U6:U17)</f>
        <v>0</v>
      </c>
      <c r="V18" s="35">
        <f t="shared" si="43"/>
        <v>0</v>
      </c>
      <c r="W18" s="37"/>
      <c r="X18" s="50">
        <f t="shared" ref="X18:Y18" si="44">SUM(X6:X17)</f>
        <v>0.35</v>
      </c>
      <c r="Y18" s="35">
        <f t="shared" si="44"/>
        <v>6.49</v>
      </c>
      <c r="Z18" s="37"/>
      <c r="AA18" s="50">
        <f t="shared" ref="AA18:AB18" si="45">SUM(AA6:AA17)</f>
        <v>0</v>
      </c>
      <c r="AB18" s="35">
        <f t="shared" si="45"/>
        <v>0</v>
      </c>
      <c r="AC18" s="37"/>
      <c r="AD18" s="50">
        <f t="shared" ref="AD18:AE18" si="46">SUM(AD6:AD17)</f>
        <v>0</v>
      </c>
      <c r="AE18" s="35">
        <f t="shared" si="46"/>
        <v>0</v>
      </c>
      <c r="AF18" s="37"/>
      <c r="AG18" s="50">
        <f t="shared" ref="AG18:AH18" si="47">SUM(AG6:AG17)</f>
        <v>1E-3</v>
      </c>
      <c r="AH18" s="35">
        <f t="shared" si="47"/>
        <v>0.31</v>
      </c>
      <c r="AI18" s="37"/>
      <c r="AJ18" s="50">
        <v>0</v>
      </c>
      <c r="AK18" s="35">
        <v>0</v>
      </c>
      <c r="AL18" s="37"/>
      <c r="AM18" s="50">
        <f t="shared" ref="AM18:AN18" si="48">SUM(AM6:AM17)</f>
        <v>0</v>
      </c>
      <c r="AN18" s="35">
        <f t="shared" si="48"/>
        <v>0</v>
      </c>
      <c r="AO18" s="37"/>
      <c r="AP18" s="50">
        <f t="shared" ref="AP18:AQ18" si="49">SUM(AP6:AP17)</f>
        <v>10.943</v>
      </c>
      <c r="AQ18" s="35">
        <f t="shared" si="49"/>
        <v>236.28</v>
      </c>
      <c r="AR18" s="37"/>
      <c r="AS18" s="50">
        <f t="shared" ref="AS18:AT18" si="50">SUM(AS6:AS17)</f>
        <v>170.11</v>
      </c>
      <c r="AT18" s="35">
        <f t="shared" si="50"/>
        <v>2326.0700000000002</v>
      </c>
      <c r="AU18" s="37"/>
      <c r="AV18" s="50">
        <f t="shared" ref="AV18:AW18" si="51">SUM(AV6:AV17)</f>
        <v>0</v>
      </c>
      <c r="AW18" s="35">
        <f t="shared" si="51"/>
        <v>0</v>
      </c>
      <c r="AX18" s="37"/>
      <c r="AY18" s="50">
        <f t="shared" ref="AY18:AZ18" si="52">SUM(AY6:AY17)</f>
        <v>92.978999999999985</v>
      </c>
      <c r="AZ18" s="35">
        <f t="shared" si="52"/>
        <v>1890.8300000000002</v>
      </c>
      <c r="BA18" s="37"/>
      <c r="BB18" s="50">
        <f t="shared" ref="BB18:BC18" si="53">SUM(BB6:BB17)</f>
        <v>92.978999999999985</v>
      </c>
      <c r="BC18" s="35">
        <f t="shared" si="53"/>
        <v>1890.8300000000002</v>
      </c>
      <c r="BD18" s="37"/>
      <c r="BE18" s="50">
        <f t="shared" ref="BE18:BF18" si="54">SUM(BE6:BE17)</f>
        <v>163.584</v>
      </c>
      <c r="BF18" s="35">
        <f t="shared" si="54"/>
        <v>1994.7499999999998</v>
      </c>
      <c r="BG18" s="37"/>
      <c r="BH18" s="50">
        <f t="shared" ref="BH18:BI18" si="55">SUM(BH6:BH17)</f>
        <v>0</v>
      </c>
      <c r="BI18" s="35">
        <f t="shared" si="55"/>
        <v>0</v>
      </c>
      <c r="BJ18" s="37"/>
      <c r="BK18" s="50">
        <f t="shared" ref="BK18:BL18" si="56">SUM(BK6:BK17)</f>
        <v>0</v>
      </c>
      <c r="BL18" s="35">
        <f t="shared" si="56"/>
        <v>0</v>
      </c>
      <c r="BM18" s="37"/>
      <c r="BN18" s="50">
        <f t="shared" ref="BN18:BO18" si="57">SUM(BN6:BN17)</f>
        <v>1.7000000000000001E-2</v>
      </c>
      <c r="BO18" s="35">
        <f t="shared" si="57"/>
        <v>1.91</v>
      </c>
      <c r="BP18" s="37"/>
      <c r="BQ18" s="50">
        <f t="shared" ref="BQ18:BR18" si="58">SUM(BQ6:BQ17)</f>
        <v>0</v>
      </c>
      <c r="BR18" s="35">
        <f t="shared" si="58"/>
        <v>0</v>
      </c>
      <c r="BS18" s="37"/>
      <c r="BT18" s="50">
        <f t="shared" ref="BT18:BU18" si="59">SUM(BT6:BT17)</f>
        <v>0</v>
      </c>
      <c r="BU18" s="35">
        <f t="shared" si="59"/>
        <v>0</v>
      </c>
      <c r="BV18" s="37"/>
      <c r="BW18" s="50">
        <f t="shared" ref="BW18:BX18" si="60">SUM(BW6:BW17)</f>
        <v>0</v>
      </c>
      <c r="BX18" s="35">
        <f t="shared" si="60"/>
        <v>0</v>
      </c>
      <c r="BY18" s="37"/>
      <c r="BZ18" s="50">
        <f t="shared" ref="BZ18:CA18" si="61">SUM(BZ6:BZ17)</f>
        <v>0</v>
      </c>
      <c r="CA18" s="35">
        <f t="shared" si="61"/>
        <v>0</v>
      </c>
      <c r="CB18" s="37"/>
      <c r="CC18" s="50">
        <f t="shared" ref="CC18:CD18" si="62">SUM(CC6:CC17)</f>
        <v>0</v>
      </c>
      <c r="CD18" s="35">
        <f t="shared" si="62"/>
        <v>0</v>
      </c>
      <c r="CE18" s="37"/>
      <c r="CF18" s="50">
        <f t="shared" ref="CF18:CG18" si="63">SUM(CF6:CF17)</f>
        <v>0</v>
      </c>
      <c r="CG18" s="35">
        <f t="shared" si="63"/>
        <v>0</v>
      </c>
      <c r="CH18" s="37"/>
      <c r="CI18" s="50">
        <f t="shared" ref="CI18:CJ18" si="64">SUM(CI6:CI17)</f>
        <v>0</v>
      </c>
      <c r="CJ18" s="35">
        <f t="shared" si="64"/>
        <v>0</v>
      </c>
      <c r="CK18" s="37"/>
      <c r="CL18" s="50">
        <f t="shared" ref="CL18:CM18" si="65">SUM(CL6:CL17)</f>
        <v>0</v>
      </c>
      <c r="CM18" s="35">
        <f t="shared" si="65"/>
        <v>0</v>
      </c>
      <c r="CN18" s="37"/>
      <c r="CO18" s="50">
        <f t="shared" ref="CO18:CP18" si="66">SUM(CO6:CO17)</f>
        <v>0</v>
      </c>
      <c r="CP18" s="35">
        <f t="shared" si="66"/>
        <v>0</v>
      </c>
      <c r="CQ18" s="37"/>
      <c r="CR18" s="50">
        <f t="shared" ref="CR18:CS18" si="67">SUM(CR6:CR17)</f>
        <v>0</v>
      </c>
      <c r="CS18" s="35">
        <f t="shared" si="67"/>
        <v>0</v>
      </c>
      <c r="CT18" s="37"/>
      <c r="CU18" s="50">
        <v>0</v>
      </c>
      <c r="CV18" s="35">
        <v>0</v>
      </c>
      <c r="CW18" s="37"/>
      <c r="CX18" s="50">
        <f t="shared" ref="CX18:CY18" si="68">SUM(CX6:CX17)</f>
        <v>0</v>
      </c>
      <c r="CY18" s="35">
        <f t="shared" si="68"/>
        <v>0</v>
      </c>
      <c r="CZ18" s="37"/>
      <c r="DA18" s="50">
        <f t="shared" ref="DA18:DB18" si="69">SUM(DA6:DA17)</f>
        <v>0</v>
      </c>
      <c r="DB18" s="35">
        <f t="shared" si="69"/>
        <v>0</v>
      </c>
      <c r="DC18" s="37"/>
      <c r="DD18" s="50">
        <f t="shared" ref="DD18:DE18" si="70">SUM(DD6:DD17)</f>
        <v>2E-3</v>
      </c>
      <c r="DE18" s="35">
        <f t="shared" si="70"/>
        <v>0.1</v>
      </c>
      <c r="DF18" s="37"/>
      <c r="DG18" s="50">
        <f t="shared" ref="DG18:DH18" si="71">SUM(DG6:DG17)</f>
        <v>0</v>
      </c>
      <c r="DH18" s="35">
        <f t="shared" si="71"/>
        <v>0</v>
      </c>
      <c r="DI18" s="37"/>
      <c r="DJ18" s="50">
        <f t="shared" ref="DJ18:DK18" si="72">SUM(DJ6:DJ17)</f>
        <v>0</v>
      </c>
      <c r="DK18" s="35">
        <f t="shared" si="72"/>
        <v>0</v>
      </c>
      <c r="DL18" s="37"/>
      <c r="DM18" s="50">
        <f t="shared" ref="DM18:DN18" si="73">SUM(DM6:DM17)</f>
        <v>0</v>
      </c>
      <c r="DN18" s="35">
        <f t="shared" si="73"/>
        <v>0</v>
      </c>
      <c r="DO18" s="37"/>
      <c r="DP18" s="50">
        <f t="shared" ref="DP18:DQ18" si="74">SUM(DP6:DP17)</f>
        <v>231.11</v>
      </c>
      <c r="DQ18" s="35">
        <f t="shared" si="74"/>
        <v>2817.84</v>
      </c>
      <c r="DR18" s="37"/>
      <c r="DS18" s="50">
        <f t="shared" ref="DS18:DT18" si="75">SUM(DS6:DS17)</f>
        <v>1142.058</v>
      </c>
      <c r="DT18" s="35">
        <f t="shared" si="75"/>
        <v>14568.070000000002</v>
      </c>
      <c r="DU18" s="37"/>
      <c r="DV18" s="36">
        <f t="shared" si="14"/>
        <v>2031.171</v>
      </c>
      <c r="DW18" s="37">
        <f t="shared" si="15"/>
        <v>26836.26</v>
      </c>
    </row>
    <row r="19" spans="1:127" x14ac:dyDescent="0.3">
      <c r="A19" s="42">
        <v>2018</v>
      </c>
      <c r="B19" s="43" t="s">
        <v>2</v>
      </c>
      <c r="C19" s="24">
        <v>0</v>
      </c>
      <c r="D19" s="23">
        <v>0</v>
      </c>
      <c r="E19" s="25">
        <f t="shared" ref="E19:E30" si="76">IF(C19=0,0,D19/C19*1000)</f>
        <v>0</v>
      </c>
      <c r="F19" s="24">
        <v>0</v>
      </c>
      <c r="G19" s="23">
        <v>0</v>
      </c>
      <c r="H19" s="25">
        <f t="shared" ref="H19:H30" si="77">IF(F19=0,0,G19/F19*1000)</f>
        <v>0</v>
      </c>
      <c r="I19" s="24">
        <v>0</v>
      </c>
      <c r="J19" s="23">
        <v>0</v>
      </c>
      <c r="K19" s="25">
        <f t="shared" ref="K19:K30" si="78">IF(I19=0,0,J19/I19*1000)</f>
        <v>0</v>
      </c>
      <c r="L19" s="24">
        <v>0</v>
      </c>
      <c r="M19" s="23">
        <v>0</v>
      </c>
      <c r="N19" s="25">
        <f t="shared" ref="N19:N30" si="79">IF(L19=0,0,M19/L19*1000)</f>
        <v>0</v>
      </c>
      <c r="O19" s="24">
        <v>0</v>
      </c>
      <c r="P19" s="23">
        <v>0</v>
      </c>
      <c r="Q19" s="25">
        <v>0</v>
      </c>
      <c r="R19" s="24">
        <v>0.115</v>
      </c>
      <c r="S19" s="23">
        <v>10.57</v>
      </c>
      <c r="T19" s="25">
        <f t="shared" ref="T19:T30" si="80">S19/R19*1000</f>
        <v>91913.043478260879</v>
      </c>
      <c r="U19" s="24">
        <v>0</v>
      </c>
      <c r="V19" s="23">
        <v>0</v>
      </c>
      <c r="W19" s="25">
        <f t="shared" ref="W19:W30" si="81">IF(U19=0,0,V19/U19*1000)</f>
        <v>0</v>
      </c>
      <c r="X19" s="24">
        <v>0</v>
      </c>
      <c r="Y19" s="23">
        <v>0</v>
      </c>
      <c r="Z19" s="25">
        <v>0</v>
      </c>
      <c r="AA19" s="24">
        <v>0</v>
      </c>
      <c r="AB19" s="23">
        <v>0</v>
      </c>
      <c r="AC19" s="25">
        <v>0</v>
      </c>
      <c r="AD19" s="24">
        <v>0</v>
      </c>
      <c r="AE19" s="23">
        <v>0</v>
      </c>
      <c r="AF19" s="25">
        <v>0</v>
      </c>
      <c r="AG19" s="24">
        <v>0</v>
      </c>
      <c r="AH19" s="23">
        <v>0</v>
      </c>
      <c r="AI19" s="25">
        <v>0</v>
      </c>
      <c r="AJ19" s="24">
        <v>0</v>
      </c>
      <c r="AK19" s="23">
        <v>0</v>
      </c>
      <c r="AL19" s="25">
        <v>0</v>
      </c>
      <c r="AM19" s="24">
        <v>0</v>
      </c>
      <c r="AN19" s="23">
        <v>0</v>
      </c>
      <c r="AO19" s="25">
        <v>0</v>
      </c>
      <c r="AP19" s="24">
        <v>0</v>
      </c>
      <c r="AQ19" s="23">
        <v>0</v>
      </c>
      <c r="AR19" s="25">
        <v>0</v>
      </c>
      <c r="AS19" s="24">
        <v>0</v>
      </c>
      <c r="AT19" s="23">
        <v>0</v>
      </c>
      <c r="AU19" s="25">
        <v>0</v>
      </c>
      <c r="AV19" s="24">
        <v>0</v>
      </c>
      <c r="AW19" s="23">
        <v>0</v>
      </c>
      <c r="AX19" s="25">
        <f t="shared" ref="AX19:AX30" si="82">IF(AV19=0,0,AW19/AV19*1000)</f>
        <v>0</v>
      </c>
      <c r="AY19" s="24">
        <v>0</v>
      </c>
      <c r="AZ19" s="23">
        <v>0</v>
      </c>
      <c r="BA19" s="25">
        <v>0</v>
      </c>
      <c r="BB19" s="24">
        <v>0</v>
      </c>
      <c r="BC19" s="23">
        <v>0</v>
      </c>
      <c r="BD19" s="25">
        <v>0</v>
      </c>
      <c r="BE19" s="24">
        <v>8.7550000000000008</v>
      </c>
      <c r="BF19" s="23">
        <v>154.34</v>
      </c>
      <c r="BG19" s="25">
        <f t="shared" ref="BG19:BG29" si="83">BF19/BE19*1000</f>
        <v>17628.783552255853</v>
      </c>
      <c r="BH19" s="24">
        <v>0</v>
      </c>
      <c r="BI19" s="23">
        <v>0</v>
      </c>
      <c r="BJ19" s="25">
        <v>0</v>
      </c>
      <c r="BK19" s="24">
        <v>0</v>
      </c>
      <c r="BL19" s="23">
        <v>0</v>
      </c>
      <c r="BM19" s="25">
        <f t="shared" ref="BM19:BM30" si="84">IF(BK19=0,0,BL19/BK19*1000)</f>
        <v>0</v>
      </c>
      <c r="BN19" s="24">
        <v>0</v>
      </c>
      <c r="BO19" s="23">
        <v>0</v>
      </c>
      <c r="BP19" s="25">
        <v>0</v>
      </c>
      <c r="BQ19" s="24">
        <v>0</v>
      </c>
      <c r="BR19" s="23">
        <v>0</v>
      </c>
      <c r="BS19" s="25">
        <f t="shared" ref="BS19:BS30" si="85">IF(BQ19=0,0,BR19/BQ19*1000)</f>
        <v>0</v>
      </c>
      <c r="BT19" s="24">
        <v>0</v>
      </c>
      <c r="BU19" s="23">
        <v>0</v>
      </c>
      <c r="BV19" s="25">
        <v>0</v>
      </c>
      <c r="BW19" s="24">
        <v>0</v>
      </c>
      <c r="BX19" s="23">
        <v>0</v>
      </c>
      <c r="BY19" s="25">
        <v>0</v>
      </c>
      <c r="BZ19" s="24">
        <v>0</v>
      </c>
      <c r="CA19" s="23">
        <v>0</v>
      </c>
      <c r="CB19" s="25">
        <v>0</v>
      </c>
      <c r="CC19" s="24">
        <v>0</v>
      </c>
      <c r="CD19" s="23">
        <v>0</v>
      </c>
      <c r="CE19" s="25">
        <f t="shared" ref="CE19:CE30" si="86">IF(CC19=0,0,CD19/CC19*1000)</f>
        <v>0</v>
      </c>
      <c r="CF19" s="24">
        <v>0</v>
      </c>
      <c r="CG19" s="23">
        <v>0</v>
      </c>
      <c r="CH19" s="25">
        <v>0</v>
      </c>
      <c r="CI19" s="24">
        <v>0</v>
      </c>
      <c r="CJ19" s="23">
        <v>0</v>
      </c>
      <c r="CK19" s="25">
        <v>0</v>
      </c>
      <c r="CL19" s="6">
        <v>0</v>
      </c>
      <c r="CM19" s="5">
        <v>0</v>
      </c>
      <c r="CN19" s="8">
        <f t="shared" ref="CN19:CN30" si="87">IF(CL19=0,0,CM19/CL19*1000)</f>
        <v>0</v>
      </c>
      <c r="CO19" s="6">
        <v>0</v>
      </c>
      <c r="CP19" s="5">
        <v>0</v>
      </c>
      <c r="CQ19" s="8">
        <f t="shared" ref="CQ19:CQ30" si="88">IF(CO19=0,0,CP19/CO19*1000)</f>
        <v>0</v>
      </c>
      <c r="CR19" s="6">
        <v>0</v>
      </c>
      <c r="CS19" s="5">
        <v>0</v>
      </c>
      <c r="CT19" s="8">
        <f t="shared" ref="CT19:CT30" si="89">IF(CR19=0,0,CS19/CR19*1000)</f>
        <v>0</v>
      </c>
      <c r="CU19" s="6">
        <v>0</v>
      </c>
      <c r="CV19" s="5">
        <v>0</v>
      </c>
      <c r="CW19" s="8">
        <v>0</v>
      </c>
      <c r="CX19" s="6">
        <v>0</v>
      </c>
      <c r="CY19" s="5">
        <v>0</v>
      </c>
      <c r="CZ19" s="8">
        <v>0</v>
      </c>
      <c r="DA19" s="24">
        <v>0</v>
      </c>
      <c r="DB19" s="23">
        <v>0</v>
      </c>
      <c r="DC19" s="25">
        <v>0</v>
      </c>
      <c r="DD19" s="24">
        <v>0</v>
      </c>
      <c r="DE19" s="23">
        <v>0</v>
      </c>
      <c r="DF19" s="25">
        <v>0</v>
      </c>
      <c r="DG19" s="24">
        <v>0</v>
      </c>
      <c r="DH19" s="23">
        <v>0</v>
      </c>
      <c r="DI19" s="25">
        <v>0</v>
      </c>
      <c r="DJ19" s="24">
        <v>0</v>
      </c>
      <c r="DK19" s="23">
        <v>0</v>
      </c>
      <c r="DL19" s="25">
        <v>0</v>
      </c>
      <c r="DM19" s="6">
        <v>0</v>
      </c>
      <c r="DN19" s="5">
        <v>0</v>
      </c>
      <c r="DO19" s="8">
        <v>0</v>
      </c>
      <c r="DP19" s="24">
        <v>0</v>
      </c>
      <c r="DQ19" s="23">
        <v>0</v>
      </c>
      <c r="DR19" s="25">
        <v>0</v>
      </c>
      <c r="DS19" s="24">
        <v>196.43</v>
      </c>
      <c r="DT19" s="23">
        <v>2572.02</v>
      </c>
      <c r="DU19" s="25">
        <f t="shared" ref="DU19:DU30" si="90">DT19/DS19*1000</f>
        <v>13093.824772183474</v>
      </c>
      <c r="DV19" s="34">
        <f t="shared" si="14"/>
        <v>205.3</v>
      </c>
      <c r="DW19" s="25">
        <f t="shared" si="15"/>
        <v>2736.93</v>
      </c>
    </row>
    <row r="20" spans="1:127" ht="15" customHeight="1" x14ac:dyDescent="0.3">
      <c r="A20" s="44">
        <v>2018</v>
      </c>
      <c r="B20" s="45" t="s">
        <v>3</v>
      </c>
      <c r="C20" s="6">
        <v>0</v>
      </c>
      <c r="D20" s="5">
        <v>0</v>
      </c>
      <c r="E20" s="8">
        <f t="shared" si="76"/>
        <v>0</v>
      </c>
      <c r="F20" s="6">
        <v>0</v>
      </c>
      <c r="G20" s="5">
        <v>0</v>
      </c>
      <c r="H20" s="8">
        <f t="shared" si="77"/>
        <v>0</v>
      </c>
      <c r="I20" s="6">
        <v>0</v>
      </c>
      <c r="J20" s="5">
        <v>0</v>
      </c>
      <c r="K20" s="8">
        <f t="shared" si="78"/>
        <v>0</v>
      </c>
      <c r="L20" s="6">
        <v>0</v>
      </c>
      <c r="M20" s="5">
        <v>0</v>
      </c>
      <c r="N20" s="8">
        <f t="shared" si="79"/>
        <v>0</v>
      </c>
      <c r="O20" s="6">
        <v>0</v>
      </c>
      <c r="P20" s="5">
        <v>0</v>
      </c>
      <c r="Q20" s="8">
        <v>0</v>
      </c>
      <c r="R20" s="6">
        <v>24.568999999999999</v>
      </c>
      <c r="S20" s="5">
        <v>250.59</v>
      </c>
      <c r="T20" s="8">
        <f t="shared" si="80"/>
        <v>10199.438316577802</v>
      </c>
      <c r="U20" s="6">
        <v>0</v>
      </c>
      <c r="V20" s="5">
        <v>0</v>
      </c>
      <c r="W20" s="8">
        <f t="shared" si="81"/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0.02</v>
      </c>
      <c r="AN20" s="5">
        <v>110.82</v>
      </c>
      <c r="AO20" s="8">
        <f t="shared" ref="AO20" si="91">AN20/AM20*1000</f>
        <v>5540999.9999999991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f t="shared" si="82"/>
        <v>0</v>
      </c>
      <c r="AY20" s="6">
        <v>0.15</v>
      </c>
      <c r="AZ20" s="5">
        <v>1.65</v>
      </c>
      <c r="BA20" s="8">
        <f t="shared" ref="BA20:BA21" si="92">AZ20/AY20*1000</f>
        <v>11000</v>
      </c>
      <c r="BB20" s="6">
        <v>0.15</v>
      </c>
      <c r="BC20" s="5">
        <v>1.65</v>
      </c>
      <c r="BD20" s="8">
        <f t="shared" ref="BD20:BD30" si="93">BC20/BB20*1000</f>
        <v>11000</v>
      </c>
      <c r="BE20" s="6">
        <v>17.402000000000001</v>
      </c>
      <c r="BF20" s="5">
        <v>100.56</v>
      </c>
      <c r="BG20" s="8">
        <f t="shared" si="83"/>
        <v>5778.6461326284334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f t="shared" si="84"/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f t="shared" si="85"/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f t="shared" si="86"/>
        <v>0</v>
      </c>
      <c r="CF20" s="6">
        <v>0.372</v>
      </c>
      <c r="CG20" s="5">
        <v>8.33</v>
      </c>
      <c r="CH20" s="8">
        <f t="shared" ref="CH20" si="94">CG20/CF20*1000</f>
        <v>22392.473118279573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f t="shared" si="87"/>
        <v>0</v>
      </c>
      <c r="CO20" s="6">
        <v>0</v>
      </c>
      <c r="CP20" s="5">
        <v>0</v>
      </c>
      <c r="CQ20" s="8">
        <f t="shared" si="88"/>
        <v>0</v>
      </c>
      <c r="CR20" s="6">
        <v>0</v>
      </c>
      <c r="CS20" s="5">
        <v>0</v>
      </c>
      <c r="CT20" s="8">
        <f t="shared" si="89"/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1E-3</v>
      </c>
      <c r="DB20" s="5">
        <v>0.77</v>
      </c>
      <c r="DC20" s="8">
        <f t="shared" ref="DC20" si="95">DB20/DA20*1000</f>
        <v>770000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0.84099999999999997</v>
      </c>
      <c r="DT20" s="5">
        <v>21.95</v>
      </c>
      <c r="DU20" s="8">
        <f t="shared" si="90"/>
        <v>26099.881093935794</v>
      </c>
      <c r="DV20" s="9">
        <f t="shared" si="14"/>
        <v>43.354999999999997</v>
      </c>
      <c r="DW20" s="8">
        <f t="shared" si="15"/>
        <v>494.66999999999996</v>
      </c>
    </row>
    <row r="21" spans="1:127" ht="15" customHeight="1" x14ac:dyDescent="0.3">
      <c r="A21" s="44">
        <v>2018</v>
      </c>
      <c r="B21" s="45" t="s">
        <v>4</v>
      </c>
      <c r="C21" s="6">
        <v>0</v>
      </c>
      <c r="D21" s="5">
        <v>0</v>
      </c>
      <c r="E21" s="8">
        <f t="shared" si="76"/>
        <v>0</v>
      </c>
      <c r="F21" s="6">
        <v>0</v>
      </c>
      <c r="G21" s="5">
        <v>0</v>
      </c>
      <c r="H21" s="8">
        <f t="shared" si="77"/>
        <v>0</v>
      </c>
      <c r="I21" s="6">
        <v>0</v>
      </c>
      <c r="J21" s="5">
        <v>0</v>
      </c>
      <c r="K21" s="8">
        <f t="shared" si="78"/>
        <v>0</v>
      </c>
      <c r="L21" s="6">
        <v>0</v>
      </c>
      <c r="M21" s="5">
        <v>0</v>
      </c>
      <c r="N21" s="8">
        <f t="shared" si="79"/>
        <v>0</v>
      </c>
      <c r="O21" s="6">
        <v>0</v>
      </c>
      <c r="P21" s="5">
        <v>0</v>
      </c>
      <c r="Q21" s="8">
        <v>0</v>
      </c>
      <c r="R21" s="6">
        <v>7.0000000000000007E-2</v>
      </c>
      <c r="S21" s="5">
        <v>4.8499999999999996</v>
      </c>
      <c r="T21" s="8">
        <f t="shared" si="80"/>
        <v>69285.714285714275</v>
      </c>
      <c r="U21" s="6">
        <v>0</v>
      </c>
      <c r="V21" s="5">
        <v>0</v>
      </c>
      <c r="W21" s="8">
        <f t="shared" si="81"/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f t="shared" si="82"/>
        <v>0</v>
      </c>
      <c r="AY21" s="6">
        <v>0.06</v>
      </c>
      <c r="AZ21" s="5">
        <v>1.53</v>
      </c>
      <c r="BA21" s="8">
        <f t="shared" si="92"/>
        <v>25500</v>
      </c>
      <c r="BB21" s="6">
        <v>0.06</v>
      </c>
      <c r="BC21" s="5">
        <v>1.53</v>
      </c>
      <c r="BD21" s="8">
        <f t="shared" si="93"/>
        <v>25500</v>
      </c>
      <c r="BE21" s="6">
        <v>10.749000000000001</v>
      </c>
      <c r="BF21" s="5">
        <v>185.82</v>
      </c>
      <c r="BG21" s="8">
        <f t="shared" si="83"/>
        <v>17287.189506000555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f t="shared" si="84"/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f t="shared" si="85"/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0.03</v>
      </c>
      <c r="CA21" s="5">
        <v>2.1800000000000002</v>
      </c>
      <c r="CB21" s="8">
        <f t="shared" ref="CB21" si="96">CA21/BZ21*1000</f>
        <v>72666.666666666672</v>
      </c>
      <c r="CC21" s="6">
        <v>0</v>
      </c>
      <c r="CD21" s="5">
        <v>0</v>
      </c>
      <c r="CE21" s="8">
        <f t="shared" si="86"/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f t="shared" si="87"/>
        <v>0</v>
      </c>
      <c r="CO21" s="6">
        <v>0</v>
      </c>
      <c r="CP21" s="5">
        <v>0</v>
      </c>
      <c r="CQ21" s="8">
        <f t="shared" si="88"/>
        <v>0</v>
      </c>
      <c r="CR21" s="6">
        <v>0</v>
      </c>
      <c r="CS21" s="5">
        <v>0</v>
      </c>
      <c r="CT21" s="8">
        <f t="shared" si="89"/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0.12</v>
      </c>
      <c r="DT21" s="5">
        <v>3.2</v>
      </c>
      <c r="DU21" s="8">
        <f t="shared" si="90"/>
        <v>26666.666666666668</v>
      </c>
      <c r="DV21" s="9">
        <f t="shared" si="14"/>
        <v>11.029</v>
      </c>
      <c r="DW21" s="8">
        <f t="shared" si="15"/>
        <v>195.39999999999998</v>
      </c>
    </row>
    <row r="22" spans="1:127" ht="15" customHeight="1" x14ac:dyDescent="0.3">
      <c r="A22" s="44">
        <v>2018</v>
      </c>
      <c r="B22" s="45" t="s">
        <v>5</v>
      </c>
      <c r="C22" s="6">
        <v>0</v>
      </c>
      <c r="D22" s="5">
        <v>0</v>
      </c>
      <c r="E22" s="8">
        <f t="shared" si="76"/>
        <v>0</v>
      </c>
      <c r="F22" s="6">
        <v>0</v>
      </c>
      <c r="G22" s="5">
        <v>0</v>
      </c>
      <c r="H22" s="8">
        <f t="shared" si="77"/>
        <v>0</v>
      </c>
      <c r="I22" s="6">
        <v>0</v>
      </c>
      <c r="J22" s="5">
        <v>0</v>
      </c>
      <c r="K22" s="8">
        <f t="shared" si="78"/>
        <v>0</v>
      </c>
      <c r="L22" s="6">
        <v>0</v>
      </c>
      <c r="M22" s="5">
        <v>0</v>
      </c>
      <c r="N22" s="8">
        <f t="shared" si="79"/>
        <v>0</v>
      </c>
      <c r="O22" s="6">
        <v>2.5999999999999999E-2</v>
      </c>
      <c r="P22" s="5">
        <v>7.27</v>
      </c>
      <c r="Q22" s="8">
        <f t="shared" ref="Q22" si="97">P22/O22*1000</f>
        <v>279615.38461538457</v>
      </c>
      <c r="R22" s="6">
        <v>2.9000000000000001E-2</v>
      </c>
      <c r="S22" s="5">
        <v>2.29</v>
      </c>
      <c r="T22" s="8">
        <f t="shared" si="80"/>
        <v>78965.517241379304</v>
      </c>
      <c r="U22" s="6">
        <v>0</v>
      </c>
      <c r="V22" s="5">
        <v>0</v>
      </c>
      <c r="W22" s="8">
        <f t="shared" si="81"/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58.2</v>
      </c>
      <c r="AT22" s="5">
        <v>643.89</v>
      </c>
      <c r="AU22" s="8">
        <f t="shared" ref="AU22:AU28" si="98">AT22/AS22*1000</f>
        <v>11063.40206185567</v>
      </c>
      <c r="AV22" s="6">
        <v>0</v>
      </c>
      <c r="AW22" s="5">
        <v>0</v>
      </c>
      <c r="AX22" s="8">
        <f t="shared" si="82"/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40.662999999999997</v>
      </c>
      <c r="BF22" s="5">
        <v>753.66</v>
      </c>
      <c r="BG22" s="8">
        <f t="shared" si="83"/>
        <v>18534.29407569535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f t="shared" si="84"/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f t="shared" si="85"/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f t="shared" si="86"/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f t="shared" si="87"/>
        <v>0</v>
      </c>
      <c r="CO22" s="6">
        <v>0</v>
      </c>
      <c r="CP22" s="5">
        <v>0</v>
      </c>
      <c r="CQ22" s="8">
        <f t="shared" si="88"/>
        <v>0</v>
      </c>
      <c r="CR22" s="6">
        <v>0</v>
      </c>
      <c r="CS22" s="5">
        <v>0</v>
      </c>
      <c r="CT22" s="8">
        <f t="shared" si="89"/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9">
        <f t="shared" si="14"/>
        <v>98.917999999999992</v>
      </c>
      <c r="DW22" s="8">
        <f t="shared" si="15"/>
        <v>1407.11</v>
      </c>
    </row>
    <row r="23" spans="1:127" ht="15" customHeight="1" x14ac:dyDescent="0.3">
      <c r="A23" s="44">
        <v>2018</v>
      </c>
      <c r="B23" s="45" t="s">
        <v>6</v>
      </c>
      <c r="C23" s="6">
        <v>0</v>
      </c>
      <c r="D23" s="5">
        <v>0</v>
      </c>
      <c r="E23" s="8">
        <f t="shared" si="76"/>
        <v>0</v>
      </c>
      <c r="F23" s="6">
        <v>0</v>
      </c>
      <c r="G23" s="5">
        <v>0</v>
      </c>
      <c r="H23" s="8">
        <f t="shared" si="77"/>
        <v>0</v>
      </c>
      <c r="I23" s="6">
        <v>0</v>
      </c>
      <c r="J23" s="5">
        <v>0</v>
      </c>
      <c r="K23" s="8">
        <f t="shared" si="78"/>
        <v>0</v>
      </c>
      <c r="L23" s="6">
        <v>0</v>
      </c>
      <c r="M23" s="5">
        <v>0</v>
      </c>
      <c r="N23" s="8">
        <f t="shared" si="79"/>
        <v>0</v>
      </c>
      <c r="O23" s="6">
        <v>0</v>
      </c>
      <c r="P23" s="5">
        <v>0</v>
      </c>
      <c r="Q23" s="8">
        <v>0</v>
      </c>
      <c r="R23" s="6">
        <v>0.27300000000000002</v>
      </c>
      <c r="S23" s="5">
        <v>8.2899999999999991</v>
      </c>
      <c r="T23" s="8">
        <f t="shared" si="80"/>
        <v>30366.300366300362</v>
      </c>
      <c r="U23" s="6">
        <v>0</v>
      </c>
      <c r="V23" s="5">
        <v>0</v>
      </c>
      <c r="W23" s="8">
        <f t="shared" si="81"/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f t="shared" si="82"/>
        <v>0</v>
      </c>
      <c r="AY23" s="6">
        <v>538.16899999999998</v>
      </c>
      <c r="AZ23" s="5">
        <v>6780.81</v>
      </c>
      <c r="BA23" s="8">
        <f t="shared" ref="BA23:BA26" si="99">AZ23/AY23*1000</f>
        <v>12599.778136607647</v>
      </c>
      <c r="BB23" s="6">
        <v>538.16899999999998</v>
      </c>
      <c r="BC23" s="5">
        <v>6780.81</v>
      </c>
      <c r="BD23" s="8">
        <f t="shared" si="93"/>
        <v>12599.778136607647</v>
      </c>
      <c r="BE23" s="6">
        <v>7.8159999999999998</v>
      </c>
      <c r="BF23" s="5">
        <v>126.66</v>
      </c>
      <c r="BG23" s="8">
        <f t="shared" si="83"/>
        <v>16205.220061412487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f t="shared" si="84"/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f t="shared" si="85"/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f t="shared" si="86"/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f t="shared" si="87"/>
        <v>0</v>
      </c>
      <c r="CO23" s="6">
        <v>0</v>
      </c>
      <c r="CP23" s="5">
        <v>0</v>
      </c>
      <c r="CQ23" s="8">
        <f t="shared" si="88"/>
        <v>0</v>
      </c>
      <c r="CR23" s="6">
        <v>0</v>
      </c>
      <c r="CS23" s="5">
        <v>0</v>
      </c>
      <c r="CT23" s="8">
        <f t="shared" si="89"/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ref="CZ23:CZ30" si="100">IF(CX23=0,0,CY23/CX23*1000)</f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6.0000000000000001E-3</v>
      </c>
      <c r="DQ23" s="5">
        <v>0.48</v>
      </c>
      <c r="DR23" s="8">
        <f t="shared" ref="DR23:DR28" si="101">DQ23/DP23*1000</f>
        <v>80000</v>
      </c>
      <c r="DS23" s="6">
        <v>0.35599999999999998</v>
      </c>
      <c r="DT23" s="5">
        <v>5.86</v>
      </c>
      <c r="DU23" s="8">
        <f t="shared" si="90"/>
        <v>16460.674157303372</v>
      </c>
      <c r="DV23" s="9">
        <f t="shared" si="14"/>
        <v>546.62</v>
      </c>
      <c r="DW23" s="8">
        <f t="shared" si="15"/>
        <v>6922.0999999999995</v>
      </c>
    </row>
    <row r="24" spans="1:127" ht="15" customHeight="1" x14ac:dyDescent="0.3">
      <c r="A24" s="44">
        <v>2018</v>
      </c>
      <c r="B24" s="45" t="s">
        <v>7</v>
      </c>
      <c r="C24" s="6">
        <v>0</v>
      </c>
      <c r="D24" s="5">
        <v>0</v>
      </c>
      <c r="E24" s="8">
        <f t="shared" si="76"/>
        <v>0</v>
      </c>
      <c r="F24" s="6">
        <v>0</v>
      </c>
      <c r="G24" s="5">
        <v>0</v>
      </c>
      <c r="H24" s="8">
        <f t="shared" si="77"/>
        <v>0</v>
      </c>
      <c r="I24" s="6">
        <v>0</v>
      </c>
      <c r="J24" s="5">
        <v>0</v>
      </c>
      <c r="K24" s="8">
        <f t="shared" si="78"/>
        <v>0</v>
      </c>
      <c r="L24" s="6">
        <v>0</v>
      </c>
      <c r="M24" s="5">
        <v>0</v>
      </c>
      <c r="N24" s="8">
        <f t="shared" si="79"/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f t="shared" si="81"/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65.599999999999994</v>
      </c>
      <c r="AT24" s="5">
        <v>795.06</v>
      </c>
      <c r="AU24" s="8">
        <f t="shared" si="98"/>
        <v>12119.817073170731</v>
      </c>
      <c r="AV24" s="6">
        <v>0</v>
      </c>
      <c r="AW24" s="5">
        <v>0</v>
      </c>
      <c r="AX24" s="8">
        <f t="shared" si="82"/>
        <v>0</v>
      </c>
      <c r="AY24" s="6">
        <v>62.16</v>
      </c>
      <c r="AZ24" s="5">
        <v>799.51199999999994</v>
      </c>
      <c r="BA24" s="8">
        <f t="shared" si="99"/>
        <v>12862.162162162162</v>
      </c>
      <c r="BB24" s="6">
        <v>62.16</v>
      </c>
      <c r="BC24" s="5">
        <v>799.51199999999994</v>
      </c>
      <c r="BD24" s="8">
        <f t="shared" si="93"/>
        <v>12862.162162162162</v>
      </c>
      <c r="BE24" s="6">
        <v>0.57882</v>
      </c>
      <c r="BF24" s="5">
        <v>13.24</v>
      </c>
      <c r="BG24" s="8">
        <f t="shared" si="83"/>
        <v>22874.123216198474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f t="shared" si="84"/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f t="shared" si="85"/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f t="shared" si="86"/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f t="shared" si="87"/>
        <v>0</v>
      </c>
      <c r="CO24" s="6">
        <v>0</v>
      </c>
      <c r="CP24" s="5">
        <v>0</v>
      </c>
      <c r="CQ24" s="8">
        <f t="shared" si="88"/>
        <v>0</v>
      </c>
      <c r="CR24" s="6">
        <v>0</v>
      </c>
      <c r="CS24" s="5">
        <v>0</v>
      </c>
      <c r="CT24" s="8">
        <f t="shared" si="89"/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100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9">
        <f t="shared" si="14"/>
        <v>128.33882</v>
      </c>
      <c r="DW24" s="8">
        <f t="shared" si="15"/>
        <v>1607.8119999999999</v>
      </c>
    </row>
    <row r="25" spans="1:127" ht="15" customHeight="1" x14ac:dyDescent="0.3">
      <c r="A25" s="44">
        <v>2018</v>
      </c>
      <c r="B25" s="45" t="s">
        <v>8</v>
      </c>
      <c r="C25" s="6">
        <v>0</v>
      </c>
      <c r="D25" s="5">
        <v>0</v>
      </c>
      <c r="E25" s="8">
        <f t="shared" si="76"/>
        <v>0</v>
      </c>
      <c r="F25" s="6">
        <v>0</v>
      </c>
      <c r="G25" s="5">
        <v>0</v>
      </c>
      <c r="H25" s="8">
        <f t="shared" si="77"/>
        <v>0</v>
      </c>
      <c r="I25" s="6">
        <v>0</v>
      </c>
      <c r="J25" s="5">
        <v>0</v>
      </c>
      <c r="K25" s="8">
        <f t="shared" si="78"/>
        <v>0</v>
      </c>
      <c r="L25" s="6">
        <v>0</v>
      </c>
      <c r="M25" s="5">
        <v>0</v>
      </c>
      <c r="N25" s="8">
        <f t="shared" si="79"/>
        <v>0</v>
      </c>
      <c r="O25" s="6">
        <v>0</v>
      </c>
      <c r="P25" s="5">
        <v>0</v>
      </c>
      <c r="Q25" s="8">
        <v>0</v>
      </c>
      <c r="R25" s="6">
        <v>6.7500000000000004E-2</v>
      </c>
      <c r="S25" s="5">
        <v>5.0529999999999999</v>
      </c>
      <c r="T25" s="8">
        <f t="shared" si="80"/>
        <v>74859.259259259241</v>
      </c>
      <c r="U25" s="6">
        <v>0</v>
      </c>
      <c r="V25" s="5">
        <v>0</v>
      </c>
      <c r="W25" s="8">
        <f t="shared" si="81"/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63.78</v>
      </c>
      <c r="AT25" s="5">
        <v>759.13199999999995</v>
      </c>
      <c r="AU25" s="8">
        <f t="shared" si="98"/>
        <v>11902.351834430854</v>
      </c>
      <c r="AV25" s="6">
        <v>0</v>
      </c>
      <c r="AW25" s="5">
        <v>0</v>
      </c>
      <c r="AX25" s="8">
        <f t="shared" si="82"/>
        <v>0</v>
      </c>
      <c r="AY25" s="6">
        <v>0.01</v>
      </c>
      <c r="AZ25" s="5">
        <v>0.22</v>
      </c>
      <c r="BA25" s="8">
        <f t="shared" si="99"/>
        <v>22000</v>
      </c>
      <c r="BB25" s="6">
        <v>0.01</v>
      </c>
      <c r="BC25" s="5">
        <v>0.22</v>
      </c>
      <c r="BD25" s="8">
        <f t="shared" si="93"/>
        <v>22000</v>
      </c>
      <c r="BE25" s="6">
        <v>3.6259800000000002</v>
      </c>
      <c r="BF25" s="5">
        <v>46.210999999999999</v>
      </c>
      <c r="BG25" s="8">
        <f t="shared" si="83"/>
        <v>12744.416681834979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f t="shared" si="84"/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f t="shared" si="85"/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f t="shared" si="86"/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f t="shared" si="87"/>
        <v>0</v>
      </c>
      <c r="CO25" s="6">
        <v>0</v>
      </c>
      <c r="CP25" s="5">
        <v>0</v>
      </c>
      <c r="CQ25" s="8">
        <f t="shared" si="88"/>
        <v>0</v>
      </c>
      <c r="CR25" s="6">
        <v>0</v>
      </c>
      <c r="CS25" s="5">
        <v>0</v>
      </c>
      <c r="CT25" s="8">
        <f t="shared" si="89"/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100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0.13162000000000001</v>
      </c>
      <c r="DK25" s="5">
        <v>4.3140000000000001</v>
      </c>
      <c r="DL25" s="8">
        <f>DK25/DJ25*1000</f>
        <v>32776.17383376386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192.79499999999999</v>
      </c>
      <c r="DT25" s="5">
        <v>2317.192</v>
      </c>
      <c r="DU25" s="8">
        <f t="shared" si="90"/>
        <v>12018.942399958507</v>
      </c>
      <c r="DV25" s="9">
        <f t="shared" si="14"/>
        <v>260.4101</v>
      </c>
      <c r="DW25" s="8">
        <f t="shared" si="15"/>
        <v>3132.1219999999998</v>
      </c>
    </row>
    <row r="26" spans="1:127" ht="15" customHeight="1" x14ac:dyDescent="0.3">
      <c r="A26" s="44">
        <v>2018</v>
      </c>
      <c r="B26" s="45" t="s">
        <v>9</v>
      </c>
      <c r="C26" s="6">
        <v>0</v>
      </c>
      <c r="D26" s="5">
        <v>0</v>
      </c>
      <c r="E26" s="8">
        <f t="shared" si="76"/>
        <v>0</v>
      </c>
      <c r="F26" s="6">
        <v>0</v>
      </c>
      <c r="G26" s="5">
        <v>0</v>
      </c>
      <c r="H26" s="8">
        <f t="shared" si="77"/>
        <v>0</v>
      </c>
      <c r="I26" s="6">
        <v>0</v>
      </c>
      <c r="J26" s="5">
        <v>0</v>
      </c>
      <c r="K26" s="8">
        <f t="shared" si="78"/>
        <v>0</v>
      </c>
      <c r="L26" s="6">
        <v>0</v>
      </c>
      <c r="M26" s="5">
        <v>0</v>
      </c>
      <c r="N26" s="8">
        <f t="shared" si="79"/>
        <v>0</v>
      </c>
      <c r="O26" s="6">
        <v>0</v>
      </c>
      <c r="P26" s="5">
        <v>0</v>
      </c>
      <c r="Q26" s="8">
        <v>0</v>
      </c>
      <c r="R26" s="6">
        <v>163.96250000000001</v>
      </c>
      <c r="S26" s="5">
        <v>1771.0719999999999</v>
      </c>
      <c r="T26" s="8">
        <f t="shared" si="80"/>
        <v>10801.689410688417</v>
      </c>
      <c r="U26" s="6">
        <v>0</v>
      </c>
      <c r="V26" s="5">
        <v>0</v>
      </c>
      <c r="W26" s="8">
        <f t="shared" si="81"/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55.2</v>
      </c>
      <c r="AQ26" s="5">
        <v>478.68</v>
      </c>
      <c r="AR26" s="8">
        <f t="shared" ref="AR26:AR30" si="102">AQ26/AP26*1000</f>
        <v>8671.7391304347821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f t="shared" si="82"/>
        <v>0</v>
      </c>
      <c r="AY26" s="6">
        <v>0.18</v>
      </c>
      <c r="AZ26" s="5">
        <v>14.31</v>
      </c>
      <c r="BA26" s="8">
        <f t="shared" si="99"/>
        <v>79500</v>
      </c>
      <c r="BB26" s="6">
        <v>0.18</v>
      </c>
      <c r="BC26" s="5">
        <v>14.31</v>
      </c>
      <c r="BD26" s="8">
        <f t="shared" si="93"/>
        <v>79500</v>
      </c>
      <c r="BE26" s="6">
        <v>26.3794</v>
      </c>
      <c r="BF26" s="5">
        <v>459.65899999999999</v>
      </c>
      <c r="BG26" s="8">
        <f t="shared" si="83"/>
        <v>17424.922477387656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f t="shared" si="84"/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f t="shared" si="85"/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f t="shared" si="86"/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f t="shared" si="87"/>
        <v>0</v>
      </c>
      <c r="CO26" s="6">
        <v>0</v>
      </c>
      <c r="CP26" s="5">
        <v>0</v>
      </c>
      <c r="CQ26" s="8">
        <f t="shared" si="88"/>
        <v>0</v>
      </c>
      <c r="CR26" s="6">
        <v>0</v>
      </c>
      <c r="CS26" s="5">
        <v>0</v>
      </c>
      <c r="CT26" s="8">
        <f t="shared" si="89"/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100"/>
        <v>0</v>
      </c>
      <c r="DA26" s="6">
        <v>0</v>
      </c>
      <c r="DB26" s="5">
        <v>0</v>
      </c>
      <c r="DC26" s="8">
        <v>0</v>
      </c>
      <c r="DD26" s="6">
        <v>9.8999999999999999E-4</v>
      </c>
      <c r="DE26" s="5">
        <v>0.02</v>
      </c>
      <c r="DF26" s="8">
        <f t="shared" ref="DF26" si="103">DE26/DD26*1000</f>
        <v>20202.020202020205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1.6879999999999999</v>
      </c>
      <c r="DT26" s="5">
        <v>20.434000000000001</v>
      </c>
      <c r="DU26" s="8">
        <f t="shared" si="90"/>
        <v>12105.450236966826</v>
      </c>
      <c r="DV26" s="9">
        <f t="shared" si="14"/>
        <v>247.41088999999999</v>
      </c>
      <c r="DW26" s="8">
        <f t="shared" si="15"/>
        <v>2744.1750000000002</v>
      </c>
    </row>
    <row r="27" spans="1:127" ht="15" customHeight="1" x14ac:dyDescent="0.3">
      <c r="A27" s="44">
        <v>2018</v>
      </c>
      <c r="B27" s="45" t="s">
        <v>10</v>
      </c>
      <c r="C27" s="6">
        <v>0</v>
      </c>
      <c r="D27" s="5">
        <v>0</v>
      </c>
      <c r="E27" s="8">
        <f t="shared" si="76"/>
        <v>0</v>
      </c>
      <c r="F27" s="6">
        <v>0</v>
      </c>
      <c r="G27" s="5">
        <v>0</v>
      </c>
      <c r="H27" s="8">
        <f t="shared" si="77"/>
        <v>0</v>
      </c>
      <c r="I27" s="6">
        <v>0</v>
      </c>
      <c r="J27" s="5">
        <v>0</v>
      </c>
      <c r="K27" s="8">
        <f t="shared" si="78"/>
        <v>0</v>
      </c>
      <c r="L27" s="6">
        <v>0</v>
      </c>
      <c r="M27" s="5">
        <v>0</v>
      </c>
      <c r="N27" s="8">
        <f t="shared" si="79"/>
        <v>0</v>
      </c>
      <c r="O27" s="6">
        <v>0</v>
      </c>
      <c r="P27" s="5">
        <v>0</v>
      </c>
      <c r="Q27" s="8">
        <v>0</v>
      </c>
      <c r="R27" s="6">
        <v>3.8399999999999997E-2</v>
      </c>
      <c r="S27" s="5">
        <v>2.669</v>
      </c>
      <c r="T27" s="8">
        <f t="shared" si="80"/>
        <v>69505.208333333343</v>
      </c>
      <c r="U27" s="6">
        <v>0</v>
      </c>
      <c r="V27" s="5">
        <v>0</v>
      </c>
      <c r="W27" s="8">
        <f t="shared" si="81"/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1.49E-3</v>
      </c>
      <c r="AT27" s="5">
        <v>0.01</v>
      </c>
      <c r="AU27" s="8">
        <f t="shared" si="98"/>
        <v>6711.4093959731545</v>
      </c>
      <c r="AV27" s="6">
        <v>0</v>
      </c>
      <c r="AW27" s="5">
        <v>0</v>
      </c>
      <c r="AX27" s="8">
        <f t="shared" si="82"/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0.26264999999999999</v>
      </c>
      <c r="BF27" s="5">
        <v>4.6609999999999996</v>
      </c>
      <c r="BG27" s="8">
        <f t="shared" si="83"/>
        <v>17746.049876261182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f t="shared" si="84"/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f t="shared" si="85"/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f t="shared" si="86"/>
        <v>0</v>
      </c>
      <c r="CF27" s="6">
        <v>0</v>
      </c>
      <c r="CG27" s="5">
        <v>0</v>
      </c>
      <c r="CH27" s="8">
        <v>0</v>
      </c>
      <c r="CI27" s="6">
        <v>1.06E-3</v>
      </c>
      <c r="CJ27" s="5">
        <v>0.1</v>
      </c>
      <c r="CK27" s="8">
        <f t="shared" ref="CK27" si="104">CJ27/CI27*1000</f>
        <v>94339.622641509442</v>
      </c>
      <c r="CL27" s="6">
        <v>0</v>
      </c>
      <c r="CM27" s="5">
        <v>0</v>
      </c>
      <c r="CN27" s="8">
        <f t="shared" si="87"/>
        <v>0</v>
      </c>
      <c r="CO27" s="6">
        <v>0</v>
      </c>
      <c r="CP27" s="5">
        <v>0</v>
      </c>
      <c r="CQ27" s="8">
        <f t="shared" si="88"/>
        <v>0</v>
      </c>
      <c r="CR27" s="6">
        <v>0</v>
      </c>
      <c r="CS27" s="5">
        <v>0</v>
      </c>
      <c r="CT27" s="8">
        <f t="shared" si="89"/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100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0.12287999999999999</v>
      </c>
      <c r="DK27" s="5">
        <v>3.016</v>
      </c>
      <c r="DL27" s="8">
        <f t="shared" ref="DL27:DL29" si="105">DK27/DJ27*1000</f>
        <v>24544.270833333336</v>
      </c>
      <c r="DM27" s="6">
        <v>0</v>
      </c>
      <c r="DN27" s="5">
        <v>0</v>
      </c>
      <c r="DO27" s="8">
        <v>0</v>
      </c>
      <c r="DP27" s="6">
        <v>29.92</v>
      </c>
      <c r="DQ27" s="5">
        <v>346.17399999999998</v>
      </c>
      <c r="DR27" s="8">
        <f t="shared" si="101"/>
        <v>11569.986631016041</v>
      </c>
      <c r="DS27" s="6">
        <v>0.32800000000000001</v>
      </c>
      <c r="DT27" s="5">
        <v>5.77</v>
      </c>
      <c r="DU27" s="8">
        <f t="shared" si="90"/>
        <v>17591.463414634145</v>
      </c>
      <c r="DV27" s="9">
        <f t="shared" si="14"/>
        <v>30.674479999999999</v>
      </c>
      <c r="DW27" s="8">
        <f t="shared" si="15"/>
        <v>362.4</v>
      </c>
    </row>
    <row r="28" spans="1:127" ht="15" customHeight="1" x14ac:dyDescent="0.3">
      <c r="A28" s="44">
        <v>2018</v>
      </c>
      <c r="B28" s="45" t="s">
        <v>11</v>
      </c>
      <c r="C28" s="6">
        <v>0</v>
      </c>
      <c r="D28" s="5">
        <v>0</v>
      </c>
      <c r="E28" s="8">
        <f t="shared" si="76"/>
        <v>0</v>
      </c>
      <c r="F28" s="6">
        <v>0</v>
      </c>
      <c r="G28" s="5">
        <v>0</v>
      </c>
      <c r="H28" s="8">
        <f t="shared" si="77"/>
        <v>0</v>
      </c>
      <c r="I28" s="6">
        <v>0</v>
      </c>
      <c r="J28" s="5">
        <v>0</v>
      </c>
      <c r="K28" s="8">
        <f t="shared" si="78"/>
        <v>0</v>
      </c>
      <c r="L28" s="6">
        <v>0</v>
      </c>
      <c r="M28" s="5">
        <v>0</v>
      </c>
      <c r="N28" s="8">
        <f t="shared" si="79"/>
        <v>0</v>
      </c>
      <c r="O28" s="6">
        <v>0</v>
      </c>
      <c r="P28" s="5">
        <v>0</v>
      </c>
      <c r="Q28" s="8">
        <v>0</v>
      </c>
      <c r="R28" s="6">
        <v>3.5700000000000003E-2</v>
      </c>
      <c r="S28" s="5">
        <v>2.8740000000000001</v>
      </c>
      <c r="T28" s="8">
        <f t="shared" si="80"/>
        <v>80504.201680672268</v>
      </c>
      <c r="U28" s="6">
        <v>0</v>
      </c>
      <c r="V28" s="5">
        <v>0</v>
      </c>
      <c r="W28" s="8">
        <f t="shared" si="81"/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34</v>
      </c>
      <c r="AQ28" s="5">
        <v>422.202</v>
      </c>
      <c r="AR28" s="8">
        <f t="shared" si="102"/>
        <v>12417.705882352941</v>
      </c>
      <c r="AS28" s="6">
        <v>31.6</v>
      </c>
      <c r="AT28" s="5">
        <v>506.73500000000001</v>
      </c>
      <c r="AU28" s="8">
        <f t="shared" si="98"/>
        <v>16035.917721518988</v>
      </c>
      <c r="AV28" s="6">
        <v>0</v>
      </c>
      <c r="AW28" s="5">
        <v>0</v>
      </c>
      <c r="AX28" s="8">
        <f t="shared" si="82"/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f t="shared" si="84"/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f t="shared" si="85"/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f t="shared" si="86"/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f t="shared" si="87"/>
        <v>0</v>
      </c>
      <c r="CO28" s="6">
        <v>0</v>
      </c>
      <c r="CP28" s="5">
        <v>0</v>
      </c>
      <c r="CQ28" s="8">
        <f t="shared" si="88"/>
        <v>0</v>
      </c>
      <c r="CR28" s="6">
        <v>0</v>
      </c>
      <c r="CS28" s="5">
        <v>0</v>
      </c>
      <c r="CT28" s="8">
        <f t="shared" si="89"/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100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0.11191</v>
      </c>
      <c r="DK28" s="5">
        <v>2.7280000000000002</v>
      </c>
      <c r="DL28" s="8">
        <f t="shared" si="105"/>
        <v>24376.73130193906</v>
      </c>
      <c r="DM28" s="6">
        <v>0</v>
      </c>
      <c r="DN28" s="5">
        <v>0</v>
      </c>
      <c r="DO28" s="8">
        <v>0</v>
      </c>
      <c r="DP28" s="6">
        <v>0.19040000000000001</v>
      </c>
      <c r="DQ28" s="5">
        <v>7.0949999999999998</v>
      </c>
      <c r="DR28" s="8">
        <f t="shared" si="101"/>
        <v>37263.65546218487</v>
      </c>
      <c r="DS28" s="6">
        <v>2.4E-2</v>
      </c>
      <c r="DT28" s="5">
        <v>0.36</v>
      </c>
      <c r="DU28" s="8">
        <f t="shared" si="90"/>
        <v>15000</v>
      </c>
      <c r="DV28" s="9">
        <f t="shared" si="14"/>
        <v>65.962009999999992</v>
      </c>
      <c r="DW28" s="8">
        <f t="shared" si="15"/>
        <v>941.99400000000003</v>
      </c>
    </row>
    <row r="29" spans="1:127" ht="15" customHeight="1" x14ac:dyDescent="0.3">
      <c r="A29" s="44">
        <v>2018</v>
      </c>
      <c r="B29" s="45" t="s">
        <v>12</v>
      </c>
      <c r="C29" s="6">
        <v>0</v>
      </c>
      <c r="D29" s="5">
        <v>0</v>
      </c>
      <c r="E29" s="8">
        <f t="shared" si="76"/>
        <v>0</v>
      </c>
      <c r="F29" s="6">
        <v>0</v>
      </c>
      <c r="G29" s="5">
        <v>0</v>
      </c>
      <c r="H29" s="8">
        <f t="shared" si="77"/>
        <v>0</v>
      </c>
      <c r="I29" s="6">
        <v>0</v>
      </c>
      <c r="J29" s="5">
        <v>0</v>
      </c>
      <c r="K29" s="8">
        <f t="shared" si="78"/>
        <v>0</v>
      </c>
      <c r="L29" s="6">
        <v>0</v>
      </c>
      <c r="M29" s="5">
        <v>0</v>
      </c>
      <c r="N29" s="8">
        <f t="shared" si="79"/>
        <v>0</v>
      </c>
      <c r="O29" s="6">
        <v>0</v>
      </c>
      <c r="P29" s="5">
        <v>0</v>
      </c>
      <c r="Q29" s="8">
        <v>0</v>
      </c>
      <c r="R29" s="6">
        <v>170.02459999999999</v>
      </c>
      <c r="S29" s="5">
        <v>1868.54</v>
      </c>
      <c r="T29" s="8">
        <f t="shared" si="80"/>
        <v>10989.821472892747</v>
      </c>
      <c r="U29" s="6">
        <v>0</v>
      </c>
      <c r="V29" s="5">
        <v>0</v>
      </c>
      <c r="W29" s="8">
        <f t="shared" si="81"/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15.08</v>
      </c>
      <c r="AQ29" s="5">
        <v>423.31299999999999</v>
      </c>
      <c r="AR29" s="8">
        <f t="shared" si="102"/>
        <v>28071.153846153844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f t="shared" si="82"/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0.39565</v>
      </c>
      <c r="BF29" s="5">
        <v>40.972000000000001</v>
      </c>
      <c r="BG29" s="8">
        <f t="shared" si="83"/>
        <v>103556.17338556806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f t="shared" si="84"/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f t="shared" si="85"/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f t="shared" si="86"/>
        <v>0</v>
      </c>
      <c r="CF29" s="6">
        <v>0</v>
      </c>
      <c r="CG29" s="5">
        <v>0</v>
      </c>
      <c r="CH29" s="8">
        <v>0</v>
      </c>
      <c r="CI29" s="6">
        <v>1E-3</v>
      </c>
      <c r="CJ29" s="5">
        <v>0.15</v>
      </c>
      <c r="CK29" s="8">
        <f t="shared" ref="CK29" si="106">CJ29/CI29*1000</f>
        <v>150000</v>
      </c>
      <c r="CL29" s="6">
        <v>0</v>
      </c>
      <c r="CM29" s="5">
        <v>0</v>
      </c>
      <c r="CN29" s="8">
        <f t="shared" si="87"/>
        <v>0</v>
      </c>
      <c r="CO29" s="6">
        <v>0</v>
      </c>
      <c r="CP29" s="5">
        <v>0</v>
      </c>
      <c r="CQ29" s="8">
        <f t="shared" si="88"/>
        <v>0</v>
      </c>
      <c r="CR29" s="6">
        <v>0</v>
      </c>
      <c r="CS29" s="5">
        <v>0</v>
      </c>
      <c r="CT29" s="8">
        <f t="shared" si="89"/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100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0.13555</v>
      </c>
      <c r="DK29" s="5">
        <v>4.9829999999999997</v>
      </c>
      <c r="DL29" s="8">
        <f t="shared" si="105"/>
        <v>36761.342677978602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4.5540000000000003</v>
      </c>
      <c r="DT29" s="5">
        <v>71.319999999999993</v>
      </c>
      <c r="DU29" s="8">
        <f t="shared" si="90"/>
        <v>15660.957400087833</v>
      </c>
      <c r="DV29" s="9">
        <f t="shared" si="14"/>
        <v>190.1908</v>
      </c>
      <c r="DW29" s="8">
        <f t="shared" si="15"/>
        <v>2409.2780000000002</v>
      </c>
    </row>
    <row r="30" spans="1:127" ht="15" customHeight="1" x14ac:dyDescent="0.3">
      <c r="A30" s="44">
        <v>2018</v>
      </c>
      <c r="B30" s="45" t="s">
        <v>13</v>
      </c>
      <c r="C30" s="6">
        <v>0</v>
      </c>
      <c r="D30" s="5">
        <v>0</v>
      </c>
      <c r="E30" s="8">
        <f t="shared" si="76"/>
        <v>0</v>
      </c>
      <c r="F30" s="6">
        <v>0</v>
      </c>
      <c r="G30" s="5">
        <v>0</v>
      </c>
      <c r="H30" s="8">
        <f t="shared" si="77"/>
        <v>0</v>
      </c>
      <c r="I30" s="6">
        <v>0</v>
      </c>
      <c r="J30" s="5">
        <v>0</v>
      </c>
      <c r="K30" s="8">
        <f t="shared" si="78"/>
        <v>0</v>
      </c>
      <c r="L30" s="6">
        <v>0</v>
      </c>
      <c r="M30" s="5">
        <v>0</v>
      </c>
      <c r="N30" s="8">
        <f t="shared" si="79"/>
        <v>0</v>
      </c>
      <c r="O30" s="6">
        <v>0</v>
      </c>
      <c r="P30" s="5">
        <v>0</v>
      </c>
      <c r="Q30" s="8">
        <v>0</v>
      </c>
      <c r="R30" s="6">
        <v>0.1129</v>
      </c>
      <c r="S30" s="5">
        <v>8.5860000000000003</v>
      </c>
      <c r="T30" s="8">
        <f t="shared" si="80"/>
        <v>76049.601417183352</v>
      </c>
      <c r="U30" s="6">
        <v>0</v>
      </c>
      <c r="V30" s="5">
        <v>0</v>
      </c>
      <c r="W30" s="8">
        <f t="shared" si="81"/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4.08</v>
      </c>
      <c r="AQ30" s="5">
        <v>167.529</v>
      </c>
      <c r="AR30" s="8">
        <f t="shared" si="102"/>
        <v>41061.029411764706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f t="shared" si="82"/>
        <v>0</v>
      </c>
      <c r="AY30" s="6">
        <v>1.929</v>
      </c>
      <c r="AZ30" s="5">
        <v>17.344999999999999</v>
      </c>
      <c r="BA30" s="8">
        <f t="shared" ref="BA30" si="107">AZ30/AY30*1000</f>
        <v>8991.7055469154984</v>
      </c>
      <c r="BB30" s="6">
        <v>1.929</v>
      </c>
      <c r="BC30" s="5">
        <v>17.344999999999999</v>
      </c>
      <c r="BD30" s="8">
        <f t="shared" si="93"/>
        <v>8991.7055469154984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f t="shared" si="84"/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f t="shared" si="85"/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f t="shared" si="86"/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f t="shared" si="87"/>
        <v>0</v>
      </c>
      <c r="CO30" s="6">
        <v>0</v>
      </c>
      <c r="CP30" s="5">
        <v>0</v>
      </c>
      <c r="CQ30" s="8">
        <f t="shared" si="88"/>
        <v>0</v>
      </c>
      <c r="CR30" s="6">
        <v>0</v>
      </c>
      <c r="CS30" s="5">
        <v>0</v>
      </c>
      <c r="CT30" s="8">
        <f t="shared" si="89"/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100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3.8039999999999998</v>
      </c>
      <c r="DT30" s="5">
        <v>53.793999999999997</v>
      </c>
      <c r="DU30" s="8">
        <f t="shared" si="90"/>
        <v>14141.430073606729</v>
      </c>
      <c r="DV30" s="9">
        <f t="shared" si="14"/>
        <v>9.9259000000000004</v>
      </c>
      <c r="DW30" s="8">
        <f t="shared" si="15"/>
        <v>247.25400000000002</v>
      </c>
    </row>
    <row r="31" spans="1:127" ht="15" customHeight="1" thickBot="1" x14ac:dyDescent="0.35">
      <c r="A31" s="48"/>
      <c r="B31" s="49" t="s">
        <v>14</v>
      </c>
      <c r="C31" s="50">
        <f t="shared" ref="C31:D31" si="108">SUM(C19:C30)</f>
        <v>0</v>
      </c>
      <c r="D31" s="35">
        <f t="shared" si="108"/>
        <v>0</v>
      </c>
      <c r="E31" s="37"/>
      <c r="F31" s="50">
        <f t="shared" ref="F31:G31" si="109">SUM(F19:F30)</f>
        <v>0</v>
      </c>
      <c r="G31" s="35">
        <f t="shared" si="109"/>
        <v>0</v>
      </c>
      <c r="H31" s="37"/>
      <c r="I31" s="50">
        <f t="shared" ref="I31:J31" si="110">SUM(I19:I30)</f>
        <v>0</v>
      </c>
      <c r="J31" s="35">
        <f t="shared" si="110"/>
        <v>0</v>
      </c>
      <c r="K31" s="37"/>
      <c r="L31" s="50">
        <f t="shared" ref="L31:M31" si="111">SUM(L19:L30)</f>
        <v>0</v>
      </c>
      <c r="M31" s="35">
        <f t="shared" si="111"/>
        <v>0</v>
      </c>
      <c r="N31" s="37"/>
      <c r="O31" s="50">
        <f t="shared" ref="O31:P31" si="112">SUM(O19:O30)</f>
        <v>2.5999999999999999E-2</v>
      </c>
      <c r="P31" s="35">
        <f t="shared" si="112"/>
        <v>7.27</v>
      </c>
      <c r="Q31" s="37"/>
      <c r="R31" s="50">
        <f t="shared" ref="R31:S31" si="113">SUM(R19:R30)</f>
        <v>359.29760000000005</v>
      </c>
      <c r="S31" s="35">
        <f t="shared" si="113"/>
        <v>3935.3839999999996</v>
      </c>
      <c r="T31" s="37"/>
      <c r="U31" s="50">
        <f t="shared" ref="U31:V31" si="114">SUM(U19:U30)</f>
        <v>0</v>
      </c>
      <c r="V31" s="35">
        <f t="shared" si="114"/>
        <v>0</v>
      </c>
      <c r="W31" s="37"/>
      <c r="X31" s="50">
        <f t="shared" ref="X31:Y31" si="115">SUM(X19:X30)</f>
        <v>0</v>
      </c>
      <c r="Y31" s="35">
        <f t="shared" si="115"/>
        <v>0</v>
      </c>
      <c r="Z31" s="37"/>
      <c r="AA31" s="50">
        <f t="shared" ref="AA31:AB31" si="116">SUM(AA19:AA30)</f>
        <v>0</v>
      </c>
      <c r="AB31" s="35">
        <f t="shared" si="116"/>
        <v>0</v>
      </c>
      <c r="AC31" s="37"/>
      <c r="AD31" s="50">
        <f t="shared" ref="AD31:AE31" si="117">SUM(AD19:AD30)</f>
        <v>0</v>
      </c>
      <c r="AE31" s="35">
        <f t="shared" si="117"/>
        <v>0</v>
      </c>
      <c r="AF31" s="37"/>
      <c r="AG31" s="50">
        <f t="shared" ref="AG31:AH31" si="118">SUM(AG19:AG30)</f>
        <v>0</v>
      </c>
      <c r="AH31" s="35">
        <f t="shared" si="118"/>
        <v>0</v>
      </c>
      <c r="AI31" s="37"/>
      <c r="AJ31" s="50">
        <v>0</v>
      </c>
      <c r="AK31" s="35">
        <v>0</v>
      </c>
      <c r="AL31" s="37"/>
      <c r="AM31" s="50">
        <f t="shared" ref="AM31:AN31" si="119">SUM(AM19:AM30)</f>
        <v>0.02</v>
      </c>
      <c r="AN31" s="35">
        <f t="shared" si="119"/>
        <v>110.82</v>
      </c>
      <c r="AO31" s="37"/>
      <c r="AP31" s="50">
        <f t="shared" ref="AP31:AQ31" si="120">SUM(AP19:AP30)</f>
        <v>108.36</v>
      </c>
      <c r="AQ31" s="35">
        <f t="shared" si="120"/>
        <v>1491.7240000000002</v>
      </c>
      <c r="AR31" s="37"/>
      <c r="AS31" s="50">
        <f t="shared" ref="AS31:AT31" si="121">SUM(AS19:AS30)</f>
        <v>219.18148999999997</v>
      </c>
      <c r="AT31" s="35">
        <f t="shared" si="121"/>
        <v>2704.8270000000002</v>
      </c>
      <c r="AU31" s="37"/>
      <c r="AV31" s="50">
        <f t="shared" ref="AV31:AW31" si="122">SUM(AV19:AV30)</f>
        <v>0</v>
      </c>
      <c r="AW31" s="35">
        <f t="shared" si="122"/>
        <v>0</v>
      </c>
      <c r="AX31" s="37"/>
      <c r="AY31" s="50">
        <f t="shared" ref="AY31:AZ31" si="123">SUM(AY19:AY30)</f>
        <v>602.6579999999999</v>
      </c>
      <c r="AZ31" s="35">
        <f t="shared" si="123"/>
        <v>7615.3770000000013</v>
      </c>
      <c r="BA31" s="37"/>
      <c r="BB31" s="50">
        <f t="shared" ref="BB31:BC31" si="124">SUM(BB19:BB30)</f>
        <v>602.6579999999999</v>
      </c>
      <c r="BC31" s="35">
        <f t="shared" si="124"/>
        <v>7615.3770000000013</v>
      </c>
      <c r="BD31" s="37"/>
      <c r="BE31" s="50">
        <f t="shared" ref="BE31:BF31" si="125">SUM(BE19:BE30)</f>
        <v>116.6275</v>
      </c>
      <c r="BF31" s="35">
        <f t="shared" si="125"/>
        <v>1885.7830000000001</v>
      </c>
      <c r="BG31" s="37"/>
      <c r="BH31" s="50">
        <f t="shared" ref="BH31:BI31" si="126">SUM(BH19:BH30)</f>
        <v>0</v>
      </c>
      <c r="BI31" s="35">
        <f t="shared" si="126"/>
        <v>0</v>
      </c>
      <c r="BJ31" s="37"/>
      <c r="BK31" s="50">
        <f t="shared" ref="BK31:BL31" si="127">SUM(BK19:BK30)</f>
        <v>0</v>
      </c>
      <c r="BL31" s="35">
        <f t="shared" si="127"/>
        <v>0</v>
      </c>
      <c r="BM31" s="37"/>
      <c r="BN31" s="50">
        <f t="shared" ref="BN31:BO31" si="128">SUM(BN19:BN30)</f>
        <v>0</v>
      </c>
      <c r="BO31" s="35">
        <f t="shared" si="128"/>
        <v>0</v>
      </c>
      <c r="BP31" s="37"/>
      <c r="BQ31" s="50">
        <f t="shared" ref="BQ31:BR31" si="129">SUM(BQ19:BQ30)</f>
        <v>0</v>
      </c>
      <c r="BR31" s="35">
        <f t="shared" si="129"/>
        <v>0</v>
      </c>
      <c r="BS31" s="37"/>
      <c r="BT31" s="50">
        <f t="shared" ref="BT31:BU31" si="130">SUM(BT19:BT30)</f>
        <v>0</v>
      </c>
      <c r="BU31" s="35">
        <f t="shared" si="130"/>
        <v>0</v>
      </c>
      <c r="BV31" s="37"/>
      <c r="BW31" s="50">
        <f t="shared" ref="BW31:BX31" si="131">SUM(BW19:BW30)</f>
        <v>0</v>
      </c>
      <c r="BX31" s="35">
        <f t="shared" si="131"/>
        <v>0</v>
      </c>
      <c r="BY31" s="37"/>
      <c r="BZ31" s="50">
        <f t="shared" ref="BZ31:CA31" si="132">SUM(BZ19:BZ30)</f>
        <v>0.03</v>
      </c>
      <c r="CA31" s="35">
        <f t="shared" si="132"/>
        <v>2.1800000000000002</v>
      </c>
      <c r="CB31" s="37"/>
      <c r="CC31" s="50">
        <f t="shared" ref="CC31:CD31" si="133">SUM(CC19:CC30)</f>
        <v>0</v>
      </c>
      <c r="CD31" s="35">
        <f t="shared" si="133"/>
        <v>0</v>
      </c>
      <c r="CE31" s="37"/>
      <c r="CF31" s="50">
        <f t="shared" ref="CF31:CG31" si="134">SUM(CF19:CF30)</f>
        <v>0.372</v>
      </c>
      <c r="CG31" s="35">
        <f t="shared" si="134"/>
        <v>8.33</v>
      </c>
      <c r="CH31" s="37"/>
      <c r="CI31" s="50">
        <f t="shared" ref="CI31:CJ31" si="135">SUM(CI19:CI30)</f>
        <v>2.0600000000000002E-3</v>
      </c>
      <c r="CJ31" s="35">
        <f t="shared" si="135"/>
        <v>0.25</v>
      </c>
      <c r="CK31" s="37"/>
      <c r="CL31" s="50">
        <f t="shared" ref="CL31:CM31" si="136">SUM(CL19:CL30)</f>
        <v>0</v>
      </c>
      <c r="CM31" s="35">
        <f t="shared" si="136"/>
        <v>0</v>
      </c>
      <c r="CN31" s="37"/>
      <c r="CO31" s="50">
        <f t="shared" ref="CO31:CP31" si="137">SUM(CO19:CO30)</f>
        <v>0</v>
      </c>
      <c r="CP31" s="35">
        <f t="shared" si="137"/>
        <v>0</v>
      </c>
      <c r="CQ31" s="37"/>
      <c r="CR31" s="50">
        <f t="shared" ref="CR31:CS31" si="138">SUM(CR19:CR30)</f>
        <v>0</v>
      </c>
      <c r="CS31" s="35">
        <f t="shared" si="138"/>
        <v>0</v>
      </c>
      <c r="CT31" s="37"/>
      <c r="CU31" s="50">
        <v>0</v>
      </c>
      <c r="CV31" s="35">
        <v>0</v>
      </c>
      <c r="CW31" s="37"/>
      <c r="CX31" s="50">
        <f t="shared" ref="CX31:CY31" si="139">SUM(CX19:CX30)</f>
        <v>0</v>
      </c>
      <c r="CY31" s="35">
        <f t="shared" si="139"/>
        <v>0</v>
      </c>
      <c r="CZ31" s="37"/>
      <c r="DA31" s="50">
        <f t="shared" ref="DA31:DB31" si="140">SUM(DA19:DA30)</f>
        <v>1E-3</v>
      </c>
      <c r="DB31" s="35">
        <f t="shared" si="140"/>
        <v>0.77</v>
      </c>
      <c r="DC31" s="37"/>
      <c r="DD31" s="50">
        <f t="shared" ref="DD31:DE31" si="141">SUM(DD19:DD30)</f>
        <v>9.8999999999999999E-4</v>
      </c>
      <c r="DE31" s="35">
        <f t="shared" si="141"/>
        <v>0.02</v>
      </c>
      <c r="DF31" s="37"/>
      <c r="DG31" s="50">
        <f t="shared" ref="DG31:DH31" si="142">SUM(DG19:DG30)</f>
        <v>0</v>
      </c>
      <c r="DH31" s="35">
        <f t="shared" si="142"/>
        <v>0</v>
      </c>
      <c r="DI31" s="37"/>
      <c r="DJ31" s="50">
        <f t="shared" ref="DJ31:DK31" si="143">SUM(DJ19:DJ30)</f>
        <v>0.50195999999999996</v>
      </c>
      <c r="DK31" s="35">
        <f t="shared" si="143"/>
        <v>15.041</v>
      </c>
      <c r="DL31" s="37"/>
      <c r="DM31" s="50">
        <f t="shared" ref="DM31:DN31" si="144">SUM(DM19:DM30)</f>
        <v>0</v>
      </c>
      <c r="DN31" s="35">
        <f t="shared" si="144"/>
        <v>0</v>
      </c>
      <c r="DO31" s="37"/>
      <c r="DP31" s="50">
        <f t="shared" ref="DP31:DQ31" si="145">SUM(DP19:DP30)</f>
        <v>30.116400000000002</v>
      </c>
      <c r="DQ31" s="35">
        <f t="shared" si="145"/>
        <v>353.74900000000002</v>
      </c>
      <c r="DR31" s="37"/>
      <c r="DS31" s="50">
        <f t="shared" ref="DS31:DT31" si="146">SUM(DS19:DS30)</f>
        <v>400.93999999999994</v>
      </c>
      <c r="DT31" s="35">
        <f t="shared" si="146"/>
        <v>5071.8999999999996</v>
      </c>
      <c r="DU31" s="37"/>
      <c r="DV31" s="36">
        <f t="shared" si="14"/>
        <v>1838.135</v>
      </c>
      <c r="DW31" s="53">
        <f t="shared" si="15"/>
        <v>23201.245000000003</v>
      </c>
    </row>
    <row r="32" spans="1:127" ht="15" customHeight="1" x14ac:dyDescent="0.3">
      <c r="A32" s="44">
        <v>2019</v>
      </c>
      <c r="B32" s="43" t="s">
        <v>2</v>
      </c>
      <c r="C32" s="6">
        <v>0</v>
      </c>
      <c r="D32" s="5">
        <v>0</v>
      </c>
      <c r="E32" s="8">
        <f t="shared" ref="E32:E43" si="147">IF(C32=0,0,D32/C32*1000)</f>
        <v>0</v>
      </c>
      <c r="F32" s="6">
        <v>0</v>
      </c>
      <c r="G32" s="5">
        <v>0</v>
      </c>
      <c r="H32" s="8">
        <f t="shared" ref="H32:H43" si="148">IF(F32=0,0,G32/F32*1000)</f>
        <v>0</v>
      </c>
      <c r="I32" s="6">
        <v>0</v>
      </c>
      <c r="J32" s="5">
        <v>0</v>
      </c>
      <c r="K32" s="8">
        <f t="shared" ref="K32:K43" si="149">IF(I32=0,0,J32/I32*1000)</f>
        <v>0</v>
      </c>
      <c r="L32" s="6">
        <v>0</v>
      </c>
      <c r="M32" s="5">
        <v>0</v>
      </c>
      <c r="N32" s="8">
        <f t="shared" ref="N32:N43" si="150">IF(L32=0,0,M32/L32*1000)</f>
        <v>0</v>
      </c>
      <c r="O32" s="6">
        <v>0</v>
      </c>
      <c r="P32" s="5">
        <v>0</v>
      </c>
      <c r="Q32" s="8">
        <v>0</v>
      </c>
      <c r="R32" s="6">
        <v>4.1100000000000005E-2</v>
      </c>
      <c r="S32" s="5">
        <v>2.496</v>
      </c>
      <c r="T32" s="8">
        <f t="shared" ref="T32:T43" si="151">S32/R32*1000</f>
        <v>60729.927007299259</v>
      </c>
      <c r="U32" s="6">
        <v>0</v>
      </c>
      <c r="V32" s="5">
        <v>0</v>
      </c>
      <c r="W32" s="8">
        <f t="shared" ref="W32:W43" si="152">IF(U32=0,0,V32/U32*1000)</f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f t="shared" ref="AX32:AX43" si="153">IF(AV32=0,0,AW32/AV32*1000)</f>
        <v>0</v>
      </c>
      <c r="AY32" s="6">
        <v>0.32</v>
      </c>
      <c r="AZ32" s="5">
        <v>5.585</v>
      </c>
      <c r="BA32" s="8">
        <f t="shared" ref="BA32" si="154">AZ32/AY32*1000</f>
        <v>17453.125</v>
      </c>
      <c r="BB32" s="6">
        <v>0.32</v>
      </c>
      <c r="BC32" s="5">
        <v>5.585</v>
      </c>
      <c r="BD32" s="8">
        <f t="shared" ref="BD32:BD43" si="155">BC32/BB32*1000</f>
        <v>17453.125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f t="shared" ref="BM32:BM43" si="156">IF(BK32=0,0,BL32/BK32*1000)</f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f t="shared" ref="BS32:BS43" si="157">IF(BQ32=0,0,BR32/BQ32*1000)</f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f t="shared" ref="CE32:CE43" si="158">IF(CC32=0,0,CD32/CC32*1000)</f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f t="shared" ref="CN32:CN43" si="159">IF(CL32=0,0,CM32/CL32*1000)</f>
        <v>0</v>
      </c>
      <c r="CO32" s="6">
        <v>0</v>
      </c>
      <c r="CP32" s="5">
        <v>0</v>
      </c>
      <c r="CQ32" s="8">
        <f t="shared" ref="CQ32:CQ43" si="160">IF(CO32=0,0,CP32/CO32*1000)</f>
        <v>0</v>
      </c>
      <c r="CR32" s="6">
        <v>0</v>
      </c>
      <c r="CS32" s="5">
        <v>0</v>
      </c>
      <c r="CT32" s="8">
        <f t="shared" ref="CT32:CT43" si="161">IF(CR32=0,0,CS32/CR32*1000)</f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0.40466000000000002</v>
      </c>
      <c r="DK32" s="5">
        <v>10.268000000000001</v>
      </c>
      <c r="DL32" s="8">
        <f t="shared" ref="DL32:DL34" si="162">DK32/DJ32*1000</f>
        <v>25374.388375426286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2.4279999999999999</v>
      </c>
      <c r="DT32" s="5">
        <v>48.368000000000002</v>
      </c>
      <c r="DU32" s="8">
        <f t="shared" ref="DU32:DU42" si="163">DT32/DS32*1000</f>
        <v>19920.922570016475</v>
      </c>
      <c r="DV32" s="9">
        <f t="shared" ref="DV32:DV36" si="164">C32+I32+X32+AP32+AS32+BB32+BE32+BN32+R32+DG32+DP32+DS32+AG32+DD32+AM32+CF32+DA32+O32+DJ32+CI32+BZ32+L32+BW32+AD32+AA32</f>
        <v>3.1937600000000002</v>
      </c>
      <c r="DW32" s="8">
        <f t="shared" ref="DW32:DW36" si="165">D32+J32+Y32+AQ32+AT32+BC32+BF32+BO32+S32+DH32+DQ32+DT32+AH32+DE32+AN32+CG32+DB32+P32+DK32+CJ32+CA32+M32+BX32+AE32+AB32</f>
        <v>66.716999999999999</v>
      </c>
    </row>
    <row r="33" spans="1:127" ht="15" customHeight="1" x14ac:dyDescent="0.3">
      <c r="A33" s="44">
        <v>2019</v>
      </c>
      <c r="B33" s="45" t="s">
        <v>3</v>
      </c>
      <c r="C33" s="6">
        <v>0</v>
      </c>
      <c r="D33" s="5">
        <v>0</v>
      </c>
      <c r="E33" s="8">
        <f t="shared" si="147"/>
        <v>0</v>
      </c>
      <c r="F33" s="6">
        <v>0</v>
      </c>
      <c r="G33" s="5">
        <v>0</v>
      </c>
      <c r="H33" s="8">
        <f t="shared" si="148"/>
        <v>0</v>
      </c>
      <c r="I33" s="6">
        <v>0</v>
      </c>
      <c r="J33" s="5">
        <v>0</v>
      </c>
      <c r="K33" s="8">
        <f t="shared" si="149"/>
        <v>0</v>
      </c>
      <c r="L33" s="6">
        <v>0</v>
      </c>
      <c r="M33" s="5">
        <v>0</v>
      </c>
      <c r="N33" s="8">
        <f t="shared" si="150"/>
        <v>0</v>
      </c>
      <c r="O33" s="6">
        <v>0</v>
      </c>
      <c r="P33" s="5">
        <v>0</v>
      </c>
      <c r="Q33" s="8">
        <v>0</v>
      </c>
      <c r="R33" s="6">
        <v>7.0400000000000004E-2</v>
      </c>
      <c r="S33" s="5">
        <v>6.1479999999999997</v>
      </c>
      <c r="T33" s="8">
        <f t="shared" si="151"/>
        <v>87329.545454545441</v>
      </c>
      <c r="U33" s="6">
        <v>0</v>
      </c>
      <c r="V33" s="5">
        <v>0</v>
      </c>
      <c r="W33" s="8">
        <f t="shared" si="152"/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f t="shared" si="153"/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1.5625499999999999</v>
      </c>
      <c r="BF33" s="5">
        <v>8.33</v>
      </c>
      <c r="BG33" s="8">
        <f t="shared" ref="BG33:BG43" si="166">BF33/BE33*1000</f>
        <v>5331.0294070589753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f t="shared" si="156"/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f t="shared" si="157"/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f t="shared" si="158"/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f t="shared" si="159"/>
        <v>0</v>
      </c>
      <c r="CO33" s="6">
        <v>0</v>
      </c>
      <c r="CP33" s="5">
        <v>0</v>
      </c>
      <c r="CQ33" s="8">
        <f t="shared" si="160"/>
        <v>0</v>
      </c>
      <c r="CR33" s="6">
        <v>0</v>
      </c>
      <c r="CS33" s="5">
        <v>0</v>
      </c>
      <c r="CT33" s="8">
        <f t="shared" si="161"/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182.56399999999999</v>
      </c>
      <c r="DT33" s="5">
        <v>2405.1660000000002</v>
      </c>
      <c r="DU33" s="8">
        <f t="shared" si="163"/>
        <v>13174.37172717513</v>
      </c>
      <c r="DV33" s="9">
        <f t="shared" si="164"/>
        <v>184.19694999999999</v>
      </c>
      <c r="DW33" s="8">
        <f t="shared" si="165"/>
        <v>2419.6440000000002</v>
      </c>
    </row>
    <row r="34" spans="1:127" ht="15" customHeight="1" x14ac:dyDescent="0.3">
      <c r="A34" s="44">
        <v>2019</v>
      </c>
      <c r="B34" s="45" t="s">
        <v>4</v>
      </c>
      <c r="C34" s="6">
        <v>0</v>
      </c>
      <c r="D34" s="5">
        <v>0</v>
      </c>
      <c r="E34" s="8">
        <f t="shared" si="147"/>
        <v>0</v>
      </c>
      <c r="F34" s="6">
        <v>0</v>
      </c>
      <c r="G34" s="5">
        <v>0</v>
      </c>
      <c r="H34" s="8">
        <f t="shared" si="148"/>
        <v>0</v>
      </c>
      <c r="I34" s="6">
        <v>0</v>
      </c>
      <c r="J34" s="5">
        <v>0</v>
      </c>
      <c r="K34" s="8">
        <f t="shared" si="149"/>
        <v>0</v>
      </c>
      <c r="L34" s="6">
        <v>0</v>
      </c>
      <c r="M34" s="5">
        <v>0</v>
      </c>
      <c r="N34" s="8">
        <f t="shared" si="150"/>
        <v>0</v>
      </c>
      <c r="O34" s="6">
        <v>0</v>
      </c>
      <c r="P34" s="5">
        <v>0</v>
      </c>
      <c r="Q34" s="8">
        <v>0</v>
      </c>
      <c r="R34" s="6">
        <v>33.930900000000001</v>
      </c>
      <c r="S34" s="5">
        <v>521.64300000000003</v>
      </c>
      <c r="T34" s="8">
        <f t="shared" si="151"/>
        <v>15373.685932291804</v>
      </c>
      <c r="U34" s="6">
        <v>0</v>
      </c>
      <c r="V34" s="5">
        <v>0</v>
      </c>
      <c r="W34" s="8">
        <f t="shared" si="152"/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31.08</v>
      </c>
      <c r="AT34" s="5">
        <v>481.45400000000001</v>
      </c>
      <c r="AU34" s="8">
        <f t="shared" ref="AU34:AU39" si="167">AT34/AS34*1000</f>
        <v>15490.797940797942</v>
      </c>
      <c r="AV34" s="6">
        <v>0</v>
      </c>
      <c r="AW34" s="5">
        <v>0</v>
      </c>
      <c r="AX34" s="8">
        <f t="shared" si="153"/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3.46E-3</v>
      </c>
      <c r="BF34" s="5">
        <v>1.196</v>
      </c>
      <c r="BG34" s="8">
        <f t="shared" si="166"/>
        <v>345664.73988439306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f t="shared" si="156"/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f t="shared" si="157"/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f t="shared" si="158"/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f t="shared" si="159"/>
        <v>0</v>
      </c>
      <c r="CO34" s="6">
        <v>0</v>
      </c>
      <c r="CP34" s="5">
        <v>0</v>
      </c>
      <c r="CQ34" s="8">
        <f t="shared" si="160"/>
        <v>0</v>
      </c>
      <c r="CR34" s="6">
        <v>0</v>
      </c>
      <c r="CS34" s="5">
        <v>0</v>
      </c>
      <c r="CT34" s="8">
        <f t="shared" si="161"/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9.3689999999999996E-2</v>
      </c>
      <c r="DK34" s="5">
        <v>1.7889999999999999</v>
      </c>
      <c r="DL34" s="8">
        <f t="shared" si="162"/>
        <v>19094.887394599213</v>
      </c>
      <c r="DM34" s="6">
        <v>0</v>
      </c>
      <c r="DN34" s="5">
        <v>0</v>
      </c>
      <c r="DO34" s="8">
        <v>0</v>
      </c>
      <c r="DP34" s="6">
        <v>0.19040000000000001</v>
      </c>
      <c r="DQ34" s="5">
        <v>7.0949999999999998</v>
      </c>
      <c r="DR34" s="8">
        <f t="shared" ref="DR34:DR43" si="168">DQ34/DP34*1000</f>
        <v>37263.65546218487</v>
      </c>
      <c r="DS34" s="6">
        <v>126.482</v>
      </c>
      <c r="DT34" s="5">
        <v>1714.6130000000001</v>
      </c>
      <c r="DU34" s="8">
        <f t="shared" si="163"/>
        <v>13556.181907306969</v>
      </c>
      <c r="DV34" s="9">
        <f t="shared" si="164"/>
        <v>191.78045</v>
      </c>
      <c r="DW34" s="8">
        <f t="shared" si="165"/>
        <v>2727.7900000000004</v>
      </c>
    </row>
    <row r="35" spans="1:127" ht="15" customHeight="1" x14ac:dyDescent="0.3">
      <c r="A35" s="44">
        <v>2019</v>
      </c>
      <c r="B35" s="45" t="s">
        <v>5</v>
      </c>
      <c r="C35" s="6">
        <v>0</v>
      </c>
      <c r="D35" s="5">
        <v>0</v>
      </c>
      <c r="E35" s="8">
        <f t="shared" si="147"/>
        <v>0</v>
      </c>
      <c r="F35" s="6">
        <v>0</v>
      </c>
      <c r="G35" s="5">
        <v>0</v>
      </c>
      <c r="H35" s="8">
        <f t="shared" si="148"/>
        <v>0</v>
      </c>
      <c r="I35" s="6">
        <v>0</v>
      </c>
      <c r="J35" s="5">
        <v>0</v>
      </c>
      <c r="K35" s="8">
        <f t="shared" si="149"/>
        <v>0</v>
      </c>
      <c r="L35" s="6">
        <v>0</v>
      </c>
      <c r="M35" s="5">
        <v>0</v>
      </c>
      <c r="N35" s="8">
        <f t="shared" si="150"/>
        <v>0</v>
      </c>
      <c r="O35" s="6">
        <v>0</v>
      </c>
      <c r="P35" s="5">
        <v>0</v>
      </c>
      <c r="Q35" s="8">
        <v>0</v>
      </c>
      <c r="R35" s="6">
        <v>4.99E-2</v>
      </c>
      <c r="S35" s="5">
        <v>4.3890000000000002</v>
      </c>
      <c r="T35" s="8">
        <f t="shared" si="151"/>
        <v>87955.9118236473</v>
      </c>
      <c r="U35" s="6">
        <v>0</v>
      </c>
      <c r="V35" s="5">
        <v>0</v>
      </c>
      <c r="W35" s="8">
        <f t="shared" si="152"/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0.34899999999999998</v>
      </c>
      <c r="AQ35" s="5">
        <v>11.317</v>
      </c>
      <c r="AR35" s="8">
        <f t="shared" ref="AR35:AR43" si="169">AQ35/AP35*1000</f>
        <v>32426.934097421203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f t="shared" si="153"/>
        <v>0</v>
      </c>
      <c r="AY35" s="6">
        <v>0.57999999999999996</v>
      </c>
      <c r="AZ35" s="5">
        <v>7.4210000000000003</v>
      </c>
      <c r="BA35" s="8">
        <f t="shared" ref="BA35:BA43" si="170">AZ35/AY35*1000</f>
        <v>12794.827586206899</v>
      </c>
      <c r="BB35" s="6">
        <v>0.57999999999999996</v>
      </c>
      <c r="BC35" s="5">
        <v>7.4210000000000003</v>
      </c>
      <c r="BD35" s="8">
        <f t="shared" si="155"/>
        <v>12794.827586206899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f t="shared" si="156"/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f t="shared" si="157"/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f t="shared" si="158"/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f t="shared" si="159"/>
        <v>0</v>
      </c>
      <c r="CO35" s="6">
        <v>0</v>
      </c>
      <c r="CP35" s="5">
        <v>0</v>
      </c>
      <c r="CQ35" s="8">
        <f t="shared" si="160"/>
        <v>0</v>
      </c>
      <c r="CR35" s="6">
        <v>0</v>
      </c>
      <c r="CS35" s="5">
        <v>0</v>
      </c>
      <c r="CT35" s="8">
        <f t="shared" si="161"/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0.2</v>
      </c>
      <c r="DQ35" s="5">
        <v>7.306</v>
      </c>
      <c r="DR35" s="8">
        <f t="shared" si="168"/>
        <v>36530</v>
      </c>
      <c r="DS35" s="6">
        <v>3.1</v>
      </c>
      <c r="DT35" s="5">
        <v>114.599</v>
      </c>
      <c r="DU35" s="8">
        <f t="shared" si="163"/>
        <v>36967.419354838712</v>
      </c>
      <c r="DV35" s="9">
        <f t="shared" si="164"/>
        <v>4.2789000000000001</v>
      </c>
      <c r="DW35" s="8">
        <f t="shared" si="165"/>
        <v>145.03200000000001</v>
      </c>
    </row>
    <row r="36" spans="1:127" ht="15" customHeight="1" x14ac:dyDescent="0.3">
      <c r="A36" s="44">
        <v>2019</v>
      </c>
      <c r="B36" s="45" t="s">
        <v>6</v>
      </c>
      <c r="C36" s="6">
        <v>0</v>
      </c>
      <c r="D36" s="5">
        <v>0</v>
      </c>
      <c r="E36" s="8">
        <f t="shared" si="147"/>
        <v>0</v>
      </c>
      <c r="F36" s="6">
        <v>0</v>
      </c>
      <c r="G36" s="5">
        <v>0</v>
      </c>
      <c r="H36" s="8">
        <f t="shared" si="148"/>
        <v>0</v>
      </c>
      <c r="I36" s="6">
        <v>0</v>
      </c>
      <c r="J36" s="5">
        <v>0</v>
      </c>
      <c r="K36" s="8">
        <f t="shared" si="149"/>
        <v>0</v>
      </c>
      <c r="L36" s="6">
        <v>0</v>
      </c>
      <c r="M36" s="5">
        <v>0</v>
      </c>
      <c r="N36" s="8">
        <f t="shared" si="150"/>
        <v>0</v>
      </c>
      <c r="O36" s="6">
        <v>0</v>
      </c>
      <c r="P36" s="5">
        <v>0</v>
      </c>
      <c r="Q36" s="8">
        <v>0</v>
      </c>
      <c r="R36" s="6">
        <v>6.3600000000000004E-2</v>
      </c>
      <c r="S36" s="5">
        <v>4.157</v>
      </c>
      <c r="T36" s="8">
        <f t="shared" si="151"/>
        <v>65361.635220125776</v>
      </c>
      <c r="U36" s="6">
        <v>0</v>
      </c>
      <c r="V36" s="5">
        <v>0</v>
      </c>
      <c r="W36" s="8">
        <f t="shared" si="152"/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0.9</v>
      </c>
      <c r="AE36" s="5">
        <v>14.542</v>
      </c>
      <c r="AF36" s="8">
        <f t="shared" ref="AF36" si="171">AE36/AD36*1000</f>
        <v>16157.777777777777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0.27100000000000002</v>
      </c>
      <c r="AQ36" s="5">
        <v>7.3289999999999997</v>
      </c>
      <c r="AR36" s="8">
        <f t="shared" si="169"/>
        <v>27044.280442804426</v>
      </c>
      <c r="AS36" s="6">
        <v>0.02</v>
      </c>
      <c r="AT36" s="5">
        <v>0.2</v>
      </c>
      <c r="AU36" s="8">
        <f t="shared" si="167"/>
        <v>10000</v>
      </c>
      <c r="AV36" s="6">
        <v>0</v>
      </c>
      <c r="AW36" s="5">
        <v>0</v>
      </c>
      <c r="AX36" s="8">
        <f t="shared" si="153"/>
        <v>0</v>
      </c>
      <c r="AY36" s="6">
        <v>0.4</v>
      </c>
      <c r="AZ36" s="5">
        <v>4.95</v>
      </c>
      <c r="BA36" s="8">
        <f t="shared" si="170"/>
        <v>12375</v>
      </c>
      <c r="BB36" s="6">
        <v>0.4</v>
      </c>
      <c r="BC36" s="5">
        <v>4.95</v>
      </c>
      <c r="BD36" s="8">
        <f t="shared" si="155"/>
        <v>12375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f t="shared" si="156"/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f t="shared" si="157"/>
        <v>0</v>
      </c>
      <c r="BT36" s="6">
        <v>0</v>
      </c>
      <c r="BU36" s="5">
        <v>0</v>
      </c>
      <c r="BV36" s="8">
        <v>0</v>
      </c>
      <c r="BW36" s="6">
        <v>0.03</v>
      </c>
      <c r="BX36" s="5">
        <v>2.8740000000000001</v>
      </c>
      <c r="BY36" s="8">
        <f t="shared" ref="BY36" si="172">BX36/BW36*1000</f>
        <v>95800.000000000015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f t="shared" si="158"/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f t="shared" si="159"/>
        <v>0</v>
      </c>
      <c r="CO36" s="6">
        <v>0</v>
      </c>
      <c r="CP36" s="5">
        <v>0</v>
      </c>
      <c r="CQ36" s="8">
        <f t="shared" si="160"/>
        <v>0</v>
      </c>
      <c r="CR36" s="6">
        <v>0</v>
      </c>
      <c r="CS36" s="5">
        <v>0</v>
      </c>
      <c r="CT36" s="8">
        <f t="shared" si="161"/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ref="CZ36:CZ43" si="173">IF(CX36=0,0,CY36/CX36*1000)</f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0.38080000000000003</v>
      </c>
      <c r="DQ36" s="5">
        <v>14.612</v>
      </c>
      <c r="DR36" s="8">
        <f t="shared" si="168"/>
        <v>38371.848739495799</v>
      </c>
      <c r="DS36" s="6">
        <v>93.14</v>
      </c>
      <c r="DT36" s="5">
        <v>1290.751</v>
      </c>
      <c r="DU36" s="8">
        <f t="shared" si="163"/>
        <v>13858.181232553145</v>
      </c>
      <c r="DV36" s="9">
        <f t="shared" si="164"/>
        <v>95.205400000000012</v>
      </c>
      <c r="DW36" s="8">
        <f t="shared" si="165"/>
        <v>1339.415</v>
      </c>
    </row>
    <row r="37" spans="1:127" ht="15" customHeight="1" x14ac:dyDescent="0.3">
      <c r="A37" s="44">
        <v>2019</v>
      </c>
      <c r="B37" s="45" t="s">
        <v>7</v>
      </c>
      <c r="C37" s="6">
        <v>0</v>
      </c>
      <c r="D37" s="5">
        <v>0</v>
      </c>
      <c r="E37" s="8">
        <f t="shared" si="147"/>
        <v>0</v>
      </c>
      <c r="F37" s="6">
        <v>0</v>
      </c>
      <c r="G37" s="5">
        <v>0</v>
      </c>
      <c r="H37" s="8">
        <f t="shared" si="148"/>
        <v>0</v>
      </c>
      <c r="I37" s="6">
        <v>0</v>
      </c>
      <c r="J37" s="5">
        <v>0</v>
      </c>
      <c r="K37" s="8">
        <f t="shared" si="149"/>
        <v>0</v>
      </c>
      <c r="L37" s="6">
        <v>0</v>
      </c>
      <c r="M37" s="5">
        <v>0</v>
      </c>
      <c r="N37" s="8">
        <f t="shared" si="150"/>
        <v>0</v>
      </c>
      <c r="O37" s="6">
        <v>0</v>
      </c>
      <c r="P37" s="5">
        <v>0</v>
      </c>
      <c r="Q37" s="8">
        <v>0</v>
      </c>
      <c r="R37" s="6">
        <v>5.4299999999999994E-2</v>
      </c>
      <c r="S37" s="5">
        <v>3.7189999999999999</v>
      </c>
      <c r="T37" s="8">
        <f t="shared" si="151"/>
        <v>68489.871086556173</v>
      </c>
      <c r="U37" s="6">
        <v>0</v>
      </c>
      <c r="V37" s="5">
        <v>0</v>
      </c>
      <c r="W37" s="8">
        <f t="shared" si="152"/>
        <v>0</v>
      </c>
      <c r="X37" s="6">
        <v>0</v>
      </c>
      <c r="Y37" s="5">
        <v>0</v>
      </c>
      <c r="Z37" s="8">
        <v>0</v>
      </c>
      <c r="AA37" s="6">
        <v>1.05135</v>
      </c>
      <c r="AB37" s="5">
        <v>52.802</v>
      </c>
      <c r="AC37" s="8">
        <f t="shared" ref="AC37" si="174">AB37/AA37*1000</f>
        <v>50223.046559185808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93.38</v>
      </c>
      <c r="AT37" s="5">
        <v>1446.6980000000001</v>
      </c>
      <c r="AU37" s="8">
        <f t="shared" si="167"/>
        <v>15492.589419575928</v>
      </c>
      <c r="AV37" s="6">
        <v>0</v>
      </c>
      <c r="AW37" s="5">
        <v>0</v>
      </c>
      <c r="AX37" s="8">
        <f t="shared" si="153"/>
        <v>0</v>
      </c>
      <c r="AY37" s="6">
        <v>0.375</v>
      </c>
      <c r="AZ37" s="5">
        <v>9.2650000000000006</v>
      </c>
      <c r="BA37" s="8">
        <f t="shared" si="170"/>
        <v>24706.666666666668</v>
      </c>
      <c r="BB37" s="6">
        <v>0.375</v>
      </c>
      <c r="BC37" s="5">
        <v>9.2650000000000006</v>
      </c>
      <c r="BD37" s="8">
        <f t="shared" si="155"/>
        <v>24706.666666666668</v>
      </c>
      <c r="BE37" s="6">
        <v>29.012</v>
      </c>
      <c r="BF37" s="5">
        <v>498.31</v>
      </c>
      <c r="BG37" s="8">
        <f t="shared" si="166"/>
        <v>17175.996139528474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f t="shared" si="156"/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f t="shared" si="157"/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f t="shared" si="158"/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f t="shared" si="159"/>
        <v>0</v>
      </c>
      <c r="CO37" s="6">
        <v>0</v>
      </c>
      <c r="CP37" s="5">
        <v>0</v>
      </c>
      <c r="CQ37" s="8">
        <f t="shared" si="160"/>
        <v>0</v>
      </c>
      <c r="CR37" s="6">
        <v>0</v>
      </c>
      <c r="CS37" s="5">
        <v>0</v>
      </c>
      <c r="CT37" s="8">
        <f t="shared" si="161"/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173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2.4E-2</v>
      </c>
      <c r="DH37" s="5">
        <v>3.4169999999999998</v>
      </c>
      <c r="DI37" s="8">
        <f t="shared" ref="DI37:DI42" si="175">DH37/DG37*1000</f>
        <v>142375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101.12</v>
      </c>
      <c r="DT37" s="5">
        <v>1243.498</v>
      </c>
      <c r="DU37" s="8">
        <f t="shared" si="163"/>
        <v>12297.25079113924</v>
      </c>
      <c r="DV37" s="9">
        <f>C37+I37+X37+AP37+AS37+BB37+BE37+BN37+R37+DG37+DP37+DS37+AG37+DD37+AM37+CF37+DA37+O37+DJ37+CI37+BZ37+L37+BW37+AD37+AA37</f>
        <v>225.01665000000003</v>
      </c>
      <c r="DW37" s="8">
        <f>D37+J37+Y37+AQ37+AT37+BC37+BF37+BO37+S37+DH37+DQ37+DT37+AH37+DE37+AN37+CG37+DB37+P37+DK37+CJ37+CA37+M37+BX37+AE37+AB37</f>
        <v>3257.7090000000003</v>
      </c>
    </row>
    <row r="38" spans="1:127" ht="15" customHeight="1" x14ac:dyDescent="0.3">
      <c r="A38" s="44">
        <v>2019</v>
      </c>
      <c r="B38" s="45" t="s">
        <v>8</v>
      </c>
      <c r="C38" s="6">
        <v>0</v>
      </c>
      <c r="D38" s="5">
        <v>0</v>
      </c>
      <c r="E38" s="8">
        <f t="shared" si="147"/>
        <v>0</v>
      </c>
      <c r="F38" s="6">
        <v>0</v>
      </c>
      <c r="G38" s="5">
        <v>0</v>
      </c>
      <c r="H38" s="8">
        <f t="shared" si="148"/>
        <v>0</v>
      </c>
      <c r="I38" s="6">
        <v>0</v>
      </c>
      <c r="J38" s="5">
        <v>0</v>
      </c>
      <c r="K38" s="8">
        <f t="shared" si="149"/>
        <v>0</v>
      </c>
      <c r="L38" s="6">
        <v>0</v>
      </c>
      <c r="M38" s="5">
        <v>0</v>
      </c>
      <c r="N38" s="8">
        <f t="shared" si="150"/>
        <v>0</v>
      </c>
      <c r="O38" s="6">
        <v>0</v>
      </c>
      <c r="P38" s="5">
        <v>0</v>
      </c>
      <c r="Q38" s="8">
        <v>0</v>
      </c>
      <c r="R38" s="6">
        <v>7.0199999999999999E-2</v>
      </c>
      <c r="S38" s="5">
        <v>4.7590000000000003</v>
      </c>
      <c r="T38" s="8">
        <f t="shared" si="151"/>
        <v>67792.022792022792</v>
      </c>
      <c r="U38" s="6">
        <v>0</v>
      </c>
      <c r="V38" s="5">
        <v>0</v>
      </c>
      <c r="W38" s="8">
        <f t="shared" si="152"/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12.5</v>
      </c>
      <c r="AT38" s="5">
        <v>135</v>
      </c>
      <c r="AU38" s="8">
        <f t="shared" si="167"/>
        <v>10800</v>
      </c>
      <c r="AV38" s="6">
        <v>0</v>
      </c>
      <c r="AW38" s="5">
        <v>0</v>
      </c>
      <c r="AX38" s="8">
        <f t="shared" si="153"/>
        <v>0</v>
      </c>
      <c r="AY38" s="6">
        <v>1</v>
      </c>
      <c r="AZ38" s="5">
        <v>18.37</v>
      </c>
      <c r="BA38" s="8">
        <f t="shared" si="170"/>
        <v>18370</v>
      </c>
      <c r="BB38" s="6">
        <v>1</v>
      </c>
      <c r="BC38" s="5">
        <v>18.37</v>
      </c>
      <c r="BD38" s="8">
        <f t="shared" si="155"/>
        <v>18370</v>
      </c>
      <c r="BE38" s="6">
        <v>4.0000000000000001E-3</v>
      </c>
      <c r="BF38" s="5">
        <v>1.738</v>
      </c>
      <c r="BG38" s="8">
        <f t="shared" si="166"/>
        <v>434500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f t="shared" si="156"/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f t="shared" si="157"/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f t="shared" si="158"/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f t="shared" si="159"/>
        <v>0</v>
      </c>
      <c r="CO38" s="6">
        <v>0</v>
      </c>
      <c r="CP38" s="5">
        <v>0</v>
      </c>
      <c r="CQ38" s="8">
        <f t="shared" si="160"/>
        <v>0</v>
      </c>
      <c r="CR38" s="6">
        <v>0</v>
      </c>
      <c r="CS38" s="5">
        <v>0</v>
      </c>
      <c r="CT38" s="8">
        <f t="shared" si="161"/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173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0.5</v>
      </c>
      <c r="DT38" s="5">
        <v>9.5</v>
      </c>
      <c r="DU38" s="8">
        <f t="shared" si="163"/>
        <v>19000</v>
      </c>
      <c r="DV38" s="9">
        <f t="shared" ref="DV38:DV44" si="176">C38+I38+X38+AP38+AS38+BB38+BE38+BN38+R38+DG38+DP38+DS38+AG38+DD38+AM38+CF38+DA38+O38+DJ38+CI38+BZ38+L38+BW38+AD38+AA38</f>
        <v>14.074199999999999</v>
      </c>
      <c r="DW38" s="8">
        <f t="shared" ref="DW38:DW44" si="177">D38+J38+Y38+AQ38+AT38+BC38+BF38+BO38+S38+DH38+DQ38+DT38+AH38+DE38+AN38+CG38+DB38+P38+DK38+CJ38+CA38+M38+BX38+AE38+AB38</f>
        <v>169.36700000000002</v>
      </c>
    </row>
    <row r="39" spans="1:127" ht="15" customHeight="1" x14ac:dyDescent="0.3">
      <c r="A39" s="44">
        <v>2019</v>
      </c>
      <c r="B39" s="45" t="s">
        <v>9</v>
      </c>
      <c r="C39" s="6">
        <v>0</v>
      </c>
      <c r="D39" s="5">
        <v>0</v>
      </c>
      <c r="E39" s="8">
        <f t="shared" si="147"/>
        <v>0</v>
      </c>
      <c r="F39" s="6">
        <v>0</v>
      </c>
      <c r="G39" s="5">
        <v>0</v>
      </c>
      <c r="H39" s="8">
        <f t="shared" si="148"/>
        <v>0</v>
      </c>
      <c r="I39" s="6">
        <v>0</v>
      </c>
      <c r="J39" s="5">
        <v>0</v>
      </c>
      <c r="K39" s="8">
        <f t="shared" si="149"/>
        <v>0</v>
      </c>
      <c r="L39" s="6">
        <v>0</v>
      </c>
      <c r="M39" s="5">
        <v>0</v>
      </c>
      <c r="N39" s="8">
        <f t="shared" si="150"/>
        <v>0</v>
      </c>
      <c r="O39" s="6">
        <v>0</v>
      </c>
      <c r="P39" s="5">
        <v>0</v>
      </c>
      <c r="Q39" s="8">
        <v>0</v>
      </c>
      <c r="R39" s="6">
        <v>5.5500000000000001E-2</v>
      </c>
      <c r="S39" s="5">
        <v>4.6950000000000003</v>
      </c>
      <c r="T39" s="8">
        <f t="shared" si="151"/>
        <v>84594.5945945946</v>
      </c>
      <c r="U39" s="6">
        <v>0</v>
      </c>
      <c r="V39" s="5">
        <v>0</v>
      </c>
      <c r="W39" s="8">
        <f t="shared" si="152"/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1</v>
      </c>
      <c r="AQ39" s="5">
        <v>6</v>
      </c>
      <c r="AR39" s="8">
        <f t="shared" si="169"/>
        <v>6000</v>
      </c>
      <c r="AS39" s="6">
        <v>100.44</v>
      </c>
      <c r="AT39" s="5">
        <v>1275.848</v>
      </c>
      <c r="AU39" s="8">
        <f t="shared" si="167"/>
        <v>12702.58861011549</v>
      </c>
      <c r="AV39" s="6">
        <v>0</v>
      </c>
      <c r="AW39" s="5">
        <v>0</v>
      </c>
      <c r="AX39" s="8">
        <f t="shared" si="153"/>
        <v>0</v>
      </c>
      <c r="AY39" s="6">
        <v>0.05</v>
      </c>
      <c r="AZ39" s="5">
        <v>0.29499999999999998</v>
      </c>
      <c r="BA39" s="8">
        <f t="shared" si="170"/>
        <v>5899.9999999999991</v>
      </c>
      <c r="BB39" s="6">
        <v>0.05</v>
      </c>
      <c r="BC39" s="5">
        <v>0.29499999999999998</v>
      </c>
      <c r="BD39" s="8">
        <f t="shared" si="155"/>
        <v>5899.9999999999991</v>
      </c>
      <c r="BE39" s="6">
        <v>5.0930000000000003E-2</v>
      </c>
      <c r="BF39" s="5">
        <v>1.121</v>
      </c>
      <c r="BG39" s="8">
        <f t="shared" si="166"/>
        <v>22010.602788140583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f t="shared" si="156"/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f t="shared" si="157"/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f t="shared" si="158"/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f t="shared" si="159"/>
        <v>0</v>
      </c>
      <c r="CO39" s="6">
        <v>0</v>
      </c>
      <c r="CP39" s="5">
        <v>0</v>
      </c>
      <c r="CQ39" s="8">
        <f t="shared" si="160"/>
        <v>0</v>
      </c>
      <c r="CR39" s="6">
        <v>0</v>
      </c>
      <c r="CS39" s="5">
        <v>0</v>
      </c>
      <c r="CT39" s="8">
        <f t="shared" si="161"/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173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89.6</v>
      </c>
      <c r="DT39" s="5">
        <v>1115.8009999999999</v>
      </c>
      <c r="DU39" s="8">
        <f t="shared" si="163"/>
        <v>12453.136160714284</v>
      </c>
      <c r="DV39" s="9">
        <f t="shared" si="176"/>
        <v>191.19642999999996</v>
      </c>
      <c r="DW39" s="8">
        <f t="shared" si="177"/>
        <v>2403.7600000000002</v>
      </c>
    </row>
    <row r="40" spans="1:127" ht="15" customHeight="1" x14ac:dyDescent="0.3">
      <c r="A40" s="44">
        <v>2019</v>
      </c>
      <c r="B40" s="45" t="s">
        <v>10</v>
      </c>
      <c r="C40" s="6">
        <v>0</v>
      </c>
      <c r="D40" s="5">
        <v>0</v>
      </c>
      <c r="E40" s="8">
        <f t="shared" si="147"/>
        <v>0</v>
      </c>
      <c r="F40" s="6">
        <v>0</v>
      </c>
      <c r="G40" s="5">
        <v>0</v>
      </c>
      <c r="H40" s="8">
        <f t="shared" si="148"/>
        <v>0</v>
      </c>
      <c r="I40" s="6">
        <v>0</v>
      </c>
      <c r="J40" s="5">
        <v>0</v>
      </c>
      <c r="K40" s="8">
        <f t="shared" si="149"/>
        <v>0</v>
      </c>
      <c r="L40" s="6">
        <v>0</v>
      </c>
      <c r="M40" s="5">
        <v>0</v>
      </c>
      <c r="N40" s="8">
        <f t="shared" si="150"/>
        <v>0</v>
      </c>
      <c r="O40" s="6">
        <v>0</v>
      </c>
      <c r="P40" s="5">
        <v>0</v>
      </c>
      <c r="Q40" s="8">
        <v>0</v>
      </c>
      <c r="R40" s="6">
        <v>4.7700000000000006E-2</v>
      </c>
      <c r="S40" s="5">
        <v>3.12</v>
      </c>
      <c r="T40" s="8">
        <f t="shared" si="151"/>
        <v>65408.805031446536</v>
      </c>
      <c r="U40" s="6">
        <v>0</v>
      </c>
      <c r="V40" s="5">
        <v>0</v>
      </c>
      <c r="W40" s="8">
        <f t="shared" si="152"/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1.2E-2</v>
      </c>
      <c r="AQ40" s="5">
        <v>1.704</v>
      </c>
      <c r="AR40" s="8">
        <f t="shared" si="169"/>
        <v>142000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f t="shared" si="153"/>
        <v>0</v>
      </c>
      <c r="AY40" s="6">
        <v>0.14000000000000001</v>
      </c>
      <c r="AZ40" s="5">
        <v>2.41</v>
      </c>
      <c r="BA40" s="8">
        <f t="shared" si="170"/>
        <v>17214.285714285714</v>
      </c>
      <c r="BB40" s="6">
        <v>0.14000000000000001</v>
      </c>
      <c r="BC40" s="5">
        <v>2.41</v>
      </c>
      <c r="BD40" s="8">
        <f t="shared" si="155"/>
        <v>17214.285714285714</v>
      </c>
      <c r="BE40" s="6">
        <v>0.94662999999999997</v>
      </c>
      <c r="BF40" s="5">
        <v>20.632000000000001</v>
      </c>
      <c r="BG40" s="8">
        <f t="shared" si="166"/>
        <v>21795.210377866752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f t="shared" si="156"/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f t="shared" si="157"/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f t="shared" si="158"/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f t="shared" si="159"/>
        <v>0</v>
      </c>
      <c r="CO40" s="6">
        <v>0</v>
      </c>
      <c r="CP40" s="5">
        <v>0</v>
      </c>
      <c r="CQ40" s="8">
        <f t="shared" si="160"/>
        <v>0</v>
      </c>
      <c r="CR40" s="6">
        <v>0</v>
      </c>
      <c r="CS40" s="5">
        <v>0</v>
      </c>
      <c r="CT40" s="8">
        <f t="shared" si="161"/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173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2.4E-2</v>
      </c>
      <c r="DQ40" s="5">
        <v>0.41</v>
      </c>
      <c r="DR40" s="8">
        <f t="shared" si="168"/>
        <v>17083.333333333332</v>
      </c>
      <c r="DS40" s="6">
        <v>0</v>
      </c>
      <c r="DT40" s="5">
        <v>0</v>
      </c>
      <c r="DU40" s="8">
        <v>0</v>
      </c>
      <c r="DV40" s="9">
        <f t="shared" si="176"/>
        <v>1.1703300000000001</v>
      </c>
      <c r="DW40" s="8">
        <f t="shared" si="177"/>
        <v>28.276000000000003</v>
      </c>
    </row>
    <row r="41" spans="1:127" ht="15" customHeight="1" x14ac:dyDescent="0.3">
      <c r="A41" s="44">
        <v>2019</v>
      </c>
      <c r="B41" s="45" t="s">
        <v>11</v>
      </c>
      <c r="C41" s="6">
        <v>0</v>
      </c>
      <c r="D41" s="5">
        <v>0</v>
      </c>
      <c r="E41" s="8">
        <f t="shared" si="147"/>
        <v>0</v>
      </c>
      <c r="F41" s="6">
        <v>0</v>
      </c>
      <c r="G41" s="5">
        <v>0</v>
      </c>
      <c r="H41" s="8">
        <f t="shared" si="148"/>
        <v>0</v>
      </c>
      <c r="I41" s="6">
        <v>0</v>
      </c>
      <c r="J41" s="5">
        <v>0</v>
      </c>
      <c r="K41" s="8">
        <f t="shared" si="149"/>
        <v>0</v>
      </c>
      <c r="L41" s="6">
        <v>0</v>
      </c>
      <c r="M41" s="5">
        <v>0</v>
      </c>
      <c r="N41" s="8">
        <f t="shared" si="150"/>
        <v>0</v>
      </c>
      <c r="O41" s="6">
        <v>0</v>
      </c>
      <c r="P41" s="5">
        <v>0</v>
      </c>
      <c r="Q41" s="8">
        <v>0</v>
      </c>
      <c r="R41" s="6">
        <v>7.5299999999999992E-2</v>
      </c>
      <c r="S41" s="5">
        <v>6.4989999999999997</v>
      </c>
      <c r="T41" s="8">
        <f t="shared" si="151"/>
        <v>86308.100929614884</v>
      </c>
      <c r="U41" s="6">
        <v>0</v>
      </c>
      <c r="V41" s="5">
        <v>0</v>
      </c>
      <c r="W41" s="8">
        <f t="shared" si="152"/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1.4999999999999999E-2</v>
      </c>
      <c r="AQ41" s="5">
        <v>4.87</v>
      </c>
      <c r="AR41" s="8">
        <f t="shared" si="169"/>
        <v>324666.66666666669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f t="shared" si="153"/>
        <v>0</v>
      </c>
      <c r="AY41" s="6">
        <v>2.8239999999999998</v>
      </c>
      <c r="AZ41" s="5">
        <v>24.257999999999999</v>
      </c>
      <c r="BA41" s="8">
        <f t="shared" si="170"/>
        <v>8589.9433427762033</v>
      </c>
      <c r="BB41" s="6">
        <v>2.8239999999999998</v>
      </c>
      <c r="BC41" s="5">
        <v>24.257999999999999</v>
      </c>
      <c r="BD41" s="8">
        <f t="shared" si="155"/>
        <v>8589.9433427762033</v>
      </c>
      <c r="BE41" s="6">
        <v>0.68061000000000005</v>
      </c>
      <c r="BF41" s="5">
        <v>14.948</v>
      </c>
      <c r="BG41" s="8">
        <f t="shared" si="166"/>
        <v>21962.651151173213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f t="shared" si="156"/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f t="shared" si="157"/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f t="shared" si="158"/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f t="shared" si="159"/>
        <v>0</v>
      </c>
      <c r="CO41" s="6">
        <v>0</v>
      </c>
      <c r="CP41" s="5">
        <v>0</v>
      </c>
      <c r="CQ41" s="8">
        <f t="shared" si="160"/>
        <v>0</v>
      </c>
      <c r="CR41" s="6">
        <v>0</v>
      </c>
      <c r="CS41" s="5">
        <v>0</v>
      </c>
      <c r="CT41" s="8">
        <f t="shared" si="161"/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173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3.5000000000000001E-3</v>
      </c>
      <c r="DH41" s="5">
        <v>5.0000000000000001E-3</v>
      </c>
      <c r="DI41" s="8">
        <f t="shared" si="175"/>
        <v>1428.5714285714287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9">
        <f t="shared" si="176"/>
        <v>3.5984099999999999</v>
      </c>
      <c r="DW41" s="8">
        <f t="shared" si="177"/>
        <v>50.580000000000005</v>
      </c>
    </row>
    <row r="42" spans="1:127" ht="15" customHeight="1" x14ac:dyDescent="0.3">
      <c r="A42" s="44">
        <v>2019</v>
      </c>
      <c r="B42" s="45" t="s">
        <v>12</v>
      </c>
      <c r="C42" s="6">
        <v>0</v>
      </c>
      <c r="D42" s="5">
        <v>0</v>
      </c>
      <c r="E42" s="8">
        <f t="shared" si="147"/>
        <v>0</v>
      </c>
      <c r="F42" s="6">
        <v>0</v>
      </c>
      <c r="G42" s="5">
        <v>0</v>
      </c>
      <c r="H42" s="8">
        <f t="shared" si="148"/>
        <v>0</v>
      </c>
      <c r="I42" s="6">
        <v>0</v>
      </c>
      <c r="J42" s="5">
        <v>0</v>
      </c>
      <c r="K42" s="8">
        <f t="shared" si="149"/>
        <v>0</v>
      </c>
      <c r="L42" s="6">
        <v>0</v>
      </c>
      <c r="M42" s="5">
        <v>0</v>
      </c>
      <c r="N42" s="8">
        <f t="shared" si="150"/>
        <v>0</v>
      </c>
      <c r="O42" s="6">
        <v>0</v>
      </c>
      <c r="P42" s="5">
        <v>0</v>
      </c>
      <c r="Q42" s="8">
        <v>0</v>
      </c>
      <c r="R42" s="6">
        <v>4.6200000000000005E-2</v>
      </c>
      <c r="S42" s="5">
        <v>4.2530000000000001</v>
      </c>
      <c r="T42" s="8">
        <f t="shared" si="151"/>
        <v>92056.27705627706</v>
      </c>
      <c r="U42" s="6">
        <v>0</v>
      </c>
      <c r="V42" s="5">
        <v>0</v>
      </c>
      <c r="W42" s="8">
        <f t="shared" si="152"/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f t="shared" si="153"/>
        <v>0</v>
      </c>
      <c r="AY42" s="6">
        <v>0.02</v>
      </c>
      <c r="AZ42" s="5">
        <v>0.30499999999999999</v>
      </c>
      <c r="BA42" s="8">
        <f t="shared" si="170"/>
        <v>15250</v>
      </c>
      <c r="BB42" s="6">
        <v>0.02</v>
      </c>
      <c r="BC42" s="5">
        <v>0.30499999999999999</v>
      </c>
      <c r="BD42" s="8">
        <f t="shared" si="155"/>
        <v>15250</v>
      </c>
      <c r="BE42" s="6">
        <v>0.52246999999999999</v>
      </c>
      <c r="BF42" s="5">
        <v>11.762</v>
      </c>
      <c r="BG42" s="8">
        <f t="shared" si="166"/>
        <v>22512.297356786035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f t="shared" si="156"/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f t="shared" si="157"/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f t="shared" si="158"/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f t="shared" si="159"/>
        <v>0</v>
      </c>
      <c r="CO42" s="6">
        <v>0</v>
      </c>
      <c r="CP42" s="5">
        <v>0</v>
      </c>
      <c r="CQ42" s="8">
        <f t="shared" si="160"/>
        <v>0</v>
      </c>
      <c r="CR42" s="6">
        <v>0</v>
      </c>
      <c r="CS42" s="5">
        <v>0</v>
      </c>
      <c r="CT42" s="8">
        <f t="shared" si="161"/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173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4.0000000000000001E-3</v>
      </c>
      <c r="DH42" s="5">
        <v>5.0000000000000001E-3</v>
      </c>
      <c r="DI42" s="8">
        <f t="shared" si="175"/>
        <v>1250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0.22</v>
      </c>
      <c r="DT42" s="5">
        <v>1.62</v>
      </c>
      <c r="DU42" s="8">
        <f t="shared" si="163"/>
        <v>7363.636363636364</v>
      </c>
      <c r="DV42" s="9">
        <f t="shared" si="176"/>
        <v>0.81267</v>
      </c>
      <c r="DW42" s="8">
        <f t="shared" si="177"/>
        <v>17.945</v>
      </c>
    </row>
    <row r="43" spans="1:127" ht="15" customHeight="1" x14ac:dyDescent="0.3">
      <c r="A43" s="44">
        <v>2019</v>
      </c>
      <c r="B43" s="45" t="s">
        <v>13</v>
      </c>
      <c r="C43" s="6">
        <v>0</v>
      </c>
      <c r="D43" s="5">
        <v>0</v>
      </c>
      <c r="E43" s="8">
        <f t="shared" si="147"/>
        <v>0</v>
      </c>
      <c r="F43" s="6">
        <v>0</v>
      </c>
      <c r="G43" s="5">
        <v>0</v>
      </c>
      <c r="H43" s="8">
        <f t="shared" si="148"/>
        <v>0</v>
      </c>
      <c r="I43" s="6">
        <v>0</v>
      </c>
      <c r="J43" s="5">
        <v>0</v>
      </c>
      <c r="K43" s="8">
        <f t="shared" si="149"/>
        <v>0</v>
      </c>
      <c r="L43" s="6">
        <v>0</v>
      </c>
      <c r="M43" s="5">
        <v>0</v>
      </c>
      <c r="N43" s="8">
        <f t="shared" si="150"/>
        <v>0</v>
      </c>
      <c r="O43" s="6">
        <v>0</v>
      </c>
      <c r="P43" s="5">
        <v>0</v>
      </c>
      <c r="Q43" s="8">
        <v>0</v>
      </c>
      <c r="R43" s="6">
        <v>0.10590000000000001</v>
      </c>
      <c r="S43" s="5">
        <v>7.5030000000000001</v>
      </c>
      <c r="T43" s="8">
        <f t="shared" si="151"/>
        <v>70849.858356940502</v>
      </c>
      <c r="U43" s="6">
        <v>0</v>
      </c>
      <c r="V43" s="5">
        <v>0</v>
      </c>
      <c r="W43" s="8">
        <f t="shared" si="152"/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0.125</v>
      </c>
      <c r="AQ43" s="5">
        <v>20.25</v>
      </c>
      <c r="AR43" s="8">
        <f t="shared" si="169"/>
        <v>162000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f t="shared" si="153"/>
        <v>0</v>
      </c>
      <c r="AY43" s="6">
        <v>0.02</v>
      </c>
      <c r="AZ43" s="5">
        <v>0.30499999999999999</v>
      </c>
      <c r="BA43" s="8">
        <f t="shared" si="170"/>
        <v>15250</v>
      </c>
      <c r="BB43" s="6">
        <v>0.02</v>
      </c>
      <c r="BC43" s="5">
        <v>0.30499999999999999</v>
      </c>
      <c r="BD43" s="8">
        <f t="shared" si="155"/>
        <v>15250</v>
      </c>
      <c r="BE43" s="6">
        <v>0.93062999999999996</v>
      </c>
      <c r="BF43" s="5">
        <v>20.401</v>
      </c>
      <c r="BG43" s="8">
        <f t="shared" si="166"/>
        <v>21921.708949851178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f t="shared" si="156"/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f t="shared" si="157"/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f t="shared" si="158"/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f t="shared" si="159"/>
        <v>0</v>
      </c>
      <c r="CO43" s="6">
        <v>0</v>
      </c>
      <c r="CP43" s="5">
        <v>0</v>
      </c>
      <c r="CQ43" s="8">
        <f t="shared" si="160"/>
        <v>0</v>
      </c>
      <c r="CR43" s="6">
        <v>0</v>
      </c>
      <c r="CS43" s="5">
        <v>0</v>
      </c>
      <c r="CT43" s="8">
        <f t="shared" si="161"/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173"/>
        <v>0</v>
      </c>
      <c r="DA43" s="6">
        <v>0.1</v>
      </c>
      <c r="DB43" s="5">
        <v>0.8</v>
      </c>
      <c r="DC43" s="8">
        <f t="shared" ref="DC43" si="178">DB43/DA43*1000</f>
        <v>8000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1</v>
      </c>
      <c r="DQ43" s="5">
        <v>34.83</v>
      </c>
      <c r="DR43" s="8">
        <f t="shared" si="168"/>
        <v>34830</v>
      </c>
      <c r="DS43" s="6">
        <v>0</v>
      </c>
      <c r="DT43" s="5">
        <v>0</v>
      </c>
      <c r="DU43" s="8">
        <v>0</v>
      </c>
      <c r="DV43" s="9">
        <f t="shared" si="176"/>
        <v>2.2815300000000001</v>
      </c>
      <c r="DW43" s="8">
        <f t="shared" si="177"/>
        <v>84.088999999999999</v>
      </c>
    </row>
    <row r="44" spans="1:127" ht="15" customHeight="1" thickBot="1" x14ac:dyDescent="0.35">
      <c r="A44" s="48"/>
      <c r="B44" s="49" t="s">
        <v>14</v>
      </c>
      <c r="C44" s="50">
        <f t="shared" ref="C44:D44" si="179">SUM(C32:C43)</f>
        <v>0</v>
      </c>
      <c r="D44" s="35">
        <f t="shared" si="179"/>
        <v>0</v>
      </c>
      <c r="E44" s="37"/>
      <c r="F44" s="50">
        <f t="shared" ref="F44:G44" si="180">SUM(F32:F43)</f>
        <v>0</v>
      </c>
      <c r="G44" s="35">
        <f t="shared" si="180"/>
        <v>0</v>
      </c>
      <c r="H44" s="37"/>
      <c r="I44" s="50">
        <f t="shared" ref="I44:J44" si="181">SUM(I32:I43)</f>
        <v>0</v>
      </c>
      <c r="J44" s="35">
        <f t="shared" si="181"/>
        <v>0</v>
      </c>
      <c r="K44" s="37"/>
      <c r="L44" s="50">
        <f t="shared" ref="L44:M44" si="182">SUM(L32:L43)</f>
        <v>0</v>
      </c>
      <c r="M44" s="35">
        <f t="shared" si="182"/>
        <v>0</v>
      </c>
      <c r="N44" s="37"/>
      <c r="O44" s="50">
        <f t="shared" ref="O44:P44" si="183">SUM(O32:O43)</f>
        <v>0</v>
      </c>
      <c r="P44" s="35">
        <f t="shared" si="183"/>
        <v>0</v>
      </c>
      <c r="Q44" s="37"/>
      <c r="R44" s="50">
        <f t="shared" ref="R44:S44" si="184">SUM(R32:R43)</f>
        <v>34.610999999999997</v>
      </c>
      <c r="S44" s="35">
        <f t="shared" si="184"/>
        <v>573.38100000000031</v>
      </c>
      <c r="T44" s="37"/>
      <c r="U44" s="50">
        <f t="shared" ref="U44:V44" si="185">SUM(U32:U43)</f>
        <v>0</v>
      </c>
      <c r="V44" s="35">
        <f t="shared" si="185"/>
        <v>0</v>
      </c>
      <c r="W44" s="37"/>
      <c r="X44" s="50">
        <f t="shared" ref="X44:Y44" si="186">SUM(X32:X43)</f>
        <v>0</v>
      </c>
      <c r="Y44" s="35">
        <f t="shared" si="186"/>
        <v>0</v>
      </c>
      <c r="Z44" s="37"/>
      <c r="AA44" s="50">
        <f t="shared" ref="AA44:AB44" si="187">SUM(AA32:AA43)</f>
        <v>1.05135</v>
      </c>
      <c r="AB44" s="35">
        <f t="shared" si="187"/>
        <v>52.802</v>
      </c>
      <c r="AC44" s="37"/>
      <c r="AD44" s="50">
        <f t="shared" ref="AD44:AE44" si="188">SUM(AD32:AD43)</f>
        <v>0.9</v>
      </c>
      <c r="AE44" s="35">
        <f t="shared" si="188"/>
        <v>14.542</v>
      </c>
      <c r="AF44" s="37"/>
      <c r="AG44" s="50">
        <f t="shared" ref="AG44:AH44" si="189">SUM(AG32:AG43)</f>
        <v>0</v>
      </c>
      <c r="AH44" s="35">
        <f t="shared" si="189"/>
        <v>0</v>
      </c>
      <c r="AI44" s="37"/>
      <c r="AJ44" s="50">
        <v>0</v>
      </c>
      <c r="AK44" s="35">
        <v>0</v>
      </c>
      <c r="AL44" s="37"/>
      <c r="AM44" s="50">
        <f t="shared" ref="AM44:AN44" si="190">SUM(AM32:AM43)</f>
        <v>0</v>
      </c>
      <c r="AN44" s="35">
        <f t="shared" si="190"/>
        <v>0</v>
      </c>
      <c r="AO44" s="37"/>
      <c r="AP44" s="50">
        <f t="shared" ref="AP44:AQ44" si="191">SUM(AP32:AP43)</f>
        <v>1.772</v>
      </c>
      <c r="AQ44" s="35">
        <f t="shared" si="191"/>
        <v>51.47</v>
      </c>
      <c r="AR44" s="37"/>
      <c r="AS44" s="50">
        <f t="shared" ref="AS44:AT44" si="192">SUM(AS32:AS43)</f>
        <v>237.42</v>
      </c>
      <c r="AT44" s="35">
        <f t="shared" si="192"/>
        <v>3339.2</v>
      </c>
      <c r="AU44" s="37"/>
      <c r="AV44" s="50">
        <f t="shared" ref="AV44:AW44" si="193">SUM(AV32:AV43)</f>
        <v>0</v>
      </c>
      <c r="AW44" s="35">
        <f t="shared" si="193"/>
        <v>0</v>
      </c>
      <c r="AX44" s="37"/>
      <c r="AY44" s="50">
        <f t="shared" ref="AY44:AZ44" si="194">SUM(AY32:AY43)</f>
        <v>5.7289999999999992</v>
      </c>
      <c r="AZ44" s="35">
        <f t="shared" si="194"/>
        <v>73.164000000000016</v>
      </c>
      <c r="BA44" s="37"/>
      <c r="BB44" s="50">
        <f t="shared" ref="BB44:BC44" si="195">SUM(BB32:BB43)</f>
        <v>5.7289999999999992</v>
      </c>
      <c r="BC44" s="35">
        <f t="shared" si="195"/>
        <v>73.164000000000016</v>
      </c>
      <c r="BD44" s="37"/>
      <c r="BE44" s="50">
        <f t="shared" ref="BE44:BF44" si="196">SUM(BE32:BE43)</f>
        <v>33.713279999999997</v>
      </c>
      <c r="BF44" s="35">
        <f t="shared" si="196"/>
        <v>578.43799999999999</v>
      </c>
      <c r="BG44" s="37"/>
      <c r="BH44" s="50">
        <f t="shared" ref="BH44:BI44" si="197">SUM(BH32:BH43)</f>
        <v>0</v>
      </c>
      <c r="BI44" s="35">
        <f t="shared" si="197"/>
        <v>0</v>
      </c>
      <c r="BJ44" s="37"/>
      <c r="BK44" s="50">
        <f t="shared" ref="BK44:BL44" si="198">SUM(BK32:BK43)</f>
        <v>0</v>
      </c>
      <c r="BL44" s="35">
        <f t="shared" si="198"/>
        <v>0</v>
      </c>
      <c r="BM44" s="37"/>
      <c r="BN44" s="50">
        <f t="shared" ref="BN44:BO44" si="199">SUM(BN32:BN43)</f>
        <v>0</v>
      </c>
      <c r="BO44" s="35">
        <f t="shared" si="199"/>
        <v>0</v>
      </c>
      <c r="BP44" s="37"/>
      <c r="BQ44" s="50">
        <f t="shared" ref="BQ44:BR44" si="200">SUM(BQ32:BQ43)</f>
        <v>0</v>
      </c>
      <c r="BR44" s="35">
        <f t="shared" si="200"/>
        <v>0</v>
      </c>
      <c r="BS44" s="37"/>
      <c r="BT44" s="50">
        <f t="shared" ref="BT44:BU44" si="201">SUM(BT32:BT43)</f>
        <v>0</v>
      </c>
      <c r="BU44" s="35">
        <f t="shared" si="201"/>
        <v>0</v>
      </c>
      <c r="BV44" s="37"/>
      <c r="BW44" s="50">
        <f t="shared" ref="BW44:BX44" si="202">SUM(BW32:BW43)</f>
        <v>0.03</v>
      </c>
      <c r="BX44" s="35">
        <f t="shared" si="202"/>
        <v>2.8740000000000001</v>
      </c>
      <c r="BY44" s="37"/>
      <c r="BZ44" s="50">
        <f t="shared" ref="BZ44:CA44" si="203">SUM(BZ32:BZ43)</f>
        <v>0</v>
      </c>
      <c r="CA44" s="35">
        <f t="shared" si="203"/>
        <v>0</v>
      </c>
      <c r="CB44" s="37"/>
      <c r="CC44" s="50">
        <f t="shared" ref="CC44:CD44" si="204">SUM(CC32:CC43)</f>
        <v>0</v>
      </c>
      <c r="CD44" s="35">
        <f t="shared" si="204"/>
        <v>0</v>
      </c>
      <c r="CE44" s="37"/>
      <c r="CF44" s="50">
        <f t="shared" ref="CF44:CG44" si="205">SUM(CF32:CF43)</f>
        <v>0</v>
      </c>
      <c r="CG44" s="35">
        <f t="shared" si="205"/>
        <v>0</v>
      </c>
      <c r="CH44" s="37"/>
      <c r="CI44" s="50">
        <f t="shared" ref="CI44:CJ44" si="206">SUM(CI32:CI43)</f>
        <v>0</v>
      </c>
      <c r="CJ44" s="35">
        <f t="shared" si="206"/>
        <v>0</v>
      </c>
      <c r="CK44" s="37"/>
      <c r="CL44" s="50">
        <f t="shared" ref="CL44:CM44" si="207">SUM(CL32:CL43)</f>
        <v>0</v>
      </c>
      <c r="CM44" s="35">
        <f t="shared" si="207"/>
        <v>0</v>
      </c>
      <c r="CN44" s="37"/>
      <c r="CO44" s="50">
        <f t="shared" ref="CO44:CP44" si="208">SUM(CO32:CO43)</f>
        <v>0</v>
      </c>
      <c r="CP44" s="35">
        <f t="shared" si="208"/>
        <v>0</v>
      </c>
      <c r="CQ44" s="37"/>
      <c r="CR44" s="50">
        <f t="shared" ref="CR44:CS44" si="209">SUM(CR32:CR43)</f>
        <v>0</v>
      </c>
      <c r="CS44" s="35">
        <f t="shared" si="209"/>
        <v>0</v>
      </c>
      <c r="CT44" s="37"/>
      <c r="CU44" s="50">
        <v>0</v>
      </c>
      <c r="CV44" s="35">
        <v>0</v>
      </c>
      <c r="CW44" s="37"/>
      <c r="CX44" s="50">
        <f t="shared" ref="CX44:CY44" si="210">SUM(CX32:CX43)</f>
        <v>0</v>
      </c>
      <c r="CY44" s="35">
        <f t="shared" si="210"/>
        <v>0</v>
      </c>
      <c r="CZ44" s="37"/>
      <c r="DA44" s="50">
        <f t="shared" ref="DA44:DB44" si="211">SUM(DA32:DA43)</f>
        <v>0.1</v>
      </c>
      <c r="DB44" s="35">
        <f t="shared" si="211"/>
        <v>0.8</v>
      </c>
      <c r="DC44" s="37"/>
      <c r="DD44" s="50">
        <f t="shared" ref="DD44:DE44" si="212">SUM(DD32:DD43)</f>
        <v>0</v>
      </c>
      <c r="DE44" s="35">
        <f t="shared" si="212"/>
        <v>0</v>
      </c>
      <c r="DF44" s="37"/>
      <c r="DG44" s="50">
        <f t="shared" ref="DG44:DH44" si="213">SUM(DG32:DG43)</f>
        <v>3.15E-2</v>
      </c>
      <c r="DH44" s="35">
        <f t="shared" si="213"/>
        <v>3.4269999999999996</v>
      </c>
      <c r="DI44" s="37"/>
      <c r="DJ44" s="50">
        <f t="shared" ref="DJ44:DK44" si="214">SUM(DJ32:DJ43)</f>
        <v>0.49835000000000002</v>
      </c>
      <c r="DK44" s="35">
        <f t="shared" si="214"/>
        <v>12.057</v>
      </c>
      <c r="DL44" s="37"/>
      <c r="DM44" s="50">
        <f t="shared" ref="DM44:DN44" si="215">SUM(DM32:DM43)</f>
        <v>0</v>
      </c>
      <c r="DN44" s="35">
        <f t="shared" si="215"/>
        <v>0</v>
      </c>
      <c r="DO44" s="37"/>
      <c r="DP44" s="50">
        <f t="shared" ref="DP44:DQ44" si="216">SUM(DP32:DP43)</f>
        <v>1.7952000000000001</v>
      </c>
      <c r="DQ44" s="35">
        <f t="shared" si="216"/>
        <v>64.253</v>
      </c>
      <c r="DR44" s="37"/>
      <c r="DS44" s="50">
        <f t="shared" ref="DS44:DT44" si="217">SUM(DS32:DS43)</f>
        <v>599.154</v>
      </c>
      <c r="DT44" s="35">
        <f t="shared" si="217"/>
        <v>7943.9160000000002</v>
      </c>
      <c r="DU44" s="37"/>
      <c r="DV44" s="36">
        <f t="shared" si="176"/>
        <v>916.80567999999982</v>
      </c>
      <c r="DW44" s="56">
        <f t="shared" si="177"/>
        <v>12710.323999999999</v>
      </c>
    </row>
    <row r="45" spans="1:127" ht="15" customHeight="1" x14ac:dyDescent="0.3">
      <c r="A45" s="58">
        <v>2020</v>
      </c>
      <c r="B45" s="59" t="s">
        <v>2</v>
      </c>
      <c r="C45" s="6">
        <v>0</v>
      </c>
      <c r="D45" s="5">
        <v>0</v>
      </c>
      <c r="E45" s="8">
        <f t="shared" ref="E45:E56" si="218">IF(C45=0,0,D45/C45*1000)</f>
        <v>0</v>
      </c>
      <c r="F45" s="6">
        <v>0</v>
      </c>
      <c r="G45" s="5">
        <v>0</v>
      </c>
      <c r="H45" s="8">
        <f t="shared" ref="H45:H56" si="219">IF(F45=0,0,G45/F45*1000)</f>
        <v>0</v>
      </c>
      <c r="I45" s="6">
        <v>0</v>
      </c>
      <c r="J45" s="5">
        <v>0</v>
      </c>
      <c r="K45" s="8">
        <f t="shared" ref="K45:K56" si="220">IF(I45=0,0,J45/I45*1000)</f>
        <v>0</v>
      </c>
      <c r="L45" s="6">
        <v>0</v>
      </c>
      <c r="M45" s="5">
        <v>0</v>
      </c>
      <c r="N45" s="8">
        <f t="shared" ref="N45:N56" si="221">IF(L45=0,0,M45/L45*1000)</f>
        <v>0</v>
      </c>
      <c r="O45" s="6">
        <v>0</v>
      </c>
      <c r="P45" s="5">
        <v>0</v>
      </c>
      <c r="Q45" s="8">
        <v>0</v>
      </c>
      <c r="R45" s="6">
        <v>4.4999999999999998E-2</v>
      </c>
      <c r="S45" s="5">
        <v>3.2410000000000001</v>
      </c>
      <c r="T45" s="8">
        <f t="shared" ref="T45:T48" si="222">S45/R45*1000</f>
        <v>72022.222222222219</v>
      </c>
      <c r="U45" s="6">
        <v>0</v>
      </c>
      <c r="V45" s="5">
        <v>0</v>
      </c>
      <c r="W45" s="8">
        <f t="shared" ref="W45:W56" si="223">IF(U45=0,0,V45/U45*1000)</f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0.26300000000000001</v>
      </c>
      <c r="AQ45" s="5">
        <v>6.97</v>
      </c>
      <c r="AR45" s="8">
        <f t="shared" ref="AR45:AR47" si="224">AQ45/AP45*1000</f>
        <v>26501.901140684411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f t="shared" ref="AX45:AX56" si="225">IF(AV45=0,0,AW45/AV45*1000)</f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0.75005999999999995</v>
      </c>
      <c r="BF45" s="5">
        <v>16.456</v>
      </c>
      <c r="BG45" s="8">
        <f t="shared" ref="BG45:BG48" si="226">BF45/BE45*1000</f>
        <v>21939.57816707997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f t="shared" ref="BM45:BM56" si="227">IF(BK45=0,0,BL45/BK45*1000)</f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f t="shared" ref="BS45:BS56" si="228">IF(BQ45=0,0,BR45/BQ45*1000)</f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f t="shared" ref="CE45:CE56" si="229">IF(CC45=0,0,CD45/CC45*1000)</f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f t="shared" ref="CN45:CN56" si="230">IF(CL45=0,0,CM45/CL45*1000)</f>
        <v>0</v>
      </c>
      <c r="CO45" s="6">
        <v>0</v>
      </c>
      <c r="CP45" s="5">
        <v>0</v>
      </c>
      <c r="CQ45" s="8">
        <f t="shared" ref="CQ45:CQ56" si="231">IF(CO45=0,0,CP45/CO45*1000)</f>
        <v>0</v>
      </c>
      <c r="CR45" s="6">
        <v>0</v>
      </c>
      <c r="CS45" s="5">
        <v>0</v>
      </c>
      <c r="CT45" s="8">
        <f t="shared" ref="CT45:CT56" si="232">IF(CR45=0,0,CS45/CR45*1000)</f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1E-3</v>
      </c>
      <c r="DN45" s="5">
        <v>5.0000000000000001E-3</v>
      </c>
      <c r="DO45" s="8">
        <f t="shared" ref="DO45" si="233">DN45/DM45*1000</f>
        <v>5000</v>
      </c>
      <c r="DP45" s="6">
        <v>4.3560000000000001E-2</v>
      </c>
      <c r="DQ45" s="5">
        <v>0.41</v>
      </c>
      <c r="DR45" s="8">
        <f t="shared" ref="DR45:DR48" si="234">DQ45/DP45*1000</f>
        <v>9412.3048668503197</v>
      </c>
      <c r="DS45" s="6">
        <v>0</v>
      </c>
      <c r="DT45" s="5">
        <v>0</v>
      </c>
      <c r="DU45" s="8">
        <v>0</v>
      </c>
      <c r="DV45" s="9">
        <f t="shared" ref="DV45:DV52" si="235">C45+I45+X45+AP45+AS45+BB45+BE45+BN45+R45+DG45+DP45+DS45+AG45+DD45+AM45+CF45+DA45+O45+DJ45+CI45+BZ45+L45+BW45+AD45+AA45+DM45+BT45+BH45+CX45</f>
        <v>1.1026199999999997</v>
      </c>
      <c r="DW45" s="8">
        <f t="shared" ref="DW45:DW52" si="236">D45+J45+Y45+AQ45+AT45+BC45+BF45+BO45+S45+DH45+DQ45+DT45+AH45+DE45+AN45+CG45+DB45+P45+DK45+CJ45+CA45+M45+BX45+AE45+AB45+DN45+BU45+BI45+CY45</f>
        <v>27.081999999999997</v>
      </c>
    </row>
    <row r="46" spans="1:127" ht="15" customHeight="1" x14ac:dyDescent="0.3">
      <c r="A46" s="58">
        <v>2020</v>
      </c>
      <c r="B46" s="59" t="s">
        <v>3</v>
      </c>
      <c r="C46" s="6">
        <v>0</v>
      </c>
      <c r="D46" s="5">
        <v>0</v>
      </c>
      <c r="E46" s="8">
        <f t="shared" si="218"/>
        <v>0</v>
      </c>
      <c r="F46" s="6">
        <v>0</v>
      </c>
      <c r="G46" s="5">
        <v>0</v>
      </c>
      <c r="H46" s="8">
        <f t="shared" si="219"/>
        <v>0</v>
      </c>
      <c r="I46" s="6">
        <v>0</v>
      </c>
      <c r="J46" s="5">
        <v>0</v>
      </c>
      <c r="K46" s="8">
        <f t="shared" si="220"/>
        <v>0</v>
      </c>
      <c r="L46" s="6">
        <v>0</v>
      </c>
      <c r="M46" s="5">
        <v>0</v>
      </c>
      <c r="N46" s="8">
        <f t="shared" si="221"/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f t="shared" si="223"/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0.02</v>
      </c>
      <c r="AT46" s="5">
        <v>0.34</v>
      </c>
      <c r="AU46" s="8">
        <f t="shared" ref="AU46" si="237">AT46/AS46*1000</f>
        <v>17000</v>
      </c>
      <c r="AV46" s="6">
        <v>0</v>
      </c>
      <c r="AW46" s="5">
        <v>0</v>
      </c>
      <c r="AX46" s="8">
        <f t="shared" si="225"/>
        <v>0</v>
      </c>
      <c r="AY46" s="6">
        <v>21.129000000000001</v>
      </c>
      <c r="AZ46" s="5">
        <v>417.85399999999998</v>
      </c>
      <c r="BA46" s="8">
        <f t="shared" ref="BA46:BA47" si="238">AZ46/AY46*1000</f>
        <v>19776.326376070803</v>
      </c>
      <c r="BB46" s="6">
        <v>21.129000000000001</v>
      </c>
      <c r="BC46" s="5">
        <v>417.85399999999998</v>
      </c>
      <c r="BD46" s="8">
        <f t="shared" ref="BD46:BD47" si="239">BC46/BB46*1000</f>
        <v>19776.326376070803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f t="shared" si="227"/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f t="shared" si="228"/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f t="shared" si="229"/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f t="shared" si="230"/>
        <v>0</v>
      </c>
      <c r="CO46" s="6">
        <v>0</v>
      </c>
      <c r="CP46" s="5">
        <v>0</v>
      </c>
      <c r="CQ46" s="8">
        <f t="shared" si="231"/>
        <v>0</v>
      </c>
      <c r="CR46" s="6">
        <v>0</v>
      </c>
      <c r="CS46" s="5">
        <v>0</v>
      </c>
      <c r="CT46" s="8">
        <f t="shared" si="232"/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0.51505999999999996</v>
      </c>
      <c r="DT46" s="5">
        <v>16.004999999999999</v>
      </c>
      <c r="DU46" s="8">
        <f t="shared" ref="DU46:DU48" si="240">DT46/DS46*1000</f>
        <v>31074.049625286374</v>
      </c>
      <c r="DV46" s="9">
        <f t="shared" si="235"/>
        <v>21.664059999999999</v>
      </c>
      <c r="DW46" s="8">
        <f t="shared" si="236"/>
        <v>434.19899999999996</v>
      </c>
    </row>
    <row r="47" spans="1:127" ht="15" customHeight="1" x14ac:dyDescent="0.3">
      <c r="A47" s="58">
        <v>2020</v>
      </c>
      <c r="B47" s="59" t="s">
        <v>4</v>
      </c>
      <c r="C47" s="6">
        <v>0</v>
      </c>
      <c r="D47" s="5">
        <v>0</v>
      </c>
      <c r="E47" s="8">
        <f t="shared" si="218"/>
        <v>0</v>
      </c>
      <c r="F47" s="6">
        <v>0</v>
      </c>
      <c r="G47" s="5">
        <v>0</v>
      </c>
      <c r="H47" s="8">
        <f t="shared" si="219"/>
        <v>0</v>
      </c>
      <c r="I47" s="6">
        <v>0</v>
      </c>
      <c r="J47" s="5">
        <v>0</v>
      </c>
      <c r="K47" s="8">
        <f t="shared" si="220"/>
        <v>0</v>
      </c>
      <c r="L47" s="6">
        <v>0</v>
      </c>
      <c r="M47" s="5">
        <v>0</v>
      </c>
      <c r="N47" s="8">
        <f t="shared" si="221"/>
        <v>0</v>
      </c>
      <c r="O47" s="6">
        <v>0</v>
      </c>
      <c r="P47" s="5">
        <v>0</v>
      </c>
      <c r="Q47" s="8">
        <v>0</v>
      </c>
      <c r="R47" s="6">
        <v>7.6540000000000011E-2</v>
      </c>
      <c r="S47" s="5">
        <v>6.2080000000000002</v>
      </c>
      <c r="T47" s="8">
        <f t="shared" si="222"/>
        <v>81107.917428795394</v>
      </c>
      <c r="U47" s="6">
        <v>0</v>
      </c>
      <c r="V47" s="5">
        <v>0</v>
      </c>
      <c r="W47" s="8">
        <f t="shared" si="223"/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27.875</v>
      </c>
      <c r="AQ47" s="5">
        <v>462.40800000000002</v>
      </c>
      <c r="AR47" s="8">
        <f t="shared" si="224"/>
        <v>16588.627802690586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f t="shared" si="225"/>
        <v>0</v>
      </c>
      <c r="AY47" s="6">
        <v>0.15</v>
      </c>
      <c r="AZ47" s="5">
        <v>9.5030000000000001</v>
      </c>
      <c r="BA47" s="8">
        <f t="shared" si="238"/>
        <v>63353.333333333336</v>
      </c>
      <c r="BB47" s="6">
        <v>0.15</v>
      </c>
      <c r="BC47" s="5">
        <v>9.5030000000000001</v>
      </c>
      <c r="BD47" s="8">
        <f t="shared" si="239"/>
        <v>63353.333333333336</v>
      </c>
      <c r="BE47" s="6">
        <v>0.73653999999999997</v>
      </c>
      <c r="BF47" s="5">
        <v>18.853999999999999</v>
      </c>
      <c r="BG47" s="8">
        <f t="shared" si="226"/>
        <v>25598.066635892144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f t="shared" si="227"/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f t="shared" si="228"/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f t="shared" si="229"/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f t="shared" si="230"/>
        <v>0</v>
      </c>
      <c r="CO47" s="6">
        <v>0</v>
      </c>
      <c r="CP47" s="5">
        <v>0</v>
      </c>
      <c r="CQ47" s="8">
        <f t="shared" si="231"/>
        <v>0</v>
      </c>
      <c r="CR47" s="6">
        <v>0</v>
      </c>
      <c r="CS47" s="5">
        <v>0</v>
      </c>
      <c r="CT47" s="8">
        <f t="shared" si="232"/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0.5</v>
      </c>
      <c r="DQ47" s="5">
        <v>17.414999999999999</v>
      </c>
      <c r="DR47" s="8">
        <f t="shared" si="234"/>
        <v>34830</v>
      </c>
      <c r="DS47" s="6">
        <v>0</v>
      </c>
      <c r="DT47" s="5">
        <v>0</v>
      </c>
      <c r="DU47" s="8">
        <v>0</v>
      </c>
      <c r="DV47" s="9">
        <f t="shared" si="235"/>
        <v>29.338080000000001</v>
      </c>
      <c r="DW47" s="8">
        <f t="shared" si="236"/>
        <v>514.38800000000003</v>
      </c>
    </row>
    <row r="48" spans="1:127" ht="15" customHeight="1" x14ac:dyDescent="0.3">
      <c r="A48" s="58">
        <v>2020</v>
      </c>
      <c r="B48" s="59" t="s">
        <v>5</v>
      </c>
      <c r="C48" s="6">
        <v>0</v>
      </c>
      <c r="D48" s="5">
        <v>0</v>
      </c>
      <c r="E48" s="8">
        <f t="shared" si="218"/>
        <v>0</v>
      </c>
      <c r="F48" s="6">
        <v>0</v>
      </c>
      <c r="G48" s="5">
        <v>0</v>
      </c>
      <c r="H48" s="8">
        <f t="shared" si="219"/>
        <v>0</v>
      </c>
      <c r="I48" s="6">
        <v>0</v>
      </c>
      <c r="J48" s="5">
        <v>0</v>
      </c>
      <c r="K48" s="8">
        <f t="shared" si="220"/>
        <v>0</v>
      </c>
      <c r="L48" s="6">
        <v>0</v>
      </c>
      <c r="M48" s="5">
        <v>0</v>
      </c>
      <c r="N48" s="8">
        <f t="shared" si="221"/>
        <v>0</v>
      </c>
      <c r="O48" s="6">
        <v>0</v>
      </c>
      <c r="P48" s="5">
        <v>0</v>
      </c>
      <c r="Q48" s="8">
        <v>0</v>
      </c>
      <c r="R48" s="6">
        <v>0.16589999999999999</v>
      </c>
      <c r="S48" s="5">
        <v>12.151</v>
      </c>
      <c r="T48" s="8">
        <f t="shared" si="222"/>
        <v>73242.91742013261</v>
      </c>
      <c r="U48" s="6">
        <v>0</v>
      </c>
      <c r="V48" s="5">
        <v>0</v>
      </c>
      <c r="W48" s="8">
        <f t="shared" si="223"/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f t="shared" si="225"/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29.626529999999999</v>
      </c>
      <c r="BF48" s="5">
        <v>461.202</v>
      </c>
      <c r="BG48" s="8">
        <f t="shared" si="226"/>
        <v>15567.196023293987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f t="shared" si="227"/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f t="shared" si="228"/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f t="shared" si="229"/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f t="shared" si="230"/>
        <v>0</v>
      </c>
      <c r="CO48" s="6">
        <v>0</v>
      </c>
      <c r="CP48" s="5">
        <v>0</v>
      </c>
      <c r="CQ48" s="8">
        <f t="shared" si="231"/>
        <v>0</v>
      </c>
      <c r="CR48" s="6">
        <v>0</v>
      </c>
      <c r="CS48" s="5">
        <v>0</v>
      </c>
      <c r="CT48" s="8">
        <f t="shared" si="232"/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1</v>
      </c>
      <c r="DQ48" s="5">
        <v>34.83</v>
      </c>
      <c r="DR48" s="8">
        <f t="shared" si="234"/>
        <v>34830</v>
      </c>
      <c r="DS48" s="6">
        <v>0.48</v>
      </c>
      <c r="DT48" s="5">
        <v>8.0399999999999991</v>
      </c>
      <c r="DU48" s="8">
        <f t="shared" si="240"/>
        <v>16750</v>
      </c>
      <c r="DV48" s="9">
        <f t="shared" si="235"/>
        <v>31.27243</v>
      </c>
      <c r="DW48" s="8">
        <f t="shared" si="236"/>
        <v>516.22299999999996</v>
      </c>
    </row>
    <row r="49" spans="1:127" ht="15" customHeight="1" x14ac:dyDescent="0.3">
      <c r="A49" s="58">
        <v>2020</v>
      </c>
      <c r="B49" s="8" t="s">
        <v>6</v>
      </c>
      <c r="C49" s="6">
        <v>0</v>
      </c>
      <c r="D49" s="5">
        <v>0</v>
      </c>
      <c r="E49" s="8">
        <f t="shared" si="218"/>
        <v>0</v>
      </c>
      <c r="F49" s="6">
        <v>0</v>
      </c>
      <c r="G49" s="5">
        <v>0</v>
      </c>
      <c r="H49" s="8">
        <f t="shared" si="219"/>
        <v>0</v>
      </c>
      <c r="I49" s="6">
        <v>0</v>
      </c>
      <c r="J49" s="5">
        <v>0</v>
      </c>
      <c r="K49" s="8">
        <f t="shared" si="220"/>
        <v>0</v>
      </c>
      <c r="L49" s="6">
        <v>0</v>
      </c>
      <c r="M49" s="5">
        <v>0</v>
      </c>
      <c r="N49" s="8">
        <f t="shared" si="221"/>
        <v>0</v>
      </c>
      <c r="O49" s="6">
        <v>0</v>
      </c>
      <c r="P49" s="5">
        <v>0</v>
      </c>
      <c r="Q49" s="8">
        <f t="shared" ref="Q49:DI56" si="241">IF(O49=0,0,P49/O49*1000)</f>
        <v>0</v>
      </c>
      <c r="R49" s="6">
        <v>6.9959999999999994E-2</v>
      </c>
      <c r="S49" s="5">
        <v>4.9320000000000004</v>
      </c>
      <c r="T49" s="8">
        <f t="shared" si="241"/>
        <v>70497.427101200694</v>
      </c>
      <c r="U49" s="6">
        <v>0</v>
      </c>
      <c r="V49" s="5">
        <v>0</v>
      </c>
      <c r="W49" s="8">
        <f t="shared" si="223"/>
        <v>0</v>
      </c>
      <c r="X49" s="6">
        <v>0</v>
      </c>
      <c r="Y49" s="5">
        <v>0</v>
      </c>
      <c r="Z49" s="8">
        <f t="shared" si="241"/>
        <v>0</v>
      </c>
      <c r="AA49" s="6">
        <v>0</v>
      </c>
      <c r="AB49" s="5">
        <v>0</v>
      </c>
      <c r="AC49" s="8">
        <f t="shared" si="241"/>
        <v>0</v>
      </c>
      <c r="AD49" s="6">
        <v>0</v>
      </c>
      <c r="AE49" s="5">
        <v>0</v>
      </c>
      <c r="AF49" s="8">
        <f t="shared" si="241"/>
        <v>0</v>
      </c>
      <c r="AG49" s="6">
        <v>0</v>
      </c>
      <c r="AH49" s="5">
        <v>0</v>
      </c>
      <c r="AI49" s="8">
        <f t="shared" si="241"/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241"/>
        <v>0</v>
      </c>
      <c r="AP49" s="6">
        <v>0.25</v>
      </c>
      <c r="AQ49" s="5">
        <v>0.59599999999999997</v>
      </c>
      <c r="AR49" s="8">
        <f t="shared" si="241"/>
        <v>2384</v>
      </c>
      <c r="AS49" s="6">
        <v>0</v>
      </c>
      <c r="AT49" s="5">
        <v>0</v>
      </c>
      <c r="AU49" s="8">
        <f t="shared" si="241"/>
        <v>0</v>
      </c>
      <c r="AV49" s="6">
        <v>0</v>
      </c>
      <c r="AW49" s="5">
        <v>0</v>
      </c>
      <c r="AX49" s="8">
        <f t="shared" si="225"/>
        <v>0</v>
      </c>
      <c r="AY49" s="6">
        <v>1.82</v>
      </c>
      <c r="AZ49" s="5">
        <v>30.94</v>
      </c>
      <c r="BA49" s="8">
        <f t="shared" ref="BA49:BA56" si="242">IF(AY49=0,0,AZ49/AY49*1000)</f>
        <v>17000</v>
      </c>
      <c r="BB49" s="6">
        <v>1.82</v>
      </c>
      <c r="BC49" s="5">
        <v>30.94</v>
      </c>
      <c r="BD49" s="8">
        <f t="shared" si="241"/>
        <v>17000</v>
      </c>
      <c r="BE49" s="6">
        <v>1.8580000000000001</v>
      </c>
      <c r="BF49" s="5">
        <v>46.491999999999997</v>
      </c>
      <c r="BG49" s="8">
        <f t="shared" si="241"/>
        <v>25022.604951560814</v>
      </c>
      <c r="BH49" s="6">
        <v>0</v>
      </c>
      <c r="BI49" s="5">
        <v>0</v>
      </c>
      <c r="BJ49" s="8">
        <f t="shared" ref="BJ49:BJ56" si="243">IF(BH49=0,0,BI49/BH49*1000)</f>
        <v>0</v>
      </c>
      <c r="BK49" s="6">
        <v>0</v>
      </c>
      <c r="BL49" s="5">
        <v>0</v>
      </c>
      <c r="BM49" s="8">
        <f t="shared" si="227"/>
        <v>0</v>
      </c>
      <c r="BN49" s="6">
        <v>0</v>
      </c>
      <c r="BO49" s="5">
        <v>0</v>
      </c>
      <c r="BP49" s="8">
        <f t="shared" si="241"/>
        <v>0</v>
      </c>
      <c r="BQ49" s="6">
        <v>0</v>
      </c>
      <c r="BR49" s="5">
        <v>0</v>
      </c>
      <c r="BS49" s="8">
        <f t="shared" si="228"/>
        <v>0</v>
      </c>
      <c r="BT49" s="6">
        <v>0</v>
      </c>
      <c r="BU49" s="5">
        <v>0</v>
      </c>
      <c r="BV49" s="8">
        <f t="shared" ref="BV49:BV56" si="244">IF(BT49=0,0,BU49/BT49*1000)</f>
        <v>0</v>
      </c>
      <c r="BW49" s="6">
        <v>0</v>
      </c>
      <c r="BX49" s="5">
        <v>0</v>
      </c>
      <c r="BY49" s="8">
        <f t="shared" si="241"/>
        <v>0</v>
      </c>
      <c r="BZ49" s="6">
        <v>0</v>
      </c>
      <c r="CA49" s="5">
        <v>0</v>
      </c>
      <c r="CB49" s="8">
        <f t="shared" si="241"/>
        <v>0</v>
      </c>
      <c r="CC49" s="6">
        <v>0</v>
      </c>
      <c r="CD49" s="5">
        <v>0</v>
      </c>
      <c r="CE49" s="8">
        <f t="shared" si="229"/>
        <v>0</v>
      </c>
      <c r="CF49" s="6">
        <v>0</v>
      </c>
      <c r="CG49" s="5">
        <v>0</v>
      </c>
      <c r="CH49" s="8">
        <f t="shared" si="241"/>
        <v>0</v>
      </c>
      <c r="CI49" s="6">
        <v>0</v>
      </c>
      <c r="CJ49" s="5">
        <v>0</v>
      </c>
      <c r="CK49" s="8">
        <f t="shared" si="241"/>
        <v>0</v>
      </c>
      <c r="CL49" s="6">
        <v>0</v>
      </c>
      <c r="CM49" s="5">
        <v>0</v>
      </c>
      <c r="CN49" s="8">
        <f t="shared" si="230"/>
        <v>0</v>
      </c>
      <c r="CO49" s="6">
        <v>0</v>
      </c>
      <c r="CP49" s="5">
        <v>0</v>
      </c>
      <c r="CQ49" s="8">
        <f t="shared" si="231"/>
        <v>0</v>
      </c>
      <c r="CR49" s="6">
        <v>0</v>
      </c>
      <c r="CS49" s="5">
        <v>0</v>
      </c>
      <c r="CT49" s="8">
        <f t="shared" si="232"/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ref="CZ49:CZ56" si="245">IF(CX49=0,0,CY49/CX49*1000)</f>
        <v>0</v>
      </c>
      <c r="DA49" s="6">
        <v>0</v>
      </c>
      <c r="DB49" s="5">
        <v>0</v>
      </c>
      <c r="DC49" s="8">
        <f t="shared" si="241"/>
        <v>0</v>
      </c>
      <c r="DD49" s="6">
        <v>0</v>
      </c>
      <c r="DE49" s="5">
        <v>0</v>
      </c>
      <c r="DF49" s="8">
        <f t="shared" si="241"/>
        <v>0</v>
      </c>
      <c r="DG49" s="6">
        <v>0</v>
      </c>
      <c r="DH49" s="5">
        <v>0</v>
      </c>
      <c r="DI49" s="8">
        <f t="shared" si="241"/>
        <v>0</v>
      </c>
      <c r="DJ49" s="6">
        <v>0</v>
      </c>
      <c r="DK49" s="5">
        <v>0</v>
      </c>
      <c r="DL49" s="8">
        <f t="shared" ref="DL49:DU56" si="246">IF(DJ49=0,0,DK49/DJ49*1000)</f>
        <v>0</v>
      </c>
      <c r="DM49" s="6">
        <v>0</v>
      </c>
      <c r="DN49" s="5">
        <v>0</v>
      </c>
      <c r="DO49" s="8">
        <f t="shared" si="246"/>
        <v>0</v>
      </c>
      <c r="DP49" s="6">
        <v>117.62</v>
      </c>
      <c r="DQ49" s="5">
        <v>1905.444</v>
      </c>
      <c r="DR49" s="8">
        <f t="shared" si="246"/>
        <v>16200</v>
      </c>
      <c r="DS49" s="6">
        <v>34.159999999999997</v>
      </c>
      <c r="DT49" s="5">
        <v>536.22</v>
      </c>
      <c r="DU49" s="8">
        <f t="shared" si="246"/>
        <v>15697.306791569088</v>
      </c>
      <c r="DV49" s="9">
        <f t="shared" si="235"/>
        <v>155.77796000000001</v>
      </c>
      <c r="DW49" s="8">
        <f t="shared" si="236"/>
        <v>2524.6239999999998</v>
      </c>
    </row>
    <row r="50" spans="1:127" ht="15" customHeight="1" x14ac:dyDescent="0.3">
      <c r="A50" s="58">
        <v>2020</v>
      </c>
      <c r="B50" s="59" t="s">
        <v>7</v>
      </c>
      <c r="C50" s="6">
        <v>0</v>
      </c>
      <c r="D50" s="5">
        <v>0</v>
      </c>
      <c r="E50" s="8">
        <f t="shared" si="218"/>
        <v>0</v>
      </c>
      <c r="F50" s="6">
        <v>0</v>
      </c>
      <c r="G50" s="5">
        <v>0</v>
      </c>
      <c r="H50" s="8">
        <f t="shared" si="219"/>
        <v>0</v>
      </c>
      <c r="I50" s="6">
        <v>0</v>
      </c>
      <c r="J50" s="5">
        <v>0</v>
      </c>
      <c r="K50" s="8">
        <f t="shared" si="220"/>
        <v>0</v>
      </c>
      <c r="L50" s="6">
        <v>0</v>
      </c>
      <c r="M50" s="5">
        <v>0</v>
      </c>
      <c r="N50" s="8">
        <f t="shared" si="221"/>
        <v>0</v>
      </c>
      <c r="O50" s="6">
        <v>0</v>
      </c>
      <c r="P50" s="5">
        <v>0</v>
      </c>
      <c r="Q50" s="8">
        <f t="shared" si="241"/>
        <v>0</v>
      </c>
      <c r="R50" s="6">
        <v>0.17169999999999999</v>
      </c>
      <c r="S50" s="5">
        <v>12.605</v>
      </c>
      <c r="T50" s="8">
        <f t="shared" si="241"/>
        <v>73412.929528246954</v>
      </c>
      <c r="U50" s="6">
        <v>0</v>
      </c>
      <c r="V50" s="5">
        <v>0</v>
      </c>
      <c r="W50" s="8">
        <f t="shared" si="223"/>
        <v>0</v>
      </c>
      <c r="X50" s="6">
        <v>0</v>
      </c>
      <c r="Y50" s="5">
        <v>0</v>
      </c>
      <c r="Z50" s="8">
        <f t="shared" si="241"/>
        <v>0</v>
      </c>
      <c r="AA50" s="6">
        <v>0</v>
      </c>
      <c r="AB50" s="5">
        <v>0</v>
      </c>
      <c r="AC50" s="8">
        <f t="shared" si="241"/>
        <v>0</v>
      </c>
      <c r="AD50" s="6">
        <v>0</v>
      </c>
      <c r="AE50" s="5">
        <v>0</v>
      </c>
      <c r="AF50" s="8">
        <f t="shared" si="241"/>
        <v>0</v>
      </c>
      <c r="AG50" s="6">
        <v>0</v>
      </c>
      <c r="AH50" s="5">
        <v>0</v>
      </c>
      <c r="AI50" s="8">
        <f t="shared" si="241"/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241"/>
        <v>0</v>
      </c>
      <c r="AP50" s="6">
        <v>34</v>
      </c>
      <c r="AQ50" s="5">
        <v>387.50700000000001</v>
      </c>
      <c r="AR50" s="8">
        <f t="shared" si="241"/>
        <v>11397.264705882353</v>
      </c>
      <c r="AS50" s="6">
        <v>0</v>
      </c>
      <c r="AT50" s="5">
        <v>0</v>
      </c>
      <c r="AU50" s="8">
        <f t="shared" si="241"/>
        <v>0</v>
      </c>
      <c r="AV50" s="6">
        <v>0</v>
      </c>
      <c r="AW50" s="5">
        <v>0</v>
      </c>
      <c r="AX50" s="8">
        <f t="shared" si="225"/>
        <v>0</v>
      </c>
      <c r="AY50" s="6">
        <v>0.03</v>
      </c>
      <c r="AZ50" s="5">
        <v>1.3320000000000001</v>
      </c>
      <c r="BA50" s="8">
        <f t="shared" si="242"/>
        <v>44400.000000000007</v>
      </c>
      <c r="BB50" s="6">
        <v>0.03</v>
      </c>
      <c r="BC50" s="5">
        <v>1.3320000000000001</v>
      </c>
      <c r="BD50" s="8">
        <f t="shared" si="241"/>
        <v>44400.000000000007</v>
      </c>
      <c r="BE50" s="6">
        <v>0.54634000000000005</v>
      </c>
      <c r="BF50" s="5">
        <v>15.981</v>
      </c>
      <c r="BG50" s="8">
        <f t="shared" si="241"/>
        <v>29251.015850935313</v>
      </c>
      <c r="BH50" s="6">
        <v>0</v>
      </c>
      <c r="BI50" s="5">
        <v>0</v>
      </c>
      <c r="BJ50" s="8">
        <f t="shared" si="243"/>
        <v>0</v>
      </c>
      <c r="BK50" s="6">
        <v>0</v>
      </c>
      <c r="BL50" s="5">
        <v>0</v>
      </c>
      <c r="BM50" s="8">
        <f t="shared" si="227"/>
        <v>0</v>
      </c>
      <c r="BN50" s="6">
        <v>0</v>
      </c>
      <c r="BO50" s="5">
        <v>0</v>
      </c>
      <c r="BP50" s="8">
        <f t="shared" si="241"/>
        <v>0</v>
      </c>
      <c r="BQ50" s="6">
        <v>0</v>
      </c>
      <c r="BR50" s="5">
        <v>0</v>
      </c>
      <c r="BS50" s="8">
        <f t="shared" si="228"/>
        <v>0</v>
      </c>
      <c r="BT50" s="6">
        <v>0</v>
      </c>
      <c r="BU50" s="5">
        <v>0</v>
      </c>
      <c r="BV50" s="8">
        <f t="shared" si="244"/>
        <v>0</v>
      </c>
      <c r="BW50" s="6">
        <v>0</v>
      </c>
      <c r="BX50" s="5">
        <v>0</v>
      </c>
      <c r="BY50" s="8">
        <f t="shared" si="241"/>
        <v>0</v>
      </c>
      <c r="BZ50" s="6">
        <v>0</v>
      </c>
      <c r="CA50" s="5">
        <v>0</v>
      </c>
      <c r="CB50" s="8">
        <f t="shared" si="241"/>
        <v>0</v>
      </c>
      <c r="CC50" s="6">
        <v>0</v>
      </c>
      <c r="CD50" s="5">
        <v>0</v>
      </c>
      <c r="CE50" s="8">
        <f t="shared" si="229"/>
        <v>0</v>
      </c>
      <c r="CF50" s="6">
        <v>0</v>
      </c>
      <c r="CG50" s="5">
        <v>0</v>
      </c>
      <c r="CH50" s="8">
        <f t="shared" si="241"/>
        <v>0</v>
      </c>
      <c r="CI50" s="6">
        <v>0</v>
      </c>
      <c r="CJ50" s="5">
        <v>0</v>
      </c>
      <c r="CK50" s="8">
        <f t="shared" si="241"/>
        <v>0</v>
      </c>
      <c r="CL50" s="6">
        <v>0</v>
      </c>
      <c r="CM50" s="5">
        <v>0</v>
      </c>
      <c r="CN50" s="8">
        <f t="shared" si="230"/>
        <v>0</v>
      </c>
      <c r="CO50" s="6">
        <v>0</v>
      </c>
      <c r="CP50" s="5">
        <v>0</v>
      </c>
      <c r="CQ50" s="8">
        <f t="shared" si="231"/>
        <v>0</v>
      </c>
      <c r="CR50" s="6">
        <v>0</v>
      </c>
      <c r="CS50" s="5">
        <v>0</v>
      </c>
      <c r="CT50" s="8">
        <f t="shared" si="232"/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245"/>
        <v>0</v>
      </c>
      <c r="DA50" s="6">
        <v>0</v>
      </c>
      <c r="DB50" s="5">
        <v>0</v>
      </c>
      <c r="DC50" s="8">
        <f t="shared" si="241"/>
        <v>0</v>
      </c>
      <c r="DD50" s="6">
        <v>0</v>
      </c>
      <c r="DE50" s="5">
        <v>0</v>
      </c>
      <c r="DF50" s="8">
        <f t="shared" si="241"/>
        <v>0</v>
      </c>
      <c r="DG50" s="6">
        <v>0</v>
      </c>
      <c r="DH50" s="5">
        <v>0</v>
      </c>
      <c r="DI50" s="8">
        <f t="shared" si="241"/>
        <v>0</v>
      </c>
      <c r="DJ50" s="6">
        <v>0</v>
      </c>
      <c r="DK50" s="5">
        <v>0</v>
      </c>
      <c r="DL50" s="8">
        <f t="shared" si="246"/>
        <v>0</v>
      </c>
      <c r="DM50" s="6">
        <v>0</v>
      </c>
      <c r="DN50" s="5">
        <v>0</v>
      </c>
      <c r="DO50" s="8">
        <f t="shared" si="246"/>
        <v>0</v>
      </c>
      <c r="DP50" s="6">
        <v>0</v>
      </c>
      <c r="DQ50" s="5">
        <v>0</v>
      </c>
      <c r="DR50" s="8">
        <f t="shared" si="246"/>
        <v>0</v>
      </c>
      <c r="DS50" s="6">
        <v>77.11</v>
      </c>
      <c r="DT50" s="5">
        <v>1203.7370000000001</v>
      </c>
      <c r="DU50" s="8">
        <f t="shared" si="246"/>
        <v>15610.647127480224</v>
      </c>
      <c r="DV50" s="9">
        <f t="shared" si="235"/>
        <v>111.85804</v>
      </c>
      <c r="DW50" s="8">
        <f t="shared" si="236"/>
        <v>1621.162</v>
      </c>
    </row>
    <row r="51" spans="1:127" ht="15" customHeight="1" x14ac:dyDescent="0.3">
      <c r="A51" s="58">
        <v>2020</v>
      </c>
      <c r="B51" s="59" t="s">
        <v>8</v>
      </c>
      <c r="C51" s="6">
        <v>0</v>
      </c>
      <c r="D51" s="5">
        <v>0</v>
      </c>
      <c r="E51" s="8">
        <f t="shared" si="218"/>
        <v>0</v>
      </c>
      <c r="F51" s="6">
        <v>0</v>
      </c>
      <c r="G51" s="5">
        <v>0</v>
      </c>
      <c r="H51" s="8">
        <f t="shared" si="219"/>
        <v>0</v>
      </c>
      <c r="I51" s="6">
        <v>0</v>
      </c>
      <c r="J51" s="5">
        <v>0</v>
      </c>
      <c r="K51" s="8">
        <f t="shared" si="220"/>
        <v>0</v>
      </c>
      <c r="L51" s="6">
        <v>0</v>
      </c>
      <c r="M51" s="5">
        <v>0</v>
      </c>
      <c r="N51" s="8">
        <f t="shared" si="221"/>
        <v>0</v>
      </c>
      <c r="O51" s="6">
        <v>0</v>
      </c>
      <c r="P51" s="5">
        <v>0</v>
      </c>
      <c r="Q51" s="8">
        <f t="shared" si="241"/>
        <v>0</v>
      </c>
      <c r="R51" s="6">
        <v>0.10298</v>
      </c>
      <c r="S51" s="5">
        <v>7.3280000000000003</v>
      </c>
      <c r="T51" s="8">
        <f t="shared" si="241"/>
        <v>71159.448436589621</v>
      </c>
      <c r="U51" s="6">
        <v>0</v>
      </c>
      <c r="V51" s="5">
        <v>0</v>
      </c>
      <c r="W51" s="8">
        <f t="shared" si="223"/>
        <v>0</v>
      </c>
      <c r="X51" s="6">
        <v>0</v>
      </c>
      <c r="Y51" s="5">
        <v>0</v>
      </c>
      <c r="Z51" s="8">
        <f t="shared" si="241"/>
        <v>0</v>
      </c>
      <c r="AA51" s="6">
        <v>0</v>
      </c>
      <c r="AB51" s="5">
        <v>0</v>
      </c>
      <c r="AC51" s="8">
        <f t="shared" si="241"/>
        <v>0</v>
      </c>
      <c r="AD51" s="6">
        <v>0</v>
      </c>
      <c r="AE51" s="5">
        <v>0</v>
      </c>
      <c r="AF51" s="8">
        <f t="shared" si="241"/>
        <v>0</v>
      </c>
      <c r="AG51" s="6">
        <v>0</v>
      </c>
      <c r="AH51" s="5">
        <v>0</v>
      </c>
      <c r="AI51" s="8">
        <f t="shared" si="241"/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241"/>
        <v>0</v>
      </c>
      <c r="AP51" s="6">
        <v>0</v>
      </c>
      <c r="AQ51" s="5">
        <v>0</v>
      </c>
      <c r="AR51" s="8">
        <f t="shared" si="241"/>
        <v>0</v>
      </c>
      <c r="AS51" s="6">
        <v>0</v>
      </c>
      <c r="AT51" s="5">
        <v>0</v>
      </c>
      <c r="AU51" s="8">
        <f t="shared" si="241"/>
        <v>0</v>
      </c>
      <c r="AV51" s="6">
        <v>0</v>
      </c>
      <c r="AW51" s="5">
        <v>0</v>
      </c>
      <c r="AX51" s="8">
        <f t="shared" si="225"/>
        <v>0</v>
      </c>
      <c r="AY51" s="6">
        <v>0.44</v>
      </c>
      <c r="AZ51" s="5">
        <v>8.6460000000000008</v>
      </c>
      <c r="BA51" s="8">
        <f t="shared" si="242"/>
        <v>19650.000000000004</v>
      </c>
      <c r="BB51" s="6">
        <v>0.44</v>
      </c>
      <c r="BC51" s="5">
        <v>8.6460000000000008</v>
      </c>
      <c r="BD51" s="8">
        <f t="shared" si="241"/>
        <v>19650.000000000004</v>
      </c>
      <c r="BE51" s="6">
        <v>0.85654999999999992</v>
      </c>
      <c r="BF51" s="5">
        <v>24.925000000000001</v>
      </c>
      <c r="BG51" s="8">
        <f t="shared" si="241"/>
        <v>29099.293678127375</v>
      </c>
      <c r="BH51" s="6">
        <v>0</v>
      </c>
      <c r="BI51" s="5">
        <v>0</v>
      </c>
      <c r="BJ51" s="8">
        <f t="shared" si="243"/>
        <v>0</v>
      </c>
      <c r="BK51" s="6">
        <v>0</v>
      </c>
      <c r="BL51" s="5">
        <v>0</v>
      </c>
      <c r="BM51" s="8">
        <f t="shared" si="227"/>
        <v>0</v>
      </c>
      <c r="BN51" s="6">
        <v>0</v>
      </c>
      <c r="BO51" s="5">
        <v>0</v>
      </c>
      <c r="BP51" s="8">
        <f t="shared" si="241"/>
        <v>0</v>
      </c>
      <c r="BQ51" s="6">
        <v>0</v>
      </c>
      <c r="BR51" s="5">
        <v>0</v>
      </c>
      <c r="BS51" s="8">
        <f t="shared" si="228"/>
        <v>0</v>
      </c>
      <c r="BT51" s="6">
        <v>0</v>
      </c>
      <c r="BU51" s="5">
        <v>0</v>
      </c>
      <c r="BV51" s="8">
        <f t="shared" si="244"/>
        <v>0</v>
      </c>
      <c r="BW51" s="6">
        <v>0</v>
      </c>
      <c r="BX51" s="5">
        <v>0</v>
      </c>
      <c r="BY51" s="8">
        <f t="shared" si="241"/>
        <v>0</v>
      </c>
      <c r="BZ51" s="6">
        <v>0</v>
      </c>
      <c r="CA51" s="5">
        <v>0</v>
      </c>
      <c r="CB51" s="8">
        <f t="shared" si="241"/>
        <v>0</v>
      </c>
      <c r="CC51" s="6">
        <v>0</v>
      </c>
      <c r="CD51" s="5">
        <v>0</v>
      </c>
      <c r="CE51" s="8">
        <f t="shared" si="229"/>
        <v>0</v>
      </c>
      <c r="CF51" s="6">
        <v>0</v>
      </c>
      <c r="CG51" s="5">
        <v>0</v>
      </c>
      <c r="CH51" s="8">
        <f t="shared" si="241"/>
        <v>0</v>
      </c>
      <c r="CI51" s="6">
        <v>0</v>
      </c>
      <c r="CJ51" s="5">
        <v>0</v>
      </c>
      <c r="CK51" s="8">
        <f t="shared" si="241"/>
        <v>0</v>
      </c>
      <c r="CL51" s="6">
        <v>0</v>
      </c>
      <c r="CM51" s="5">
        <v>0</v>
      </c>
      <c r="CN51" s="8">
        <f t="shared" si="230"/>
        <v>0</v>
      </c>
      <c r="CO51" s="6">
        <v>0</v>
      </c>
      <c r="CP51" s="5">
        <v>0</v>
      </c>
      <c r="CQ51" s="8">
        <f t="shared" si="231"/>
        <v>0</v>
      </c>
      <c r="CR51" s="6">
        <v>0</v>
      </c>
      <c r="CS51" s="5">
        <v>0</v>
      </c>
      <c r="CT51" s="8">
        <f t="shared" si="232"/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245"/>
        <v>0</v>
      </c>
      <c r="DA51" s="6">
        <v>0</v>
      </c>
      <c r="DB51" s="5">
        <v>0</v>
      </c>
      <c r="DC51" s="8">
        <f t="shared" si="241"/>
        <v>0</v>
      </c>
      <c r="DD51" s="6">
        <v>0</v>
      </c>
      <c r="DE51" s="5">
        <v>0</v>
      </c>
      <c r="DF51" s="8">
        <f t="shared" si="241"/>
        <v>0</v>
      </c>
      <c r="DG51" s="6">
        <v>0</v>
      </c>
      <c r="DH51" s="5">
        <v>0</v>
      </c>
      <c r="DI51" s="8">
        <f t="shared" si="241"/>
        <v>0</v>
      </c>
      <c r="DJ51" s="6">
        <v>0</v>
      </c>
      <c r="DK51" s="5">
        <v>0</v>
      </c>
      <c r="DL51" s="8">
        <f t="shared" si="246"/>
        <v>0</v>
      </c>
      <c r="DM51" s="6">
        <v>0</v>
      </c>
      <c r="DN51" s="5">
        <v>0</v>
      </c>
      <c r="DO51" s="8">
        <f t="shared" si="246"/>
        <v>0</v>
      </c>
      <c r="DP51" s="6">
        <v>0</v>
      </c>
      <c r="DQ51" s="5">
        <v>0</v>
      </c>
      <c r="DR51" s="8">
        <f t="shared" si="246"/>
        <v>0</v>
      </c>
      <c r="DS51" s="6">
        <v>17.04</v>
      </c>
      <c r="DT51" s="5">
        <v>245.51499999999999</v>
      </c>
      <c r="DU51" s="8">
        <f t="shared" si="246"/>
        <v>14408.157276995305</v>
      </c>
      <c r="DV51" s="9">
        <f t="shared" si="235"/>
        <v>18.439529999999998</v>
      </c>
      <c r="DW51" s="8">
        <f t="shared" si="236"/>
        <v>286.41399999999999</v>
      </c>
    </row>
    <row r="52" spans="1:127" ht="15" customHeight="1" x14ac:dyDescent="0.3">
      <c r="A52" s="58">
        <v>2020</v>
      </c>
      <c r="B52" s="59" t="s">
        <v>9</v>
      </c>
      <c r="C52" s="6">
        <v>0</v>
      </c>
      <c r="D52" s="5">
        <v>0</v>
      </c>
      <c r="E52" s="8">
        <f t="shared" si="218"/>
        <v>0</v>
      </c>
      <c r="F52" s="6">
        <v>0</v>
      </c>
      <c r="G52" s="5">
        <v>0</v>
      </c>
      <c r="H52" s="8">
        <f t="shared" si="219"/>
        <v>0</v>
      </c>
      <c r="I52" s="6">
        <v>0</v>
      </c>
      <c r="J52" s="5">
        <v>0</v>
      </c>
      <c r="K52" s="8">
        <f t="shared" si="220"/>
        <v>0</v>
      </c>
      <c r="L52" s="6">
        <v>0</v>
      </c>
      <c r="M52" s="5">
        <v>0</v>
      </c>
      <c r="N52" s="8">
        <f t="shared" si="221"/>
        <v>0</v>
      </c>
      <c r="O52" s="6">
        <v>0</v>
      </c>
      <c r="P52" s="5">
        <v>0</v>
      </c>
      <c r="Q52" s="8">
        <f t="shared" si="241"/>
        <v>0</v>
      </c>
      <c r="R52" s="66">
        <v>0.12695999999999999</v>
      </c>
      <c r="S52" s="67">
        <v>8.3689999999999998</v>
      </c>
      <c r="T52" s="8">
        <f t="shared" si="241"/>
        <v>65918.399495904232</v>
      </c>
      <c r="U52" s="6">
        <v>0</v>
      </c>
      <c r="V52" s="5">
        <v>0</v>
      </c>
      <c r="W52" s="8">
        <f t="shared" si="223"/>
        <v>0</v>
      </c>
      <c r="X52" s="6">
        <v>0</v>
      </c>
      <c r="Y52" s="5">
        <v>0</v>
      </c>
      <c r="Z52" s="8">
        <f t="shared" si="241"/>
        <v>0</v>
      </c>
      <c r="AA52" s="6">
        <v>0</v>
      </c>
      <c r="AB52" s="5">
        <v>0</v>
      </c>
      <c r="AC52" s="8">
        <f t="shared" si="241"/>
        <v>0</v>
      </c>
      <c r="AD52" s="6">
        <v>0</v>
      </c>
      <c r="AE52" s="5">
        <v>0</v>
      </c>
      <c r="AF52" s="8">
        <f t="shared" si="241"/>
        <v>0</v>
      </c>
      <c r="AG52" s="6">
        <v>0</v>
      </c>
      <c r="AH52" s="5">
        <v>0</v>
      </c>
      <c r="AI52" s="8">
        <f t="shared" si="241"/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241"/>
        <v>0</v>
      </c>
      <c r="AP52" s="6">
        <v>0</v>
      </c>
      <c r="AQ52" s="5">
        <v>0</v>
      </c>
      <c r="AR52" s="8">
        <f t="shared" si="241"/>
        <v>0</v>
      </c>
      <c r="AS52" s="66">
        <v>64.760000000000005</v>
      </c>
      <c r="AT52" s="67">
        <v>1273.7850000000001</v>
      </c>
      <c r="AU52" s="8">
        <f t="shared" si="241"/>
        <v>19669.317479925881</v>
      </c>
      <c r="AV52" s="66">
        <v>0</v>
      </c>
      <c r="AW52" s="67">
        <v>0</v>
      </c>
      <c r="AX52" s="8">
        <f t="shared" si="225"/>
        <v>0</v>
      </c>
      <c r="AY52" s="66">
        <v>0.02</v>
      </c>
      <c r="AZ52" s="67">
        <v>0.38</v>
      </c>
      <c r="BA52" s="8">
        <f t="shared" si="242"/>
        <v>19000</v>
      </c>
      <c r="BB52" s="66">
        <v>0.02</v>
      </c>
      <c r="BC52" s="67">
        <v>0.38</v>
      </c>
      <c r="BD52" s="8">
        <f t="shared" si="241"/>
        <v>19000</v>
      </c>
      <c r="BE52" s="66">
        <v>0.67308000000000001</v>
      </c>
      <c r="BF52" s="67">
        <v>18.821999999999999</v>
      </c>
      <c r="BG52" s="8">
        <f t="shared" si="241"/>
        <v>27963.986450347653</v>
      </c>
      <c r="BH52" s="6">
        <v>0</v>
      </c>
      <c r="BI52" s="5">
        <v>0</v>
      </c>
      <c r="BJ52" s="8">
        <f t="shared" si="243"/>
        <v>0</v>
      </c>
      <c r="BK52" s="6">
        <v>0</v>
      </c>
      <c r="BL52" s="5">
        <v>0</v>
      </c>
      <c r="BM52" s="8">
        <f t="shared" si="227"/>
        <v>0</v>
      </c>
      <c r="BN52" s="6">
        <v>0</v>
      </c>
      <c r="BO52" s="5">
        <v>0</v>
      </c>
      <c r="BP52" s="8">
        <f t="shared" si="241"/>
        <v>0</v>
      </c>
      <c r="BQ52" s="66">
        <v>0</v>
      </c>
      <c r="BR52" s="67">
        <v>0</v>
      </c>
      <c r="BS52" s="8">
        <f t="shared" si="228"/>
        <v>0</v>
      </c>
      <c r="BT52" s="66">
        <v>6</v>
      </c>
      <c r="BU52" s="67">
        <v>113.78400000000001</v>
      </c>
      <c r="BV52" s="8">
        <f t="shared" si="244"/>
        <v>18964.000000000004</v>
      </c>
      <c r="BW52" s="6">
        <v>0</v>
      </c>
      <c r="BX52" s="5">
        <v>0</v>
      </c>
      <c r="BY52" s="8">
        <f t="shared" si="241"/>
        <v>0</v>
      </c>
      <c r="BZ52" s="6">
        <v>0</v>
      </c>
      <c r="CA52" s="5">
        <v>0</v>
      </c>
      <c r="CB52" s="8">
        <f t="shared" si="241"/>
        <v>0</v>
      </c>
      <c r="CC52" s="6">
        <v>0</v>
      </c>
      <c r="CD52" s="5">
        <v>0</v>
      </c>
      <c r="CE52" s="8">
        <f t="shared" si="229"/>
        <v>0</v>
      </c>
      <c r="CF52" s="6">
        <v>0</v>
      </c>
      <c r="CG52" s="5">
        <v>0</v>
      </c>
      <c r="CH52" s="8">
        <f t="shared" si="241"/>
        <v>0</v>
      </c>
      <c r="CI52" s="6">
        <v>0</v>
      </c>
      <c r="CJ52" s="5">
        <v>0</v>
      </c>
      <c r="CK52" s="8">
        <f t="shared" si="241"/>
        <v>0</v>
      </c>
      <c r="CL52" s="6">
        <v>0</v>
      </c>
      <c r="CM52" s="5">
        <v>0</v>
      </c>
      <c r="CN52" s="8">
        <f t="shared" si="230"/>
        <v>0</v>
      </c>
      <c r="CO52" s="6">
        <v>0</v>
      </c>
      <c r="CP52" s="5">
        <v>0</v>
      </c>
      <c r="CQ52" s="8">
        <f t="shared" si="231"/>
        <v>0</v>
      </c>
      <c r="CR52" s="6">
        <v>0</v>
      </c>
      <c r="CS52" s="5">
        <v>0</v>
      </c>
      <c r="CT52" s="8">
        <f t="shared" si="232"/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245"/>
        <v>0</v>
      </c>
      <c r="DA52" s="6">
        <v>0</v>
      </c>
      <c r="DB52" s="5">
        <v>0</v>
      </c>
      <c r="DC52" s="8">
        <f t="shared" si="241"/>
        <v>0</v>
      </c>
      <c r="DD52" s="6">
        <v>0</v>
      </c>
      <c r="DE52" s="5">
        <v>0</v>
      </c>
      <c r="DF52" s="8">
        <f t="shared" si="241"/>
        <v>0</v>
      </c>
      <c r="DG52" s="6">
        <v>0</v>
      </c>
      <c r="DH52" s="5">
        <v>0</v>
      </c>
      <c r="DI52" s="8">
        <f t="shared" si="241"/>
        <v>0</v>
      </c>
      <c r="DJ52" s="6">
        <v>0</v>
      </c>
      <c r="DK52" s="5">
        <v>0</v>
      </c>
      <c r="DL52" s="8">
        <f t="shared" si="246"/>
        <v>0</v>
      </c>
      <c r="DM52" s="6">
        <v>0</v>
      </c>
      <c r="DN52" s="5">
        <v>0</v>
      </c>
      <c r="DO52" s="8">
        <f t="shared" si="246"/>
        <v>0</v>
      </c>
      <c r="DP52" s="6">
        <v>0</v>
      </c>
      <c r="DQ52" s="5">
        <v>0</v>
      </c>
      <c r="DR52" s="8">
        <f t="shared" si="246"/>
        <v>0</v>
      </c>
      <c r="DS52" s="66">
        <v>15.141299999999999</v>
      </c>
      <c r="DT52" s="67">
        <v>409.78300000000002</v>
      </c>
      <c r="DU52" s="8">
        <f t="shared" si="246"/>
        <v>27063.924497896482</v>
      </c>
      <c r="DV52" s="9">
        <f t="shared" si="235"/>
        <v>86.721339999999998</v>
      </c>
      <c r="DW52" s="8">
        <f t="shared" si="236"/>
        <v>1824.9230000000002</v>
      </c>
    </row>
    <row r="53" spans="1:127" ht="15" customHeight="1" x14ac:dyDescent="0.3">
      <c r="A53" s="58">
        <v>2020</v>
      </c>
      <c r="B53" s="59" t="s">
        <v>10</v>
      </c>
      <c r="C53" s="68">
        <v>0</v>
      </c>
      <c r="D53" s="69">
        <v>0</v>
      </c>
      <c r="E53" s="8">
        <f t="shared" si="218"/>
        <v>0</v>
      </c>
      <c r="F53" s="68">
        <v>0</v>
      </c>
      <c r="G53" s="69">
        <v>0</v>
      </c>
      <c r="H53" s="8">
        <f t="shared" si="219"/>
        <v>0</v>
      </c>
      <c r="I53" s="6">
        <v>0</v>
      </c>
      <c r="J53" s="5">
        <v>0</v>
      </c>
      <c r="K53" s="8">
        <f t="shared" si="220"/>
        <v>0</v>
      </c>
      <c r="L53" s="6">
        <v>0</v>
      </c>
      <c r="M53" s="5">
        <v>0</v>
      </c>
      <c r="N53" s="8">
        <f t="shared" si="221"/>
        <v>0</v>
      </c>
      <c r="O53" s="6">
        <v>0</v>
      </c>
      <c r="P53" s="5">
        <v>0</v>
      </c>
      <c r="Q53" s="8">
        <f t="shared" si="241"/>
        <v>0</v>
      </c>
      <c r="R53" s="68">
        <v>0.21791999999999997</v>
      </c>
      <c r="S53" s="69">
        <v>13.077999999999999</v>
      </c>
      <c r="T53" s="8">
        <f t="shared" si="241"/>
        <v>60012.84875183554</v>
      </c>
      <c r="U53" s="6">
        <v>0</v>
      </c>
      <c r="V53" s="5">
        <v>0</v>
      </c>
      <c r="W53" s="8">
        <f t="shared" si="223"/>
        <v>0</v>
      </c>
      <c r="X53" s="6">
        <v>0</v>
      </c>
      <c r="Y53" s="5">
        <v>0</v>
      </c>
      <c r="Z53" s="8">
        <f t="shared" si="241"/>
        <v>0</v>
      </c>
      <c r="AA53" s="6">
        <v>0</v>
      </c>
      <c r="AB53" s="5">
        <v>0</v>
      </c>
      <c r="AC53" s="8">
        <f t="shared" si="241"/>
        <v>0</v>
      </c>
      <c r="AD53" s="6">
        <v>0</v>
      </c>
      <c r="AE53" s="5">
        <v>0</v>
      </c>
      <c r="AF53" s="8">
        <f t="shared" si="241"/>
        <v>0</v>
      </c>
      <c r="AG53" s="6">
        <v>0</v>
      </c>
      <c r="AH53" s="5">
        <v>0</v>
      </c>
      <c r="AI53" s="8">
        <f t="shared" si="241"/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241"/>
        <v>0</v>
      </c>
      <c r="AP53" s="6">
        <v>0</v>
      </c>
      <c r="AQ53" s="5">
        <v>0</v>
      </c>
      <c r="AR53" s="8">
        <f t="shared" si="241"/>
        <v>0</v>
      </c>
      <c r="AS53" s="68">
        <v>10</v>
      </c>
      <c r="AT53" s="69">
        <v>121.48699999999999</v>
      </c>
      <c r="AU53" s="8">
        <f t="shared" si="241"/>
        <v>12148.7</v>
      </c>
      <c r="AV53" s="6">
        <v>0</v>
      </c>
      <c r="AW53" s="5">
        <v>0</v>
      </c>
      <c r="AX53" s="8">
        <f t="shared" si="225"/>
        <v>0</v>
      </c>
      <c r="AY53" s="6">
        <v>0</v>
      </c>
      <c r="AZ53" s="5">
        <v>0</v>
      </c>
      <c r="BA53" s="8">
        <f t="shared" si="242"/>
        <v>0</v>
      </c>
      <c r="BB53" s="6">
        <v>0</v>
      </c>
      <c r="BC53" s="5">
        <v>0</v>
      </c>
      <c r="BD53" s="8">
        <f t="shared" si="241"/>
        <v>0</v>
      </c>
      <c r="BE53" s="68">
        <v>31.082660000000001</v>
      </c>
      <c r="BF53" s="69">
        <v>673.06200000000001</v>
      </c>
      <c r="BG53" s="8">
        <f t="shared" si="241"/>
        <v>21653.938240806932</v>
      </c>
      <c r="BH53" s="68">
        <v>1E-3</v>
      </c>
      <c r="BI53" s="69">
        <v>0.01</v>
      </c>
      <c r="BJ53" s="8">
        <f t="shared" si="243"/>
        <v>10000</v>
      </c>
      <c r="BK53" s="68">
        <v>0</v>
      </c>
      <c r="BL53" s="69">
        <v>0</v>
      </c>
      <c r="BM53" s="8">
        <f t="shared" si="227"/>
        <v>0</v>
      </c>
      <c r="BN53" s="6">
        <v>0</v>
      </c>
      <c r="BO53" s="5">
        <v>0</v>
      </c>
      <c r="BP53" s="8">
        <f t="shared" si="241"/>
        <v>0</v>
      </c>
      <c r="BQ53" s="6">
        <v>0</v>
      </c>
      <c r="BR53" s="5">
        <v>0</v>
      </c>
      <c r="BS53" s="8">
        <f t="shared" si="228"/>
        <v>0</v>
      </c>
      <c r="BT53" s="6">
        <v>0</v>
      </c>
      <c r="BU53" s="5">
        <v>0</v>
      </c>
      <c r="BV53" s="8">
        <f t="shared" si="244"/>
        <v>0</v>
      </c>
      <c r="BW53" s="6">
        <v>0</v>
      </c>
      <c r="BX53" s="5">
        <v>0</v>
      </c>
      <c r="BY53" s="8">
        <f t="shared" si="241"/>
        <v>0</v>
      </c>
      <c r="BZ53" s="6">
        <v>0</v>
      </c>
      <c r="CA53" s="5">
        <v>0</v>
      </c>
      <c r="CB53" s="8">
        <f t="shared" si="241"/>
        <v>0</v>
      </c>
      <c r="CC53" s="6">
        <v>0</v>
      </c>
      <c r="CD53" s="5">
        <v>0</v>
      </c>
      <c r="CE53" s="8">
        <f t="shared" si="229"/>
        <v>0</v>
      </c>
      <c r="CF53" s="6">
        <v>0</v>
      </c>
      <c r="CG53" s="5">
        <v>0</v>
      </c>
      <c r="CH53" s="8">
        <f t="shared" si="241"/>
        <v>0</v>
      </c>
      <c r="CI53" s="6">
        <v>0</v>
      </c>
      <c r="CJ53" s="5">
        <v>0</v>
      </c>
      <c r="CK53" s="8">
        <f t="shared" si="241"/>
        <v>0</v>
      </c>
      <c r="CL53" s="68">
        <v>0</v>
      </c>
      <c r="CM53" s="69">
        <v>0</v>
      </c>
      <c r="CN53" s="8">
        <f t="shared" si="230"/>
        <v>0</v>
      </c>
      <c r="CO53" s="68">
        <v>0</v>
      </c>
      <c r="CP53" s="69">
        <v>0</v>
      </c>
      <c r="CQ53" s="8">
        <f t="shared" si="231"/>
        <v>0</v>
      </c>
      <c r="CR53" s="68">
        <v>0</v>
      </c>
      <c r="CS53" s="69">
        <v>0</v>
      </c>
      <c r="CT53" s="8">
        <f t="shared" si="232"/>
        <v>0</v>
      </c>
      <c r="CU53" s="68">
        <v>0</v>
      </c>
      <c r="CV53" s="69">
        <v>0</v>
      </c>
      <c r="CW53" s="8">
        <v>0</v>
      </c>
      <c r="CX53" s="68">
        <v>0.05</v>
      </c>
      <c r="CY53" s="69">
        <v>1.5</v>
      </c>
      <c r="CZ53" s="8">
        <f t="shared" si="245"/>
        <v>30000</v>
      </c>
      <c r="DA53" s="6">
        <v>0</v>
      </c>
      <c r="DB53" s="5">
        <v>0</v>
      </c>
      <c r="DC53" s="8">
        <f t="shared" si="241"/>
        <v>0</v>
      </c>
      <c r="DD53" s="6">
        <v>0</v>
      </c>
      <c r="DE53" s="5">
        <v>0</v>
      </c>
      <c r="DF53" s="8">
        <f t="shared" si="241"/>
        <v>0</v>
      </c>
      <c r="DG53" s="6">
        <v>0</v>
      </c>
      <c r="DH53" s="5">
        <v>0</v>
      </c>
      <c r="DI53" s="8">
        <f t="shared" si="241"/>
        <v>0</v>
      </c>
      <c r="DJ53" s="6">
        <v>0</v>
      </c>
      <c r="DK53" s="5">
        <v>0</v>
      </c>
      <c r="DL53" s="8">
        <f t="shared" si="246"/>
        <v>0</v>
      </c>
      <c r="DM53" s="6">
        <v>0</v>
      </c>
      <c r="DN53" s="5">
        <v>0</v>
      </c>
      <c r="DO53" s="8">
        <f t="shared" si="246"/>
        <v>0</v>
      </c>
      <c r="DP53" s="68">
        <v>3.5561799999999999</v>
      </c>
      <c r="DQ53" s="69">
        <v>72.36</v>
      </c>
      <c r="DR53" s="8">
        <f t="shared" si="246"/>
        <v>20347.676439325343</v>
      </c>
      <c r="DS53" s="68">
        <v>13.515000000000001</v>
      </c>
      <c r="DT53" s="69">
        <v>180.57900000000001</v>
      </c>
      <c r="DU53" s="8">
        <f t="shared" si="246"/>
        <v>13361.376248612652</v>
      </c>
      <c r="DV53" s="9">
        <f>C53+I53+X53+AP53+AS53+BB53+BE53+BN53+R53+DG53+DP53+DS53+AG53+DD53+AM53+CF53+DA53+O53+DJ53+CI53+BZ53+L53+BW53+AD53+AA53+DM53+BT53+BH53+CX53</f>
        <v>58.422759999999997</v>
      </c>
      <c r="DW53" s="8">
        <f>D53+J53+Y53+AQ53+AT53+BC53+BF53+BO53+S53+DH53+DQ53+DT53+AH53+DE53+AN53+CG53+DB53+P53+DK53+CJ53+CA53+M53+BX53+AE53+AB53+DN53+BU53+BI53+CY53</f>
        <v>1062.076</v>
      </c>
    </row>
    <row r="54" spans="1:127" ht="15" customHeight="1" x14ac:dyDescent="0.3">
      <c r="A54" s="58">
        <v>2020</v>
      </c>
      <c r="B54" s="59" t="s">
        <v>11</v>
      </c>
      <c r="C54" s="6">
        <v>0</v>
      </c>
      <c r="D54" s="5">
        <v>0</v>
      </c>
      <c r="E54" s="8">
        <f t="shared" si="218"/>
        <v>0</v>
      </c>
      <c r="F54" s="6">
        <v>0</v>
      </c>
      <c r="G54" s="5">
        <v>0</v>
      </c>
      <c r="H54" s="8">
        <f t="shared" si="219"/>
        <v>0</v>
      </c>
      <c r="I54" s="6">
        <v>0</v>
      </c>
      <c r="J54" s="5">
        <v>0</v>
      </c>
      <c r="K54" s="8">
        <f t="shared" si="220"/>
        <v>0</v>
      </c>
      <c r="L54" s="7">
        <v>0</v>
      </c>
      <c r="M54" s="70">
        <v>0</v>
      </c>
      <c r="N54" s="8">
        <f t="shared" si="221"/>
        <v>0</v>
      </c>
      <c r="O54" s="6">
        <v>0</v>
      </c>
      <c r="P54" s="5">
        <v>0</v>
      </c>
      <c r="Q54" s="8">
        <f t="shared" si="241"/>
        <v>0</v>
      </c>
      <c r="R54" s="7">
        <v>0.10104</v>
      </c>
      <c r="S54" s="70">
        <v>6.452</v>
      </c>
      <c r="T54" s="8">
        <f t="shared" si="241"/>
        <v>63855.898653998418</v>
      </c>
      <c r="U54" s="6">
        <v>0</v>
      </c>
      <c r="V54" s="5">
        <v>0</v>
      </c>
      <c r="W54" s="8">
        <f t="shared" si="223"/>
        <v>0</v>
      </c>
      <c r="X54" s="6">
        <v>0</v>
      </c>
      <c r="Y54" s="5">
        <v>0</v>
      </c>
      <c r="Z54" s="8">
        <f t="shared" si="241"/>
        <v>0</v>
      </c>
      <c r="AA54" s="6">
        <v>0</v>
      </c>
      <c r="AB54" s="5">
        <v>0</v>
      </c>
      <c r="AC54" s="8">
        <f t="shared" si="241"/>
        <v>0</v>
      </c>
      <c r="AD54" s="6">
        <v>0</v>
      </c>
      <c r="AE54" s="5">
        <v>0</v>
      </c>
      <c r="AF54" s="8">
        <f t="shared" si="241"/>
        <v>0</v>
      </c>
      <c r="AG54" s="6">
        <v>0</v>
      </c>
      <c r="AH54" s="5">
        <v>0</v>
      </c>
      <c r="AI54" s="8">
        <f t="shared" si="241"/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241"/>
        <v>0</v>
      </c>
      <c r="AP54" s="6">
        <v>0</v>
      </c>
      <c r="AQ54" s="5">
        <v>0</v>
      </c>
      <c r="AR54" s="8">
        <f t="shared" si="241"/>
        <v>0</v>
      </c>
      <c r="AS54" s="6">
        <v>0</v>
      </c>
      <c r="AT54" s="5">
        <v>0</v>
      </c>
      <c r="AU54" s="8">
        <f t="shared" si="241"/>
        <v>0</v>
      </c>
      <c r="AV54" s="6">
        <v>0</v>
      </c>
      <c r="AW54" s="5">
        <v>0</v>
      </c>
      <c r="AX54" s="8">
        <f t="shared" si="225"/>
        <v>0</v>
      </c>
      <c r="AY54" s="6">
        <v>0</v>
      </c>
      <c r="AZ54" s="5">
        <v>0</v>
      </c>
      <c r="BA54" s="8">
        <f t="shared" si="242"/>
        <v>0</v>
      </c>
      <c r="BB54" s="6">
        <v>0</v>
      </c>
      <c r="BC54" s="5">
        <v>0</v>
      </c>
      <c r="BD54" s="8">
        <f t="shared" si="241"/>
        <v>0</v>
      </c>
      <c r="BE54" s="7">
        <v>0.43522000000000005</v>
      </c>
      <c r="BF54" s="70">
        <v>15.394</v>
      </c>
      <c r="BG54" s="8">
        <f t="shared" si="241"/>
        <v>35370.617159137902</v>
      </c>
      <c r="BH54" s="6">
        <v>0</v>
      </c>
      <c r="BI54" s="5">
        <v>0</v>
      </c>
      <c r="BJ54" s="8">
        <f t="shared" si="243"/>
        <v>0</v>
      </c>
      <c r="BK54" s="6">
        <v>0</v>
      </c>
      <c r="BL54" s="5">
        <v>0</v>
      </c>
      <c r="BM54" s="8">
        <f t="shared" si="227"/>
        <v>0</v>
      </c>
      <c r="BN54" s="6">
        <v>0</v>
      </c>
      <c r="BO54" s="5">
        <v>0</v>
      </c>
      <c r="BP54" s="8">
        <f t="shared" si="241"/>
        <v>0</v>
      </c>
      <c r="BQ54" s="6">
        <v>0</v>
      </c>
      <c r="BR54" s="5">
        <v>0</v>
      </c>
      <c r="BS54" s="8">
        <f t="shared" si="228"/>
        <v>0</v>
      </c>
      <c r="BT54" s="6">
        <v>0</v>
      </c>
      <c r="BU54" s="5">
        <v>0</v>
      </c>
      <c r="BV54" s="8">
        <f t="shared" si="244"/>
        <v>0</v>
      </c>
      <c r="BW54" s="6">
        <v>0</v>
      </c>
      <c r="BX54" s="5">
        <v>0</v>
      </c>
      <c r="BY54" s="8">
        <f t="shared" si="241"/>
        <v>0</v>
      </c>
      <c r="BZ54" s="6">
        <v>0</v>
      </c>
      <c r="CA54" s="5">
        <v>0</v>
      </c>
      <c r="CB54" s="8">
        <f t="shared" si="241"/>
        <v>0</v>
      </c>
      <c r="CC54" s="6">
        <v>0</v>
      </c>
      <c r="CD54" s="5">
        <v>0</v>
      </c>
      <c r="CE54" s="8">
        <f t="shared" si="229"/>
        <v>0</v>
      </c>
      <c r="CF54" s="6">
        <v>0</v>
      </c>
      <c r="CG54" s="5">
        <v>0</v>
      </c>
      <c r="CH54" s="8">
        <f t="shared" si="241"/>
        <v>0</v>
      </c>
      <c r="CI54" s="6">
        <v>0</v>
      </c>
      <c r="CJ54" s="5">
        <v>0</v>
      </c>
      <c r="CK54" s="8">
        <f t="shared" si="241"/>
        <v>0</v>
      </c>
      <c r="CL54" s="6">
        <v>0</v>
      </c>
      <c r="CM54" s="5">
        <v>0</v>
      </c>
      <c r="CN54" s="8">
        <f t="shared" si="230"/>
        <v>0</v>
      </c>
      <c r="CO54" s="6">
        <v>0</v>
      </c>
      <c r="CP54" s="5">
        <v>0</v>
      </c>
      <c r="CQ54" s="8">
        <f t="shared" si="231"/>
        <v>0</v>
      </c>
      <c r="CR54" s="6">
        <v>0</v>
      </c>
      <c r="CS54" s="5">
        <v>0</v>
      </c>
      <c r="CT54" s="8">
        <f t="shared" si="232"/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245"/>
        <v>0</v>
      </c>
      <c r="DA54" s="6">
        <v>0</v>
      </c>
      <c r="DB54" s="5">
        <v>0</v>
      </c>
      <c r="DC54" s="8">
        <f t="shared" si="241"/>
        <v>0</v>
      </c>
      <c r="DD54" s="6">
        <v>0</v>
      </c>
      <c r="DE54" s="5">
        <v>0</v>
      </c>
      <c r="DF54" s="8">
        <f t="shared" si="241"/>
        <v>0</v>
      </c>
      <c r="DG54" s="6">
        <v>0</v>
      </c>
      <c r="DH54" s="5">
        <v>0</v>
      </c>
      <c r="DI54" s="8">
        <f t="shared" si="241"/>
        <v>0</v>
      </c>
      <c r="DJ54" s="6">
        <v>0</v>
      </c>
      <c r="DK54" s="5">
        <v>0</v>
      </c>
      <c r="DL54" s="8">
        <f t="shared" si="246"/>
        <v>0</v>
      </c>
      <c r="DM54" s="6">
        <v>0</v>
      </c>
      <c r="DN54" s="5">
        <v>0</v>
      </c>
      <c r="DO54" s="8">
        <f t="shared" si="246"/>
        <v>0</v>
      </c>
      <c r="DP54" s="6">
        <v>0</v>
      </c>
      <c r="DQ54" s="5">
        <v>0</v>
      </c>
      <c r="DR54" s="8">
        <f t="shared" si="246"/>
        <v>0</v>
      </c>
      <c r="DS54" s="7">
        <v>11.802</v>
      </c>
      <c r="DT54" s="70">
        <v>226.72</v>
      </c>
      <c r="DU54" s="8">
        <f t="shared" si="246"/>
        <v>19210.303338417219</v>
      </c>
      <c r="DV54" s="9">
        <f t="shared" ref="DV54:DV57" si="247">C54+I54+X54+AP54+AS54+BB54+BE54+BN54+R54+DG54+DP54+DS54+AG54+DD54+AM54+CF54+DA54+O54+DJ54+CI54+BZ54+L54+BW54+AD54+AA54+DM54+BT54+BH54+CX54</f>
        <v>12.33826</v>
      </c>
      <c r="DW54" s="8">
        <f t="shared" ref="DW54:DW57" si="248">D54+J54+Y54+AQ54+AT54+BC54+BF54+BO54+S54+DH54+DQ54+DT54+AH54+DE54+AN54+CG54+DB54+P54+DK54+CJ54+CA54+M54+BX54+AE54+AB54+DN54+BU54+BI54+CY54</f>
        <v>248.566</v>
      </c>
    </row>
    <row r="55" spans="1:127" ht="15" customHeight="1" x14ac:dyDescent="0.3">
      <c r="A55" s="58">
        <v>2020</v>
      </c>
      <c r="B55" s="8" t="s">
        <v>12</v>
      </c>
      <c r="C55" s="6">
        <v>0</v>
      </c>
      <c r="D55" s="5">
        <v>0</v>
      </c>
      <c r="E55" s="8">
        <f t="shared" si="218"/>
        <v>0</v>
      </c>
      <c r="F55" s="6">
        <v>0</v>
      </c>
      <c r="G55" s="5">
        <v>0</v>
      </c>
      <c r="H55" s="8">
        <f t="shared" si="219"/>
        <v>0</v>
      </c>
      <c r="I55" s="6">
        <v>0</v>
      </c>
      <c r="J55" s="5">
        <v>0</v>
      </c>
      <c r="K55" s="8">
        <f t="shared" si="220"/>
        <v>0</v>
      </c>
      <c r="L55" s="6">
        <v>0</v>
      </c>
      <c r="M55" s="5">
        <v>0</v>
      </c>
      <c r="N55" s="8">
        <f t="shared" si="221"/>
        <v>0</v>
      </c>
      <c r="O55" s="6">
        <v>0</v>
      </c>
      <c r="P55" s="5">
        <v>0</v>
      </c>
      <c r="Q55" s="8">
        <f t="shared" si="241"/>
        <v>0</v>
      </c>
      <c r="R55" s="71">
        <v>0.18597999999999998</v>
      </c>
      <c r="S55" s="5">
        <v>12.398999999999999</v>
      </c>
      <c r="T55" s="8">
        <f t="shared" si="241"/>
        <v>66668.458974083231</v>
      </c>
      <c r="U55" s="6">
        <v>0</v>
      </c>
      <c r="V55" s="5">
        <v>0</v>
      </c>
      <c r="W55" s="8">
        <f t="shared" si="223"/>
        <v>0</v>
      </c>
      <c r="X55" s="6">
        <v>0</v>
      </c>
      <c r="Y55" s="5">
        <v>0</v>
      </c>
      <c r="Z55" s="8">
        <f t="shared" si="241"/>
        <v>0</v>
      </c>
      <c r="AA55" s="71">
        <v>0.11323</v>
      </c>
      <c r="AB55" s="5">
        <v>0.623</v>
      </c>
      <c r="AC55" s="8">
        <f t="shared" si="241"/>
        <v>5502.0754217080284</v>
      </c>
      <c r="AD55" s="6">
        <v>0</v>
      </c>
      <c r="AE55" s="5">
        <v>0</v>
      </c>
      <c r="AF55" s="8">
        <f t="shared" si="241"/>
        <v>0</v>
      </c>
      <c r="AG55" s="6">
        <v>0</v>
      </c>
      <c r="AH55" s="5">
        <v>0</v>
      </c>
      <c r="AI55" s="8">
        <f t="shared" si="241"/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241"/>
        <v>0</v>
      </c>
      <c r="AP55" s="6">
        <v>0</v>
      </c>
      <c r="AQ55" s="5">
        <v>0</v>
      </c>
      <c r="AR55" s="8">
        <f t="shared" si="241"/>
        <v>0</v>
      </c>
      <c r="AS55" s="6">
        <v>0</v>
      </c>
      <c r="AT55" s="5">
        <v>0</v>
      </c>
      <c r="AU55" s="8">
        <f t="shared" si="241"/>
        <v>0</v>
      </c>
      <c r="AV55" s="71">
        <v>0</v>
      </c>
      <c r="AW55" s="5">
        <v>0</v>
      </c>
      <c r="AX55" s="8">
        <f t="shared" si="225"/>
        <v>0</v>
      </c>
      <c r="AY55" s="71">
        <v>0.18</v>
      </c>
      <c r="AZ55" s="5">
        <v>6.12</v>
      </c>
      <c r="BA55" s="8">
        <f t="shared" si="242"/>
        <v>34000</v>
      </c>
      <c r="BB55" s="71">
        <v>0.18</v>
      </c>
      <c r="BC55" s="5">
        <v>6.12</v>
      </c>
      <c r="BD55" s="8">
        <f t="shared" si="241"/>
        <v>34000</v>
      </c>
      <c r="BE55" s="71">
        <v>62.77563</v>
      </c>
      <c r="BF55" s="5">
        <v>1450.2809999999999</v>
      </c>
      <c r="BG55" s="8">
        <f t="shared" si="241"/>
        <v>23102.611634482997</v>
      </c>
      <c r="BH55" s="6">
        <v>0</v>
      </c>
      <c r="BI55" s="5">
        <v>0</v>
      </c>
      <c r="BJ55" s="8">
        <f t="shared" si="243"/>
        <v>0</v>
      </c>
      <c r="BK55" s="6">
        <v>0</v>
      </c>
      <c r="BL55" s="5">
        <v>0</v>
      </c>
      <c r="BM55" s="8">
        <f t="shared" si="227"/>
        <v>0</v>
      </c>
      <c r="BN55" s="6">
        <v>0</v>
      </c>
      <c r="BO55" s="5">
        <v>0</v>
      </c>
      <c r="BP55" s="8">
        <f t="shared" si="241"/>
        <v>0</v>
      </c>
      <c r="BQ55" s="6">
        <v>0</v>
      </c>
      <c r="BR55" s="5">
        <v>0</v>
      </c>
      <c r="BS55" s="8">
        <f t="shared" si="228"/>
        <v>0</v>
      </c>
      <c r="BT55" s="6">
        <v>0</v>
      </c>
      <c r="BU55" s="5">
        <v>0</v>
      </c>
      <c r="BV55" s="8">
        <f t="shared" si="244"/>
        <v>0</v>
      </c>
      <c r="BW55" s="6">
        <v>0</v>
      </c>
      <c r="BX55" s="5">
        <v>0</v>
      </c>
      <c r="BY55" s="8">
        <f t="shared" si="241"/>
        <v>0</v>
      </c>
      <c r="BZ55" s="6">
        <v>0</v>
      </c>
      <c r="CA55" s="5">
        <v>0</v>
      </c>
      <c r="CB55" s="8">
        <f t="shared" si="241"/>
        <v>0</v>
      </c>
      <c r="CC55" s="6">
        <v>0</v>
      </c>
      <c r="CD55" s="5">
        <v>0</v>
      </c>
      <c r="CE55" s="8">
        <f t="shared" si="229"/>
        <v>0</v>
      </c>
      <c r="CF55" s="6">
        <v>0</v>
      </c>
      <c r="CG55" s="5">
        <v>0</v>
      </c>
      <c r="CH55" s="8">
        <f t="shared" si="241"/>
        <v>0</v>
      </c>
      <c r="CI55" s="71">
        <v>1E-3</v>
      </c>
      <c r="CJ55" s="5">
        <v>0.01</v>
      </c>
      <c r="CK55" s="8">
        <f t="shared" si="241"/>
        <v>10000</v>
      </c>
      <c r="CL55" s="6">
        <v>0</v>
      </c>
      <c r="CM55" s="5">
        <v>0</v>
      </c>
      <c r="CN55" s="8">
        <f t="shared" si="230"/>
        <v>0</v>
      </c>
      <c r="CO55" s="6">
        <v>0</v>
      </c>
      <c r="CP55" s="5">
        <v>0</v>
      </c>
      <c r="CQ55" s="8">
        <f t="shared" si="231"/>
        <v>0</v>
      </c>
      <c r="CR55" s="6">
        <v>0</v>
      </c>
      <c r="CS55" s="5">
        <v>0</v>
      </c>
      <c r="CT55" s="8">
        <f t="shared" si="232"/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245"/>
        <v>0</v>
      </c>
      <c r="DA55" s="6">
        <v>0</v>
      </c>
      <c r="DB55" s="5">
        <v>0</v>
      </c>
      <c r="DC55" s="8">
        <f t="shared" si="241"/>
        <v>0</v>
      </c>
      <c r="DD55" s="6">
        <v>0</v>
      </c>
      <c r="DE55" s="5">
        <v>0</v>
      </c>
      <c r="DF55" s="8">
        <f t="shared" si="241"/>
        <v>0</v>
      </c>
      <c r="DG55" s="6">
        <v>0</v>
      </c>
      <c r="DH55" s="5">
        <v>0</v>
      </c>
      <c r="DI55" s="8">
        <f t="shared" si="241"/>
        <v>0</v>
      </c>
      <c r="DJ55" s="6">
        <v>0</v>
      </c>
      <c r="DK55" s="5">
        <v>0</v>
      </c>
      <c r="DL55" s="8">
        <f t="shared" si="246"/>
        <v>0</v>
      </c>
      <c r="DM55" s="6">
        <v>0</v>
      </c>
      <c r="DN55" s="5">
        <v>0</v>
      </c>
      <c r="DO55" s="8">
        <f t="shared" si="246"/>
        <v>0</v>
      </c>
      <c r="DP55" s="71">
        <v>66.040000000000006</v>
      </c>
      <c r="DQ55" s="5">
        <v>1106.83</v>
      </c>
      <c r="DR55" s="8">
        <f t="shared" si="246"/>
        <v>16759.993943064805</v>
      </c>
      <c r="DS55" s="71">
        <v>10.87269</v>
      </c>
      <c r="DT55" s="5">
        <v>148.61699999999999</v>
      </c>
      <c r="DU55" s="8">
        <f t="shared" si="246"/>
        <v>13668.834483462693</v>
      </c>
      <c r="DV55" s="9">
        <f t="shared" si="247"/>
        <v>140.16853</v>
      </c>
      <c r="DW55" s="8">
        <f t="shared" si="248"/>
        <v>2724.88</v>
      </c>
    </row>
    <row r="56" spans="1:127" ht="15" customHeight="1" x14ac:dyDescent="0.3">
      <c r="A56" s="58">
        <v>2020</v>
      </c>
      <c r="B56" s="59" t="s">
        <v>13</v>
      </c>
      <c r="C56" s="71">
        <v>0</v>
      </c>
      <c r="D56" s="5">
        <v>0</v>
      </c>
      <c r="E56" s="8">
        <f t="shared" si="218"/>
        <v>0</v>
      </c>
      <c r="F56" s="71">
        <v>0</v>
      </c>
      <c r="G56" s="5">
        <v>0</v>
      </c>
      <c r="H56" s="8">
        <f t="shared" si="219"/>
        <v>0</v>
      </c>
      <c r="I56" s="6">
        <v>0</v>
      </c>
      <c r="J56" s="5">
        <v>0</v>
      </c>
      <c r="K56" s="8">
        <f t="shared" si="220"/>
        <v>0</v>
      </c>
      <c r="L56" s="6">
        <v>0</v>
      </c>
      <c r="M56" s="5">
        <v>0</v>
      </c>
      <c r="N56" s="8">
        <f t="shared" si="221"/>
        <v>0</v>
      </c>
      <c r="O56" s="6">
        <v>0</v>
      </c>
      <c r="P56" s="5">
        <v>0</v>
      </c>
      <c r="Q56" s="8">
        <f t="shared" si="241"/>
        <v>0</v>
      </c>
      <c r="R56" s="71">
        <v>0.12148</v>
      </c>
      <c r="S56" s="5">
        <v>71.332999999999998</v>
      </c>
      <c r="T56" s="8">
        <f t="shared" si="241"/>
        <v>587199.53901876847</v>
      </c>
      <c r="U56" s="6">
        <v>0</v>
      </c>
      <c r="V56" s="5">
        <v>0</v>
      </c>
      <c r="W56" s="8">
        <f t="shared" si="223"/>
        <v>0</v>
      </c>
      <c r="X56" s="6">
        <v>0</v>
      </c>
      <c r="Y56" s="5">
        <v>0</v>
      </c>
      <c r="Z56" s="8">
        <f t="shared" si="241"/>
        <v>0</v>
      </c>
      <c r="AA56" s="6">
        <v>0</v>
      </c>
      <c r="AB56" s="5">
        <v>0</v>
      </c>
      <c r="AC56" s="8">
        <f t="shared" si="241"/>
        <v>0</v>
      </c>
      <c r="AD56" s="6">
        <v>0</v>
      </c>
      <c r="AE56" s="5">
        <v>0</v>
      </c>
      <c r="AF56" s="8">
        <f t="shared" si="241"/>
        <v>0</v>
      </c>
      <c r="AG56" s="6">
        <v>0</v>
      </c>
      <c r="AH56" s="5">
        <v>0</v>
      </c>
      <c r="AI56" s="8">
        <f t="shared" si="241"/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241"/>
        <v>0</v>
      </c>
      <c r="AP56" s="71">
        <v>0.22</v>
      </c>
      <c r="AQ56" s="5">
        <v>4.18</v>
      </c>
      <c r="AR56" s="8">
        <f t="shared" si="241"/>
        <v>19000</v>
      </c>
      <c r="AS56" s="6">
        <v>0</v>
      </c>
      <c r="AT56" s="5">
        <v>0</v>
      </c>
      <c r="AU56" s="8">
        <f t="shared" si="241"/>
        <v>0</v>
      </c>
      <c r="AV56" s="6">
        <v>0</v>
      </c>
      <c r="AW56" s="5">
        <v>0</v>
      </c>
      <c r="AX56" s="8">
        <f t="shared" si="225"/>
        <v>0</v>
      </c>
      <c r="AY56" s="6">
        <v>0</v>
      </c>
      <c r="AZ56" s="5">
        <v>0</v>
      </c>
      <c r="BA56" s="8">
        <f t="shared" si="242"/>
        <v>0</v>
      </c>
      <c r="BB56" s="6">
        <v>0</v>
      </c>
      <c r="BC56" s="5">
        <v>0</v>
      </c>
      <c r="BD56" s="8">
        <f t="shared" si="241"/>
        <v>0</v>
      </c>
      <c r="BE56" s="71">
        <v>0.59065999999999996</v>
      </c>
      <c r="BF56" s="5">
        <v>21.044</v>
      </c>
      <c r="BG56" s="8">
        <f t="shared" si="241"/>
        <v>35627.941624623301</v>
      </c>
      <c r="BH56" s="6">
        <v>0</v>
      </c>
      <c r="BI56" s="5">
        <v>0</v>
      </c>
      <c r="BJ56" s="8">
        <f t="shared" si="243"/>
        <v>0</v>
      </c>
      <c r="BK56" s="6">
        <v>0</v>
      </c>
      <c r="BL56" s="5">
        <v>0</v>
      </c>
      <c r="BM56" s="8">
        <f t="shared" si="227"/>
        <v>0</v>
      </c>
      <c r="BN56" s="6">
        <v>0</v>
      </c>
      <c r="BO56" s="5">
        <v>0</v>
      </c>
      <c r="BP56" s="8">
        <f t="shared" si="241"/>
        <v>0</v>
      </c>
      <c r="BQ56" s="6">
        <v>0</v>
      </c>
      <c r="BR56" s="5">
        <v>0</v>
      </c>
      <c r="BS56" s="8">
        <f t="shared" si="228"/>
        <v>0</v>
      </c>
      <c r="BT56" s="6">
        <v>0</v>
      </c>
      <c r="BU56" s="5">
        <v>0</v>
      </c>
      <c r="BV56" s="8">
        <f t="shared" si="244"/>
        <v>0</v>
      </c>
      <c r="BW56" s="6">
        <v>0</v>
      </c>
      <c r="BX56" s="5">
        <v>0</v>
      </c>
      <c r="BY56" s="8">
        <f t="shared" si="241"/>
        <v>0</v>
      </c>
      <c r="BZ56" s="6">
        <v>0</v>
      </c>
      <c r="CA56" s="5">
        <v>0</v>
      </c>
      <c r="CB56" s="8">
        <f t="shared" si="241"/>
        <v>0</v>
      </c>
      <c r="CC56" s="6">
        <v>0</v>
      </c>
      <c r="CD56" s="5">
        <v>0</v>
      </c>
      <c r="CE56" s="8">
        <f t="shared" si="229"/>
        <v>0</v>
      </c>
      <c r="CF56" s="6">
        <v>0</v>
      </c>
      <c r="CG56" s="5">
        <v>0</v>
      </c>
      <c r="CH56" s="8">
        <f t="shared" si="241"/>
        <v>0</v>
      </c>
      <c r="CI56" s="6">
        <v>0</v>
      </c>
      <c r="CJ56" s="5">
        <v>0</v>
      </c>
      <c r="CK56" s="8">
        <f t="shared" si="241"/>
        <v>0</v>
      </c>
      <c r="CL56" s="6">
        <v>0</v>
      </c>
      <c r="CM56" s="5">
        <v>0</v>
      </c>
      <c r="CN56" s="8">
        <f t="shared" si="230"/>
        <v>0</v>
      </c>
      <c r="CO56" s="6">
        <v>0</v>
      </c>
      <c r="CP56" s="5">
        <v>0</v>
      </c>
      <c r="CQ56" s="8">
        <f t="shared" si="231"/>
        <v>0</v>
      </c>
      <c r="CR56" s="6">
        <v>0</v>
      </c>
      <c r="CS56" s="5">
        <v>0</v>
      </c>
      <c r="CT56" s="8">
        <f t="shared" si="232"/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245"/>
        <v>0</v>
      </c>
      <c r="DA56" s="71">
        <v>5.5E-2</v>
      </c>
      <c r="DB56" s="5">
        <v>17.646999999999998</v>
      </c>
      <c r="DC56" s="8">
        <f t="shared" si="241"/>
        <v>320854.54545454541</v>
      </c>
      <c r="DD56" s="6">
        <v>0</v>
      </c>
      <c r="DE56" s="5">
        <v>0</v>
      </c>
      <c r="DF56" s="8">
        <f t="shared" si="241"/>
        <v>0</v>
      </c>
      <c r="DG56" s="6">
        <v>0</v>
      </c>
      <c r="DH56" s="5">
        <v>0</v>
      </c>
      <c r="DI56" s="8">
        <f t="shared" si="241"/>
        <v>0</v>
      </c>
      <c r="DJ56" s="6">
        <v>0</v>
      </c>
      <c r="DK56" s="5">
        <v>0</v>
      </c>
      <c r="DL56" s="8">
        <f t="shared" si="246"/>
        <v>0</v>
      </c>
      <c r="DM56" s="6">
        <v>0</v>
      </c>
      <c r="DN56" s="5">
        <v>0</v>
      </c>
      <c r="DO56" s="8">
        <f t="shared" si="246"/>
        <v>0</v>
      </c>
      <c r="DP56" s="6">
        <v>0</v>
      </c>
      <c r="DQ56" s="5">
        <v>0</v>
      </c>
      <c r="DR56" s="8">
        <f t="shared" si="246"/>
        <v>0</v>
      </c>
      <c r="DS56" s="71">
        <v>6.7088000000000001</v>
      </c>
      <c r="DT56" s="5">
        <v>125.267</v>
      </c>
      <c r="DU56" s="8">
        <f t="shared" si="246"/>
        <v>18672.042690197948</v>
      </c>
      <c r="DV56" s="9">
        <f t="shared" si="247"/>
        <v>7.6959400000000002</v>
      </c>
      <c r="DW56" s="8">
        <f t="shared" si="248"/>
        <v>239.471</v>
      </c>
    </row>
    <row r="57" spans="1:127" ht="15" customHeight="1" thickBot="1" x14ac:dyDescent="0.35">
      <c r="A57" s="61"/>
      <c r="B57" s="62" t="s">
        <v>14</v>
      </c>
      <c r="C57" s="63">
        <f t="shared" ref="C57:D57" si="249">SUM(C45:C56)</f>
        <v>0</v>
      </c>
      <c r="D57" s="64">
        <f t="shared" si="249"/>
        <v>0</v>
      </c>
      <c r="E57" s="65"/>
      <c r="F57" s="63">
        <f t="shared" ref="F57:G57" si="250">SUM(F45:F56)</f>
        <v>0</v>
      </c>
      <c r="G57" s="64">
        <f t="shared" si="250"/>
        <v>0</v>
      </c>
      <c r="H57" s="65"/>
      <c r="I57" s="63">
        <f t="shared" ref="I57:J57" si="251">SUM(I45:I56)</f>
        <v>0</v>
      </c>
      <c r="J57" s="64">
        <f t="shared" si="251"/>
        <v>0</v>
      </c>
      <c r="K57" s="65"/>
      <c r="L57" s="63">
        <f t="shared" ref="L57:M57" si="252">SUM(L45:L56)</f>
        <v>0</v>
      </c>
      <c r="M57" s="64">
        <f t="shared" si="252"/>
        <v>0</v>
      </c>
      <c r="N57" s="65"/>
      <c r="O57" s="63">
        <f t="shared" ref="O57:P57" si="253">SUM(O45:O56)</f>
        <v>0</v>
      </c>
      <c r="P57" s="64">
        <f t="shared" si="253"/>
        <v>0</v>
      </c>
      <c r="Q57" s="65"/>
      <c r="R57" s="63">
        <f t="shared" ref="R57:S57" si="254">SUM(R45:R56)</f>
        <v>1.3854599999999999</v>
      </c>
      <c r="S57" s="64">
        <f t="shared" si="254"/>
        <v>158.096</v>
      </c>
      <c r="T57" s="65"/>
      <c r="U57" s="63">
        <f t="shared" ref="U57:V57" si="255">SUM(U45:U56)</f>
        <v>0</v>
      </c>
      <c r="V57" s="64">
        <f t="shared" si="255"/>
        <v>0</v>
      </c>
      <c r="W57" s="65"/>
      <c r="X57" s="63">
        <f t="shared" ref="X57:Y57" si="256">SUM(X45:X56)</f>
        <v>0</v>
      </c>
      <c r="Y57" s="64">
        <f t="shared" si="256"/>
        <v>0</v>
      </c>
      <c r="Z57" s="65"/>
      <c r="AA57" s="63">
        <f t="shared" ref="AA57:AB57" si="257">SUM(AA45:AA56)</f>
        <v>0.11323</v>
      </c>
      <c r="AB57" s="64">
        <f t="shared" si="257"/>
        <v>0.623</v>
      </c>
      <c r="AC57" s="65"/>
      <c r="AD57" s="63">
        <f t="shared" ref="AD57:AE57" si="258">SUM(AD45:AD56)</f>
        <v>0</v>
      </c>
      <c r="AE57" s="64">
        <f t="shared" si="258"/>
        <v>0</v>
      </c>
      <c r="AF57" s="65"/>
      <c r="AG57" s="63">
        <f t="shared" ref="AG57:AH57" si="259">SUM(AG45:AG56)</f>
        <v>0</v>
      </c>
      <c r="AH57" s="64">
        <f t="shared" si="259"/>
        <v>0</v>
      </c>
      <c r="AI57" s="65"/>
      <c r="AJ57" s="63">
        <v>0</v>
      </c>
      <c r="AK57" s="64">
        <v>0</v>
      </c>
      <c r="AL57" s="65"/>
      <c r="AM57" s="63">
        <f t="shared" ref="AM57:AN57" si="260">SUM(AM45:AM56)</f>
        <v>0</v>
      </c>
      <c r="AN57" s="64">
        <f t="shared" si="260"/>
        <v>0</v>
      </c>
      <c r="AO57" s="65"/>
      <c r="AP57" s="63">
        <f t="shared" ref="AP57:AQ57" si="261">SUM(AP45:AP56)</f>
        <v>62.608000000000004</v>
      </c>
      <c r="AQ57" s="64">
        <f t="shared" si="261"/>
        <v>861.66099999999994</v>
      </c>
      <c r="AR57" s="65"/>
      <c r="AS57" s="63">
        <f t="shared" ref="AS57:AT57" si="262">SUM(AS45:AS56)</f>
        <v>74.78</v>
      </c>
      <c r="AT57" s="64">
        <f t="shared" si="262"/>
        <v>1395.6120000000001</v>
      </c>
      <c r="AU57" s="65"/>
      <c r="AV57" s="63">
        <f t="shared" ref="AV57:AW57" si="263">SUM(AV45:AV56)</f>
        <v>0</v>
      </c>
      <c r="AW57" s="64">
        <f t="shared" si="263"/>
        <v>0</v>
      </c>
      <c r="AX57" s="65"/>
      <c r="AY57" s="63">
        <f t="shared" ref="AY57:AZ57" si="264">SUM(AY45:AY56)</f>
        <v>23.769000000000002</v>
      </c>
      <c r="AZ57" s="64">
        <f t="shared" si="264"/>
        <v>474.77499999999998</v>
      </c>
      <c r="BA57" s="65"/>
      <c r="BB57" s="63">
        <f t="shared" ref="BB57:BC57" si="265">SUM(BB45:BB56)</f>
        <v>23.769000000000002</v>
      </c>
      <c r="BC57" s="64">
        <f t="shared" si="265"/>
        <v>474.77499999999998</v>
      </c>
      <c r="BD57" s="65"/>
      <c r="BE57" s="63">
        <f t="shared" ref="BE57:BF57" si="266">SUM(BE45:BE56)</f>
        <v>129.93127000000001</v>
      </c>
      <c r="BF57" s="64">
        <f t="shared" si="266"/>
        <v>2762.5129999999999</v>
      </c>
      <c r="BG57" s="65"/>
      <c r="BH57" s="63">
        <f t="shared" ref="BH57:BI57" si="267">SUM(BH45:BH56)</f>
        <v>1E-3</v>
      </c>
      <c r="BI57" s="64">
        <f t="shared" si="267"/>
        <v>0.01</v>
      </c>
      <c r="BJ57" s="65"/>
      <c r="BK57" s="63">
        <f t="shared" ref="BK57:BL57" si="268">SUM(BK45:BK56)</f>
        <v>0</v>
      </c>
      <c r="BL57" s="64">
        <f t="shared" si="268"/>
        <v>0</v>
      </c>
      <c r="BM57" s="65"/>
      <c r="BN57" s="63">
        <f t="shared" ref="BN57:BO57" si="269">SUM(BN45:BN56)</f>
        <v>0</v>
      </c>
      <c r="BO57" s="64">
        <f t="shared" si="269"/>
        <v>0</v>
      </c>
      <c r="BP57" s="65"/>
      <c r="BQ57" s="63">
        <f t="shared" ref="BQ57:BR57" si="270">SUM(BQ45:BQ56)</f>
        <v>0</v>
      </c>
      <c r="BR57" s="64">
        <f t="shared" si="270"/>
        <v>0</v>
      </c>
      <c r="BS57" s="65"/>
      <c r="BT57" s="63">
        <f t="shared" ref="BT57:BU57" si="271">SUM(BT45:BT56)</f>
        <v>6</v>
      </c>
      <c r="BU57" s="64">
        <f t="shared" si="271"/>
        <v>113.78400000000001</v>
      </c>
      <c r="BV57" s="65"/>
      <c r="BW57" s="63">
        <f t="shared" ref="BW57:BX57" si="272">SUM(BW45:BW56)</f>
        <v>0</v>
      </c>
      <c r="BX57" s="64">
        <f t="shared" si="272"/>
        <v>0</v>
      </c>
      <c r="BY57" s="65"/>
      <c r="BZ57" s="63">
        <f t="shared" ref="BZ57:CA57" si="273">SUM(BZ45:BZ56)</f>
        <v>0</v>
      </c>
      <c r="CA57" s="64">
        <f t="shared" si="273"/>
        <v>0</v>
      </c>
      <c r="CB57" s="65"/>
      <c r="CC57" s="63">
        <f t="shared" ref="CC57:CD57" si="274">SUM(CC45:CC56)</f>
        <v>0</v>
      </c>
      <c r="CD57" s="64">
        <f t="shared" si="274"/>
        <v>0</v>
      </c>
      <c r="CE57" s="65"/>
      <c r="CF57" s="63">
        <f t="shared" ref="CF57:CG57" si="275">SUM(CF45:CF56)</f>
        <v>0</v>
      </c>
      <c r="CG57" s="64">
        <f t="shared" si="275"/>
        <v>0</v>
      </c>
      <c r="CH57" s="65"/>
      <c r="CI57" s="63">
        <f t="shared" ref="CI57:CJ57" si="276">SUM(CI45:CI56)</f>
        <v>1E-3</v>
      </c>
      <c r="CJ57" s="64">
        <f t="shared" si="276"/>
        <v>0.01</v>
      </c>
      <c r="CK57" s="65"/>
      <c r="CL57" s="63">
        <f t="shared" ref="CL57:CM57" si="277">SUM(CL45:CL56)</f>
        <v>0</v>
      </c>
      <c r="CM57" s="64">
        <f t="shared" si="277"/>
        <v>0</v>
      </c>
      <c r="CN57" s="65"/>
      <c r="CO57" s="63">
        <f t="shared" ref="CO57:CP57" si="278">SUM(CO45:CO56)</f>
        <v>0</v>
      </c>
      <c r="CP57" s="64">
        <f t="shared" si="278"/>
        <v>0</v>
      </c>
      <c r="CQ57" s="65"/>
      <c r="CR57" s="63">
        <f t="shared" ref="CR57:CS57" si="279">SUM(CR45:CR56)</f>
        <v>0</v>
      </c>
      <c r="CS57" s="64">
        <f t="shared" si="279"/>
        <v>0</v>
      </c>
      <c r="CT57" s="65"/>
      <c r="CU57" s="63">
        <v>0</v>
      </c>
      <c r="CV57" s="64">
        <v>0</v>
      </c>
      <c r="CW57" s="65"/>
      <c r="CX57" s="63">
        <f t="shared" ref="CX57:CY57" si="280">SUM(CX45:CX56)</f>
        <v>0.05</v>
      </c>
      <c r="CY57" s="64">
        <f t="shared" si="280"/>
        <v>1.5</v>
      </c>
      <c r="CZ57" s="65"/>
      <c r="DA57" s="63">
        <f t="shared" ref="DA57:DB57" si="281">SUM(DA45:DA56)</f>
        <v>5.5E-2</v>
      </c>
      <c r="DB57" s="64">
        <f t="shared" si="281"/>
        <v>17.646999999999998</v>
      </c>
      <c r="DC57" s="65"/>
      <c r="DD57" s="63">
        <f t="shared" ref="DD57:DE57" si="282">SUM(DD45:DD56)</f>
        <v>0</v>
      </c>
      <c r="DE57" s="64">
        <f t="shared" si="282"/>
        <v>0</v>
      </c>
      <c r="DF57" s="65"/>
      <c r="DG57" s="63">
        <f t="shared" ref="DG57:DH57" si="283">SUM(DG45:DG56)</f>
        <v>0</v>
      </c>
      <c r="DH57" s="64">
        <f t="shared" si="283"/>
        <v>0</v>
      </c>
      <c r="DI57" s="65"/>
      <c r="DJ57" s="63">
        <f t="shared" ref="DJ57:DK57" si="284">SUM(DJ45:DJ56)</f>
        <v>0</v>
      </c>
      <c r="DK57" s="64">
        <f t="shared" si="284"/>
        <v>0</v>
      </c>
      <c r="DL57" s="65"/>
      <c r="DM57" s="63">
        <f t="shared" ref="DM57:DN57" si="285">SUM(DM45:DM56)</f>
        <v>1E-3</v>
      </c>
      <c r="DN57" s="64">
        <f t="shared" si="285"/>
        <v>5.0000000000000001E-3</v>
      </c>
      <c r="DO57" s="65"/>
      <c r="DP57" s="63">
        <f t="shared" ref="DP57:DQ57" si="286">SUM(DP45:DP56)</f>
        <v>188.75974000000002</v>
      </c>
      <c r="DQ57" s="64">
        <f t="shared" si="286"/>
        <v>3137.2889999999998</v>
      </c>
      <c r="DR57" s="65"/>
      <c r="DS57" s="63">
        <f t="shared" ref="DS57:DT57" si="287">SUM(DS45:DS56)</f>
        <v>187.34485000000001</v>
      </c>
      <c r="DT57" s="64">
        <f t="shared" si="287"/>
        <v>3100.4829999999997</v>
      </c>
      <c r="DU57" s="65"/>
      <c r="DV57" s="36">
        <f t="shared" si="247"/>
        <v>674.79954999999995</v>
      </c>
      <c r="DW57" s="56">
        <f t="shared" si="248"/>
        <v>12024.008</v>
      </c>
    </row>
    <row r="58" spans="1:127" ht="15" customHeight="1" x14ac:dyDescent="0.3">
      <c r="A58" s="58">
        <v>2021</v>
      </c>
      <c r="B58" s="59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>IF(F58=0,0,G58/F58*1000)</f>
        <v>0</v>
      </c>
      <c r="I58" s="6">
        <v>0</v>
      </c>
      <c r="J58" s="5">
        <v>0</v>
      </c>
      <c r="K58" s="8">
        <f t="shared" ref="K58:K69" si="288">IF(I58=0,0,J58/I58*1000)</f>
        <v>0</v>
      </c>
      <c r="L58" s="6">
        <v>0</v>
      </c>
      <c r="M58" s="5">
        <v>0</v>
      </c>
      <c r="N58" s="8">
        <f t="shared" ref="N58:N69" si="289">IF(L58=0,0,M58/L58*1000)</f>
        <v>0</v>
      </c>
      <c r="O58" s="6">
        <v>0</v>
      </c>
      <c r="P58" s="5">
        <v>0</v>
      </c>
      <c r="Q58" s="8">
        <f t="shared" ref="Q58:Q69" si="290">IF(O58=0,0,P58/O58*1000)</f>
        <v>0</v>
      </c>
      <c r="R58" s="71">
        <v>8.8439999999999991E-2</v>
      </c>
      <c r="S58" s="5">
        <v>5.31</v>
      </c>
      <c r="T58" s="8">
        <f t="shared" ref="T58:T69" si="291">IF(R58=0,0,S58/R58*1000)</f>
        <v>60040.705563093623</v>
      </c>
      <c r="U58" s="6">
        <v>0</v>
      </c>
      <c r="V58" s="5">
        <v>0</v>
      </c>
      <c r="W58" s="8">
        <f t="shared" ref="W58:W69" si="292">IF(U58=0,0,V58/U58*1000)</f>
        <v>0</v>
      </c>
      <c r="X58" s="6">
        <v>0</v>
      </c>
      <c r="Y58" s="5">
        <v>0</v>
      </c>
      <c r="Z58" s="8">
        <f t="shared" ref="Z58:Z69" si="293">IF(X58=0,0,Y58/X58*1000)</f>
        <v>0</v>
      </c>
      <c r="AA58" s="6">
        <v>0</v>
      </c>
      <c r="AB58" s="5">
        <v>0</v>
      </c>
      <c r="AC58" s="8">
        <f t="shared" ref="AC58:AC69" si="294">IF(AA58=0,0,AB58/AA58*1000)</f>
        <v>0</v>
      </c>
      <c r="AD58" s="6">
        <v>0</v>
      </c>
      <c r="AE58" s="5">
        <v>0</v>
      </c>
      <c r="AF58" s="8">
        <f t="shared" ref="AF58:AF69" si="295">IF(AD58=0,0,AE58/AD58*1000)</f>
        <v>0</v>
      </c>
      <c r="AG58" s="6">
        <v>0</v>
      </c>
      <c r="AH58" s="5">
        <v>0</v>
      </c>
      <c r="AI58" s="8">
        <f t="shared" ref="AI58:AI69" si="296">IF(AG58=0,0,AH58/AG58*1000)</f>
        <v>0</v>
      </c>
      <c r="AJ58" s="6">
        <v>0</v>
      </c>
      <c r="AK58" s="5">
        <v>0</v>
      </c>
      <c r="AL58" s="8">
        <f t="shared" ref="AL58:AL69" si="297">IF(AJ58=0,0,AK58/AJ58*1000)</f>
        <v>0</v>
      </c>
      <c r="AM58" s="6">
        <v>0</v>
      </c>
      <c r="AN58" s="5">
        <v>0</v>
      </c>
      <c r="AO58" s="8">
        <f t="shared" ref="AO58:AO69" si="298">IF(AM58=0,0,AN58/AM58*1000)</f>
        <v>0</v>
      </c>
      <c r="AP58" s="71">
        <v>0.57999999999999996</v>
      </c>
      <c r="AQ58" s="5">
        <v>11.4</v>
      </c>
      <c r="AR58" s="8">
        <f t="shared" ref="AR58:AR69" si="299">IF(AP58=0,0,AQ58/AP58*1000)</f>
        <v>19655.172413793105</v>
      </c>
      <c r="AS58" s="71">
        <v>66.58</v>
      </c>
      <c r="AT58" s="5">
        <v>1711.106</v>
      </c>
      <c r="AU58" s="8">
        <f t="shared" ref="AU58:AU69" si="300">IF(AS58=0,0,AT58/AS58*1000)</f>
        <v>25700</v>
      </c>
      <c r="AV58" s="6">
        <v>0</v>
      </c>
      <c r="AW58" s="5">
        <v>0</v>
      </c>
      <c r="AX58" s="8">
        <f t="shared" ref="AX58:AX69" si="301">IF(AV58=0,0,AW58/AV58*1000)</f>
        <v>0</v>
      </c>
      <c r="AY58" s="6">
        <v>0</v>
      </c>
      <c r="AZ58" s="5">
        <v>0</v>
      </c>
      <c r="BA58" s="8">
        <f t="shared" ref="BA58:BA69" si="302">IF(AY58=0,0,AZ58/AY58*1000)</f>
        <v>0</v>
      </c>
      <c r="BB58" s="6">
        <v>0</v>
      </c>
      <c r="BC58" s="5">
        <v>0</v>
      </c>
      <c r="BD58" s="8">
        <f t="shared" ref="BD58:BD69" si="303">IF(BB58=0,0,BC58/BB58*1000)</f>
        <v>0</v>
      </c>
      <c r="BE58" s="71">
        <v>0.96713000000000005</v>
      </c>
      <c r="BF58" s="5">
        <v>35.003999999999998</v>
      </c>
      <c r="BG58" s="8">
        <f t="shared" ref="BG58:BG69" si="304">IF(BE58=0,0,BF58/BE58*1000)</f>
        <v>36193.686474413989</v>
      </c>
      <c r="BH58" s="6">
        <v>0</v>
      </c>
      <c r="BI58" s="5">
        <v>0</v>
      </c>
      <c r="BJ58" s="8">
        <f t="shared" ref="BJ58:BJ69" si="305">IF(BH58=0,0,BI58/BH58*1000)</f>
        <v>0</v>
      </c>
      <c r="BK58" s="6">
        <v>0</v>
      </c>
      <c r="BL58" s="5">
        <v>0</v>
      </c>
      <c r="BM58" s="8">
        <f t="shared" ref="BM58:BM69" si="306">IF(BK58=0,0,BL58/BK58*1000)</f>
        <v>0</v>
      </c>
      <c r="BN58" s="6">
        <v>0</v>
      </c>
      <c r="BO58" s="5">
        <v>0</v>
      </c>
      <c r="BP58" s="8">
        <f t="shared" ref="BP58:BP69" si="307">IF(BN58=0,0,BO58/BN58*1000)</f>
        <v>0</v>
      </c>
      <c r="BQ58" s="6">
        <v>0</v>
      </c>
      <c r="BR58" s="5">
        <v>0</v>
      </c>
      <c r="BS58" s="8">
        <f t="shared" ref="BS58:BS69" si="308">IF(BQ58=0,0,BR58/BQ58*1000)</f>
        <v>0</v>
      </c>
      <c r="BT58" s="6">
        <v>0</v>
      </c>
      <c r="BU58" s="5">
        <v>0</v>
      </c>
      <c r="BV58" s="8">
        <f t="shared" ref="BV58:BV69" si="309">IF(BT58=0,0,BU58/BT58*1000)</f>
        <v>0</v>
      </c>
      <c r="BW58" s="6">
        <v>0</v>
      </c>
      <c r="BX58" s="5">
        <v>0</v>
      </c>
      <c r="BY58" s="8">
        <f t="shared" ref="BY58:BY69" si="310">IF(BW58=0,0,BX58/BW58*1000)</f>
        <v>0</v>
      </c>
      <c r="BZ58" s="6">
        <v>0</v>
      </c>
      <c r="CA58" s="5">
        <v>0</v>
      </c>
      <c r="CB58" s="8">
        <f t="shared" ref="CB58:CB69" si="311">IF(BZ58=0,0,CA58/BZ58*1000)</f>
        <v>0</v>
      </c>
      <c r="CC58" s="6">
        <v>0</v>
      </c>
      <c r="CD58" s="5">
        <v>0</v>
      </c>
      <c r="CE58" s="8">
        <f t="shared" ref="CE58:CE69" si="312">IF(CC58=0,0,CD58/CC58*1000)</f>
        <v>0</v>
      </c>
      <c r="CF58" s="6">
        <v>0</v>
      </c>
      <c r="CG58" s="5">
        <v>0</v>
      </c>
      <c r="CH58" s="8">
        <f t="shared" ref="CH58:CH69" si="313">IF(CF58=0,0,CG58/CF58*1000)</f>
        <v>0</v>
      </c>
      <c r="CI58" s="71">
        <v>9.2999999999999999E-2</v>
      </c>
      <c r="CJ58" s="5">
        <v>0.06</v>
      </c>
      <c r="CK58" s="8">
        <f t="shared" ref="CK58:CK69" si="314">IF(CI58=0,0,CJ58/CI58*1000)</f>
        <v>645.16129032258061</v>
      </c>
      <c r="CL58" s="6">
        <v>0</v>
      </c>
      <c r="CM58" s="5">
        <v>0</v>
      </c>
      <c r="CN58" s="8">
        <f t="shared" ref="CN58:CN69" si="315">IF(CL58=0,0,CM58/CL58*1000)</f>
        <v>0</v>
      </c>
      <c r="CO58" s="6">
        <v>0</v>
      </c>
      <c r="CP58" s="5">
        <v>0</v>
      </c>
      <c r="CQ58" s="8">
        <f t="shared" ref="CQ58:CQ69" si="316">IF(CO58=0,0,CP58/CO58*1000)</f>
        <v>0</v>
      </c>
      <c r="CR58" s="6">
        <v>0</v>
      </c>
      <c r="CS58" s="5">
        <v>0</v>
      </c>
      <c r="CT58" s="8">
        <f t="shared" ref="CT58:CT69" si="317">IF(CR58=0,0,CS58/CR58*1000)</f>
        <v>0</v>
      </c>
      <c r="CU58" s="6">
        <v>0</v>
      </c>
      <c r="CV58" s="5">
        <v>0</v>
      </c>
      <c r="CW58" s="8">
        <f t="shared" ref="CW58:CW69" si="318">IF(CU58=0,0,CV58/CU58*1000)</f>
        <v>0</v>
      </c>
      <c r="CX58" s="6">
        <v>0</v>
      </c>
      <c r="CY58" s="5">
        <v>0</v>
      </c>
      <c r="CZ58" s="8">
        <f t="shared" ref="CZ58:CZ69" si="319">IF(CX58=0,0,CY58/CX58*1000)</f>
        <v>0</v>
      </c>
      <c r="DA58" s="71">
        <v>5.0000000000000001E-3</v>
      </c>
      <c r="DB58" s="5">
        <v>0.06</v>
      </c>
      <c r="DC58" s="8">
        <f t="shared" ref="DC58:DC69" si="320">IF(DA58=0,0,DB58/DA58*1000)</f>
        <v>12000</v>
      </c>
      <c r="DD58" s="6">
        <v>0</v>
      </c>
      <c r="DE58" s="5">
        <v>0</v>
      </c>
      <c r="DF58" s="8">
        <f t="shared" ref="DF58:DF69" si="321">IF(DD58=0,0,DE58/DD58*1000)</f>
        <v>0</v>
      </c>
      <c r="DG58" s="6">
        <v>0</v>
      </c>
      <c r="DH58" s="5">
        <v>0</v>
      </c>
      <c r="DI58" s="8">
        <f t="shared" ref="DI58:DI69" si="322">IF(DG58=0,0,DH58/DG58*1000)</f>
        <v>0</v>
      </c>
      <c r="DJ58" s="6">
        <v>0</v>
      </c>
      <c r="DK58" s="5">
        <v>0</v>
      </c>
      <c r="DL58" s="8">
        <f t="shared" ref="DL58:DL69" si="323">IF(DJ58=0,0,DK58/DJ58*1000)</f>
        <v>0</v>
      </c>
      <c r="DM58" s="6">
        <v>0</v>
      </c>
      <c r="DN58" s="5">
        <v>0</v>
      </c>
      <c r="DO58" s="8">
        <f t="shared" ref="DO58:DO69" si="324">IF(DM58=0,0,DN58/DM58*1000)</f>
        <v>0</v>
      </c>
      <c r="DP58" s="6">
        <v>0</v>
      </c>
      <c r="DQ58" s="5">
        <v>0</v>
      </c>
      <c r="DR58" s="8">
        <f t="shared" ref="DR58:DR69" si="325">IF(DP58=0,0,DQ58/DP58*1000)</f>
        <v>0</v>
      </c>
      <c r="DS58" s="71">
        <v>0.96304999999999996</v>
      </c>
      <c r="DT58" s="5">
        <v>15.04</v>
      </c>
      <c r="DU58" s="8">
        <f t="shared" ref="DU58:DU69" si="326">IF(DS58=0,0,DT58/DS58*1000)</f>
        <v>15617.049997404081</v>
      </c>
      <c r="DV58" s="9">
        <f t="shared" ref="DV58:DV62" si="327">C58+I58+X58+AP58+AS58+BB58+BE58+BN58+R58+DG58+DP58+DS58+AG58+DD58+AM58+CF58+DA58+O58+DJ58+CI58+BZ58+L58+BW58+AD58+AA58+DM58+BT58+BH58+CX58+CU58+AJ58+F58+CC58</f>
        <v>69.276619999999994</v>
      </c>
      <c r="DW58" s="8">
        <f t="shared" ref="DW58:DW62" si="328">D58+J58+Y58+AQ58+AT58+BC58+BF58+BO58+S58+DH58+DQ58+DT58+AH58+DE58+AN58+CG58+DB58+P58+DK58+CJ58+CA58+M58+BX58+AE58+AB58+DN58+BU58+BI58+CY58+CV58+AK58+G58+CD58</f>
        <v>1777.9799999999998</v>
      </c>
    </row>
    <row r="59" spans="1:127" ht="15" customHeight="1" x14ac:dyDescent="0.3">
      <c r="A59" s="58">
        <v>2021</v>
      </c>
      <c r="B59" s="59" t="s">
        <v>3</v>
      </c>
      <c r="C59" s="6">
        <v>0</v>
      </c>
      <c r="D59" s="5">
        <v>0</v>
      </c>
      <c r="E59" s="8">
        <f t="shared" ref="E59:E60" si="329">IF(C59=0,0,D59/C59*1000)</f>
        <v>0</v>
      </c>
      <c r="F59" s="71">
        <v>36.784025223331582</v>
      </c>
      <c r="G59" s="5">
        <v>5.7089999999999996</v>
      </c>
      <c r="H59" s="8">
        <f t="shared" ref="H59:H60" si="330">IF(F59=0,0,G59/F59*1000)</f>
        <v>155.20324285714284</v>
      </c>
      <c r="I59" s="6">
        <v>0</v>
      </c>
      <c r="J59" s="5">
        <v>0</v>
      </c>
      <c r="K59" s="8">
        <f t="shared" si="288"/>
        <v>0</v>
      </c>
      <c r="L59" s="6">
        <v>0</v>
      </c>
      <c r="M59" s="5">
        <v>0</v>
      </c>
      <c r="N59" s="8">
        <f t="shared" si="289"/>
        <v>0</v>
      </c>
      <c r="O59" s="6">
        <v>0</v>
      </c>
      <c r="P59" s="5">
        <v>0</v>
      </c>
      <c r="Q59" s="8">
        <f t="shared" si="290"/>
        <v>0</v>
      </c>
      <c r="R59" s="71">
        <v>16.718169372188537</v>
      </c>
      <c r="S59" s="5">
        <v>10.226000000000001</v>
      </c>
      <c r="T59" s="8">
        <f t="shared" si="291"/>
        <v>611.66984089845585</v>
      </c>
      <c r="U59" s="6">
        <v>0</v>
      </c>
      <c r="V59" s="5">
        <v>0</v>
      </c>
      <c r="W59" s="8">
        <f t="shared" si="292"/>
        <v>0</v>
      </c>
      <c r="X59" s="6">
        <v>0</v>
      </c>
      <c r="Y59" s="5">
        <v>0</v>
      </c>
      <c r="Z59" s="8">
        <f t="shared" si="293"/>
        <v>0</v>
      </c>
      <c r="AA59" s="6">
        <v>0</v>
      </c>
      <c r="AB59" s="5">
        <v>0</v>
      </c>
      <c r="AC59" s="8">
        <f t="shared" si="294"/>
        <v>0</v>
      </c>
      <c r="AD59" s="6">
        <v>0</v>
      </c>
      <c r="AE59" s="5">
        <v>0</v>
      </c>
      <c r="AF59" s="8">
        <f t="shared" si="295"/>
        <v>0</v>
      </c>
      <c r="AG59" s="6">
        <v>0</v>
      </c>
      <c r="AH59" s="5">
        <v>0</v>
      </c>
      <c r="AI59" s="8">
        <f t="shared" si="296"/>
        <v>0</v>
      </c>
      <c r="AJ59" s="6">
        <v>0</v>
      </c>
      <c r="AK59" s="5">
        <v>0</v>
      </c>
      <c r="AL59" s="8">
        <f t="shared" si="297"/>
        <v>0</v>
      </c>
      <c r="AM59" s="6">
        <v>0</v>
      </c>
      <c r="AN59" s="5">
        <v>0</v>
      </c>
      <c r="AO59" s="8">
        <f t="shared" si="298"/>
        <v>0</v>
      </c>
      <c r="AP59" s="6">
        <v>0</v>
      </c>
      <c r="AQ59" s="5">
        <v>0</v>
      </c>
      <c r="AR59" s="8">
        <f t="shared" si="299"/>
        <v>0</v>
      </c>
      <c r="AS59" s="6">
        <v>0</v>
      </c>
      <c r="AT59" s="5">
        <v>0</v>
      </c>
      <c r="AU59" s="8">
        <f t="shared" si="300"/>
        <v>0</v>
      </c>
      <c r="AV59" s="6">
        <v>0</v>
      </c>
      <c r="AW59" s="5">
        <v>0</v>
      </c>
      <c r="AX59" s="8">
        <f t="shared" si="301"/>
        <v>0</v>
      </c>
      <c r="AY59" s="6">
        <v>0</v>
      </c>
      <c r="AZ59" s="5">
        <v>0</v>
      </c>
      <c r="BA59" s="8">
        <f t="shared" si="302"/>
        <v>0</v>
      </c>
      <c r="BB59" s="6">
        <v>0</v>
      </c>
      <c r="BC59" s="5">
        <v>0</v>
      </c>
      <c r="BD59" s="8">
        <f t="shared" si="303"/>
        <v>0</v>
      </c>
      <c r="BE59" s="71">
        <v>26.561478237393889</v>
      </c>
      <c r="BF59" s="5">
        <v>33.337000000000003</v>
      </c>
      <c r="BG59" s="8">
        <f t="shared" si="304"/>
        <v>1255.0882786737136</v>
      </c>
      <c r="BH59" s="6">
        <v>0</v>
      </c>
      <c r="BI59" s="5">
        <v>0</v>
      </c>
      <c r="BJ59" s="8">
        <f t="shared" si="305"/>
        <v>0</v>
      </c>
      <c r="BK59" s="6">
        <v>0</v>
      </c>
      <c r="BL59" s="5">
        <v>0</v>
      </c>
      <c r="BM59" s="8">
        <f t="shared" si="306"/>
        <v>0</v>
      </c>
      <c r="BN59" s="6">
        <v>0</v>
      </c>
      <c r="BO59" s="5">
        <v>0</v>
      </c>
      <c r="BP59" s="8">
        <f t="shared" si="307"/>
        <v>0</v>
      </c>
      <c r="BQ59" s="6">
        <v>0</v>
      </c>
      <c r="BR59" s="5">
        <v>0</v>
      </c>
      <c r="BS59" s="8">
        <f t="shared" si="308"/>
        <v>0</v>
      </c>
      <c r="BT59" s="6">
        <v>0</v>
      </c>
      <c r="BU59" s="5">
        <v>0</v>
      </c>
      <c r="BV59" s="8">
        <f t="shared" si="309"/>
        <v>0</v>
      </c>
      <c r="BW59" s="6">
        <v>0</v>
      </c>
      <c r="BX59" s="5">
        <v>0</v>
      </c>
      <c r="BY59" s="8">
        <f t="shared" si="310"/>
        <v>0</v>
      </c>
      <c r="BZ59" s="6">
        <v>0</v>
      </c>
      <c r="CA59" s="5">
        <v>0</v>
      </c>
      <c r="CB59" s="8">
        <f t="shared" si="311"/>
        <v>0</v>
      </c>
      <c r="CC59" s="6">
        <v>0</v>
      </c>
      <c r="CD59" s="5">
        <v>0</v>
      </c>
      <c r="CE59" s="8">
        <f t="shared" si="312"/>
        <v>0</v>
      </c>
      <c r="CF59" s="6">
        <v>0</v>
      </c>
      <c r="CG59" s="5">
        <v>0</v>
      </c>
      <c r="CH59" s="8">
        <f t="shared" si="313"/>
        <v>0</v>
      </c>
      <c r="CI59" s="6">
        <v>0</v>
      </c>
      <c r="CJ59" s="5">
        <v>0</v>
      </c>
      <c r="CK59" s="8">
        <f t="shared" si="314"/>
        <v>0</v>
      </c>
      <c r="CL59" s="6">
        <v>0</v>
      </c>
      <c r="CM59" s="5">
        <v>0</v>
      </c>
      <c r="CN59" s="8">
        <f t="shared" si="315"/>
        <v>0</v>
      </c>
      <c r="CO59" s="6">
        <v>0</v>
      </c>
      <c r="CP59" s="5">
        <v>0</v>
      </c>
      <c r="CQ59" s="8">
        <f t="shared" si="316"/>
        <v>0</v>
      </c>
      <c r="CR59" s="6">
        <v>0</v>
      </c>
      <c r="CS59" s="5">
        <v>0</v>
      </c>
      <c r="CT59" s="8">
        <f t="shared" si="317"/>
        <v>0</v>
      </c>
      <c r="CU59" s="6">
        <v>0</v>
      </c>
      <c r="CV59" s="5">
        <v>0</v>
      </c>
      <c r="CW59" s="8">
        <f t="shared" si="318"/>
        <v>0</v>
      </c>
      <c r="CX59" s="6">
        <v>0</v>
      </c>
      <c r="CY59" s="5">
        <v>0</v>
      </c>
      <c r="CZ59" s="8">
        <f t="shared" si="319"/>
        <v>0</v>
      </c>
      <c r="DA59" s="6">
        <v>0</v>
      </c>
      <c r="DB59" s="5">
        <v>0</v>
      </c>
      <c r="DC59" s="8">
        <f t="shared" si="320"/>
        <v>0</v>
      </c>
      <c r="DD59" s="6">
        <v>0</v>
      </c>
      <c r="DE59" s="5">
        <v>0</v>
      </c>
      <c r="DF59" s="8">
        <f t="shared" si="321"/>
        <v>0</v>
      </c>
      <c r="DG59" s="6">
        <v>0</v>
      </c>
      <c r="DH59" s="5">
        <v>0</v>
      </c>
      <c r="DI59" s="8">
        <f t="shared" si="322"/>
        <v>0</v>
      </c>
      <c r="DJ59" s="6">
        <v>0</v>
      </c>
      <c r="DK59" s="5">
        <v>0</v>
      </c>
      <c r="DL59" s="8">
        <f t="shared" si="323"/>
        <v>0</v>
      </c>
      <c r="DM59" s="6">
        <v>0</v>
      </c>
      <c r="DN59" s="5">
        <v>0</v>
      </c>
      <c r="DO59" s="8">
        <f t="shared" si="324"/>
        <v>0</v>
      </c>
      <c r="DP59" s="71">
        <v>53.547341490015938</v>
      </c>
      <c r="DQ59" s="5">
        <v>588.63800000000003</v>
      </c>
      <c r="DR59" s="8">
        <f t="shared" si="325"/>
        <v>10992.852000126904</v>
      </c>
      <c r="DS59" s="71">
        <v>103.7518803645695</v>
      </c>
      <c r="DT59" s="5">
        <v>22.602</v>
      </c>
      <c r="DU59" s="8">
        <f t="shared" si="326"/>
        <v>217.84665415778252</v>
      </c>
      <c r="DV59" s="9">
        <f t="shared" si="327"/>
        <v>237.36289468749945</v>
      </c>
      <c r="DW59" s="8">
        <f t="shared" si="328"/>
        <v>660.51199999999994</v>
      </c>
    </row>
    <row r="60" spans="1:127" ht="15" customHeight="1" x14ac:dyDescent="0.3">
      <c r="A60" s="58">
        <v>2021</v>
      </c>
      <c r="B60" s="59" t="s">
        <v>4</v>
      </c>
      <c r="C60" s="6">
        <v>0</v>
      </c>
      <c r="D60" s="5">
        <v>0</v>
      </c>
      <c r="E60" s="8">
        <f t="shared" si="329"/>
        <v>0</v>
      </c>
      <c r="F60" s="6">
        <v>0</v>
      </c>
      <c r="G60" s="5">
        <v>0</v>
      </c>
      <c r="H60" s="8">
        <f t="shared" si="330"/>
        <v>0</v>
      </c>
      <c r="I60" s="6">
        <v>0</v>
      </c>
      <c r="J60" s="5">
        <v>0</v>
      </c>
      <c r="K60" s="8">
        <f t="shared" si="288"/>
        <v>0</v>
      </c>
      <c r="L60" s="71">
        <v>1.2E-2</v>
      </c>
      <c r="M60" s="5">
        <v>0.28799999999999998</v>
      </c>
      <c r="N60" s="8">
        <f t="shared" si="289"/>
        <v>23999.999999999996</v>
      </c>
      <c r="O60" s="6">
        <v>0</v>
      </c>
      <c r="P60" s="5">
        <v>0</v>
      </c>
      <c r="Q60" s="8">
        <f t="shared" si="290"/>
        <v>0</v>
      </c>
      <c r="R60" s="71">
        <v>0.19391</v>
      </c>
      <c r="S60" s="5">
        <v>14.567</v>
      </c>
      <c r="T60" s="8">
        <f t="shared" si="291"/>
        <v>75122.479500799338</v>
      </c>
      <c r="U60" s="6">
        <v>0</v>
      </c>
      <c r="V60" s="5">
        <v>0</v>
      </c>
      <c r="W60" s="8">
        <f t="shared" si="292"/>
        <v>0</v>
      </c>
      <c r="X60" s="6">
        <v>0</v>
      </c>
      <c r="Y60" s="5">
        <v>0</v>
      </c>
      <c r="Z60" s="8">
        <f t="shared" si="293"/>
        <v>0</v>
      </c>
      <c r="AA60" s="6">
        <v>0</v>
      </c>
      <c r="AB60" s="5">
        <v>0</v>
      </c>
      <c r="AC60" s="8">
        <f t="shared" si="294"/>
        <v>0</v>
      </c>
      <c r="AD60" s="6">
        <v>0</v>
      </c>
      <c r="AE60" s="5">
        <v>0</v>
      </c>
      <c r="AF60" s="8">
        <f t="shared" si="295"/>
        <v>0</v>
      </c>
      <c r="AG60" s="6">
        <v>0</v>
      </c>
      <c r="AH60" s="5">
        <v>0</v>
      </c>
      <c r="AI60" s="8">
        <f t="shared" si="296"/>
        <v>0</v>
      </c>
      <c r="AJ60" s="71">
        <v>2E-3</v>
      </c>
      <c r="AK60" s="5">
        <v>0.01</v>
      </c>
      <c r="AL60" s="8">
        <f t="shared" si="297"/>
        <v>5000</v>
      </c>
      <c r="AM60" s="6">
        <v>0</v>
      </c>
      <c r="AN60" s="5">
        <v>0</v>
      </c>
      <c r="AO60" s="8">
        <f t="shared" si="298"/>
        <v>0</v>
      </c>
      <c r="AP60" s="6">
        <v>0</v>
      </c>
      <c r="AQ60" s="5">
        <v>0</v>
      </c>
      <c r="AR60" s="8">
        <f t="shared" si="299"/>
        <v>0</v>
      </c>
      <c r="AS60" s="6">
        <v>0</v>
      </c>
      <c r="AT60" s="5">
        <v>0</v>
      </c>
      <c r="AU60" s="8">
        <f t="shared" si="300"/>
        <v>0</v>
      </c>
      <c r="AV60" s="71">
        <v>0</v>
      </c>
      <c r="AW60" s="5">
        <v>0</v>
      </c>
      <c r="AX60" s="8">
        <f t="shared" si="301"/>
        <v>0</v>
      </c>
      <c r="AY60" s="71">
        <v>30.26</v>
      </c>
      <c r="AZ60" s="5">
        <v>634.72900000000004</v>
      </c>
      <c r="BA60" s="8">
        <f t="shared" si="302"/>
        <v>20975.842696629214</v>
      </c>
      <c r="BB60" s="71">
        <v>30.26</v>
      </c>
      <c r="BC60" s="5">
        <v>634.72900000000004</v>
      </c>
      <c r="BD60" s="8">
        <f t="shared" si="303"/>
        <v>20975.842696629214</v>
      </c>
      <c r="BE60" s="71">
        <v>1.0797300000000001</v>
      </c>
      <c r="BF60" s="5">
        <v>38.180999999999997</v>
      </c>
      <c r="BG60" s="8">
        <f t="shared" si="304"/>
        <v>35361.618182323356</v>
      </c>
      <c r="BH60" s="6">
        <v>0</v>
      </c>
      <c r="BI60" s="5">
        <v>0</v>
      </c>
      <c r="BJ60" s="8">
        <f t="shared" si="305"/>
        <v>0</v>
      </c>
      <c r="BK60" s="6">
        <v>0</v>
      </c>
      <c r="BL60" s="5">
        <v>0</v>
      </c>
      <c r="BM60" s="8">
        <f t="shared" si="306"/>
        <v>0</v>
      </c>
      <c r="BN60" s="6">
        <v>0</v>
      </c>
      <c r="BO60" s="5">
        <v>0</v>
      </c>
      <c r="BP60" s="8">
        <f t="shared" si="307"/>
        <v>0</v>
      </c>
      <c r="BQ60" s="6">
        <v>0</v>
      </c>
      <c r="BR60" s="5">
        <v>0</v>
      </c>
      <c r="BS60" s="8">
        <f t="shared" si="308"/>
        <v>0</v>
      </c>
      <c r="BT60" s="6">
        <v>0</v>
      </c>
      <c r="BU60" s="5">
        <v>0</v>
      </c>
      <c r="BV60" s="8">
        <f t="shared" si="309"/>
        <v>0</v>
      </c>
      <c r="BW60" s="6">
        <v>0</v>
      </c>
      <c r="BX60" s="5">
        <v>0</v>
      </c>
      <c r="BY60" s="8">
        <f t="shared" si="310"/>
        <v>0</v>
      </c>
      <c r="BZ60" s="6">
        <v>0</v>
      </c>
      <c r="CA60" s="5">
        <v>0</v>
      </c>
      <c r="CB60" s="8">
        <f t="shared" si="311"/>
        <v>0</v>
      </c>
      <c r="CC60" s="6">
        <v>0</v>
      </c>
      <c r="CD60" s="5">
        <v>0</v>
      </c>
      <c r="CE60" s="8">
        <f t="shared" si="312"/>
        <v>0</v>
      </c>
      <c r="CF60" s="6">
        <v>0</v>
      </c>
      <c r="CG60" s="5">
        <v>0</v>
      </c>
      <c r="CH60" s="8">
        <f t="shared" si="313"/>
        <v>0</v>
      </c>
      <c r="CI60" s="6">
        <v>0</v>
      </c>
      <c r="CJ60" s="5">
        <v>0</v>
      </c>
      <c r="CK60" s="8">
        <f t="shared" si="314"/>
        <v>0</v>
      </c>
      <c r="CL60" s="6">
        <v>0</v>
      </c>
      <c r="CM60" s="5">
        <v>0</v>
      </c>
      <c r="CN60" s="8">
        <f t="shared" si="315"/>
        <v>0</v>
      </c>
      <c r="CO60" s="6">
        <v>0</v>
      </c>
      <c r="CP60" s="5">
        <v>0</v>
      </c>
      <c r="CQ60" s="8">
        <f t="shared" si="316"/>
        <v>0</v>
      </c>
      <c r="CR60" s="6">
        <v>0</v>
      </c>
      <c r="CS60" s="5">
        <v>0</v>
      </c>
      <c r="CT60" s="8">
        <f t="shared" si="317"/>
        <v>0</v>
      </c>
      <c r="CU60" s="71">
        <v>1.2999999999999999E-3</v>
      </c>
      <c r="CV60" s="5">
        <v>0.02</v>
      </c>
      <c r="CW60" s="8">
        <f t="shared" si="318"/>
        <v>15384.615384615385</v>
      </c>
      <c r="CX60" s="6">
        <v>0</v>
      </c>
      <c r="CY60" s="5">
        <v>0</v>
      </c>
      <c r="CZ60" s="8">
        <f t="shared" si="319"/>
        <v>0</v>
      </c>
      <c r="DA60" s="6">
        <v>0</v>
      </c>
      <c r="DB60" s="5">
        <v>0</v>
      </c>
      <c r="DC60" s="8">
        <f t="shared" si="320"/>
        <v>0</v>
      </c>
      <c r="DD60" s="6">
        <v>0</v>
      </c>
      <c r="DE60" s="5">
        <v>0</v>
      </c>
      <c r="DF60" s="8">
        <f t="shared" si="321"/>
        <v>0</v>
      </c>
      <c r="DG60" s="6">
        <v>0</v>
      </c>
      <c r="DH60" s="5">
        <v>0</v>
      </c>
      <c r="DI60" s="8">
        <f t="shared" si="322"/>
        <v>0</v>
      </c>
      <c r="DJ60" s="6">
        <v>0</v>
      </c>
      <c r="DK60" s="5">
        <v>0</v>
      </c>
      <c r="DL60" s="8">
        <f t="shared" si="323"/>
        <v>0</v>
      </c>
      <c r="DM60" s="6">
        <v>0</v>
      </c>
      <c r="DN60" s="5">
        <v>0</v>
      </c>
      <c r="DO60" s="8">
        <f t="shared" si="324"/>
        <v>0</v>
      </c>
      <c r="DP60" s="6">
        <v>0</v>
      </c>
      <c r="DQ60" s="5">
        <v>0</v>
      </c>
      <c r="DR60" s="8">
        <f t="shared" si="325"/>
        <v>0</v>
      </c>
      <c r="DS60" s="71">
        <v>0.8</v>
      </c>
      <c r="DT60" s="5">
        <v>9</v>
      </c>
      <c r="DU60" s="8">
        <f t="shared" si="326"/>
        <v>11250</v>
      </c>
      <c r="DV60" s="9">
        <f t="shared" si="327"/>
        <v>32.348940000000006</v>
      </c>
      <c r="DW60" s="8">
        <f t="shared" si="328"/>
        <v>696.79500000000007</v>
      </c>
    </row>
    <row r="61" spans="1:127" ht="15" customHeight="1" x14ac:dyDescent="0.3">
      <c r="A61" s="58">
        <v>2021</v>
      </c>
      <c r="B61" s="59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>IF(F61=0,0,G61/F61*1000)</f>
        <v>0</v>
      </c>
      <c r="I61" s="6">
        <v>0</v>
      </c>
      <c r="J61" s="5">
        <v>0</v>
      </c>
      <c r="K61" s="8">
        <f t="shared" si="288"/>
        <v>0</v>
      </c>
      <c r="L61" s="6">
        <v>0</v>
      </c>
      <c r="M61" s="5">
        <v>0</v>
      </c>
      <c r="N61" s="8">
        <f t="shared" si="289"/>
        <v>0</v>
      </c>
      <c r="O61" s="6">
        <v>0</v>
      </c>
      <c r="P61" s="5">
        <v>0</v>
      </c>
      <c r="Q61" s="8">
        <f t="shared" si="290"/>
        <v>0</v>
      </c>
      <c r="R61" s="68">
        <v>0.12540999999999999</v>
      </c>
      <c r="S61" s="69">
        <v>7.7060000000000004</v>
      </c>
      <c r="T61" s="8">
        <f t="shared" si="291"/>
        <v>61446.455625548209</v>
      </c>
      <c r="U61" s="6">
        <v>0</v>
      </c>
      <c r="V61" s="5">
        <v>0</v>
      </c>
      <c r="W61" s="8">
        <f t="shared" si="292"/>
        <v>0</v>
      </c>
      <c r="X61" s="6">
        <v>0</v>
      </c>
      <c r="Y61" s="5">
        <v>0</v>
      </c>
      <c r="Z61" s="8">
        <f t="shared" si="293"/>
        <v>0</v>
      </c>
      <c r="AA61" s="6">
        <v>0</v>
      </c>
      <c r="AB61" s="5">
        <v>0</v>
      </c>
      <c r="AC61" s="8">
        <f t="shared" si="294"/>
        <v>0</v>
      </c>
      <c r="AD61" s="6">
        <v>0</v>
      </c>
      <c r="AE61" s="5">
        <v>0</v>
      </c>
      <c r="AF61" s="8">
        <f t="shared" si="295"/>
        <v>0</v>
      </c>
      <c r="AG61" s="6">
        <v>0</v>
      </c>
      <c r="AH61" s="5">
        <v>0</v>
      </c>
      <c r="AI61" s="8">
        <f t="shared" si="296"/>
        <v>0</v>
      </c>
      <c r="AJ61" s="6">
        <v>0</v>
      </c>
      <c r="AK61" s="5">
        <v>0</v>
      </c>
      <c r="AL61" s="8">
        <f t="shared" si="297"/>
        <v>0</v>
      </c>
      <c r="AM61" s="6">
        <v>0</v>
      </c>
      <c r="AN61" s="5">
        <v>0</v>
      </c>
      <c r="AO61" s="8">
        <f t="shared" si="298"/>
        <v>0</v>
      </c>
      <c r="AP61" s="68">
        <v>8.36</v>
      </c>
      <c r="AQ61" s="69">
        <v>246.316</v>
      </c>
      <c r="AR61" s="8">
        <f t="shared" si="299"/>
        <v>29463.636363636364</v>
      </c>
      <c r="AS61" s="6">
        <v>0</v>
      </c>
      <c r="AT61" s="5">
        <v>0</v>
      </c>
      <c r="AU61" s="8">
        <f t="shared" si="300"/>
        <v>0</v>
      </c>
      <c r="AV61" s="68">
        <v>0</v>
      </c>
      <c r="AW61" s="69">
        <v>0</v>
      </c>
      <c r="AX61" s="8">
        <f t="shared" si="301"/>
        <v>0</v>
      </c>
      <c r="AY61" s="68">
        <v>64.38</v>
      </c>
      <c r="AZ61" s="69">
        <v>1293.8430000000001</v>
      </c>
      <c r="BA61" s="8">
        <f t="shared" si="302"/>
        <v>20096.971109040078</v>
      </c>
      <c r="BB61" s="68">
        <v>64.38</v>
      </c>
      <c r="BC61" s="69">
        <v>1293.8430000000001</v>
      </c>
      <c r="BD61" s="8">
        <f t="shared" si="303"/>
        <v>20096.971109040078</v>
      </c>
      <c r="BE61" s="68">
        <v>0.90282000000000007</v>
      </c>
      <c r="BF61" s="69">
        <v>33.231999999999999</v>
      </c>
      <c r="BG61" s="8">
        <f t="shared" si="304"/>
        <v>36809.109235506519</v>
      </c>
      <c r="BH61" s="6">
        <v>0</v>
      </c>
      <c r="BI61" s="5">
        <v>0</v>
      </c>
      <c r="BJ61" s="8">
        <f t="shared" si="305"/>
        <v>0</v>
      </c>
      <c r="BK61" s="6">
        <v>0</v>
      </c>
      <c r="BL61" s="5">
        <v>0</v>
      </c>
      <c r="BM61" s="8">
        <f t="shared" si="306"/>
        <v>0</v>
      </c>
      <c r="BN61" s="6">
        <v>0</v>
      </c>
      <c r="BO61" s="5">
        <v>0</v>
      </c>
      <c r="BP61" s="8">
        <f t="shared" si="307"/>
        <v>0</v>
      </c>
      <c r="BQ61" s="6">
        <v>0</v>
      </c>
      <c r="BR61" s="5">
        <v>0</v>
      </c>
      <c r="BS61" s="8">
        <f t="shared" si="308"/>
        <v>0</v>
      </c>
      <c r="BT61" s="6">
        <v>0</v>
      </c>
      <c r="BU61" s="5">
        <v>0</v>
      </c>
      <c r="BV61" s="8">
        <f t="shared" si="309"/>
        <v>0</v>
      </c>
      <c r="BW61" s="6">
        <v>0</v>
      </c>
      <c r="BX61" s="5">
        <v>0</v>
      </c>
      <c r="BY61" s="8">
        <f t="shared" si="310"/>
        <v>0</v>
      </c>
      <c r="BZ61" s="6">
        <v>0</v>
      </c>
      <c r="CA61" s="5">
        <v>0</v>
      </c>
      <c r="CB61" s="8">
        <f t="shared" si="311"/>
        <v>0</v>
      </c>
      <c r="CC61" s="6">
        <v>0</v>
      </c>
      <c r="CD61" s="5">
        <v>0</v>
      </c>
      <c r="CE61" s="8">
        <f t="shared" si="312"/>
        <v>0</v>
      </c>
      <c r="CF61" s="6">
        <v>0</v>
      </c>
      <c r="CG61" s="5">
        <v>0</v>
      </c>
      <c r="CH61" s="8">
        <f t="shared" si="313"/>
        <v>0</v>
      </c>
      <c r="CI61" s="6">
        <v>0</v>
      </c>
      <c r="CJ61" s="5">
        <v>0</v>
      </c>
      <c r="CK61" s="8">
        <f t="shared" si="314"/>
        <v>0</v>
      </c>
      <c r="CL61" s="6">
        <v>0</v>
      </c>
      <c r="CM61" s="5">
        <v>0</v>
      </c>
      <c r="CN61" s="8">
        <f t="shared" si="315"/>
        <v>0</v>
      </c>
      <c r="CO61" s="6">
        <v>0</v>
      </c>
      <c r="CP61" s="5">
        <v>0</v>
      </c>
      <c r="CQ61" s="8">
        <f t="shared" si="316"/>
        <v>0</v>
      </c>
      <c r="CR61" s="6">
        <v>0</v>
      </c>
      <c r="CS61" s="5">
        <v>0</v>
      </c>
      <c r="CT61" s="8">
        <f t="shared" si="317"/>
        <v>0</v>
      </c>
      <c r="CU61" s="6">
        <v>0</v>
      </c>
      <c r="CV61" s="5">
        <v>0</v>
      </c>
      <c r="CW61" s="8">
        <f t="shared" si="318"/>
        <v>0</v>
      </c>
      <c r="CX61" s="6">
        <v>0</v>
      </c>
      <c r="CY61" s="5">
        <v>0</v>
      </c>
      <c r="CZ61" s="8">
        <f t="shared" si="319"/>
        <v>0</v>
      </c>
      <c r="DA61" s="6">
        <v>0</v>
      </c>
      <c r="DB61" s="5">
        <v>0</v>
      </c>
      <c r="DC61" s="8">
        <f t="shared" si="320"/>
        <v>0</v>
      </c>
      <c r="DD61" s="6">
        <v>0</v>
      </c>
      <c r="DE61" s="5">
        <v>0</v>
      </c>
      <c r="DF61" s="8">
        <f t="shared" si="321"/>
        <v>0</v>
      </c>
      <c r="DG61" s="6">
        <v>0</v>
      </c>
      <c r="DH61" s="5">
        <v>0</v>
      </c>
      <c r="DI61" s="8">
        <f t="shared" si="322"/>
        <v>0</v>
      </c>
      <c r="DJ61" s="6">
        <v>0</v>
      </c>
      <c r="DK61" s="5">
        <v>0</v>
      </c>
      <c r="DL61" s="8">
        <f t="shared" si="323"/>
        <v>0</v>
      </c>
      <c r="DM61" s="6">
        <v>0</v>
      </c>
      <c r="DN61" s="5">
        <v>0</v>
      </c>
      <c r="DO61" s="8">
        <f t="shared" si="324"/>
        <v>0</v>
      </c>
      <c r="DP61" s="68">
        <v>8.1999999999999993</v>
      </c>
      <c r="DQ61" s="69">
        <v>137.86500000000001</v>
      </c>
      <c r="DR61" s="8">
        <f t="shared" si="325"/>
        <v>16812.804878048784</v>
      </c>
      <c r="DS61" s="68">
        <v>94.78</v>
      </c>
      <c r="DT61" s="69">
        <v>2451.3519999999999</v>
      </c>
      <c r="DU61" s="8">
        <f t="shared" si="326"/>
        <v>25863.599915594004</v>
      </c>
      <c r="DV61" s="9">
        <f t="shared" si="327"/>
        <v>176.74823000000001</v>
      </c>
      <c r="DW61" s="8">
        <f t="shared" si="328"/>
        <v>4170.3140000000003</v>
      </c>
    </row>
    <row r="62" spans="1:127" ht="15" customHeight="1" x14ac:dyDescent="0.3">
      <c r="A62" s="58">
        <v>2021</v>
      </c>
      <c r="B62" s="8" t="s">
        <v>6</v>
      </c>
      <c r="C62" s="72">
        <v>1E-3</v>
      </c>
      <c r="D62" s="73">
        <v>0.02</v>
      </c>
      <c r="E62" s="8">
        <f t="shared" ref="E62:E69" si="331">IF(C62=0,0,D62/C62*1000)</f>
        <v>20000</v>
      </c>
      <c r="F62" s="72">
        <v>2.5250000000000002E-2</v>
      </c>
      <c r="G62" s="73">
        <v>1.7789999999999999</v>
      </c>
      <c r="H62" s="8">
        <f t="shared" ref="H62:H69" si="332">IF(F62=0,0,G62/F62*1000)</f>
        <v>70455.445544554444</v>
      </c>
      <c r="I62" s="6">
        <v>0</v>
      </c>
      <c r="J62" s="5">
        <v>0</v>
      </c>
      <c r="K62" s="8">
        <f t="shared" si="288"/>
        <v>0</v>
      </c>
      <c r="L62" s="6">
        <v>0</v>
      </c>
      <c r="M62" s="5">
        <v>0</v>
      </c>
      <c r="N62" s="8">
        <f t="shared" si="289"/>
        <v>0</v>
      </c>
      <c r="O62" s="6">
        <v>0</v>
      </c>
      <c r="P62" s="5">
        <v>0</v>
      </c>
      <c r="Q62" s="8">
        <f t="shared" si="290"/>
        <v>0</v>
      </c>
      <c r="R62" s="72">
        <v>0.11468</v>
      </c>
      <c r="S62" s="73">
        <v>9.923</v>
      </c>
      <c r="T62" s="8">
        <f t="shared" si="291"/>
        <v>86527.729333798387</v>
      </c>
      <c r="U62" s="6">
        <v>0</v>
      </c>
      <c r="V62" s="5">
        <v>0</v>
      </c>
      <c r="W62" s="8">
        <f t="shared" si="292"/>
        <v>0</v>
      </c>
      <c r="X62" s="6">
        <v>0</v>
      </c>
      <c r="Y62" s="5">
        <v>0</v>
      </c>
      <c r="Z62" s="8">
        <f t="shared" si="293"/>
        <v>0</v>
      </c>
      <c r="AA62" s="6">
        <v>0</v>
      </c>
      <c r="AB62" s="5">
        <v>0</v>
      </c>
      <c r="AC62" s="8">
        <f t="shared" si="294"/>
        <v>0</v>
      </c>
      <c r="AD62" s="6">
        <v>0</v>
      </c>
      <c r="AE62" s="5">
        <v>0</v>
      </c>
      <c r="AF62" s="8">
        <f t="shared" si="295"/>
        <v>0</v>
      </c>
      <c r="AG62" s="6">
        <v>0</v>
      </c>
      <c r="AH62" s="5">
        <v>0</v>
      </c>
      <c r="AI62" s="8">
        <f t="shared" si="296"/>
        <v>0</v>
      </c>
      <c r="AJ62" s="6">
        <v>0</v>
      </c>
      <c r="AK62" s="5">
        <v>0</v>
      </c>
      <c r="AL62" s="8">
        <f t="shared" si="297"/>
        <v>0</v>
      </c>
      <c r="AM62" s="6">
        <v>0</v>
      </c>
      <c r="AN62" s="5">
        <v>0</v>
      </c>
      <c r="AO62" s="8">
        <f t="shared" si="298"/>
        <v>0</v>
      </c>
      <c r="AP62" s="6">
        <v>0</v>
      </c>
      <c r="AQ62" s="5">
        <v>0</v>
      </c>
      <c r="AR62" s="8">
        <f t="shared" si="299"/>
        <v>0</v>
      </c>
      <c r="AS62" s="6">
        <v>0</v>
      </c>
      <c r="AT62" s="5">
        <v>0</v>
      </c>
      <c r="AU62" s="8">
        <f t="shared" si="300"/>
        <v>0</v>
      </c>
      <c r="AV62" s="6">
        <v>0</v>
      </c>
      <c r="AW62" s="5">
        <v>0</v>
      </c>
      <c r="AX62" s="8">
        <f t="shared" si="301"/>
        <v>0</v>
      </c>
      <c r="AY62" s="6">
        <v>0</v>
      </c>
      <c r="AZ62" s="5">
        <v>0</v>
      </c>
      <c r="BA62" s="8">
        <f t="shared" si="302"/>
        <v>0</v>
      </c>
      <c r="BB62" s="6">
        <v>0</v>
      </c>
      <c r="BC62" s="5">
        <v>0</v>
      </c>
      <c r="BD62" s="8">
        <f t="shared" si="303"/>
        <v>0</v>
      </c>
      <c r="BE62" s="72">
        <v>1.3623699999999999</v>
      </c>
      <c r="BF62" s="73">
        <v>51.651000000000003</v>
      </c>
      <c r="BG62" s="8">
        <f t="shared" si="304"/>
        <v>37912.608175458947</v>
      </c>
      <c r="BH62" s="6">
        <v>0</v>
      </c>
      <c r="BI62" s="5">
        <v>0</v>
      </c>
      <c r="BJ62" s="8">
        <f t="shared" si="305"/>
        <v>0</v>
      </c>
      <c r="BK62" s="6">
        <v>0</v>
      </c>
      <c r="BL62" s="5">
        <v>0</v>
      </c>
      <c r="BM62" s="8">
        <f t="shared" si="306"/>
        <v>0</v>
      </c>
      <c r="BN62" s="6">
        <v>0</v>
      </c>
      <c r="BO62" s="5">
        <v>0</v>
      </c>
      <c r="BP62" s="8">
        <f t="shared" si="307"/>
        <v>0</v>
      </c>
      <c r="BQ62" s="6">
        <v>0</v>
      </c>
      <c r="BR62" s="5">
        <v>0</v>
      </c>
      <c r="BS62" s="8">
        <f t="shared" si="308"/>
        <v>0</v>
      </c>
      <c r="BT62" s="6">
        <v>0</v>
      </c>
      <c r="BU62" s="5">
        <v>0</v>
      </c>
      <c r="BV62" s="8">
        <f t="shared" si="309"/>
        <v>0</v>
      </c>
      <c r="BW62" s="6">
        <v>0</v>
      </c>
      <c r="BX62" s="5">
        <v>0</v>
      </c>
      <c r="BY62" s="8">
        <f t="shared" si="310"/>
        <v>0</v>
      </c>
      <c r="BZ62" s="6">
        <v>0</v>
      </c>
      <c r="CA62" s="5">
        <v>0</v>
      </c>
      <c r="CB62" s="8">
        <f t="shared" si="311"/>
        <v>0</v>
      </c>
      <c r="CC62" s="6">
        <v>0</v>
      </c>
      <c r="CD62" s="5">
        <v>0</v>
      </c>
      <c r="CE62" s="8">
        <f t="shared" si="312"/>
        <v>0</v>
      </c>
      <c r="CF62" s="6">
        <v>0</v>
      </c>
      <c r="CG62" s="5">
        <v>0</v>
      </c>
      <c r="CH62" s="8">
        <f t="shared" si="313"/>
        <v>0</v>
      </c>
      <c r="CI62" s="6">
        <v>0</v>
      </c>
      <c r="CJ62" s="5">
        <v>0</v>
      </c>
      <c r="CK62" s="8">
        <f t="shared" si="314"/>
        <v>0</v>
      </c>
      <c r="CL62" s="6">
        <v>0</v>
      </c>
      <c r="CM62" s="5">
        <v>0</v>
      </c>
      <c r="CN62" s="8">
        <f t="shared" si="315"/>
        <v>0</v>
      </c>
      <c r="CO62" s="6">
        <v>0</v>
      </c>
      <c r="CP62" s="5">
        <v>0</v>
      </c>
      <c r="CQ62" s="8">
        <f t="shared" si="316"/>
        <v>0</v>
      </c>
      <c r="CR62" s="6">
        <v>0</v>
      </c>
      <c r="CS62" s="5">
        <v>0</v>
      </c>
      <c r="CT62" s="8">
        <f t="shared" si="317"/>
        <v>0</v>
      </c>
      <c r="CU62" s="72">
        <v>8.9999999999999998E-4</v>
      </c>
      <c r="CV62" s="73">
        <v>0.01</v>
      </c>
      <c r="CW62" s="8">
        <f t="shared" si="318"/>
        <v>11111.111111111113</v>
      </c>
      <c r="CX62" s="6">
        <v>0</v>
      </c>
      <c r="CY62" s="5">
        <v>0</v>
      </c>
      <c r="CZ62" s="8">
        <f t="shared" si="319"/>
        <v>0</v>
      </c>
      <c r="DA62" s="6">
        <v>0</v>
      </c>
      <c r="DB62" s="5">
        <v>0</v>
      </c>
      <c r="DC62" s="8">
        <f t="shared" si="320"/>
        <v>0</v>
      </c>
      <c r="DD62" s="6">
        <v>0</v>
      </c>
      <c r="DE62" s="5">
        <v>0</v>
      </c>
      <c r="DF62" s="8">
        <f t="shared" si="321"/>
        <v>0</v>
      </c>
      <c r="DG62" s="6">
        <v>0</v>
      </c>
      <c r="DH62" s="5">
        <v>0</v>
      </c>
      <c r="DI62" s="8">
        <f t="shared" si="322"/>
        <v>0</v>
      </c>
      <c r="DJ62" s="6">
        <v>0</v>
      </c>
      <c r="DK62" s="5">
        <v>0</v>
      </c>
      <c r="DL62" s="8">
        <f t="shared" si="323"/>
        <v>0</v>
      </c>
      <c r="DM62" s="6">
        <v>0</v>
      </c>
      <c r="DN62" s="5">
        <v>0</v>
      </c>
      <c r="DO62" s="8">
        <f t="shared" si="324"/>
        <v>0</v>
      </c>
      <c r="DP62" s="6">
        <v>0</v>
      </c>
      <c r="DQ62" s="5">
        <v>0</v>
      </c>
      <c r="DR62" s="8">
        <f t="shared" si="325"/>
        <v>0</v>
      </c>
      <c r="DS62" s="72">
        <v>2.71</v>
      </c>
      <c r="DT62" s="73">
        <v>13.183</v>
      </c>
      <c r="DU62" s="8">
        <f t="shared" si="326"/>
        <v>4864.5756457564576</v>
      </c>
      <c r="DV62" s="9">
        <f t="shared" si="327"/>
        <v>4.2141999999999991</v>
      </c>
      <c r="DW62" s="8">
        <f t="shared" si="328"/>
        <v>76.566000000000017</v>
      </c>
    </row>
    <row r="63" spans="1:127" ht="15" customHeight="1" x14ac:dyDescent="0.3">
      <c r="A63" s="58">
        <v>2021</v>
      </c>
      <c r="B63" s="59" t="s">
        <v>7</v>
      </c>
      <c r="C63" s="6">
        <v>0</v>
      </c>
      <c r="D63" s="5">
        <v>0</v>
      </c>
      <c r="E63" s="8">
        <f t="shared" si="331"/>
        <v>0</v>
      </c>
      <c r="F63" s="71">
        <v>31.863499999999998</v>
      </c>
      <c r="G63" s="5">
        <v>813.53</v>
      </c>
      <c r="H63" s="8">
        <f t="shared" si="332"/>
        <v>25531.72124845042</v>
      </c>
      <c r="I63" s="6">
        <v>0</v>
      </c>
      <c r="J63" s="5">
        <v>0</v>
      </c>
      <c r="K63" s="8">
        <f t="shared" si="288"/>
        <v>0</v>
      </c>
      <c r="L63" s="6">
        <v>0</v>
      </c>
      <c r="M63" s="5">
        <v>0</v>
      </c>
      <c r="N63" s="8">
        <f t="shared" si="289"/>
        <v>0</v>
      </c>
      <c r="O63" s="6">
        <v>0</v>
      </c>
      <c r="P63" s="5">
        <v>0</v>
      </c>
      <c r="Q63" s="8">
        <f t="shared" si="290"/>
        <v>0</v>
      </c>
      <c r="R63" s="71">
        <v>7.5430000000000011E-2</v>
      </c>
      <c r="S63" s="5">
        <v>4.2220000000000004</v>
      </c>
      <c r="T63" s="8">
        <f t="shared" si="291"/>
        <v>55972.424764682488</v>
      </c>
      <c r="U63" s="6">
        <v>0</v>
      </c>
      <c r="V63" s="5">
        <v>0</v>
      </c>
      <c r="W63" s="8">
        <f t="shared" si="292"/>
        <v>0</v>
      </c>
      <c r="X63" s="6">
        <v>0</v>
      </c>
      <c r="Y63" s="5">
        <v>0</v>
      </c>
      <c r="Z63" s="8">
        <f t="shared" si="293"/>
        <v>0</v>
      </c>
      <c r="AA63" s="6">
        <v>0</v>
      </c>
      <c r="AB63" s="5">
        <v>0</v>
      </c>
      <c r="AC63" s="8">
        <f t="shared" si="294"/>
        <v>0</v>
      </c>
      <c r="AD63" s="6">
        <v>0</v>
      </c>
      <c r="AE63" s="5">
        <v>0</v>
      </c>
      <c r="AF63" s="8">
        <f t="shared" si="295"/>
        <v>0</v>
      </c>
      <c r="AG63" s="6">
        <v>0</v>
      </c>
      <c r="AH63" s="5">
        <v>0</v>
      </c>
      <c r="AI63" s="8">
        <f t="shared" si="296"/>
        <v>0</v>
      </c>
      <c r="AJ63" s="6">
        <v>0</v>
      </c>
      <c r="AK63" s="5">
        <v>0</v>
      </c>
      <c r="AL63" s="8">
        <f t="shared" si="297"/>
        <v>0</v>
      </c>
      <c r="AM63" s="6">
        <v>0</v>
      </c>
      <c r="AN63" s="5">
        <v>0</v>
      </c>
      <c r="AO63" s="8">
        <f t="shared" si="298"/>
        <v>0</v>
      </c>
      <c r="AP63" s="71">
        <v>4.2000000000000003E-2</v>
      </c>
      <c r="AQ63" s="5">
        <v>17.137</v>
      </c>
      <c r="AR63" s="8">
        <f t="shared" si="299"/>
        <v>408023.80952380953</v>
      </c>
      <c r="AS63" s="6">
        <v>0</v>
      </c>
      <c r="AT63" s="5">
        <v>0</v>
      </c>
      <c r="AU63" s="8">
        <f t="shared" si="300"/>
        <v>0</v>
      </c>
      <c r="AV63" s="6">
        <v>0</v>
      </c>
      <c r="AW63" s="5">
        <v>0</v>
      </c>
      <c r="AX63" s="8">
        <f t="shared" si="301"/>
        <v>0</v>
      </c>
      <c r="AY63" s="6">
        <v>0</v>
      </c>
      <c r="AZ63" s="5">
        <v>0</v>
      </c>
      <c r="BA63" s="8">
        <f t="shared" si="302"/>
        <v>0</v>
      </c>
      <c r="BB63" s="6">
        <v>0</v>
      </c>
      <c r="BC63" s="5">
        <v>0</v>
      </c>
      <c r="BD63" s="8">
        <f t="shared" si="303"/>
        <v>0</v>
      </c>
      <c r="BE63" s="71">
        <v>1.2386900000000001</v>
      </c>
      <c r="BF63" s="5">
        <v>47.081000000000003</v>
      </c>
      <c r="BG63" s="8">
        <f t="shared" si="304"/>
        <v>38008.702742413356</v>
      </c>
      <c r="BH63" s="6">
        <v>0</v>
      </c>
      <c r="BI63" s="5">
        <v>0</v>
      </c>
      <c r="BJ63" s="8">
        <f t="shared" si="305"/>
        <v>0</v>
      </c>
      <c r="BK63" s="6">
        <v>0</v>
      </c>
      <c r="BL63" s="5">
        <v>0</v>
      </c>
      <c r="BM63" s="8">
        <f t="shared" si="306"/>
        <v>0</v>
      </c>
      <c r="BN63" s="6">
        <v>0</v>
      </c>
      <c r="BO63" s="5">
        <v>0</v>
      </c>
      <c r="BP63" s="8">
        <f t="shared" si="307"/>
        <v>0</v>
      </c>
      <c r="BQ63" s="6">
        <v>0</v>
      </c>
      <c r="BR63" s="5">
        <v>0</v>
      </c>
      <c r="BS63" s="8">
        <f t="shared" si="308"/>
        <v>0</v>
      </c>
      <c r="BT63" s="6">
        <v>0</v>
      </c>
      <c r="BU63" s="5">
        <v>0</v>
      </c>
      <c r="BV63" s="8">
        <f t="shared" si="309"/>
        <v>0</v>
      </c>
      <c r="BW63" s="6">
        <v>0</v>
      </c>
      <c r="BX63" s="5">
        <v>0</v>
      </c>
      <c r="BY63" s="8">
        <f t="shared" si="310"/>
        <v>0</v>
      </c>
      <c r="BZ63" s="6">
        <v>0</v>
      </c>
      <c r="CA63" s="5">
        <v>0</v>
      </c>
      <c r="CB63" s="8">
        <f t="shared" si="311"/>
        <v>0</v>
      </c>
      <c r="CC63" s="71">
        <v>0.26777000000000001</v>
      </c>
      <c r="CD63" s="5">
        <v>5.2169999999999996</v>
      </c>
      <c r="CE63" s="8">
        <f t="shared" si="312"/>
        <v>19483.138514396684</v>
      </c>
      <c r="CF63" s="6">
        <v>0</v>
      </c>
      <c r="CG63" s="5">
        <v>0</v>
      </c>
      <c r="CH63" s="8">
        <f t="shared" si="313"/>
        <v>0</v>
      </c>
      <c r="CI63" s="6">
        <v>0</v>
      </c>
      <c r="CJ63" s="5">
        <v>0</v>
      </c>
      <c r="CK63" s="8">
        <f t="shared" si="314"/>
        <v>0</v>
      </c>
      <c r="CL63" s="6">
        <v>0</v>
      </c>
      <c r="CM63" s="5">
        <v>0</v>
      </c>
      <c r="CN63" s="8">
        <f t="shared" si="315"/>
        <v>0</v>
      </c>
      <c r="CO63" s="6">
        <v>0</v>
      </c>
      <c r="CP63" s="5">
        <v>0</v>
      </c>
      <c r="CQ63" s="8">
        <f t="shared" si="316"/>
        <v>0</v>
      </c>
      <c r="CR63" s="6">
        <v>0</v>
      </c>
      <c r="CS63" s="5">
        <v>0</v>
      </c>
      <c r="CT63" s="8">
        <f t="shared" si="317"/>
        <v>0</v>
      </c>
      <c r="CU63" s="6">
        <v>0</v>
      </c>
      <c r="CV63" s="5">
        <v>0</v>
      </c>
      <c r="CW63" s="8">
        <f t="shared" si="318"/>
        <v>0</v>
      </c>
      <c r="CX63" s="6">
        <v>0</v>
      </c>
      <c r="CY63" s="5">
        <v>0</v>
      </c>
      <c r="CZ63" s="8">
        <f t="shared" si="319"/>
        <v>0</v>
      </c>
      <c r="DA63" s="6">
        <v>0</v>
      </c>
      <c r="DB63" s="5">
        <v>0</v>
      </c>
      <c r="DC63" s="8">
        <f t="shared" si="320"/>
        <v>0</v>
      </c>
      <c r="DD63" s="6">
        <v>0</v>
      </c>
      <c r="DE63" s="5">
        <v>0</v>
      </c>
      <c r="DF63" s="8">
        <f t="shared" si="321"/>
        <v>0</v>
      </c>
      <c r="DG63" s="6">
        <v>0</v>
      </c>
      <c r="DH63" s="5">
        <v>0</v>
      </c>
      <c r="DI63" s="8">
        <f t="shared" si="322"/>
        <v>0</v>
      </c>
      <c r="DJ63" s="6">
        <v>0</v>
      </c>
      <c r="DK63" s="5">
        <v>0</v>
      </c>
      <c r="DL63" s="8">
        <f t="shared" si="323"/>
        <v>0</v>
      </c>
      <c r="DM63" s="6">
        <v>0</v>
      </c>
      <c r="DN63" s="5">
        <v>0</v>
      </c>
      <c r="DO63" s="8">
        <f t="shared" si="324"/>
        <v>0</v>
      </c>
      <c r="DP63" s="6">
        <v>0</v>
      </c>
      <c r="DQ63" s="5">
        <v>0</v>
      </c>
      <c r="DR63" s="8">
        <f t="shared" si="325"/>
        <v>0</v>
      </c>
      <c r="DS63" s="71">
        <v>47.685000000000002</v>
      </c>
      <c r="DT63" s="5">
        <v>772.05799999999999</v>
      </c>
      <c r="DU63" s="8">
        <f t="shared" si="326"/>
        <v>16190.793750655341</v>
      </c>
      <c r="DV63" s="9">
        <f>C63+I63+X63+AP63+AS63+BB63+BE63+BN63+R63+DG63+DP63+DS63+AG63+DD63+AM63+CF63+DA63+O63+DJ63+CI63+BZ63+L63+BW63+AD63+AA63+DM63+BT63+BH63+CX63+CU63+AJ63+F63+CC63</f>
        <v>81.172389999999993</v>
      </c>
      <c r="DW63" s="8">
        <f>D63+J63+Y63+AQ63+AT63+BC63+BF63+BO63+S63+DH63+DQ63+DT63+AH63+DE63+AN63+CG63+DB63+P63+DK63+CJ63+CA63+M63+BX63+AE63+AB63+DN63+BU63+BI63+CY63+CV63+AK63+G63+CD63</f>
        <v>1659.2450000000001</v>
      </c>
    </row>
    <row r="64" spans="1:127" ht="15" customHeight="1" x14ac:dyDescent="0.3">
      <c r="A64" s="58">
        <v>2021</v>
      </c>
      <c r="B64" s="59" t="s">
        <v>8</v>
      </c>
      <c r="C64" s="6">
        <v>0</v>
      </c>
      <c r="D64" s="5">
        <v>0</v>
      </c>
      <c r="E64" s="8">
        <f t="shared" si="331"/>
        <v>0</v>
      </c>
      <c r="F64" s="6">
        <v>0</v>
      </c>
      <c r="G64" s="5">
        <v>0</v>
      </c>
      <c r="H64" s="8">
        <f t="shared" si="332"/>
        <v>0</v>
      </c>
      <c r="I64" s="6">
        <v>0</v>
      </c>
      <c r="J64" s="5">
        <v>0</v>
      </c>
      <c r="K64" s="8">
        <f t="shared" si="288"/>
        <v>0</v>
      </c>
      <c r="L64" s="6">
        <v>0</v>
      </c>
      <c r="M64" s="5">
        <v>0</v>
      </c>
      <c r="N64" s="8">
        <f t="shared" si="289"/>
        <v>0</v>
      </c>
      <c r="O64" s="6">
        <v>0</v>
      </c>
      <c r="P64" s="5">
        <v>0</v>
      </c>
      <c r="Q64" s="8">
        <f t="shared" si="290"/>
        <v>0</v>
      </c>
      <c r="R64" s="71">
        <v>5.2600000000000001E-2</v>
      </c>
      <c r="S64" s="5">
        <v>4.0570000000000004</v>
      </c>
      <c r="T64" s="8">
        <f t="shared" si="291"/>
        <v>77129.277566539924</v>
      </c>
      <c r="U64" s="6">
        <v>0</v>
      </c>
      <c r="V64" s="5">
        <v>0</v>
      </c>
      <c r="W64" s="8">
        <f t="shared" si="292"/>
        <v>0</v>
      </c>
      <c r="X64" s="6">
        <v>0</v>
      </c>
      <c r="Y64" s="5">
        <v>0</v>
      </c>
      <c r="Z64" s="8">
        <f t="shared" si="293"/>
        <v>0</v>
      </c>
      <c r="AA64" s="6">
        <v>0</v>
      </c>
      <c r="AB64" s="5">
        <v>0</v>
      </c>
      <c r="AC64" s="8">
        <f t="shared" si="294"/>
        <v>0</v>
      </c>
      <c r="AD64" s="6">
        <v>0</v>
      </c>
      <c r="AE64" s="5">
        <v>0</v>
      </c>
      <c r="AF64" s="8">
        <f t="shared" si="295"/>
        <v>0</v>
      </c>
      <c r="AG64" s="6">
        <v>0</v>
      </c>
      <c r="AH64" s="5">
        <v>0</v>
      </c>
      <c r="AI64" s="8">
        <f t="shared" si="296"/>
        <v>0</v>
      </c>
      <c r="AJ64" s="6">
        <v>0</v>
      </c>
      <c r="AK64" s="5">
        <v>0</v>
      </c>
      <c r="AL64" s="8">
        <f t="shared" si="297"/>
        <v>0</v>
      </c>
      <c r="AM64" s="6">
        <v>0</v>
      </c>
      <c r="AN64" s="5">
        <v>0</v>
      </c>
      <c r="AO64" s="8">
        <f t="shared" si="298"/>
        <v>0</v>
      </c>
      <c r="AP64" s="71">
        <v>0.15</v>
      </c>
      <c r="AQ64" s="5">
        <v>1.43</v>
      </c>
      <c r="AR64" s="8">
        <f t="shared" si="299"/>
        <v>9533.3333333333339</v>
      </c>
      <c r="AS64" s="6">
        <v>0</v>
      </c>
      <c r="AT64" s="5">
        <v>0</v>
      </c>
      <c r="AU64" s="8">
        <f t="shared" si="300"/>
        <v>0</v>
      </c>
      <c r="AV64" s="6">
        <v>0</v>
      </c>
      <c r="AW64" s="5">
        <v>0</v>
      </c>
      <c r="AX64" s="8">
        <f t="shared" si="301"/>
        <v>0</v>
      </c>
      <c r="AY64" s="6">
        <v>0</v>
      </c>
      <c r="AZ64" s="5">
        <v>0</v>
      </c>
      <c r="BA64" s="8">
        <f t="shared" si="302"/>
        <v>0</v>
      </c>
      <c r="BB64" s="6">
        <v>0</v>
      </c>
      <c r="BC64" s="5">
        <v>0</v>
      </c>
      <c r="BD64" s="8">
        <f t="shared" si="303"/>
        <v>0</v>
      </c>
      <c r="BE64" s="71">
        <v>1.5874300000000001</v>
      </c>
      <c r="BF64" s="5">
        <v>61.523000000000003</v>
      </c>
      <c r="BG64" s="8">
        <f t="shared" si="304"/>
        <v>38756.354610911978</v>
      </c>
      <c r="BH64" s="6">
        <v>0</v>
      </c>
      <c r="BI64" s="5">
        <v>0</v>
      </c>
      <c r="BJ64" s="8">
        <f t="shared" si="305"/>
        <v>0</v>
      </c>
      <c r="BK64" s="6">
        <v>0</v>
      </c>
      <c r="BL64" s="5">
        <v>0</v>
      </c>
      <c r="BM64" s="8">
        <f t="shared" si="306"/>
        <v>0</v>
      </c>
      <c r="BN64" s="6">
        <v>0</v>
      </c>
      <c r="BO64" s="5">
        <v>0</v>
      </c>
      <c r="BP64" s="8">
        <f t="shared" si="307"/>
        <v>0</v>
      </c>
      <c r="BQ64" s="6">
        <v>0</v>
      </c>
      <c r="BR64" s="5">
        <v>0</v>
      </c>
      <c r="BS64" s="8">
        <f t="shared" si="308"/>
        <v>0</v>
      </c>
      <c r="BT64" s="6">
        <v>0</v>
      </c>
      <c r="BU64" s="5">
        <v>0</v>
      </c>
      <c r="BV64" s="8">
        <f t="shared" si="309"/>
        <v>0</v>
      </c>
      <c r="BW64" s="6">
        <v>0</v>
      </c>
      <c r="BX64" s="5">
        <v>0</v>
      </c>
      <c r="BY64" s="8">
        <f t="shared" si="310"/>
        <v>0</v>
      </c>
      <c r="BZ64" s="6">
        <v>0</v>
      </c>
      <c r="CA64" s="5">
        <v>0</v>
      </c>
      <c r="CB64" s="8">
        <f t="shared" si="311"/>
        <v>0</v>
      </c>
      <c r="CC64" s="6">
        <v>0</v>
      </c>
      <c r="CD64" s="5">
        <v>0</v>
      </c>
      <c r="CE64" s="8">
        <f t="shared" si="312"/>
        <v>0</v>
      </c>
      <c r="CF64" s="6">
        <v>0</v>
      </c>
      <c r="CG64" s="5">
        <v>0</v>
      </c>
      <c r="CH64" s="8">
        <f t="shared" si="313"/>
        <v>0</v>
      </c>
      <c r="CI64" s="6">
        <v>0</v>
      </c>
      <c r="CJ64" s="5">
        <v>0</v>
      </c>
      <c r="CK64" s="8">
        <f t="shared" si="314"/>
        <v>0</v>
      </c>
      <c r="CL64" s="6">
        <v>0</v>
      </c>
      <c r="CM64" s="5">
        <v>0</v>
      </c>
      <c r="CN64" s="8">
        <f t="shared" si="315"/>
        <v>0</v>
      </c>
      <c r="CO64" s="6">
        <v>0</v>
      </c>
      <c r="CP64" s="5">
        <v>0</v>
      </c>
      <c r="CQ64" s="8">
        <f t="shared" si="316"/>
        <v>0</v>
      </c>
      <c r="CR64" s="6">
        <v>0</v>
      </c>
      <c r="CS64" s="5">
        <v>0</v>
      </c>
      <c r="CT64" s="8">
        <f t="shared" si="317"/>
        <v>0</v>
      </c>
      <c r="CU64" s="6">
        <v>0</v>
      </c>
      <c r="CV64" s="5">
        <v>0</v>
      </c>
      <c r="CW64" s="8">
        <f t="shared" si="318"/>
        <v>0</v>
      </c>
      <c r="CX64" s="6">
        <v>0</v>
      </c>
      <c r="CY64" s="5">
        <v>0</v>
      </c>
      <c r="CZ64" s="8">
        <f t="shared" si="319"/>
        <v>0</v>
      </c>
      <c r="DA64" s="6">
        <v>0</v>
      </c>
      <c r="DB64" s="5">
        <v>0</v>
      </c>
      <c r="DC64" s="8">
        <f t="shared" si="320"/>
        <v>0</v>
      </c>
      <c r="DD64" s="6">
        <v>0</v>
      </c>
      <c r="DE64" s="5">
        <v>0</v>
      </c>
      <c r="DF64" s="8">
        <f t="shared" si="321"/>
        <v>0</v>
      </c>
      <c r="DG64" s="6">
        <v>0</v>
      </c>
      <c r="DH64" s="5">
        <v>0</v>
      </c>
      <c r="DI64" s="8">
        <f t="shared" si="322"/>
        <v>0</v>
      </c>
      <c r="DJ64" s="6">
        <v>0</v>
      </c>
      <c r="DK64" s="5">
        <v>0</v>
      </c>
      <c r="DL64" s="8">
        <f t="shared" si="323"/>
        <v>0</v>
      </c>
      <c r="DM64" s="6">
        <v>0</v>
      </c>
      <c r="DN64" s="5">
        <v>0</v>
      </c>
      <c r="DO64" s="8">
        <f t="shared" si="324"/>
        <v>0</v>
      </c>
      <c r="DP64" s="6">
        <v>0</v>
      </c>
      <c r="DQ64" s="5">
        <v>0</v>
      </c>
      <c r="DR64" s="8">
        <f t="shared" si="325"/>
        <v>0</v>
      </c>
      <c r="DS64" s="71">
        <v>40.96</v>
      </c>
      <c r="DT64" s="5">
        <v>743.88800000000003</v>
      </c>
      <c r="DU64" s="8">
        <f t="shared" si="326"/>
        <v>18161.328125</v>
      </c>
      <c r="DV64" s="9">
        <f t="shared" ref="DV64:DV70" si="333">C64+I64+X64+AP64+AS64+BB64+BE64+BN64+R64+DG64+DP64+DS64+AG64+DD64+AM64+CF64+DA64+O64+DJ64+CI64+BZ64+L64+BW64+AD64+AA64+DM64+BT64+BH64+CX64+CU64+AJ64+F64+CC64</f>
        <v>42.750030000000002</v>
      </c>
      <c r="DW64" s="8">
        <f t="shared" ref="DW64:DW70" si="334">D64+J64+Y64+AQ64+AT64+BC64+BF64+BO64+S64+DH64+DQ64+DT64+AH64+DE64+AN64+CG64+DB64+P64+DK64+CJ64+CA64+M64+BX64+AE64+AB64+DN64+BU64+BI64+CY64+CV64+AK64+G64+CD64</f>
        <v>810.89800000000002</v>
      </c>
    </row>
    <row r="65" spans="1:127" ht="15" customHeight="1" x14ac:dyDescent="0.3">
      <c r="A65" s="58">
        <v>2021</v>
      </c>
      <c r="B65" s="59" t="s">
        <v>9</v>
      </c>
      <c r="C65" s="6">
        <v>0</v>
      </c>
      <c r="D65" s="5">
        <v>0</v>
      </c>
      <c r="E65" s="8">
        <f t="shared" si="331"/>
        <v>0</v>
      </c>
      <c r="F65" s="6">
        <v>0</v>
      </c>
      <c r="G65" s="5">
        <v>0</v>
      </c>
      <c r="H65" s="8">
        <f t="shared" si="332"/>
        <v>0</v>
      </c>
      <c r="I65" s="6">
        <v>0</v>
      </c>
      <c r="J65" s="5">
        <v>0</v>
      </c>
      <c r="K65" s="8">
        <f t="shared" si="288"/>
        <v>0</v>
      </c>
      <c r="L65" s="6">
        <v>0</v>
      </c>
      <c r="M65" s="5">
        <v>0</v>
      </c>
      <c r="N65" s="8">
        <f t="shared" si="289"/>
        <v>0</v>
      </c>
      <c r="O65" s="6">
        <v>0</v>
      </c>
      <c r="P65" s="5">
        <v>0</v>
      </c>
      <c r="Q65" s="8">
        <f t="shared" si="290"/>
        <v>0</v>
      </c>
      <c r="R65" s="71">
        <v>1.16649</v>
      </c>
      <c r="S65" s="5">
        <v>33.558999999999997</v>
      </c>
      <c r="T65" s="8">
        <f t="shared" si="291"/>
        <v>28769.213623777312</v>
      </c>
      <c r="U65" s="6">
        <v>0</v>
      </c>
      <c r="V65" s="5">
        <v>0</v>
      </c>
      <c r="W65" s="8">
        <f t="shared" si="292"/>
        <v>0</v>
      </c>
      <c r="X65" s="6">
        <v>0</v>
      </c>
      <c r="Y65" s="5">
        <v>0</v>
      </c>
      <c r="Z65" s="8">
        <f t="shared" si="293"/>
        <v>0</v>
      </c>
      <c r="AA65" s="6">
        <v>0</v>
      </c>
      <c r="AB65" s="5">
        <v>0</v>
      </c>
      <c r="AC65" s="8">
        <f t="shared" si="294"/>
        <v>0</v>
      </c>
      <c r="AD65" s="6">
        <v>0</v>
      </c>
      <c r="AE65" s="5">
        <v>0</v>
      </c>
      <c r="AF65" s="8">
        <f t="shared" si="295"/>
        <v>0</v>
      </c>
      <c r="AG65" s="6">
        <v>0</v>
      </c>
      <c r="AH65" s="5">
        <v>0</v>
      </c>
      <c r="AI65" s="8">
        <f t="shared" si="296"/>
        <v>0</v>
      </c>
      <c r="AJ65" s="6">
        <v>0</v>
      </c>
      <c r="AK65" s="5">
        <v>0</v>
      </c>
      <c r="AL65" s="8">
        <f t="shared" si="297"/>
        <v>0</v>
      </c>
      <c r="AM65" s="6">
        <v>0</v>
      </c>
      <c r="AN65" s="5">
        <v>0</v>
      </c>
      <c r="AO65" s="8">
        <f t="shared" si="298"/>
        <v>0</v>
      </c>
      <c r="AP65" s="71">
        <v>0.37</v>
      </c>
      <c r="AQ65" s="5">
        <v>13.695</v>
      </c>
      <c r="AR65" s="8">
        <f t="shared" si="299"/>
        <v>37013.513513513513</v>
      </c>
      <c r="AS65" s="6">
        <v>0</v>
      </c>
      <c r="AT65" s="5">
        <v>0</v>
      </c>
      <c r="AU65" s="8">
        <f t="shared" si="300"/>
        <v>0</v>
      </c>
      <c r="AV65" s="6">
        <v>0</v>
      </c>
      <c r="AW65" s="5">
        <v>0</v>
      </c>
      <c r="AX65" s="8">
        <f t="shared" si="301"/>
        <v>0</v>
      </c>
      <c r="AY65" s="6">
        <v>0</v>
      </c>
      <c r="AZ65" s="5">
        <v>0</v>
      </c>
      <c r="BA65" s="8">
        <f t="shared" si="302"/>
        <v>0</v>
      </c>
      <c r="BB65" s="6">
        <v>0</v>
      </c>
      <c r="BC65" s="5">
        <v>0</v>
      </c>
      <c r="BD65" s="8">
        <f t="shared" si="303"/>
        <v>0</v>
      </c>
      <c r="BE65" s="71">
        <v>1.4800799999999998</v>
      </c>
      <c r="BF65" s="5">
        <v>58.156999999999996</v>
      </c>
      <c r="BG65" s="8">
        <f t="shared" si="304"/>
        <v>39293.146316415332</v>
      </c>
      <c r="BH65" s="6">
        <v>0</v>
      </c>
      <c r="BI65" s="5">
        <v>0</v>
      </c>
      <c r="BJ65" s="8">
        <f t="shared" si="305"/>
        <v>0</v>
      </c>
      <c r="BK65" s="6">
        <v>0</v>
      </c>
      <c r="BL65" s="5">
        <v>0</v>
      </c>
      <c r="BM65" s="8">
        <f t="shared" si="306"/>
        <v>0</v>
      </c>
      <c r="BN65" s="6">
        <v>0</v>
      </c>
      <c r="BO65" s="5">
        <v>0</v>
      </c>
      <c r="BP65" s="8">
        <f t="shared" si="307"/>
        <v>0</v>
      </c>
      <c r="BQ65" s="6">
        <v>0</v>
      </c>
      <c r="BR65" s="5">
        <v>0</v>
      </c>
      <c r="BS65" s="8">
        <f t="shared" si="308"/>
        <v>0</v>
      </c>
      <c r="BT65" s="6">
        <v>0</v>
      </c>
      <c r="BU65" s="5">
        <v>0</v>
      </c>
      <c r="BV65" s="8">
        <f t="shared" si="309"/>
        <v>0</v>
      </c>
      <c r="BW65" s="6">
        <v>0</v>
      </c>
      <c r="BX65" s="5">
        <v>0</v>
      </c>
      <c r="BY65" s="8">
        <f t="shared" si="310"/>
        <v>0</v>
      </c>
      <c r="BZ65" s="6">
        <v>0</v>
      </c>
      <c r="CA65" s="5">
        <v>0</v>
      </c>
      <c r="CB65" s="8">
        <f t="shared" si="311"/>
        <v>0</v>
      </c>
      <c r="CC65" s="6">
        <v>0</v>
      </c>
      <c r="CD65" s="5">
        <v>0</v>
      </c>
      <c r="CE65" s="8">
        <f t="shared" si="312"/>
        <v>0</v>
      </c>
      <c r="CF65" s="6">
        <v>0</v>
      </c>
      <c r="CG65" s="5">
        <v>0</v>
      </c>
      <c r="CH65" s="8">
        <f t="shared" si="313"/>
        <v>0</v>
      </c>
      <c r="CI65" s="6">
        <v>0</v>
      </c>
      <c r="CJ65" s="5">
        <v>0</v>
      </c>
      <c r="CK65" s="8">
        <f t="shared" si="314"/>
        <v>0</v>
      </c>
      <c r="CL65" s="6">
        <v>0</v>
      </c>
      <c r="CM65" s="5">
        <v>0</v>
      </c>
      <c r="CN65" s="8">
        <f t="shared" si="315"/>
        <v>0</v>
      </c>
      <c r="CO65" s="6">
        <v>0</v>
      </c>
      <c r="CP65" s="5">
        <v>0</v>
      </c>
      <c r="CQ65" s="8">
        <f t="shared" si="316"/>
        <v>0</v>
      </c>
      <c r="CR65" s="6">
        <v>0</v>
      </c>
      <c r="CS65" s="5">
        <v>0</v>
      </c>
      <c r="CT65" s="8">
        <f t="shared" si="317"/>
        <v>0</v>
      </c>
      <c r="CU65" s="6">
        <v>0</v>
      </c>
      <c r="CV65" s="5">
        <v>0</v>
      </c>
      <c r="CW65" s="8">
        <f t="shared" si="318"/>
        <v>0</v>
      </c>
      <c r="CX65" s="6">
        <v>0</v>
      </c>
      <c r="CY65" s="5">
        <v>0</v>
      </c>
      <c r="CZ65" s="8">
        <f t="shared" si="319"/>
        <v>0</v>
      </c>
      <c r="DA65" s="6">
        <v>0</v>
      </c>
      <c r="DB65" s="5">
        <v>0</v>
      </c>
      <c r="DC65" s="8">
        <f t="shared" si="320"/>
        <v>0</v>
      </c>
      <c r="DD65" s="6">
        <v>0</v>
      </c>
      <c r="DE65" s="5">
        <v>0</v>
      </c>
      <c r="DF65" s="8">
        <f t="shared" si="321"/>
        <v>0</v>
      </c>
      <c r="DG65" s="6">
        <v>0</v>
      </c>
      <c r="DH65" s="5">
        <v>0</v>
      </c>
      <c r="DI65" s="8">
        <f t="shared" si="322"/>
        <v>0</v>
      </c>
      <c r="DJ65" s="6">
        <v>0</v>
      </c>
      <c r="DK65" s="5">
        <v>0</v>
      </c>
      <c r="DL65" s="8">
        <f t="shared" si="323"/>
        <v>0</v>
      </c>
      <c r="DM65" s="6">
        <v>0</v>
      </c>
      <c r="DN65" s="5">
        <v>0</v>
      </c>
      <c r="DO65" s="8">
        <f t="shared" si="324"/>
        <v>0</v>
      </c>
      <c r="DP65" s="6">
        <v>0</v>
      </c>
      <c r="DQ65" s="5">
        <v>0</v>
      </c>
      <c r="DR65" s="8">
        <f t="shared" si="325"/>
        <v>0</v>
      </c>
      <c r="DS65" s="71">
        <v>46.106999999999999</v>
      </c>
      <c r="DT65" s="5">
        <v>987.851</v>
      </c>
      <c r="DU65" s="8">
        <f t="shared" si="326"/>
        <v>21425.184896002775</v>
      </c>
      <c r="DV65" s="9">
        <f t="shared" si="333"/>
        <v>49.123570000000001</v>
      </c>
      <c r="DW65" s="8">
        <f t="shared" si="334"/>
        <v>1093.2619999999999</v>
      </c>
    </row>
    <row r="66" spans="1:127" ht="15" customHeight="1" x14ac:dyDescent="0.3">
      <c r="A66" s="58">
        <v>2021</v>
      </c>
      <c r="B66" s="59" t="s">
        <v>10</v>
      </c>
      <c r="C66" s="6">
        <v>0</v>
      </c>
      <c r="D66" s="5">
        <v>0</v>
      </c>
      <c r="E66" s="8">
        <f t="shared" si="331"/>
        <v>0</v>
      </c>
      <c r="F66" s="6">
        <v>0</v>
      </c>
      <c r="G66" s="5">
        <v>0</v>
      </c>
      <c r="H66" s="8">
        <f t="shared" si="332"/>
        <v>0</v>
      </c>
      <c r="I66" s="71">
        <v>0.2</v>
      </c>
      <c r="J66" s="5">
        <v>32.029000000000003</v>
      </c>
      <c r="K66" s="8">
        <f t="shared" si="288"/>
        <v>160145</v>
      </c>
      <c r="L66" s="6">
        <v>0</v>
      </c>
      <c r="M66" s="5">
        <v>0</v>
      </c>
      <c r="N66" s="8">
        <f t="shared" si="289"/>
        <v>0</v>
      </c>
      <c r="O66" s="6">
        <v>0</v>
      </c>
      <c r="P66" s="5">
        <v>0</v>
      </c>
      <c r="Q66" s="8">
        <f t="shared" si="290"/>
        <v>0</v>
      </c>
      <c r="R66" s="71">
        <v>0.18349000000000001</v>
      </c>
      <c r="S66" s="5">
        <v>8.0069999999999997</v>
      </c>
      <c r="T66" s="8">
        <f t="shared" si="291"/>
        <v>43637.255436263549</v>
      </c>
      <c r="U66" s="6">
        <v>0</v>
      </c>
      <c r="V66" s="5">
        <v>0</v>
      </c>
      <c r="W66" s="8">
        <f t="shared" si="292"/>
        <v>0</v>
      </c>
      <c r="X66" s="6">
        <v>0</v>
      </c>
      <c r="Y66" s="5">
        <v>0</v>
      </c>
      <c r="Z66" s="8">
        <f t="shared" si="293"/>
        <v>0</v>
      </c>
      <c r="AA66" s="6">
        <v>0</v>
      </c>
      <c r="AB66" s="5">
        <v>0</v>
      </c>
      <c r="AC66" s="8">
        <f t="shared" si="294"/>
        <v>0</v>
      </c>
      <c r="AD66" s="6">
        <v>0</v>
      </c>
      <c r="AE66" s="5">
        <v>0</v>
      </c>
      <c r="AF66" s="8">
        <f t="shared" si="295"/>
        <v>0</v>
      </c>
      <c r="AG66" s="6">
        <v>0</v>
      </c>
      <c r="AH66" s="5">
        <v>0</v>
      </c>
      <c r="AI66" s="8">
        <f t="shared" si="296"/>
        <v>0</v>
      </c>
      <c r="AJ66" s="6">
        <v>0</v>
      </c>
      <c r="AK66" s="5">
        <v>0</v>
      </c>
      <c r="AL66" s="8">
        <f t="shared" si="297"/>
        <v>0</v>
      </c>
      <c r="AM66" s="6">
        <v>0</v>
      </c>
      <c r="AN66" s="5">
        <v>0</v>
      </c>
      <c r="AO66" s="8">
        <f t="shared" si="298"/>
        <v>0</v>
      </c>
      <c r="AP66" s="71">
        <v>3.48</v>
      </c>
      <c r="AQ66" s="5">
        <v>40.753999999999998</v>
      </c>
      <c r="AR66" s="8">
        <f t="shared" si="299"/>
        <v>11710.919540229885</v>
      </c>
      <c r="AS66" s="6">
        <v>0</v>
      </c>
      <c r="AT66" s="5">
        <v>0</v>
      </c>
      <c r="AU66" s="8">
        <f t="shared" si="300"/>
        <v>0</v>
      </c>
      <c r="AV66" s="6">
        <v>0</v>
      </c>
      <c r="AW66" s="5">
        <v>0</v>
      </c>
      <c r="AX66" s="8">
        <f t="shared" si="301"/>
        <v>0</v>
      </c>
      <c r="AY66" s="6">
        <v>0</v>
      </c>
      <c r="AZ66" s="5">
        <v>0</v>
      </c>
      <c r="BA66" s="8">
        <f t="shared" si="302"/>
        <v>0</v>
      </c>
      <c r="BB66" s="6">
        <v>0</v>
      </c>
      <c r="BC66" s="5">
        <v>0</v>
      </c>
      <c r="BD66" s="8">
        <f t="shared" si="303"/>
        <v>0</v>
      </c>
      <c r="BE66" s="71">
        <v>6.4188000000000001</v>
      </c>
      <c r="BF66" s="5">
        <v>532.85900000000004</v>
      </c>
      <c r="BG66" s="8">
        <f t="shared" si="304"/>
        <v>83015.361126690346</v>
      </c>
      <c r="BH66" s="6">
        <v>0</v>
      </c>
      <c r="BI66" s="5">
        <v>0</v>
      </c>
      <c r="BJ66" s="8">
        <f t="shared" si="305"/>
        <v>0</v>
      </c>
      <c r="BK66" s="6">
        <v>0</v>
      </c>
      <c r="BL66" s="5">
        <v>0</v>
      </c>
      <c r="BM66" s="8">
        <f t="shared" si="306"/>
        <v>0</v>
      </c>
      <c r="BN66" s="6">
        <v>0</v>
      </c>
      <c r="BO66" s="5">
        <v>0</v>
      </c>
      <c r="BP66" s="8">
        <f t="shared" si="307"/>
        <v>0</v>
      </c>
      <c r="BQ66" s="6">
        <v>0</v>
      </c>
      <c r="BR66" s="5">
        <v>0</v>
      </c>
      <c r="BS66" s="8">
        <f t="shared" si="308"/>
        <v>0</v>
      </c>
      <c r="BT66" s="6">
        <v>0</v>
      </c>
      <c r="BU66" s="5">
        <v>0</v>
      </c>
      <c r="BV66" s="8">
        <f t="shared" si="309"/>
        <v>0</v>
      </c>
      <c r="BW66" s="6">
        <v>0</v>
      </c>
      <c r="BX66" s="5">
        <v>0</v>
      </c>
      <c r="BY66" s="8">
        <f t="shared" si="310"/>
        <v>0</v>
      </c>
      <c r="BZ66" s="6">
        <v>0</v>
      </c>
      <c r="CA66" s="5">
        <v>0</v>
      </c>
      <c r="CB66" s="8">
        <f t="shared" si="311"/>
        <v>0</v>
      </c>
      <c r="CC66" s="6">
        <v>0</v>
      </c>
      <c r="CD66" s="5">
        <v>0</v>
      </c>
      <c r="CE66" s="8">
        <f t="shared" si="312"/>
        <v>0</v>
      </c>
      <c r="CF66" s="6">
        <v>0</v>
      </c>
      <c r="CG66" s="5">
        <v>0</v>
      </c>
      <c r="CH66" s="8">
        <f t="shared" si="313"/>
        <v>0</v>
      </c>
      <c r="CI66" s="6">
        <v>0</v>
      </c>
      <c r="CJ66" s="5">
        <v>0</v>
      </c>
      <c r="CK66" s="8">
        <f t="shared" si="314"/>
        <v>0</v>
      </c>
      <c r="CL66" s="6">
        <v>0</v>
      </c>
      <c r="CM66" s="5">
        <v>0</v>
      </c>
      <c r="CN66" s="8">
        <f t="shared" si="315"/>
        <v>0</v>
      </c>
      <c r="CO66" s="71">
        <v>0</v>
      </c>
      <c r="CP66" s="5">
        <v>0</v>
      </c>
      <c r="CQ66" s="8">
        <f t="shared" si="316"/>
        <v>0</v>
      </c>
      <c r="CR66" s="71">
        <v>0.08</v>
      </c>
      <c r="CS66" s="5">
        <v>6.718</v>
      </c>
      <c r="CT66" s="8">
        <f t="shared" si="317"/>
        <v>83975</v>
      </c>
      <c r="CU66" s="6">
        <v>0</v>
      </c>
      <c r="CV66" s="5">
        <v>0</v>
      </c>
      <c r="CW66" s="8">
        <f t="shared" si="318"/>
        <v>0</v>
      </c>
      <c r="CX66" s="6">
        <v>0</v>
      </c>
      <c r="CY66" s="5">
        <v>0</v>
      </c>
      <c r="CZ66" s="8">
        <f t="shared" si="319"/>
        <v>0</v>
      </c>
      <c r="DA66" s="6">
        <v>0</v>
      </c>
      <c r="DB66" s="5">
        <v>0</v>
      </c>
      <c r="DC66" s="8">
        <f t="shared" si="320"/>
        <v>0</v>
      </c>
      <c r="DD66" s="6">
        <v>0</v>
      </c>
      <c r="DE66" s="5">
        <v>0</v>
      </c>
      <c r="DF66" s="8">
        <f t="shared" si="321"/>
        <v>0</v>
      </c>
      <c r="DG66" s="71">
        <v>0.2</v>
      </c>
      <c r="DH66" s="5">
        <v>1.2</v>
      </c>
      <c r="DI66" s="8">
        <f t="shared" si="322"/>
        <v>5999.9999999999991</v>
      </c>
      <c r="DJ66" s="71">
        <v>0.3</v>
      </c>
      <c r="DK66" s="5">
        <v>0.87</v>
      </c>
      <c r="DL66" s="8">
        <f t="shared" si="323"/>
        <v>2900</v>
      </c>
      <c r="DM66" s="6">
        <v>0</v>
      </c>
      <c r="DN66" s="5">
        <v>0</v>
      </c>
      <c r="DO66" s="8">
        <f t="shared" si="324"/>
        <v>0</v>
      </c>
      <c r="DP66" s="6">
        <v>0</v>
      </c>
      <c r="DQ66" s="5">
        <v>0</v>
      </c>
      <c r="DR66" s="8">
        <f t="shared" si="325"/>
        <v>0</v>
      </c>
      <c r="DS66" s="71">
        <v>40.932000000000002</v>
      </c>
      <c r="DT66" s="5">
        <v>749.63199999999995</v>
      </c>
      <c r="DU66" s="8">
        <f t="shared" si="326"/>
        <v>18314.081891918304</v>
      </c>
      <c r="DV66" s="9">
        <f t="shared" si="333"/>
        <v>51.714289999999998</v>
      </c>
      <c r="DW66" s="8">
        <f t="shared" si="334"/>
        <v>1365.3509999999999</v>
      </c>
    </row>
    <row r="67" spans="1:127" ht="15" customHeight="1" x14ac:dyDescent="0.3">
      <c r="A67" s="58">
        <v>2021</v>
      </c>
      <c r="B67" s="59" t="s">
        <v>11</v>
      </c>
      <c r="C67" s="6">
        <v>0</v>
      </c>
      <c r="D67" s="5">
        <v>0</v>
      </c>
      <c r="E67" s="8">
        <f t="shared" si="331"/>
        <v>0</v>
      </c>
      <c r="F67" s="6">
        <v>0</v>
      </c>
      <c r="G67" s="5">
        <v>0</v>
      </c>
      <c r="H67" s="8">
        <f t="shared" si="332"/>
        <v>0</v>
      </c>
      <c r="I67" s="6">
        <v>0</v>
      </c>
      <c r="J67" s="5">
        <v>0</v>
      </c>
      <c r="K67" s="8">
        <f t="shared" si="288"/>
        <v>0</v>
      </c>
      <c r="L67" s="6">
        <v>0</v>
      </c>
      <c r="M67" s="5">
        <v>0</v>
      </c>
      <c r="N67" s="8">
        <f t="shared" si="289"/>
        <v>0</v>
      </c>
      <c r="O67" s="6">
        <v>0</v>
      </c>
      <c r="P67" s="5">
        <v>0</v>
      </c>
      <c r="Q67" s="8">
        <f t="shared" si="290"/>
        <v>0</v>
      </c>
      <c r="R67" s="71">
        <v>0.10829000000000001</v>
      </c>
      <c r="S67" s="5">
        <v>6.5789999999999997</v>
      </c>
      <c r="T67" s="8">
        <f t="shared" si="291"/>
        <v>60753.532182103605</v>
      </c>
      <c r="U67" s="6">
        <v>0</v>
      </c>
      <c r="V67" s="5">
        <v>0</v>
      </c>
      <c r="W67" s="8">
        <f t="shared" si="292"/>
        <v>0</v>
      </c>
      <c r="X67" s="6">
        <v>0</v>
      </c>
      <c r="Y67" s="5">
        <v>0</v>
      </c>
      <c r="Z67" s="8">
        <f t="shared" si="293"/>
        <v>0</v>
      </c>
      <c r="AA67" s="6">
        <v>0</v>
      </c>
      <c r="AB67" s="5">
        <v>0</v>
      </c>
      <c r="AC67" s="8">
        <f t="shared" si="294"/>
        <v>0</v>
      </c>
      <c r="AD67" s="6">
        <v>0</v>
      </c>
      <c r="AE67" s="5">
        <v>0</v>
      </c>
      <c r="AF67" s="8">
        <f t="shared" si="295"/>
        <v>0</v>
      </c>
      <c r="AG67" s="6">
        <v>0</v>
      </c>
      <c r="AH67" s="5">
        <v>0</v>
      </c>
      <c r="AI67" s="8">
        <f t="shared" si="296"/>
        <v>0</v>
      </c>
      <c r="AJ67" s="6">
        <v>0</v>
      </c>
      <c r="AK67" s="5">
        <v>0</v>
      </c>
      <c r="AL67" s="8">
        <f t="shared" si="297"/>
        <v>0</v>
      </c>
      <c r="AM67" s="6">
        <v>0</v>
      </c>
      <c r="AN67" s="5">
        <v>0</v>
      </c>
      <c r="AO67" s="8">
        <f t="shared" si="298"/>
        <v>0</v>
      </c>
      <c r="AP67" s="71">
        <v>2.62</v>
      </c>
      <c r="AQ67" s="5">
        <v>37.401000000000003</v>
      </c>
      <c r="AR67" s="8">
        <f t="shared" si="299"/>
        <v>14275.190839694656</v>
      </c>
      <c r="AS67" s="6">
        <v>0</v>
      </c>
      <c r="AT67" s="5">
        <v>0</v>
      </c>
      <c r="AU67" s="8">
        <f t="shared" si="300"/>
        <v>0</v>
      </c>
      <c r="AV67" s="6">
        <v>0</v>
      </c>
      <c r="AW67" s="5">
        <v>0</v>
      </c>
      <c r="AX67" s="8">
        <f t="shared" si="301"/>
        <v>0</v>
      </c>
      <c r="AY67" s="6">
        <v>0</v>
      </c>
      <c r="AZ67" s="5">
        <v>0</v>
      </c>
      <c r="BA67" s="8">
        <f t="shared" si="302"/>
        <v>0</v>
      </c>
      <c r="BB67" s="6">
        <v>0</v>
      </c>
      <c r="BC67" s="5">
        <v>0</v>
      </c>
      <c r="BD67" s="8">
        <f t="shared" si="303"/>
        <v>0</v>
      </c>
      <c r="BE67" s="71">
        <v>7.0132200000000005</v>
      </c>
      <c r="BF67" s="5">
        <v>221.607</v>
      </c>
      <c r="BG67" s="8">
        <f t="shared" si="304"/>
        <v>31598.466895377584</v>
      </c>
      <c r="BH67" s="6">
        <v>0</v>
      </c>
      <c r="BI67" s="5">
        <v>0</v>
      </c>
      <c r="BJ67" s="8">
        <f t="shared" si="305"/>
        <v>0</v>
      </c>
      <c r="BK67" s="6">
        <v>0</v>
      </c>
      <c r="BL67" s="5">
        <v>0</v>
      </c>
      <c r="BM67" s="8">
        <f t="shared" si="306"/>
        <v>0</v>
      </c>
      <c r="BN67" s="6">
        <v>0</v>
      </c>
      <c r="BO67" s="5">
        <v>0</v>
      </c>
      <c r="BP67" s="8">
        <f t="shared" si="307"/>
        <v>0</v>
      </c>
      <c r="BQ67" s="6">
        <v>0</v>
      </c>
      <c r="BR67" s="5">
        <v>0</v>
      </c>
      <c r="BS67" s="8">
        <f t="shared" si="308"/>
        <v>0</v>
      </c>
      <c r="BT67" s="6">
        <v>0</v>
      </c>
      <c r="BU67" s="5">
        <v>0</v>
      </c>
      <c r="BV67" s="8">
        <f t="shared" si="309"/>
        <v>0</v>
      </c>
      <c r="BW67" s="6">
        <v>0</v>
      </c>
      <c r="BX67" s="5">
        <v>0</v>
      </c>
      <c r="BY67" s="8">
        <f t="shared" si="310"/>
        <v>0</v>
      </c>
      <c r="BZ67" s="6">
        <v>0</v>
      </c>
      <c r="CA67" s="5">
        <v>0</v>
      </c>
      <c r="CB67" s="8">
        <f t="shared" si="311"/>
        <v>0</v>
      </c>
      <c r="CC67" s="6">
        <v>0</v>
      </c>
      <c r="CD67" s="5">
        <v>0</v>
      </c>
      <c r="CE67" s="8">
        <f t="shared" si="312"/>
        <v>0</v>
      </c>
      <c r="CF67" s="6">
        <v>0</v>
      </c>
      <c r="CG67" s="5">
        <v>0</v>
      </c>
      <c r="CH67" s="8">
        <f t="shared" si="313"/>
        <v>0</v>
      </c>
      <c r="CI67" s="6">
        <v>0</v>
      </c>
      <c r="CJ67" s="5">
        <v>0</v>
      </c>
      <c r="CK67" s="8">
        <f t="shared" si="314"/>
        <v>0</v>
      </c>
      <c r="CL67" s="6">
        <v>0</v>
      </c>
      <c r="CM67" s="5">
        <v>0</v>
      </c>
      <c r="CN67" s="8">
        <f t="shared" si="315"/>
        <v>0</v>
      </c>
      <c r="CO67" s="6">
        <v>0</v>
      </c>
      <c r="CP67" s="5">
        <v>0</v>
      </c>
      <c r="CQ67" s="8">
        <f t="shared" si="316"/>
        <v>0</v>
      </c>
      <c r="CR67" s="6">
        <v>0</v>
      </c>
      <c r="CS67" s="5">
        <v>0</v>
      </c>
      <c r="CT67" s="8">
        <f t="shared" si="317"/>
        <v>0</v>
      </c>
      <c r="CU67" s="6">
        <v>0</v>
      </c>
      <c r="CV67" s="5">
        <v>0</v>
      </c>
      <c r="CW67" s="8">
        <f t="shared" si="318"/>
        <v>0</v>
      </c>
      <c r="CX67" s="6">
        <v>0</v>
      </c>
      <c r="CY67" s="5">
        <v>0</v>
      </c>
      <c r="CZ67" s="8">
        <f t="shared" si="319"/>
        <v>0</v>
      </c>
      <c r="DA67" s="6">
        <v>0</v>
      </c>
      <c r="DB67" s="5">
        <v>0</v>
      </c>
      <c r="DC67" s="8">
        <f t="shared" si="320"/>
        <v>0</v>
      </c>
      <c r="DD67" s="6">
        <v>0</v>
      </c>
      <c r="DE67" s="5">
        <v>0</v>
      </c>
      <c r="DF67" s="8">
        <f t="shared" si="321"/>
        <v>0</v>
      </c>
      <c r="DG67" s="6">
        <v>0</v>
      </c>
      <c r="DH67" s="5">
        <v>0</v>
      </c>
      <c r="DI67" s="8">
        <f t="shared" si="322"/>
        <v>0</v>
      </c>
      <c r="DJ67" s="71">
        <v>0.03</v>
      </c>
      <c r="DK67" s="5">
        <v>0.59</v>
      </c>
      <c r="DL67" s="8">
        <f t="shared" si="323"/>
        <v>19666.666666666668</v>
      </c>
      <c r="DM67" s="6">
        <v>0</v>
      </c>
      <c r="DN67" s="5">
        <v>0</v>
      </c>
      <c r="DO67" s="8">
        <f t="shared" si="324"/>
        <v>0</v>
      </c>
      <c r="DP67" s="6">
        <v>0</v>
      </c>
      <c r="DQ67" s="5">
        <v>0</v>
      </c>
      <c r="DR67" s="8">
        <f t="shared" si="325"/>
        <v>0</v>
      </c>
      <c r="DS67" s="71">
        <v>74.822000000000003</v>
      </c>
      <c r="DT67" s="5">
        <v>1934.76</v>
      </c>
      <c r="DU67" s="8">
        <f t="shared" si="326"/>
        <v>25858.170056935127</v>
      </c>
      <c r="DV67" s="9">
        <f t="shared" si="333"/>
        <v>84.593510000000009</v>
      </c>
      <c r="DW67" s="8">
        <f t="shared" si="334"/>
        <v>2200.9369999999999</v>
      </c>
    </row>
    <row r="68" spans="1:127" ht="15" customHeight="1" x14ac:dyDescent="0.3">
      <c r="A68" s="58">
        <v>2021</v>
      </c>
      <c r="B68" s="8" t="s">
        <v>12</v>
      </c>
      <c r="C68" s="6">
        <v>0</v>
      </c>
      <c r="D68" s="5">
        <v>0</v>
      </c>
      <c r="E68" s="8">
        <f t="shared" si="331"/>
        <v>0</v>
      </c>
      <c r="F68" s="6">
        <v>0</v>
      </c>
      <c r="G68" s="5">
        <v>0</v>
      </c>
      <c r="H68" s="8">
        <f t="shared" si="332"/>
        <v>0</v>
      </c>
      <c r="I68" s="6">
        <v>0</v>
      </c>
      <c r="J68" s="5">
        <v>0</v>
      </c>
      <c r="K68" s="8">
        <f t="shared" si="288"/>
        <v>0</v>
      </c>
      <c r="L68" s="6">
        <v>0</v>
      </c>
      <c r="M68" s="5">
        <v>0</v>
      </c>
      <c r="N68" s="8">
        <f t="shared" si="289"/>
        <v>0</v>
      </c>
      <c r="O68" s="6">
        <v>0</v>
      </c>
      <c r="P68" s="5">
        <v>0</v>
      </c>
      <c r="Q68" s="8">
        <f t="shared" si="290"/>
        <v>0</v>
      </c>
      <c r="R68" s="71">
        <v>9.6869999999999998E-2</v>
      </c>
      <c r="S68" s="5">
        <v>4.6390000000000002</v>
      </c>
      <c r="T68" s="8">
        <f t="shared" si="291"/>
        <v>47888.923299267066</v>
      </c>
      <c r="U68" s="6">
        <v>0</v>
      </c>
      <c r="V68" s="5">
        <v>0</v>
      </c>
      <c r="W68" s="8">
        <f t="shared" si="292"/>
        <v>0</v>
      </c>
      <c r="X68" s="6">
        <v>0</v>
      </c>
      <c r="Y68" s="5">
        <v>0</v>
      </c>
      <c r="Z68" s="8">
        <f t="shared" si="293"/>
        <v>0</v>
      </c>
      <c r="AA68" s="6">
        <v>0</v>
      </c>
      <c r="AB68" s="5">
        <v>0</v>
      </c>
      <c r="AC68" s="8">
        <f t="shared" si="294"/>
        <v>0</v>
      </c>
      <c r="AD68" s="6">
        <v>0</v>
      </c>
      <c r="AE68" s="5">
        <v>0</v>
      </c>
      <c r="AF68" s="8">
        <f t="shared" si="295"/>
        <v>0</v>
      </c>
      <c r="AG68" s="6">
        <v>0</v>
      </c>
      <c r="AH68" s="5">
        <v>0</v>
      </c>
      <c r="AI68" s="8">
        <f t="shared" si="296"/>
        <v>0</v>
      </c>
      <c r="AJ68" s="71">
        <v>1.57E-3</v>
      </c>
      <c r="AK68" s="5">
        <v>0.02</v>
      </c>
      <c r="AL68" s="8">
        <f t="shared" si="297"/>
        <v>12738.853503184713</v>
      </c>
      <c r="AM68" s="6">
        <v>0</v>
      </c>
      <c r="AN68" s="5">
        <v>0</v>
      </c>
      <c r="AO68" s="8">
        <f t="shared" si="298"/>
        <v>0</v>
      </c>
      <c r="AP68" s="71">
        <v>1.895</v>
      </c>
      <c r="AQ68" s="5">
        <v>259.125</v>
      </c>
      <c r="AR68" s="8">
        <f t="shared" si="299"/>
        <v>136741.42480211082</v>
      </c>
      <c r="AS68" s="6">
        <v>0</v>
      </c>
      <c r="AT68" s="5">
        <v>0</v>
      </c>
      <c r="AU68" s="8">
        <f t="shared" si="300"/>
        <v>0</v>
      </c>
      <c r="AV68" s="6">
        <v>0</v>
      </c>
      <c r="AW68" s="5">
        <v>0</v>
      </c>
      <c r="AX68" s="8">
        <f t="shared" si="301"/>
        <v>0</v>
      </c>
      <c r="AY68" s="6">
        <v>0</v>
      </c>
      <c r="AZ68" s="5">
        <v>0</v>
      </c>
      <c r="BA68" s="8">
        <f t="shared" si="302"/>
        <v>0</v>
      </c>
      <c r="BB68" s="6">
        <v>0</v>
      </c>
      <c r="BC68" s="5">
        <v>0</v>
      </c>
      <c r="BD68" s="8">
        <f t="shared" si="303"/>
        <v>0</v>
      </c>
      <c r="BE68" s="71">
        <v>1.7246199999999998</v>
      </c>
      <c r="BF68" s="5">
        <v>66.283000000000001</v>
      </c>
      <c r="BG68" s="8">
        <f t="shared" si="304"/>
        <v>38433.394023031164</v>
      </c>
      <c r="BH68" s="6">
        <v>0</v>
      </c>
      <c r="BI68" s="5">
        <v>0</v>
      </c>
      <c r="BJ68" s="8">
        <f t="shared" si="305"/>
        <v>0</v>
      </c>
      <c r="BK68" s="6">
        <v>0</v>
      </c>
      <c r="BL68" s="5">
        <v>0</v>
      </c>
      <c r="BM68" s="8">
        <f t="shared" si="306"/>
        <v>0</v>
      </c>
      <c r="BN68" s="6">
        <v>0</v>
      </c>
      <c r="BO68" s="5">
        <v>0</v>
      </c>
      <c r="BP68" s="8">
        <f t="shared" si="307"/>
        <v>0</v>
      </c>
      <c r="BQ68" s="6">
        <v>0</v>
      </c>
      <c r="BR68" s="5">
        <v>0</v>
      </c>
      <c r="BS68" s="8">
        <f t="shared" si="308"/>
        <v>0</v>
      </c>
      <c r="BT68" s="6">
        <v>0</v>
      </c>
      <c r="BU68" s="5">
        <v>0</v>
      </c>
      <c r="BV68" s="8">
        <f t="shared" si="309"/>
        <v>0</v>
      </c>
      <c r="BW68" s="6">
        <v>0</v>
      </c>
      <c r="BX68" s="5">
        <v>0</v>
      </c>
      <c r="BY68" s="8">
        <f t="shared" si="310"/>
        <v>0</v>
      </c>
      <c r="BZ68" s="6">
        <v>0</v>
      </c>
      <c r="CA68" s="5">
        <v>0</v>
      </c>
      <c r="CB68" s="8">
        <f t="shared" si="311"/>
        <v>0</v>
      </c>
      <c r="CC68" s="6">
        <v>0</v>
      </c>
      <c r="CD68" s="5">
        <v>0</v>
      </c>
      <c r="CE68" s="8">
        <f t="shared" si="312"/>
        <v>0</v>
      </c>
      <c r="CF68" s="6">
        <v>0</v>
      </c>
      <c r="CG68" s="5">
        <v>0</v>
      </c>
      <c r="CH68" s="8">
        <f t="shared" si="313"/>
        <v>0</v>
      </c>
      <c r="CI68" s="6">
        <v>0</v>
      </c>
      <c r="CJ68" s="5">
        <v>0</v>
      </c>
      <c r="CK68" s="8">
        <f t="shared" si="314"/>
        <v>0</v>
      </c>
      <c r="CL68" s="6">
        <v>0</v>
      </c>
      <c r="CM68" s="5">
        <v>0</v>
      </c>
      <c r="CN68" s="8">
        <f t="shared" si="315"/>
        <v>0</v>
      </c>
      <c r="CO68" s="6">
        <v>0</v>
      </c>
      <c r="CP68" s="5">
        <v>0</v>
      </c>
      <c r="CQ68" s="8">
        <f t="shared" si="316"/>
        <v>0</v>
      </c>
      <c r="CR68" s="6">
        <v>0</v>
      </c>
      <c r="CS68" s="5">
        <v>0</v>
      </c>
      <c r="CT68" s="8">
        <f t="shared" si="317"/>
        <v>0</v>
      </c>
      <c r="CU68" s="6">
        <v>0</v>
      </c>
      <c r="CV68" s="5">
        <v>0</v>
      </c>
      <c r="CW68" s="8">
        <f t="shared" si="318"/>
        <v>0</v>
      </c>
      <c r="CX68" s="6">
        <v>0</v>
      </c>
      <c r="CY68" s="5">
        <v>0</v>
      </c>
      <c r="CZ68" s="8">
        <f t="shared" si="319"/>
        <v>0</v>
      </c>
      <c r="DA68" s="6">
        <v>0</v>
      </c>
      <c r="DB68" s="5">
        <v>0</v>
      </c>
      <c r="DC68" s="8">
        <f t="shared" si="320"/>
        <v>0</v>
      </c>
      <c r="DD68" s="6">
        <v>0</v>
      </c>
      <c r="DE68" s="5">
        <v>0</v>
      </c>
      <c r="DF68" s="8">
        <f t="shared" si="321"/>
        <v>0</v>
      </c>
      <c r="DG68" s="6">
        <v>0</v>
      </c>
      <c r="DH68" s="5">
        <v>0</v>
      </c>
      <c r="DI68" s="8">
        <f t="shared" si="322"/>
        <v>0</v>
      </c>
      <c r="DJ68" s="6">
        <v>0</v>
      </c>
      <c r="DK68" s="5">
        <v>0</v>
      </c>
      <c r="DL68" s="8">
        <f t="shared" si="323"/>
        <v>0</v>
      </c>
      <c r="DM68" s="6">
        <v>0</v>
      </c>
      <c r="DN68" s="5">
        <v>0</v>
      </c>
      <c r="DO68" s="8">
        <f t="shared" si="324"/>
        <v>0</v>
      </c>
      <c r="DP68" s="71">
        <v>1</v>
      </c>
      <c r="DQ68" s="5">
        <v>172</v>
      </c>
      <c r="DR68" s="8">
        <f t="shared" si="325"/>
        <v>172000</v>
      </c>
      <c r="DS68" s="71">
        <v>36.380000000000003</v>
      </c>
      <c r="DT68" s="5">
        <v>993.44600000000003</v>
      </c>
      <c r="DU68" s="8">
        <f t="shared" si="326"/>
        <v>27307.476635514016</v>
      </c>
      <c r="DV68" s="9">
        <f t="shared" si="333"/>
        <v>41.098060000000004</v>
      </c>
      <c r="DW68" s="8">
        <f t="shared" si="334"/>
        <v>1495.5129999999999</v>
      </c>
    </row>
    <row r="69" spans="1:127" ht="15" customHeight="1" x14ac:dyDescent="0.3">
      <c r="A69" s="58">
        <v>2021</v>
      </c>
      <c r="B69" s="59" t="s">
        <v>13</v>
      </c>
      <c r="C69" s="6">
        <v>0</v>
      </c>
      <c r="D69" s="5">
        <v>0</v>
      </c>
      <c r="E69" s="8">
        <f t="shared" si="331"/>
        <v>0</v>
      </c>
      <c r="F69" s="71">
        <v>5.0000000000000001E-3</v>
      </c>
      <c r="G69" s="5">
        <v>0.13</v>
      </c>
      <c r="H69" s="8">
        <f t="shared" si="332"/>
        <v>26000</v>
      </c>
      <c r="I69" s="6">
        <v>0</v>
      </c>
      <c r="J69" s="5">
        <v>0</v>
      </c>
      <c r="K69" s="8">
        <f t="shared" si="288"/>
        <v>0</v>
      </c>
      <c r="L69" s="6">
        <v>0</v>
      </c>
      <c r="M69" s="5">
        <v>0</v>
      </c>
      <c r="N69" s="8">
        <f t="shared" si="289"/>
        <v>0</v>
      </c>
      <c r="O69" s="6">
        <v>0</v>
      </c>
      <c r="P69" s="5">
        <v>0</v>
      </c>
      <c r="Q69" s="8">
        <f t="shared" si="290"/>
        <v>0</v>
      </c>
      <c r="R69" s="71">
        <v>6.2079999999999996E-2</v>
      </c>
      <c r="S69" s="5">
        <v>4.7590000000000003</v>
      </c>
      <c r="T69" s="8">
        <f t="shared" si="291"/>
        <v>76659.149484536087</v>
      </c>
      <c r="U69" s="6">
        <v>0</v>
      </c>
      <c r="V69" s="5">
        <v>0</v>
      </c>
      <c r="W69" s="8">
        <f t="shared" si="292"/>
        <v>0</v>
      </c>
      <c r="X69" s="6">
        <v>0</v>
      </c>
      <c r="Y69" s="5">
        <v>0</v>
      </c>
      <c r="Z69" s="8">
        <f t="shared" si="293"/>
        <v>0</v>
      </c>
      <c r="AA69" s="6">
        <v>0</v>
      </c>
      <c r="AB69" s="5">
        <v>0</v>
      </c>
      <c r="AC69" s="8">
        <f t="shared" si="294"/>
        <v>0</v>
      </c>
      <c r="AD69" s="6">
        <v>0</v>
      </c>
      <c r="AE69" s="5">
        <v>0</v>
      </c>
      <c r="AF69" s="8">
        <f t="shared" si="295"/>
        <v>0</v>
      </c>
      <c r="AG69" s="6">
        <v>0</v>
      </c>
      <c r="AH69" s="5">
        <v>0</v>
      </c>
      <c r="AI69" s="8">
        <f t="shared" si="296"/>
        <v>0</v>
      </c>
      <c r="AJ69" s="6">
        <v>0</v>
      </c>
      <c r="AK69" s="5">
        <v>0</v>
      </c>
      <c r="AL69" s="8">
        <f t="shared" si="297"/>
        <v>0</v>
      </c>
      <c r="AM69" s="6">
        <v>0</v>
      </c>
      <c r="AN69" s="5">
        <v>0</v>
      </c>
      <c r="AO69" s="8">
        <f t="shared" si="298"/>
        <v>0</v>
      </c>
      <c r="AP69" s="71">
        <v>16.329999999999998</v>
      </c>
      <c r="AQ69" s="5">
        <v>1255.759</v>
      </c>
      <c r="AR69" s="8">
        <f t="shared" si="299"/>
        <v>76898.897734231476</v>
      </c>
      <c r="AS69" s="6">
        <v>0</v>
      </c>
      <c r="AT69" s="5">
        <v>0</v>
      </c>
      <c r="AU69" s="8">
        <f t="shared" si="300"/>
        <v>0</v>
      </c>
      <c r="AV69" s="6">
        <v>0</v>
      </c>
      <c r="AW69" s="5">
        <v>0</v>
      </c>
      <c r="AX69" s="8">
        <f t="shared" si="301"/>
        <v>0</v>
      </c>
      <c r="AY69" s="6">
        <v>0</v>
      </c>
      <c r="AZ69" s="5">
        <v>0</v>
      </c>
      <c r="BA69" s="8">
        <f t="shared" si="302"/>
        <v>0</v>
      </c>
      <c r="BB69" s="6">
        <v>0</v>
      </c>
      <c r="BC69" s="5">
        <v>0</v>
      </c>
      <c r="BD69" s="8">
        <f t="shared" si="303"/>
        <v>0</v>
      </c>
      <c r="BE69" s="71">
        <v>1.8367500000000001</v>
      </c>
      <c r="BF69" s="5">
        <v>70.98</v>
      </c>
      <c r="BG69" s="8">
        <f t="shared" si="304"/>
        <v>38644.344630461412</v>
      </c>
      <c r="BH69" s="6">
        <v>0</v>
      </c>
      <c r="BI69" s="5">
        <v>0</v>
      </c>
      <c r="BJ69" s="8">
        <f t="shared" si="305"/>
        <v>0</v>
      </c>
      <c r="BK69" s="6">
        <v>0</v>
      </c>
      <c r="BL69" s="5">
        <v>0</v>
      </c>
      <c r="BM69" s="8">
        <f t="shared" si="306"/>
        <v>0</v>
      </c>
      <c r="BN69" s="6">
        <v>0</v>
      </c>
      <c r="BO69" s="5">
        <v>0</v>
      </c>
      <c r="BP69" s="8">
        <f t="shared" si="307"/>
        <v>0</v>
      </c>
      <c r="BQ69" s="6">
        <v>0</v>
      </c>
      <c r="BR69" s="5">
        <v>0</v>
      </c>
      <c r="BS69" s="8">
        <f t="shared" si="308"/>
        <v>0</v>
      </c>
      <c r="BT69" s="6">
        <v>0</v>
      </c>
      <c r="BU69" s="5">
        <v>0</v>
      </c>
      <c r="BV69" s="8">
        <f t="shared" si="309"/>
        <v>0</v>
      </c>
      <c r="BW69" s="6">
        <v>0</v>
      </c>
      <c r="BX69" s="5">
        <v>0</v>
      </c>
      <c r="BY69" s="8">
        <f t="shared" si="310"/>
        <v>0</v>
      </c>
      <c r="BZ69" s="6">
        <v>0</v>
      </c>
      <c r="CA69" s="5">
        <v>0</v>
      </c>
      <c r="CB69" s="8">
        <f t="shared" si="311"/>
        <v>0</v>
      </c>
      <c r="CC69" s="6">
        <v>0</v>
      </c>
      <c r="CD69" s="5">
        <v>0</v>
      </c>
      <c r="CE69" s="8">
        <f t="shared" si="312"/>
        <v>0</v>
      </c>
      <c r="CF69" s="6">
        <v>0</v>
      </c>
      <c r="CG69" s="5">
        <v>0</v>
      </c>
      <c r="CH69" s="8">
        <f t="shared" si="313"/>
        <v>0</v>
      </c>
      <c r="CI69" s="6">
        <v>0</v>
      </c>
      <c r="CJ69" s="5">
        <v>0</v>
      </c>
      <c r="CK69" s="8">
        <f t="shared" si="314"/>
        <v>0</v>
      </c>
      <c r="CL69" s="6">
        <v>0</v>
      </c>
      <c r="CM69" s="5">
        <v>0</v>
      </c>
      <c r="CN69" s="8">
        <f t="shared" si="315"/>
        <v>0</v>
      </c>
      <c r="CO69" s="6">
        <v>0</v>
      </c>
      <c r="CP69" s="5">
        <v>0</v>
      </c>
      <c r="CQ69" s="8">
        <f t="shared" si="316"/>
        <v>0</v>
      </c>
      <c r="CR69" s="6">
        <v>0</v>
      </c>
      <c r="CS69" s="5">
        <v>0</v>
      </c>
      <c r="CT69" s="8">
        <f t="shared" si="317"/>
        <v>0</v>
      </c>
      <c r="CU69" s="6">
        <v>0</v>
      </c>
      <c r="CV69" s="5">
        <v>0</v>
      </c>
      <c r="CW69" s="8">
        <f t="shared" si="318"/>
        <v>0</v>
      </c>
      <c r="CX69" s="6">
        <v>0</v>
      </c>
      <c r="CY69" s="5">
        <v>0</v>
      </c>
      <c r="CZ69" s="8">
        <f t="shared" si="319"/>
        <v>0</v>
      </c>
      <c r="DA69" s="6">
        <v>0</v>
      </c>
      <c r="DB69" s="5">
        <v>0</v>
      </c>
      <c r="DC69" s="8">
        <f t="shared" si="320"/>
        <v>0</v>
      </c>
      <c r="DD69" s="6">
        <v>0</v>
      </c>
      <c r="DE69" s="5">
        <v>0</v>
      </c>
      <c r="DF69" s="8">
        <f t="shared" si="321"/>
        <v>0</v>
      </c>
      <c r="DG69" s="6">
        <v>0</v>
      </c>
      <c r="DH69" s="5">
        <v>0</v>
      </c>
      <c r="DI69" s="8">
        <f t="shared" si="322"/>
        <v>0</v>
      </c>
      <c r="DJ69" s="71">
        <v>0.04</v>
      </c>
      <c r="DK69" s="5">
        <v>1.1000000000000001</v>
      </c>
      <c r="DL69" s="8">
        <f t="shared" si="323"/>
        <v>27500</v>
      </c>
      <c r="DM69" s="6">
        <v>0</v>
      </c>
      <c r="DN69" s="5">
        <v>0</v>
      </c>
      <c r="DO69" s="8">
        <f t="shared" si="324"/>
        <v>0</v>
      </c>
      <c r="DP69" s="6">
        <v>0</v>
      </c>
      <c r="DQ69" s="5">
        <v>0</v>
      </c>
      <c r="DR69" s="8">
        <f t="shared" si="325"/>
        <v>0</v>
      </c>
      <c r="DS69" s="71">
        <v>74.415000000000006</v>
      </c>
      <c r="DT69" s="5">
        <v>2149.9960000000001</v>
      </c>
      <c r="DU69" s="8">
        <f t="shared" si="326"/>
        <v>28891.970704831012</v>
      </c>
      <c r="DV69" s="9">
        <f t="shared" si="333"/>
        <v>92.68883000000001</v>
      </c>
      <c r="DW69" s="8">
        <f t="shared" si="334"/>
        <v>3482.7240000000002</v>
      </c>
    </row>
    <row r="70" spans="1:127" ht="15" customHeight="1" thickBot="1" x14ac:dyDescent="0.35">
      <c r="A70" s="46"/>
      <c r="B70" s="62" t="s">
        <v>14</v>
      </c>
      <c r="C70" s="63">
        <f t="shared" ref="C70:D70" si="335">SUM(C58:C69)</f>
        <v>1E-3</v>
      </c>
      <c r="D70" s="64">
        <f t="shared" si="335"/>
        <v>0.02</v>
      </c>
      <c r="E70" s="31"/>
      <c r="F70" s="63">
        <f t="shared" ref="F70:G70" si="336">SUM(F58:F69)</f>
        <v>68.677775223331579</v>
      </c>
      <c r="G70" s="64">
        <f t="shared" si="336"/>
        <v>821.14800000000002</v>
      </c>
      <c r="H70" s="31"/>
      <c r="I70" s="63">
        <f t="shared" ref="I70:J70" si="337">SUM(I58:I69)</f>
        <v>0.2</v>
      </c>
      <c r="J70" s="64">
        <f t="shared" si="337"/>
        <v>32.029000000000003</v>
      </c>
      <c r="K70" s="31"/>
      <c r="L70" s="63">
        <f t="shared" ref="L70:M70" si="338">SUM(L58:L69)</f>
        <v>1.2E-2</v>
      </c>
      <c r="M70" s="64">
        <f t="shared" si="338"/>
        <v>0.28799999999999998</v>
      </c>
      <c r="N70" s="31"/>
      <c r="O70" s="63">
        <f t="shared" ref="O70:P70" si="339">SUM(O58:O69)</f>
        <v>0</v>
      </c>
      <c r="P70" s="64">
        <f t="shared" si="339"/>
        <v>0</v>
      </c>
      <c r="Q70" s="31"/>
      <c r="R70" s="63">
        <f t="shared" ref="R70:S70" si="340">SUM(R58:R69)</f>
        <v>18.985859372188536</v>
      </c>
      <c r="S70" s="64">
        <f t="shared" si="340"/>
        <v>113.554</v>
      </c>
      <c r="T70" s="31"/>
      <c r="U70" s="63">
        <f t="shared" ref="U70:V70" si="341">SUM(U58:U69)</f>
        <v>0</v>
      </c>
      <c r="V70" s="64">
        <f t="shared" si="341"/>
        <v>0</v>
      </c>
      <c r="W70" s="31"/>
      <c r="X70" s="63">
        <f t="shared" ref="X70:Y70" si="342">SUM(X58:X69)</f>
        <v>0</v>
      </c>
      <c r="Y70" s="64">
        <f t="shared" si="342"/>
        <v>0</v>
      </c>
      <c r="Z70" s="31"/>
      <c r="AA70" s="63">
        <f t="shared" ref="AA70:AB70" si="343">SUM(AA58:AA69)</f>
        <v>0</v>
      </c>
      <c r="AB70" s="64">
        <f t="shared" si="343"/>
        <v>0</v>
      </c>
      <c r="AC70" s="31"/>
      <c r="AD70" s="63">
        <f t="shared" ref="AD70:AE70" si="344">SUM(AD58:AD69)</f>
        <v>0</v>
      </c>
      <c r="AE70" s="64">
        <f t="shared" si="344"/>
        <v>0</v>
      </c>
      <c r="AF70" s="31"/>
      <c r="AG70" s="63">
        <f t="shared" ref="AG70:AH70" si="345">SUM(AG58:AG69)</f>
        <v>0</v>
      </c>
      <c r="AH70" s="64">
        <f t="shared" si="345"/>
        <v>0</v>
      </c>
      <c r="AI70" s="31"/>
      <c r="AJ70" s="63">
        <f t="shared" ref="AJ70:AK70" si="346">SUM(AJ58:AJ69)</f>
        <v>3.5700000000000003E-3</v>
      </c>
      <c r="AK70" s="64">
        <f t="shared" si="346"/>
        <v>0.03</v>
      </c>
      <c r="AL70" s="31"/>
      <c r="AM70" s="63">
        <f t="shared" ref="AM70:AN70" si="347">SUM(AM58:AM69)</f>
        <v>0</v>
      </c>
      <c r="AN70" s="64">
        <f t="shared" si="347"/>
        <v>0</v>
      </c>
      <c r="AO70" s="31"/>
      <c r="AP70" s="63">
        <f t="shared" ref="AP70:AQ70" si="348">SUM(AP58:AP69)</f>
        <v>33.826999999999998</v>
      </c>
      <c r="AQ70" s="64">
        <f t="shared" si="348"/>
        <v>1883.0170000000001</v>
      </c>
      <c r="AR70" s="31"/>
      <c r="AS70" s="63">
        <f t="shared" ref="AS70:AT70" si="349">SUM(AS58:AS69)</f>
        <v>66.58</v>
      </c>
      <c r="AT70" s="64">
        <f t="shared" si="349"/>
        <v>1711.106</v>
      </c>
      <c r="AU70" s="31"/>
      <c r="AV70" s="63">
        <f t="shared" ref="AV70:AW70" si="350">SUM(AV58:AV69)</f>
        <v>0</v>
      </c>
      <c r="AW70" s="64">
        <f t="shared" si="350"/>
        <v>0</v>
      </c>
      <c r="AX70" s="31"/>
      <c r="AY70" s="63">
        <f t="shared" ref="AY70:AZ70" si="351">SUM(AY58:AY69)</f>
        <v>94.64</v>
      </c>
      <c r="AZ70" s="64">
        <f t="shared" si="351"/>
        <v>1928.5720000000001</v>
      </c>
      <c r="BA70" s="31"/>
      <c r="BB70" s="63">
        <f t="shared" ref="BB70:BC70" si="352">SUM(BB58:BB69)</f>
        <v>94.64</v>
      </c>
      <c r="BC70" s="64">
        <f t="shared" si="352"/>
        <v>1928.5720000000001</v>
      </c>
      <c r="BD70" s="31"/>
      <c r="BE70" s="63">
        <f t="shared" ref="BE70:BF70" si="353">SUM(BE58:BE69)</f>
        <v>52.173118237393886</v>
      </c>
      <c r="BF70" s="64">
        <f t="shared" si="353"/>
        <v>1249.895</v>
      </c>
      <c r="BG70" s="31"/>
      <c r="BH70" s="63">
        <f t="shared" ref="BH70:BI70" si="354">SUM(BH58:BH69)</f>
        <v>0</v>
      </c>
      <c r="BI70" s="64">
        <f t="shared" si="354"/>
        <v>0</v>
      </c>
      <c r="BJ70" s="31"/>
      <c r="BK70" s="63">
        <f t="shared" ref="BK70:BL70" si="355">SUM(BK58:BK69)</f>
        <v>0</v>
      </c>
      <c r="BL70" s="64">
        <f t="shared" si="355"/>
        <v>0</v>
      </c>
      <c r="BM70" s="31"/>
      <c r="BN70" s="63">
        <f t="shared" ref="BN70:BO70" si="356">SUM(BN58:BN69)</f>
        <v>0</v>
      </c>
      <c r="BO70" s="64">
        <f t="shared" si="356"/>
        <v>0</v>
      </c>
      <c r="BP70" s="31"/>
      <c r="BQ70" s="63">
        <f t="shared" ref="BQ70:BR70" si="357">SUM(BQ58:BQ69)</f>
        <v>0</v>
      </c>
      <c r="BR70" s="64">
        <f t="shared" si="357"/>
        <v>0</v>
      </c>
      <c r="BS70" s="31"/>
      <c r="BT70" s="63">
        <f t="shared" ref="BT70:BU70" si="358">SUM(BT58:BT69)</f>
        <v>0</v>
      </c>
      <c r="BU70" s="64">
        <f t="shared" si="358"/>
        <v>0</v>
      </c>
      <c r="BV70" s="31"/>
      <c r="BW70" s="63">
        <f t="shared" ref="BW70:BX70" si="359">SUM(BW58:BW69)</f>
        <v>0</v>
      </c>
      <c r="BX70" s="64">
        <f t="shared" si="359"/>
        <v>0</v>
      </c>
      <c r="BY70" s="31"/>
      <c r="BZ70" s="63">
        <f t="shared" ref="BZ70:CA70" si="360">SUM(BZ58:BZ69)</f>
        <v>0</v>
      </c>
      <c r="CA70" s="64">
        <f t="shared" si="360"/>
        <v>0</v>
      </c>
      <c r="CB70" s="31"/>
      <c r="CC70" s="63">
        <f t="shared" ref="CC70:CD70" si="361">SUM(CC58:CC69)</f>
        <v>0.26777000000000001</v>
      </c>
      <c r="CD70" s="64">
        <f t="shared" si="361"/>
        <v>5.2169999999999996</v>
      </c>
      <c r="CE70" s="31"/>
      <c r="CF70" s="63">
        <f t="shared" ref="CF70:CG70" si="362">SUM(CF58:CF69)</f>
        <v>0</v>
      </c>
      <c r="CG70" s="64">
        <f t="shared" si="362"/>
        <v>0</v>
      </c>
      <c r="CH70" s="31"/>
      <c r="CI70" s="63">
        <f t="shared" ref="CI70:CJ70" si="363">SUM(CI58:CI69)</f>
        <v>9.2999999999999999E-2</v>
      </c>
      <c r="CJ70" s="64">
        <f t="shared" si="363"/>
        <v>0.06</v>
      </c>
      <c r="CK70" s="31"/>
      <c r="CL70" s="63">
        <f t="shared" ref="CL70:CM70" si="364">SUM(CL58:CL69)</f>
        <v>0</v>
      </c>
      <c r="CM70" s="64">
        <f t="shared" si="364"/>
        <v>0</v>
      </c>
      <c r="CN70" s="31"/>
      <c r="CO70" s="63">
        <f t="shared" ref="CO70:CP70" si="365">SUM(CO58:CO69)</f>
        <v>0</v>
      </c>
      <c r="CP70" s="64">
        <f t="shared" si="365"/>
        <v>0</v>
      </c>
      <c r="CQ70" s="31"/>
      <c r="CR70" s="63">
        <f t="shared" ref="CR70:CS70" si="366">SUM(CR58:CR69)</f>
        <v>0.08</v>
      </c>
      <c r="CS70" s="64">
        <f t="shared" si="366"/>
        <v>6.718</v>
      </c>
      <c r="CT70" s="31"/>
      <c r="CU70" s="63">
        <f t="shared" ref="CU70:CV70" si="367">SUM(CU58:CU69)</f>
        <v>2.1999999999999997E-3</v>
      </c>
      <c r="CV70" s="64">
        <f t="shared" si="367"/>
        <v>0.03</v>
      </c>
      <c r="CW70" s="31"/>
      <c r="CX70" s="63">
        <f t="shared" ref="CX70:CY70" si="368">SUM(CX58:CX69)</f>
        <v>0</v>
      </c>
      <c r="CY70" s="64">
        <f t="shared" si="368"/>
        <v>0</v>
      </c>
      <c r="CZ70" s="31"/>
      <c r="DA70" s="63">
        <f t="shared" ref="DA70:DB70" si="369">SUM(DA58:DA69)</f>
        <v>5.0000000000000001E-3</v>
      </c>
      <c r="DB70" s="64">
        <f t="shared" si="369"/>
        <v>0.06</v>
      </c>
      <c r="DC70" s="31"/>
      <c r="DD70" s="63">
        <f t="shared" ref="DD70:DE70" si="370">SUM(DD58:DD69)</f>
        <v>0</v>
      </c>
      <c r="DE70" s="64">
        <f t="shared" si="370"/>
        <v>0</v>
      </c>
      <c r="DF70" s="31"/>
      <c r="DG70" s="63">
        <f t="shared" ref="DG70:DH70" si="371">SUM(DG58:DG69)</f>
        <v>0.2</v>
      </c>
      <c r="DH70" s="64">
        <f t="shared" si="371"/>
        <v>1.2</v>
      </c>
      <c r="DI70" s="31"/>
      <c r="DJ70" s="63">
        <f t="shared" ref="DJ70:DK70" si="372">SUM(DJ58:DJ69)</f>
        <v>0.36999999999999994</v>
      </c>
      <c r="DK70" s="64">
        <f t="shared" si="372"/>
        <v>2.56</v>
      </c>
      <c r="DL70" s="31"/>
      <c r="DM70" s="63">
        <f t="shared" ref="DM70:DN70" si="373">SUM(DM58:DM69)</f>
        <v>0</v>
      </c>
      <c r="DN70" s="64">
        <f t="shared" si="373"/>
        <v>0</v>
      </c>
      <c r="DO70" s="31"/>
      <c r="DP70" s="63">
        <f t="shared" ref="DP70:DQ70" si="374">SUM(DP58:DP69)</f>
        <v>62.747341490015941</v>
      </c>
      <c r="DQ70" s="64">
        <f t="shared" si="374"/>
        <v>898.50300000000004</v>
      </c>
      <c r="DR70" s="31"/>
      <c r="DS70" s="63">
        <f t="shared" ref="DS70:DT70" si="375">SUM(DS58:DS69)</f>
        <v>564.30593036456946</v>
      </c>
      <c r="DT70" s="64">
        <f t="shared" si="375"/>
        <v>10842.808000000001</v>
      </c>
      <c r="DU70" s="31"/>
      <c r="DV70" s="36">
        <f t="shared" si="333"/>
        <v>963.09156468749927</v>
      </c>
      <c r="DW70" s="56">
        <f t="shared" si="334"/>
        <v>19490.097000000005</v>
      </c>
    </row>
    <row r="71" spans="1:127" ht="15" customHeight="1" x14ac:dyDescent="0.3">
      <c r="A71" s="58">
        <v>2022</v>
      </c>
      <c r="B71" s="59" t="s">
        <v>2</v>
      </c>
      <c r="C71" s="6">
        <v>0</v>
      </c>
      <c r="D71" s="5">
        <v>0</v>
      </c>
      <c r="E71" s="8">
        <f>IF(C71=0,0,D71/C71*1000)</f>
        <v>0</v>
      </c>
      <c r="F71" s="6">
        <v>0</v>
      </c>
      <c r="G71" s="5">
        <v>0</v>
      </c>
      <c r="H71" s="8">
        <f t="shared" ref="H71:H82" si="376">IF(F71=0,0,G71/F71*1000)</f>
        <v>0</v>
      </c>
      <c r="I71" s="6">
        <v>0</v>
      </c>
      <c r="J71" s="5">
        <v>0</v>
      </c>
      <c r="K71" s="8">
        <f t="shared" ref="K71:K82" si="377">IF(I71=0,0,J71/I71*1000)</f>
        <v>0</v>
      </c>
      <c r="L71" s="6">
        <v>0</v>
      </c>
      <c r="M71" s="5">
        <v>0</v>
      </c>
      <c r="N71" s="8">
        <f t="shared" ref="N71:N82" si="378">IF(L71=0,0,M71/L71*1000)</f>
        <v>0</v>
      </c>
      <c r="O71" s="6">
        <v>0</v>
      </c>
      <c r="P71" s="5">
        <v>0</v>
      </c>
      <c r="Q71" s="8">
        <f t="shared" ref="Q71:Q82" si="379">IF(O71=0,0,P71/O71*1000)</f>
        <v>0</v>
      </c>
      <c r="R71" s="71">
        <v>4.079E-2</v>
      </c>
      <c r="S71" s="5">
        <v>2.831</v>
      </c>
      <c r="T71" s="8">
        <f t="shared" ref="T71:T82" si="380">IF(R71=0,0,S71/R71*1000)</f>
        <v>69404.26575140965</v>
      </c>
      <c r="U71" s="6">
        <v>0</v>
      </c>
      <c r="V71" s="5">
        <v>0</v>
      </c>
      <c r="W71" s="8">
        <f t="shared" ref="W71:W82" si="381">IF(U71=0,0,V71/U71*1000)</f>
        <v>0</v>
      </c>
      <c r="X71" s="6">
        <v>0</v>
      </c>
      <c r="Y71" s="5">
        <v>0</v>
      </c>
      <c r="Z71" s="8">
        <f t="shared" ref="Z71:Z82" si="382">IF(X71=0,0,Y71/X71*1000)</f>
        <v>0</v>
      </c>
      <c r="AA71" s="6">
        <v>0</v>
      </c>
      <c r="AB71" s="5">
        <v>0</v>
      </c>
      <c r="AC71" s="8">
        <f t="shared" ref="AC71:AC82" si="383">IF(AA71=0,0,AB71/AA71*1000)</f>
        <v>0</v>
      </c>
      <c r="AD71" s="6">
        <v>0</v>
      </c>
      <c r="AE71" s="5">
        <v>0</v>
      </c>
      <c r="AF71" s="8">
        <f t="shared" ref="AF71:AF82" si="384">IF(AD71=0,0,AE71/AD71*1000)</f>
        <v>0</v>
      </c>
      <c r="AG71" s="6">
        <v>0</v>
      </c>
      <c r="AH71" s="5">
        <v>0</v>
      </c>
      <c r="AI71" s="8">
        <f t="shared" ref="AI71:AI82" si="385">IF(AG71=0,0,AH71/AG71*1000)</f>
        <v>0</v>
      </c>
      <c r="AJ71" s="6">
        <v>0</v>
      </c>
      <c r="AK71" s="5">
        <v>0</v>
      </c>
      <c r="AL71" s="8">
        <f t="shared" ref="AL71:AL82" si="386">IF(AJ71=0,0,AK71/AJ71*1000)</f>
        <v>0</v>
      </c>
      <c r="AM71" s="6">
        <v>0</v>
      </c>
      <c r="AN71" s="5">
        <v>0</v>
      </c>
      <c r="AO71" s="8">
        <f t="shared" ref="AO71:AO82" si="387">IF(AM71=0,0,AN71/AM71*1000)</f>
        <v>0</v>
      </c>
      <c r="AP71" s="71">
        <v>5.1550000000000002</v>
      </c>
      <c r="AQ71" s="5">
        <v>356.04500000000002</v>
      </c>
      <c r="AR71" s="8">
        <f t="shared" ref="AR71:AR82" si="388">IF(AP71=0,0,AQ71/AP71*1000)</f>
        <v>69067.895247332679</v>
      </c>
      <c r="AS71" s="6">
        <v>0</v>
      </c>
      <c r="AT71" s="5">
        <v>0</v>
      </c>
      <c r="AU71" s="8">
        <f t="shared" ref="AU71:AU82" si="389">IF(AS71=0,0,AT71/AS71*1000)</f>
        <v>0</v>
      </c>
      <c r="AV71" s="6">
        <v>0</v>
      </c>
      <c r="AW71" s="5">
        <v>0</v>
      </c>
      <c r="AX71" s="8">
        <f t="shared" ref="AX71:AX82" si="390">IF(AV71=0,0,AW71/AV71*1000)</f>
        <v>0</v>
      </c>
      <c r="AY71" s="6">
        <v>0</v>
      </c>
      <c r="AZ71" s="5">
        <v>0</v>
      </c>
      <c r="BA71" s="8">
        <f t="shared" ref="BA71:BA82" si="391">IF(AY71=0,0,AZ71/AY71*1000)</f>
        <v>0</v>
      </c>
      <c r="BB71" s="6">
        <v>0</v>
      </c>
      <c r="BC71" s="5">
        <v>0</v>
      </c>
      <c r="BD71" s="8">
        <f t="shared" ref="BD71:BD82" si="392">IF(BB71=0,0,BC71/BB71*1000)</f>
        <v>0</v>
      </c>
      <c r="BE71" s="71">
        <v>1.53674</v>
      </c>
      <c r="BF71" s="5">
        <v>59.444000000000003</v>
      </c>
      <c r="BG71" s="8">
        <f t="shared" ref="BG71:BG82" si="393">IF(BE71=0,0,BF71/BE71*1000)</f>
        <v>38681.885029347839</v>
      </c>
      <c r="BH71" s="6">
        <v>0</v>
      </c>
      <c r="BI71" s="5">
        <v>0</v>
      </c>
      <c r="BJ71" s="8">
        <f t="shared" ref="BJ71:BJ82" si="394">IF(BH71=0,0,BI71/BH71*1000)</f>
        <v>0</v>
      </c>
      <c r="BK71" s="6">
        <v>0</v>
      </c>
      <c r="BL71" s="5">
        <v>0</v>
      </c>
      <c r="BM71" s="8">
        <f t="shared" ref="BM71:BM82" si="395">IF(BK71=0,0,BL71/BK71*1000)</f>
        <v>0</v>
      </c>
      <c r="BN71" s="6">
        <v>0</v>
      </c>
      <c r="BO71" s="5">
        <v>0</v>
      </c>
      <c r="BP71" s="8">
        <f t="shared" ref="BP71:BP82" si="396">IF(BN71=0,0,BO71/BN71*1000)</f>
        <v>0</v>
      </c>
      <c r="BQ71" s="6">
        <v>0</v>
      </c>
      <c r="BR71" s="5">
        <v>0</v>
      </c>
      <c r="BS71" s="8">
        <f t="shared" ref="BS71:BS82" si="397">IF(BQ71=0,0,BR71/BQ71*1000)</f>
        <v>0</v>
      </c>
      <c r="BT71" s="6">
        <v>0</v>
      </c>
      <c r="BU71" s="5">
        <v>0</v>
      </c>
      <c r="BV71" s="8">
        <f t="shared" ref="BV71:BV82" si="398">IF(BT71=0,0,BU71/BT71*1000)</f>
        <v>0</v>
      </c>
      <c r="BW71" s="6">
        <v>0</v>
      </c>
      <c r="BX71" s="5">
        <v>0</v>
      </c>
      <c r="BY71" s="8">
        <f t="shared" ref="BY71:BY82" si="399">IF(BW71=0,0,BX71/BW71*1000)</f>
        <v>0</v>
      </c>
      <c r="BZ71" s="6">
        <v>0</v>
      </c>
      <c r="CA71" s="5">
        <v>0</v>
      </c>
      <c r="CB71" s="8">
        <f t="shared" ref="CB71:CB82" si="400">IF(BZ71=0,0,CA71/BZ71*1000)</f>
        <v>0</v>
      </c>
      <c r="CC71" s="6">
        <v>0</v>
      </c>
      <c r="CD71" s="5">
        <v>0</v>
      </c>
      <c r="CE71" s="8">
        <f t="shared" ref="CE71:CE82" si="401">IF(CC71=0,0,CD71/CC71*1000)</f>
        <v>0</v>
      </c>
      <c r="CF71" s="6">
        <v>0</v>
      </c>
      <c r="CG71" s="5">
        <v>0</v>
      </c>
      <c r="CH71" s="8">
        <f t="shared" ref="CH71:CH82" si="402">IF(CF71=0,0,CG71/CF71*1000)</f>
        <v>0</v>
      </c>
      <c r="CI71" s="6">
        <v>0</v>
      </c>
      <c r="CJ71" s="5">
        <v>0</v>
      </c>
      <c r="CK71" s="8">
        <f t="shared" ref="CK71:CK82" si="403">IF(CI71=0,0,CJ71/CI71*1000)</f>
        <v>0</v>
      </c>
      <c r="CL71" s="71">
        <v>1E-3</v>
      </c>
      <c r="CM71" s="5">
        <v>0.01</v>
      </c>
      <c r="CN71" s="8">
        <f t="shared" ref="CN71:CN82" si="404">IF(CL71=0,0,CM71/CL71*1000)</f>
        <v>10000</v>
      </c>
      <c r="CO71" s="6">
        <v>0</v>
      </c>
      <c r="CP71" s="5">
        <v>0</v>
      </c>
      <c r="CQ71" s="8">
        <f t="shared" ref="CQ71:CQ82" si="405">IF(CO71=0,0,CP71/CO71*1000)</f>
        <v>0</v>
      </c>
      <c r="CR71" s="6">
        <v>0</v>
      </c>
      <c r="CS71" s="5">
        <v>0</v>
      </c>
      <c r="CT71" s="8">
        <f t="shared" ref="CT71:CT82" si="406">IF(CR71=0,0,CS71/CR71*1000)</f>
        <v>0</v>
      </c>
      <c r="CU71" s="6">
        <v>0</v>
      </c>
      <c r="CV71" s="5">
        <v>0</v>
      </c>
      <c r="CW71" s="8">
        <f t="shared" ref="CW71:CW82" si="407">IF(CU71=0,0,CV71/CU71*1000)</f>
        <v>0</v>
      </c>
      <c r="CX71" s="6">
        <v>0</v>
      </c>
      <c r="CY71" s="5">
        <v>0</v>
      </c>
      <c r="CZ71" s="8">
        <f t="shared" ref="CZ71:CZ82" si="408">IF(CX71=0,0,CY71/CX71*1000)</f>
        <v>0</v>
      </c>
      <c r="DA71" s="6">
        <v>0</v>
      </c>
      <c r="DB71" s="5">
        <v>0</v>
      </c>
      <c r="DC71" s="8">
        <f t="shared" ref="DC71:DC82" si="409">IF(DA71=0,0,DB71/DA71*1000)</f>
        <v>0</v>
      </c>
      <c r="DD71" s="6">
        <v>0</v>
      </c>
      <c r="DE71" s="5">
        <v>0</v>
      </c>
      <c r="DF71" s="8">
        <f t="shared" ref="DF71:DF82" si="410">IF(DD71=0,0,DE71/DD71*1000)</f>
        <v>0</v>
      </c>
      <c r="DG71" s="6">
        <v>0</v>
      </c>
      <c r="DH71" s="5">
        <v>0</v>
      </c>
      <c r="DI71" s="8">
        <f t="shared" ref="DI71:DI82" si="411">IF(DG71=0,0,DH71/DG71*1000)</f>
        <v>0</v>
      </c>
      <c r="DJ71" s="6">
        <v>0</v>
      </c>
      <c r="DK71" s="5">
        <v>0</v>
      </c>
      <c r="DL71" s="8">
        <f t="shared" ref="DL71:DL82" si="412">IF(DJ71=0,0,DK71/DJ71*1000)</f>
        <v>0</v>
      </c>
      <c r="DM71" s="6">
        <v>0</v>
      </c>
      <c r="DN71" s="5">
        <v>0</v>
      </c>
      <c r="DO71" s="8">
        <f t="shared" ref="DO71:DO82" si="413">IF(DM71=0,0,DN71/DM71*1000)</f>
        <v>0</v>
      </c>
      <c r="DP71" s="6">
        <v>0</v>
      </c>
      <c r="DQ71" s="5">
        <v>0</v>
      </c>
      <c r="DR71" s="8">
        <f t="shared" ref="DR71:DR82" si="414">IF(DP71=0,0,DQ71/DP71*1000)</f>
        <v>0</v>
      </c>
      <c r="DS71" s="71">
        <v>0.67500000000000004</v>
      </c>
      <c r="DT71" s="5">
        <v>18.943999999999999</v>
      </c>
      <c r="DU71" s="8">
        <f t="shared" ref="DU71:DU82" si="415">IF(DS71=0,0,DT71/DS71*1000)</f>
        <v>28065.185185185182</v>
      </c>
      <c r="DV71" s="9">
        <f>SUMIF($C$5:$DU$5,"Ton",C71:DU71)</f>
        <v>7.4085300000000007</v>
      </c>
      <c r="DW71" s="8">
        <f>SUMIF($C$5:$DU$5,"F*",C71:DU71)</f>
        <v>437.27400000000006</v>
      </c>
    </row>
    <row r="72" spans="1:127" ht="15" customHeight="1" x14ac:dyDescent="0.3">
      <c r="A72" s="58">
        <v>2022</v>
      </c>
      <c r="B72" s="59" t="s">
        <v>3</v>
      </c>
      <c r="C72" s="6">
        <v>0</v>
      </c>
      <c r="D72" s="5">
        <v>0</v>
      </c>
      <c r="E72" s="8">
        <f t="shared" ref="E72:E73" si="416">IF(C72=0,0,D72/C72*1000)</f>
        <v>0</v>
      </c>
      <c r="F72" s="6">
        <v>0</v>
      </c>
      <c r="G72" s="5">
        <v>0</v>
      </c>
      <c r="H72" s="8">
        <f t="shared" si="376"/>
        <v>0</v>
      </c>
      <c r="I72" s="6">
        <v>0</v>
      </c>
      <c r="J72" s="5">
        <v>0</v>
      </c>
      <c r="K72" s="8">
        <f t="shared" si="377"/>
        <v>0</v>
      </c>
      <c r="L72" s="6">
        <v>0</v>
      </c>
      <c r="M72" s="5">
        <v>0</v>
      </c>
      <c r="N72" s="8">
        <f t="shared" si="378"/>
        <v>0</v>
      </c>
      <c r="O72" s="6">
        <v>0</v>
      </c>
      <c r="P72" s="5">
        <v>0</v>
      </c>
      <c r="Q72" s="8">
        <f t="shared" si="379"/>
        <v>0</v>
      </c>
      <c r="R72" s="71">
        <v>2.104E-2</v>
      </c>
      <c r="S72" s="5">
        <v>1.639</v>
      </c>
      <c r="T72" s="8">
        <f t="shared" si="380"/>
        <v>77899.239543726246</v>
      </c>
      <c r="U72" s="6">
        <v>0</v>
      </c>
      <c r="V72" s="5">
        <v>0</v>
      </c>
      <c r="W72" s="8">
        <f t="shared" si="381"/>
        <v>0</v>
      </c>
      <c r="X72" s="6">
        <v>0</v>
      </c>
      <c r="Y72" s="5">
        <v>0</v>
      </c>
      <c r="Z72" s="8">
        <f t="shared" si="382"/>
        <v>0</v>
      </c>
      <c r="AA72" s="6">
        <v>0</v>
      </c>
      <c r="AB72" s="5">
        <v>0</v>
      </c>
      <c r="AC72" s="8">
        <f t="shared" si="383"/>
        <v>0</v>
      </c>
      <c r="AD72" s="6">
        <v>0</v>
      </c>
      <c r="AE72" s="5">
        <v>0</v>
      </c>
      <c r="AF72" s="8">
        <f t="shared" si="384"/>
        <v>0</v>
      </c>
      <c r="AG72" s="6">
        <v>0</v>
      </c>
      <c r="AH72" s="5">
        <v>0</v>
      </c>
      <c r="AI72" s="8">
        <f t="shared" si="385"/>
        <v>0</v>
      </c>
      <c r="AJ72" s="6">
        <v>0</v>
      </c>
      <c r="AK72" s="5">
        <v>0</v>
      </c>
      <c r="AL72" s="8">
        <f t="shared" si="386"/>
        <v>0</v>
      </c>
      <c r="AM72" s="6">
        <v>0</v>
      </c>
      <c r="AN72" s="5">
        <v>0</v>
      </c>
      <c r="AO72" s="8">
        <f t="shared" si="387"/>
        <v>0</v>
      </c>
      <c r="AP72" s="71">
        <v>0.5</v>
      </c>
      <c r="AQ72" s="5">
        <v>5.24</v>
      </c>
      <c r="AR72" s="8">
        <f t="shared" si="388"/>
        <v>10480</v>
      </c>
      <c r="AS72" s="6">
        <v>0</v>
      </c>
      <c r="AT72" s="5">
        <v>0</v>
      </c>
      <c r="AU72" s="8">
        <f t="shared" si="389"/>
        <v>0</v>
      </c>
      <c r="AV72" s="6">
        <v>0</v>
      </c>
      <c r="AW72" s="5">
        <v>0</v>
      </c>
      <c r="AX72" s="8">
        <f t="shared" si="390"/>
        <v>0</v>
      </c>
      <c r="AY72" s="6">
        <v>0</v>
      </c>
      <c r="AZ72" s="5">
        <v>0</v>
      </c>
      <c r="BA72" s="8">
        <f t="shared" si="391"/>
        <v>0</v>
      </c>
      <c r="BB72" s="71">
        <v>0.12</v>
      </c>
      <c r="BC72" s="5">
        <v>2.79</v>
      </c>
      <c r="BD72" s="8">
        <f t="shared" si="392"/>
        <v>23250</v>
      </c>
      <c r="BE72" s="71">
        <v>1.3053900000000001</v>
      </c>
      <c r="BF72" s="5">
        <v>52.003</v>
      </c>
      <c r="BG72" s="8">
        <f t="shared" si="393"/>
        <v>39837.136794367965</v>
      </c>
      <c r="BH72" s="6">
        <v>0</v>
      </c>
      <c r="BI72" s="5">
        <v>0</v>
      </c>
      <c r="BJ72" s="8">
        <f t="shared" si="394"/>
        <v>0</v>
      </c>
      <c r="BK72" s="6">
        <v>0</v>
      </c>
      <c r="BL72" s="5">
        <v>0</v>
      </c>
      <c r="BM72" s="8">
        <f t="shared" si="395"/>
        <v>0</v>
      </c>
      <c r="BN72" s="6">
        <v>0</v>
      </c>
      <c r="BO72" s="5">
        <v>0</v>
      </c>
      <c r="BP72" s="8">
        <f t="shared" si="396"/>
        <v>0</v>
      </c>
      <c r="BQ72" s="71">
        <v>2E-3</v>
      </c>
      <c r="BR72" s="5">
        <v>0.01</v>
      </c>
      <c r="BS72" s="8">
        <f t="shared" si="397"/>
        <v>5000</v>
      </c>
      <c r="BT72" s="6">
        <v>0</v>
      </c>
      <c r="BU72" s="5">
        <v>0</v>
      </c>
      <c r="BV72" s="8">
        <f t="shared" si="398"/>
        <v>0</v>
      </c>
      <c r="BW72" s="6">
        <v>0</v>
      </c>
      <c r="BX72" s="5">
        <v>0</v>
      </c>
      <c r="BY72" s="8">
        <f t="shared" si="399"/>
        <v>0</v>
      </c>
      <c r="BZ72" s="6">
        <v>0</v>
      </c>
      <c r="CA72" s="5">
        <v>0</v>
      </c>
      <c r="CB72" s="8">
        <f t="shared" si="400"/>
        <v>0</v>
      </c>
      <c r="CC72" s="6">
        <v>0</v>
      </c>
      <c r="CD72" s="5">
        <v>0</v>
      </c>
      <c r="CE72" s="8">
        <f t="shared" si="401"/>
        <v>0</v>
      </c>
      <c r="CF72" s="6">
        <v>0</v>
      </c>
      <c r="CG72" s="5">
        <v>0</v>
      </c>
      <c r="CH72" s="8">
        <f t="shared" si="402"/>
        <v>0</v>
      </c>
      <c r="CI72" s="6">
        <v>0</v>
      </c>
      <c r="CJ72" s="5">
        <v>0</v>
      </c>
      <c r="CK72" s="8">
        <f t="shared" si="403"/>
        <v>0</v>
      </c>
      <c r="CL72" s="6">
        <v>0</v>
      </c>
      <c r="CM72" s="5">
        <v>0</v>
      </c>
      <c r="CN72" s="8">
        <f t="shared" si="404"/>
        <v>0</v>
      </c>
      <c r="CO72" s="71">
        <v>15.2</v>
      </c>
      <c r="CP72" s="5">
        <v>25.638000000000002</v>
      </c>
      <c r="CQ72" s="8">
        <f t="shared" si="405"/>
        <v>1686.7105263157898</v>
      </c>
      <c r="CR72" s="6">
        <v>0</v>
      </c>
      <c r="CS72" s="5">
        <v>0</v>
      </c>
      <c r="CT72" s="8">
        <f t="shared" si="406"/>
        <v>0</v>
      </c>
      <c r="CU72" s="6">
        <v>0</v>
      </c>
      <c r="CV72" s="5">
        <v>0</v>
      </c>
      <c r="CW72" s="8">
        <f t="shared" si="407"/>
        <v>0</v>
      </c>
      <c r="CX72" s="6">
        <v>0</v>
      </c>
      <c r="CY72" s="5">
        <v>0</v>
      </c>
      <c r="CZ72" s="8">
        <f t="shared" si="408"/>
        <v>0</v>
      </c>
      <c r="DA72" s="6">
        <v>0</v>
      </c>
      <c r="DB72" s="5">
        <v>0</v>
      </c>
      <c r="DC72" s="8">
        <f t="shared" si="409"/>
        <v>0</v>
      </c>
      <c r="DD72" s="6">
        <v>0</v>
      </c>
      <c r="DE72" s="5">
        <v>0</v>
      </c>
      <c r="DF72" s="8">
        <f t="shared" si="410"/>
        <v>0</v>
      </c>
      <c r="DG72" s="6">
        <v>0</v>
      </c>
      <c r="DH72" s="5">
        <v>0</v>
      </c>
      <c r="DI72" s="8">
        <f t="shared" si="411"/>
        <v>0</v>
      </c>
      <c r="DJ72" s="6">
        <v>0</v>
      </c>
      <c r="DK72" s="5">
        <v>0</v>
      </c>
      <c r="DL72" s="8">
        <f t="shared" si="412"/>
        <v>0</v>
      </c>
      <c r="DM72" s="6">
        <v>0</v>
      </c>
      <c r="DN72" s="5">
        <v>0</v>
      </c>
      <c r="DO72" s="8">
        <f t="shared" si="413"/>
        <v>0</v>
      </c>
      <c r="DP72" s="71">
        <v>0.02</v>
      </c>
      <c r="DQ72" s="5">
        <v>0.55800000000000005</v>
      </c>
      <c r="DR72" s="8">
        <f t="shared" si="414"/>
        <v>27900.000000000004</v>
      </c>
      <c r="DS72" s="71">
        <v>1.7330000000000001</v>
      </c>
      <c r="DT72" s="5">
        <v>48.161999999999999</v>
      </c>
      <c r="DU72" s="8">
        <f t="shared" si="415"/>
        <v>27791.113675706863</v>
      </c>
      <c r="DV72" s="9">
        <f t="shared" ref="DV72:DV83" si="417">SUMIF($C$5:$DU$5,"Ton",C72:DU72)</f>
        <v>18.901429999999998</v>
      </c>
      <c r="DW72" s="8">
        <f t="shared" ref="DW72:DW83" si="418">SUMIF($C$5:$DU$5,"F*",C72:DU72)</f>
        <v>136.04</v>
      </c>
    </row>
    <row r="73" spans="1:127" ht="15" customHeight="1" x14ac:dyDescent="0.3">
      <c r="A73" s="58">
        <v>2022</v>
      </c>
      <c r="B73" s="59" t="s">
        <v>4</v>
      </c>
      <c r="C73" s="6">
        <v>0</v>
      </c>
      <c r="D73" s="5">
        <v>0</v>
      </c>
      <c r="E73" s="8">
        <f t="shared" si="416"/>
        <v>0</v>
      </c>
      <c r="F73" s="6">
        <v>0</v>
      </c>
      <c r="G73" s="5">
        <v>0</v>
      </c>
      <c r="H73" s="8">
        <f t="shared" si="376"/>
        <v>0</v>
      </c>
      <c r="I73" s="6">
        <v>0</v>
      </c>
      <c r="J73" s="5">
        <v>0</v>
      </c>
      <c r="K73" s="8">
        <f t="shared" si="377"/>
        <v>0</v>
      </c>
      <c r="L73" s="6">
        <v>0</v>
      </c>
      <c r="M73" s="5">
        <v>0</v>
      </c>
      <c r="N73" s="8">
        <f t="shared" si="378"/>
        <v>0</v>
      </c>
      <c r="O73" s="6">
        <v>0</v>
      </c>
      <c r="P73" s="5">
        <v>0</v>
      </c>
      <c r="Q73" s="8">
        <f t="shared" si="379"/>
        <v>0</v>
      </c>
      <c r="R73" s="71">
        <v>7.5079999999999994E-2</v>
      </c>
      <c r="S73" s="5">
        <v>4.8390000000000004</v>
      </c>
      <c r="T73" s="8">
        <f t="shared" si="380"/>
        <v>64451.251997868952</v>
      </c>
      <c r="U73" s="6">
        <v>0</v>
      </c>
      <c r="V73" s="5">
        <v>0</v>
      </c>
      <c r="W73" s="8">
        <f t="shared" si="381"/>
        <v>0</v>
      </c>
      <c r="X73" s="6">
        <v>0</v>
      </c>
      <c r="Y73" s="5">
        <v>0</v>
      </c>
      <c r="Z73" s="8">
        <f t="shared" si="382"/>
        <v>0</v>
      </c>
      <c r="AA73" s="6">
        <v>0</v>
      </c>
      <c r="AB73" s="5">
        <v>0</v>
      </c>
      <c r="AC73" s="8">
        <f t="shared" si="383"/>
        <v>0</v>
      </c>
      <c r="AD73" s="6">
        <v>0</v>
      </c>
      <c r="AE73" s="5">
        <v>0</v>
      </c>
      <c r="AF73" s="8">
        <f t="shared" si="384"/>
        <v>0</v>
      </c>
      <c r="AG73" s="6">
        <v>0</v>
      </c>
      <c r="AH73" s="5">
        <v>0</v>
      </c>
      <c r="AI73" s="8">
        <f t="shared" si="385"/>
        <v>0</v>
      </c>
      <c r="AJ73" s="6">
        <v>0</v>
      </c>
      <c r="AK73" s="5">
        <v>0</v>
      </c>
      <c r="AL73" s="8">
        <f t="shared" si="386"/>
        <v>0</v>
      </c>
      <c r="AM73" s="6">
        <v>0</v>
      </c>
      <c r="AN73" s="5">
        <v>0</v>
      </c>
      <c r="AO73" s="8">
        <f t="shared" si="387"/>
        <v>0</v>
      </c>
      <c r="AP73" s="71">
        <v>0.7</v>
      </c>
      <c r="AQ73" s="5">
        <v>8</v>
      </c>
      <c r="AR73" s="8">
        <f t="shared" si="388"/>
        <v>11428.571428571429</v>
      </c>
      <c r="AS73" s="6">
        <v>0</v>
      </c>
      <c r="AT73" s="5">
        <v>0</v>
      </c>
      <c r="AU73" s="8">
        <f t="shared" si="389"/>
        <v>0</v>
      </c>
      <c r="AV73" s="6">
        <v>0</v>
      </c>
      <c r="AW73" s="5">
        <v>0</v>
      </c>
      <c r="AX73" s="8">
        <f t="shared" si="390"/>
        <v>0</v>
      </c>
      <c r="AY73" s="6">
        <v>0</v>
      </c>
      <c r="AZ73" s="5">
        <v>0</v>
      </c>
      <c r="BA73" s="8">
        <f t="shared" si="391"/>
        <v>0</v>
      </c>
      <c r="BB73" s="6">
        <v>0</v>
      </c>
      <c r="BC73" s="5">
        <v>0</v>
      </c>
      <c r="BD73" s="8">
        <f t="shared" si="392"/>
        <v>0</v>
      </c>
      <c r="BE73" s="71">
        <v>33.115679999999998</v>
      </c>
      <c r="BF73" s="5">
        <v>1062.511</v>
      </c>
      <c r="BG73" s="8">
        <f t="shared" si="393"/>
        <v>32084.831113236993</v>
      </c>
      <c r="BH73" s="6">
        <v>0</v>
      </c>
      <c r="BI73" s="5">
        <v>0</v>
      </c>
      <c r="BJ73" s="8">
        <f t="shared" si="394"/>
        <v>0</v>
      </c>
      <c r="BK73" s="6">
        <v>0</v>
      </c>
      <c r="BL73" s="5">
        <v>0</v>
      </c>
      <c r="BM73" s="8">
        <f t="shared" si="395"/>
        <v>0</v>
      </c>
      <c r="BN73" s="6">
        <v>0</v>
      </c>
      <c r="BO73" s="5">
        <v>0</v>
      </c>
      <c r="BP73" s="8">
        <f t="shared" si="396"/>
        <v>0</v>
      </c>
      <c r="BQ73" s="6">
        <v>0</v>
      </c>
      <c r="BR73" s="5">
        <v>0</v>
      </c>
      <c r="BS73" s="8">
        <f t="shared" si="397"/>
        <v>0</v>
      </c>
      <c r="BT73" s="6">
        <v>0</v>
      </c>
      <c r="BU73" s="5">
        <v>0</v>
      </c>
      <c r="BV73" s="8">
        <f t="shared" si="398"/>
        <v>0</v>
      </c>
      <c r="BW73" s="6">
        <v>0</v>
      </c>
      <c r="BX73" s="5">
        <v>0</v>
      </c>
      <c r="BY73" s="8">
        <f t="shared" si="399"/>
        <v>0</v>
      </c>
      <c r="BZ73" s="6">
        <v>0</v>
      </c>
      <c r="CA73" s="5">
        <v>0</v>
      </c>
      <c r="CB73" s="8">
        <f t="shared" si="400"/>
        <v>0</v>
      </c>
      <c r="CC73" s="6">
        <v>0</v>
      </c>
      <c r="CD73" s="5">
        <v>0</v>
      </c>
      <c r="CE73" s="8">
        <f t="shared" si="401"/>
        <v>0</v>
      </c>
      <c r="CF73" s="6">
        <v>0</v>
      </c>
      <c r="CG73" s="5">
        <v>0</v>
      </c>
      <c r="CH73" s="8">
        <f t="shared" si="402"/>
        <v>0</v>
      </c>
      <c r="CI73" s="6">
        <v>0</v>
      </c>
      <c r="CJ73" s="5">
        <v>0</v>
      </c>
      <c r="CK73" s="8">
        <f t="shared" si="403"/>
        <v>0</v>
      </c>
      <c r="CL73" s="6">
        <v>0</v>
      </c>
      <c r="CM73" s="5">
        <v>0</v>
      </c>
      <c r="CN73" s="8">
        <f t="shared" si="404"/>
        <v>0</v>
      </c>
      <c r="CO73" s="6">
        <v>0</v>
      </c>
      <c r="CP73" s="5">
        <v>0</v>
      </c>
      <c r="CQ73" s="8">
        <f t="shared" si="405"/>
        <v>0</v>
      </c>
      <c r="CR73" s="6">
        <v>0</v>
      </c>
      <c r="CS73" s="5">
        <v>0</v>
      </c>
      <c r="CT73" s="8">
        <f t="shared" si="406"/>
        <v>0</v>
      </c>
      <c r="CU73" s="6">
        <v>0</v>
      </c>
      <c r="CV73" s="5">
        <v>0</v>
      </c>
      <c r="CW73" s="8">
        <f t="shared" si="407"/>
        <v>0</v>
      </c>
      <c r="CX73" s="6">
        <v>0</v>
      </c>
      <c r="CY73" s="5">
        <v>0</v>
      </c>
      <c r="CZ73" s="8">
        <f t="shared" si="408"/>
        <v>0</v>
      </c>
      <c r="DA73" s="6">
        <v>0</v>
      </c>
      <c r="DB73" s="5">
        <v>0</v>
      </c>
      <c r="DC73" s="8">
        <f t="shared" si="409"/>
        <v>0</v>
      </c>
      <c r="DD73" s="6">
        <v>0</v>
      </c>
      <c r="DE73" s="5">
        <v>0</v>
      </c>
      <c r="DF73" s="8">
        <f t="shared" si="410"/>
        <v>0</v>
      </c>
      <c r="DG73" s="6">
        <v>0</v>
      </c>
      <c r="DH73" s="5">
        <v>0</v>
      </c>
      <c r="DI73" s="8">
        <f t="shared" si="411"/>
        <v>0</v>
      </c>
      <c r="DJ73" s="6">
        <v>0</v>
      </c>
      <c r="DK73" s="5">
        <v>0</v>
      </c>
      <c r="DL73" s="8">
        <f t="shared" si="412"/>
        <v>0</v>
      </c>
      <c r="DM73" s="6">
        <v>0</v>
      </c>
      <c r="DN73" s="5">
        <v>0</v>
      </c>
      <c r="DO73" s="8">
        <f t="shared" si="413"/>
        <v>0</v>
      </c>
      <c r="DP73" s="6">
        <v>0</v>
      </c>
      <c r="DQ73" s="5">
        <v>0</v>
      </c>
      <c r="DR73" s="8">
        <f t="shared" si="414"/>
        <v>0</v>
      </c>
      <c r="DS73" s="71">
        <v>0.76500000000000001</v>
      </c>
      <c r="DT73" s="5">
        <v>24.396999999999998</v>
      </c>
      <c r="DU73" s="8">
        <f t="shared" si="415"/>
        <v>31891.503267973854</v>
      </c>
      <c r="DV73" s="9">
        <f t="shared" si="417"/>
        <v>34.655760000000001</v>
      </c>
      <c r="DW73" s="8">
        <f t="shared" si="418"/>
        <v>1099.7469999999998</v>
      </c>
    </row>
    <row r="74" spans="1:127" ht="15" customHeight="1" x14ac:dyDescent="0.3">
      <c r="A74" s="58">
        <v>2022</v>
      </c>
      <c r="B74" s="59" t="s">
        <v>5</v>
      </c>
      <c r="C74" s="6">
        <v>0</v>
      </c>
      <c r="D74" s="5">
        <v>0</v>
      </c>
      <c r="E74" s="8">
        <f>IF(C74=0,0,D74/C74*1000)</f>
        <v>0</v>
      </c>
      <c r="F74" s="6">
        <v>0</v>
      </c>
      <c r="G74" s="5">
        <v>0</v>
      </c>
      <c r="H74" s="8">
        <f t="shared" si="376"/>
        <v>0</v>
      </c>
      <c r="I74" s="6">
        <v>0</v>
      </c>
      <c r="J74" s="5">
        <v>0</v>
      </c>
      <c r="K74" s="8">
        <f t="shared" si="377"/>
        <v>0</v>
      </c>
      <c r="L74" s="71">
        <v>5.1399999999999996E-3</v>
      </c>
      <c r="M74" s="5">
        <v>0.27100000000000002</v>
      </c>
      <c r="N74" s="8">
        <f t="shared" si="378"/>
        <v>52723.735408560315</v>
      </c>
      <c r="O74" s="6">
        <v>0</v>
      </c>
      <c r="P74" s="5">
        <v>0</v>
      </c>
      <c r="Q74" s="8">
        <f t="shared" si="379"/>
        <v>0</v>
      </c>
      <c r="R74" s="71">
        <v>5.2600000000000001E-2</v>
      </c>
      <c r="S74" s="5">
        <v>4.0670000000000002</v>
      </c>
      <c r="T74" s="8">
        <f t="shared" si="380"/>
        <v>77319.391634980988</v>
      </c>
      <c r="U74" s="6">
        <v>0</v>
      </c>
      <c r="V74" s="5">
        <v>0</v>
      </c>
      <c r="W74" s="8">
        <f t="shared" si="381"/>
        <v>0</v>
      </c>
      <c r="X74" s="6">
        <v>0</v>
      </c>
      <c r="Y74" s="5">
        <v>0</v>
      </c>
      <c r="Z74" s="8">
        <f t="shared" si="382"/>
        <v>0</v>
      </c>
      <c r="AA74" s="6">
        <v>0</v>
      </c>
      <c r="AB74" s="5">
        <v>0</v>
      </c>
      <c r="AC74" s="8">
        <f t="shared" si="383"/>
        <v>0</v>
      </c>
      <c r="AD74" s="6">
        <v>0</v>
      </c>
      <c r="AE74" s="5">
        <v>0</v>
      </c>
      <c r="AF74" s="8">
        <f t="shared" si="384"/>
        <v>0</v>
      </c>
      <c r="AG74" s="6">
        <v>0</v>
      </c>
      <c r="AH74" s="5">
        <v>0</v>
      </c>
      <c r="AI74" s="8">
        <f t="shared" si="385"/>
        <v>0</v>
      </c>
      <c r="AJ74" s="6">
        <v>0</v>
      </c>
      <c r="AK74" s="5">
        <v>0</v>
      </c>
      <c r="AL74" s="8">
        <f t="shared" si="386"/>
        <v>0</v>
      </c>
      <c r="AM74" s="6">
        <v>0</v>
      </c>
      <c r="AN74" s="5">
        <v>0</v>
      </c>
      <c r="AO74" s="8">
        <f t="shared" si="387"/>
        <v>0</v>
      </c>
      <c r="AP74" s="71">
        <v>34</v>
      </c>
      <c r="AQ74" s="5">
        <v>1137.5039999999999</v>
      </c>
      <c r="AR74" s="8">
        <f t="shared" si="388"/>
        <v>33455.999999999993</v>
      </c>
      <c r="AS74" s="6">
        <v>0</v>
      </c>
      <c r="AT74" s="5">
        <v>0</v>
      </c>
      <c r="AU74" s="8">
        <f t="shared" si="389"/>
        <v>0</v>
      </c>
      <c r="AV74" s="6">
        <v>0</v>
      </c>
      <c r="AW74" s="5">
        <v>0</v>
      </c>
      <c r="AX74" s="8">
        <f t="shared" si="390"/>
        <v>0</v>
      </c>
      <c r="AY74" s="6">
        <v>0</v>
      </c>
      <c r="AZ74" s="5">
        <v>0</v>
      </c>
      <c r="BA74" s="8">
        <f t="shared" si="391"/>
        <v>0</v>
      </c>
      <c r="BB74" s="6">
        <v>0</v>
      </c>
      <c r="BC74" s="5">
        <v>0</v>
      </c>
      <c r="BD74" s="8">
        <f t="shared" si="392"/>
        <v>0</v>
      </c>
      <c r="BE74" s="71">
        <v>1.9291800000000001</v>
      </c>
      <c r="BF74" s="5">
        <v>95.596000000000004</v>
      </c>
      <c r="BG74" s="8">
        <f t="shared" si="393"/>
        <v>49552.659679241959</v>
      </c>
      <c r="BH74" s="6">
        <v>0</v>
      </c>
      <c r="BI74" s="5">
        <v>0</v>
      </c>
      <c r="BJ74" s="8">
        <f t="shared" si="394"/>
        <v>0</v>
      </c>
      <c r="BK74" s="6">
        <v>0</v>
      </c>
      <c r="BL74" s="5">
        <v>0</v>
      </c>
      <c r="BM74" s="8">
        <f t="shared" si="395"/>
        <v>0</v>
      </c>
      <c r="BN74" s="6">
        <v>0</v>
      </c>
      <c r="BO74" s="5">
        <v>0</v>
      </c>
      <c r="BP74" s="8">
        <f t="shared" si="396"/>
        <v>0</v>
      </c>
      <c r="BQ74" s="6">
        <v>0</v>
      </c>
      <c r="BR74" s="5">
        <v>0</v>
      </c>
      <c r="BS74" s="8">
        <f t="shared" si="397"/>
        <v>0</v>
      </c>
      <c r="BT74" s="6">
        <v>0</v>
      </c>
      <c r="BU74" s="5">
        <v>0</v>
      </c>
      <c r="BV74" s="8">
        <f t="shared" si="398"/>
        <v>0</v>
      </c>
      <c r="BW74" s="6">
        <v>0</v>
      </c>
      <c r="BX74" s="5">
        <v>0</v>
      </c>
      <c r="BY74" s="8">
        <f t="shared" si="399"/>
        <v>0</v>
      </c>
      <c r="BZ74" s="6">
        <v>0</v>
      </c>
      <c r="CA74" s="5">
        <v>0</v>
      </c>
      <c r="CB74" s="8">
        <f t="shared" si="400"/>
        <v>0</v>
      </c>
      <c r="CC74" s="6">
        <v>0</v>
      </c>
      <c r="CD74" s="5">
        <v>0</v>
      </c>
      <c r="CE74" s="8">
        <f t="shared" si="401"/>
        <v>0</v>
      </c>
      <c r="CF74" s="6">
        <v>0</v>
      </c>
      <c r="CG74" s="5">
        <v>0</v>
      </c>
      <c r="CH74" s="8">
        <f t="shared" si="402"/>
        <v>0</v>
      </c>
      <c r="CI74" s="6">
        <v>0</v>
      </c>
      <c r="CJ74" s="5">
        <v>0</v>
      </c>
      <c r="CK74" s="8">
        <f t="shared" si="403"/>
        <v>0</v>
      </c>
      <c r="CL74" s="6">
        <v>0</v>
      </c>
      <c r="CM74" s="5">
        <v>0</v>
      </c>
      <c r="CN74" s="8">
        <f t="shared" si="404"/>
        <v>0</v>
      </c>
      <c r="CO74" s="6">
        <v>0</v>
      </c>
      <c r="CP74" s="5">
        <v>0</v>
      </c>
      <c r="CQ74" s="8">
        <f t="shared" si="405"/>
        <v>0</v>
      </c>
      <c r="CR74" s="6">
        <v>0</v>
      </c>
      <c r="CS74" s="5">
        <v>0</v>
      </c>
      <c r="CT74" s="8">
        <f t="shared" si="406"/>
        <v>0</v>
      </c>
      <c r="CU74" s="6">
        <v>0</v>
      </c>
      <c r="CV74" s="5">
        <v>0</v>
      </c>
      <c r="CW74" s="8">
        <f t="shared" si="407"/>
        <v>0</v>
      </c>
      <c r="CX74" s="6">
        <v>0</v>
      </c>
      <c r="CY74" s="5">
        <v>0</v>
      </c>
      <c r="CZ74" s="8">
        <f t="shared" si="408"/>
        <v>0</v>
      </c>
      <c r="DA74" s="6">
        <v>0</v>
      </c>
      <c r="DB74" s="5">
        <v>0</v>
      </c>
      <c r="DC74" s="8">
        <f t="shared" si="409"/>
        <v>0</v>
      </c>
      <c r="DD74" s="6">
        <v>0</v>
      </c>
      <c r="DE74" s="5">
        <v>0</v>
      </c>
      <c r="DF74" s="8">
        <f t="shared" si="410"/>
        <v>0</v>
      </c>
      <c r="DG74" s="6">
        <v>0</v>
      </c>
      <c r="DH74" s="5">
        <v>0</v>
      </c>
      <c r="DI74" s="8">
        <f t="shared" si="411"/>
        <v>0</v>
      </c>
      <c r="DJ74" s="6">
        <v>0</v>
      </c>
      <c r="DK74" s="5">
        <v>0</v>
      </c>
      <c r="DL74" s="8">
        <f t="shared" si="412"/>
        <v>0</v>
      </c>
      <c r="DM74" s="6">
        <v>0</v>
      </c>
      <c r="DN74" s="5">
        <v>0</v>
      </c>
      <c r="DO74" s="8">
        <f t="shared" si="413"/>
        <v>0</v>
      </c>
      <c r="DP74" s="71">
        <v>1.62</v>
      </c>
      <c r="DQ74" s="5">
        <v>50.037999999999997</v>
      </c>
      <c r="DR74" s="8">
        <f t="shared" si="414"/>
        <v>30887.654320987651</v>
      </c>
      <c r="DS74" s="71">
        <v>0.82499999999999996</v>
      </c>
      <c r="DT74" s="5">
        <v>21.76</v>
      </c>
      <c r="DU74" s="8">
        <f t="shared" si="415"/>
        <v>26375.75757575758</v>
      </c>
      <c r="DV74" s="9">
        <f t="shared" si="417"/>
        <v>38.431920000000005</v>
      </c>
      <c r="DW74" s="8">
        <f t="shared" si="418"/>
        <v>1309.2359999999999</v>
      </c>
    </row>
    <row r="75" spans="1:127" ht="15" customHeight="1" x14ac:dyDescent="0.3">
      <c r="A75" s="58">
        <v>2022</v>
      </c>
      <c r="B75" s="8" t="s">
        <v>6</v>
      </c>
      <c r="C75" s="6">
        <v>0</v>
      </c>
      <c r="D75" s="5">
        <v>0</v>
      </c>
      <c r="E75" s="8">
        <f t="shared" ref="E75:E82" si="419">IF(C75=0,0,D75/C75*1000)</f>
        <v>0</v>
      </c>
      <c r="F75" s="6">
        <v>0</v>
      </c>
      <c r="G75" s="5">
        <v>0</v>
      </c>
      <c r="H75" s="8">
        <f t="shared" si="376"/>
        <v>0</v>
      </c>
      <c r="I75" s="6">
        <v>0</v>
      </c>
      <c r="J75" s="5">
        <v>0</v>
      </c>
      <c r="K75" s="8">
        <f t="shared" si="377"/>
        <v>0</v>
      </c>
      <c r="L75" s="6">
        <v>0</v>
      </c>
      <c r="M75" s="5">
        <v>0</v>
      </c>
      <c r="N75" s="8">
        <f t="shared" si="378"/>
        <v>0</v>
      </c>
      <c r="O75" s="6">
        <v>0</v>
      </c>
      <c r="P75" s="5">
        <v>0</v>
      </c>
      <c r="Q75" s="8">
        <f t="shared" si="379"/>
        <v>0</v>
      </c>
      <c r="R75" s="6">
        <v>0</v>
      </c>
      <c r="S75" s="5">
        <v>0</v>
      </c>
      <c r="T75" s="8">
        <f t="shared" si="380"/>
        <v>0</v>
      </c>
      <c r="U75" s="6">
        <v>0</v>
      </c>
      <c r="V75" s="5">
        <v>0</v>
      </c>
      <c r="W75" s="8">
        <f t="shared" si="381"/>
        <v>0</v>
      </c>
      <c r="X75" s="6">
        <v>0</v>
      </c>
      <c r="Y75" s="5">
        <v>0</v>
      </c>
      <c r="Z75" s="8">
        <f t="shared" si="382"/>
        <v>0</v>
      </c>
      <c r="AA75" s="6">
        <v>0</v>
      </c>
      <c r="AB75" s="5">
        <v>0</v>
      </c>
      <c r="AC75" s="8">
        <f t="shared" si="383"/>
        <v>0</v>
      </c>
      <c r="AD75" s="6">
        <v>0</v>
      </c>
      <c r="AE75" s="5">
        <v>0</v>
      </c>
      <c r="AF75" s="8">
        <f t="shared" si="384"/>
        <v>0</v>
      </c>
      <c r="AG75" s="6">
        <v>0</v>
      </c>
      <c r="AH75" s="5">
        <v>0</v>
      </c>
      <c r="AI75" s="8">
        <f t="shared" si="385"/>
        <v>0</v>
      </c>
      <c r="AJ75" s="6">
        <v>0</v>
      </c>
      <c r="AK75" s="5">
        <v>0</v>
      </c>
      <c r="AL75" s="8">
        <f t="shared" si="386"/>
        <v>0</v>
      </c>
      <c r="AM75" s="6">
        <v>0</v>
      </c>
      <c r="AN75" s="5">
        <v>0</v>
      </c>
      <c r="AO75" s="8">
        <f t="shared" si="387"/>
        <v>0</v>
      </c>
      <c r="AP75" s="71">
        <v>33</v>
      </c>
      <c r="AQ75" s="5">
        <v>1139.319</v>
      </c>
      <c r="AR75" s="8">
        <f t="shared" si="388"/>
        <v>34524.818181818184</v>
      </c>
      <c r="AS75" s="6">
        <v>0</v>
      </c>
      <c r="AT75" s="5">
        <v>0</v>
      </c>
      <c r="AU75" s="8">
        <f t="shared" si="389"/>
        <v>0</v>
      </c>
      <c r="AV75" s="6">
        <v>0</v>
      </c>
      <c r="AW75" s="5">
        <v>0</v>
      </c>
      <c r="AX75" s="8">
        <f t="shared" si="390"/>
        <v>0</v>
      </c>
      <c r="AY75" s="71">
        <v>72.64</v>
      </c>
      <c r="AZ75" s="5">
        <v>3127.8330000000001</v>
      </c>
      <c r="BA75" s="8">
        <f t="shared" si="391"/>
        <v>43059.375</v>
      </c>
      <c r="BB75" s="71">
        <v>0.04</v>
      </c>
      <c r="BC75" s="5">
        <v>1.72</v>
      </c>
      <c r="BD75" s="8">
        <f t="shared" si="392"/>
        <v>43000</v>
      </c>
      <c r="BE75" s="71">
        <v>1.7173699999999998</v>
      </c>
      <c r="BF75" s="5">
        <v>96.790999999999997</v>
      </c>
      <c r="BG75" s="8">
        <f t="shared" si="393"/>
        <v>56360.015605256878</v>
      </c>
      <c r="BH75" s="6">
        <v>0</v>
      </c>
      <c r="BI75" s="5">
        <v>0</v>
      </c>
      <c r="BJ75" s="8">
        <f t="shared" si="394"/>
        <v>0</v>
      </c>
      <c r="BK75" s="6">
        <v>0</v>
      </c>
      <c r="BL75" s="5">
        <v>0</v>
      </c>
      <c r="BM75" s="8">
        <f t="shared" si="395"/>
        <v>0</v>
      </c>
      <c r="BN75" s="6">
        <v>0</v>
      </c>
      <c r="BO75" s="5">
        <v>0</v>
      </c>
      <c r="BP75" s="8">
        <f t="shared" si="396"/>
        <v>0</v>
      </c>
      <c r="BQ75" s="6">
        <v>0</v>
      </c>
      <c r="BR75" s="5">
        <v>0</v>
      </c>
      <c r="BS75" s="8">
        <f t="shared" si="397"/>
        <v>0</v>
      </c>
      <c r="BT75" s="6">
        <v>0</v>
      </c>
      <c r="BU75" s="5">
        <v>0</v>
      </c>
      <c r="BV75" s="8">
        <f t="shared" si="398"/>
        <v>0</v>
      </c>
      <c r="BW75" s="6">
        <v>0</v>
      </c>
      <c r="BX75" s="5">
        <v>0</v>
      </c>
      <c r="BY75" s="8">
        <f t="shared" si="399"/>
        <v>0</v>
      </c>
      <c r="BZ75" s="6">
        <v>0</v>
      </c>
      <c r="CA75" s="5">
        <v>0</v>
      </c>
      <c r="CB75" s="8">
        <f t="shared" si="400"/>
        <v>0</v>
      </c>
      <c r="CC75" s="6">
        <v>0</v>
      </c>
      <c r="CD75" s="5">
        <v>0</v>
      </c>
      <c r="CE75" s="8">
        <f t="shared" si="401"/>
        <v>0</v>
      </c>
      <c r="CF75" s="6">
        <v>0</v>
      </c>
      <c r="CG75" s="5">
        <v>0</v>
      </c>
      <c r="CH75" s="8">
        <f t="shared" si="402"/>
        <v>0</v>
      </c>
      <c r="CI75" s="6">
        <v>0</v>
      </c>
      <c r="CJ75" s="5">
        <v>0</v>
      </c>
      <c r="CK75" s="8">
        <f t="shared" si="403"/>
        <v>0</v>
      </c>
      <c r="CL75" s="71">
        <v>1430.6</v>
      </c>
      <c r="CM75" s="5">
        <v>68123.418999999994</v>
      </c>
      <c r="CN75" s="8">
        <f t="shared" si="404"/>
        <v>47618.774640011179</v>
      </c>
      <c r="CO75" s="6">
        <v>0</v>
      </c>
      <c r="CP75" s="5">
        <v>0</v>
      </c>
      <c r="CQ75" s="8">
        <f t="shared" si="405"/>
        <v>0</v>
      </c>
      <c r="CR75" s="6">
        <v>0</v>
      </c>
      <c r="CS75" s="5">
        <v>0</v>
      </c>
      <c r="CT75" s="8">
        <f t="shared" si="406"/>
        <v>0</v>
      </c>
      <c r="CU75" s="6">
        <v>0</v>
      </c>
      <c r="CV75" s="5">
        <v>0</v>
      </c>
      <c r="CW75" s="8">
        <f t="shared" si="407"/>
        <v>0</v>
      </c>
      <c r="CX75" s="6">
        <v>0</v>
      </c>
      <c r="CY75" s="5">
        <v>0</v>
      </c>
      <c r="CZ75" s="8">
        <f t="shared" si="408"/>
        <v>0</v>
      </c>
      <c r="DA75" s="6">
        <v>0</v>
      </c>
      <c r="DB75" s="5">
        <v>0</v>
      </c>
      <c r="DC75" s="8">
        <f t="shared" si="409"/>
        <v>0</v>
      </c>
      <c r="DD75" s="6">
        <v>0</v>
      </c>
      <c r="DE75" s="5">
        <v>0</v>
      </c>
      <c r="DF75" s="8">
        <f t="shared" si="410"/>
        <v>0</v>
      </c>
      <c r="DG75" s="71">
        <v>5.0000000000000001E-3</v>
      </c>
      <c r="DH75" s="5">
        <v>1.052</v>
      </c>
      <c r="DI75" s="8">
        <f t="shared" si="411"/>
        <v>210400</v>
      </c>
      <c r="DJ75" s="6">
        <v>0</v>
      </c>
      <c r="DK75" s="5">
        <v>0</v>
      </c>
      <c r="DL75" s="8">
        <f t="shared" si="412"/>
        <v>0</v>
      </c>
      <c r="DM75" s="6">
        <v>0</v>
      </c>
      <c r="DN75" s="5">
        <v>0</v>
      </c>
      <c r="DO75" s="8">
        <f t="shared" si="413"/>
        <v>0</v>
      </c>
      <c r="DP75" s="71">
        <v>34.64</v>
      </c>
      <c r="DQ75" s="5">
        <v>937.01199999999994</v>
      </c>
      <c r="DR75" s="8">
        <f t="shared" si="414"/>
        <v>27049.999999999996</v>
      </c>
      <c r="DS75" s="71">
        <v>0.79</v>
      </c>
      <c r="DT75" s="5">
        <v>26.564</v>
      </c>
      <c r="DU75" s="8">
        <f t="shared" si="415"/>
        <v>33625.3164556962</v>
      </c>
      <c r="DV75" s="9">
        <f t="shared" si="417"/>
        <v>1573.43237</v>
      </c>
      <c r="DW75" s="8">
        <f t="shared" si="418"/>
        <v>73453.709999999992</v>
      </c>
    </row>
    <row r="76" spans="1:127" ht="15" customHeight="1" x14ac:dyDescent="0.3">
      <c r="A76" s="58">
        <v>2022</v>
      </c>
      <c r="B76" s="59" t="s">
        <v>7</v>
      </c>
      <c r="C76" s="6">
        <v>0</v>
      </c>
      <c r="D76" s="5">
        <v>0</v>
      </c>
      <c r="E76" s="8">
        <f t="shared" si="419"/>
        <v>0</v>
      </c>
      <c r="F76" s="6">
        <v>0</v>
      </c>
      <c r="G76" s="5">
        <v>0</v>
      </c>
      <c r="H76" s="8">
        <f t="shared" si="376"/>
        <v>0</v>
      </c>
      <c r="I76" s="6">
        <v>0</v>
      </c>
      <c r="J76" s="5">
        <v>0</v>
      </c>
      <c r="K76" s="8">
        <f t="shared" si="377"/>
        <v>0</v>
      </c>
      <c r="L76" s="6">
        <v>0</v>
      </c>
      <c r="M76" s="5">
        <v>0</v>
      </c>
      <c r="N76" s="8">
        <f t="shared" si="378"/>
        <v>0</v>
      </c>
      <c r="O76" s="6">
        <v>0</v>
      </c>
      <c r="P76" s="5">
        <v>0</v>
      </c>
      <c r="Q76" s="8">
        <f t="shared" si="379"/>
        <v>0</v>
      </c>
      <c r="R76" s="71">
        <v>0.11112000000000001</v>
      </c>
      <c r="S76" s="5">
        <v>7.3579999999999997</v>
      </c>
      <c r="T76" s="8">
        <f t="shared" si="380"/>
        <v>66216.702663786884</v>
      </c>
      <c r="U76" s="6">
        <v>0</v>
      </c>
      <c r="V76" s="5">
        <v>0</v>
      </c>
      <c r="W76" s="8">
        <f t="shared" si="381"/>
        <v>0</v>
      </c>
      <c r="X76" s="6">
        <v>0</v>
      </c>
      <c r="Y76" s="5">
        <v>0</v>
      </c>
      <c r="Z76" s="8">
        <f t="shared" si="382"/>
        <v>0</v>
      </c>
      <c r="AA76" s="6">
        <v>0</v>
      </c>
      <c r="AB76" s="5">
        <v>0</v>
      </c>
      <c r="AC76" s="8">
        <f t="shared" si="383"/>
        <v>0</v>
      </c>
      <c r="AD76" s="6">
        <v>0</v>
      </c>
      <c r="AE76" s="5">
        <v>0</v>
      </c>
      <c r="AF76" s="8">
        <f t="shared" si="384"/>
        <v>0</v>
      </c>
      <c r="AG76" s="6">
        <v>0</v>
      </c>
      <c r="AH76" s="5">
        <v>0</v>
      </c>
      <c r="AI76" s="8">
        <f t="shared" si="385"/>
        <v>0</v>
      </c>
      <c r="AJ76" s="6">
        <v>0</v>
      </c>
      <c r="AK76" s="5">
        <v>0</v>
      </c>
      <c r="AL76" s="8">
        <f t="shared" si="386"/>
        <v>0</v>
      </c>
      <c r="AM76" s="6">
        <v>0</v>
      </c>
      <c r="AN76" s="5">
        <v>0</v>
      </c>
      <c r="AO76" s="8">
        <f t="shared" si="387"/>
        <v>0</v>
      </c>
      <c r="AP76" s="71">
        <v>79.855999999999995</v>
      </c>
      <c r="AQ76" s="5">
        <v>2134.4560000000001</v>
      </c>
      <c r="AR76" s="8">
        <f t="shared" si="388"/>
        <v>26728.811861350434</v>
      </c>
      <c r="AS76" s="6">
        <v>0</v>
      </c>
      <c r="AT76" s="5">
        <v>0</v>
      </c>
      <c r="AU76" s="8">
        <f t="shared" si="389"/>
        <v>0</v>
      </c>
      <c r="AV76" s="71">
        <v>934.75</v>
      </c>
      <c r="AW76" s="5">
        <v>46244.527999999998</v>
      </c>
      <c r="AX76" s="8">
        <f t="shared" si="390"/>
        <v>49472.616207542123</v>
      </c>
      <c r="AY76" s="6">
        <v>0</v>
      </c>
      <c r="AZ76" s="5">
        <v>0</v>
      </c>
      <c r="BA76" s="8">
        <f t="shared" si="391"/>
        <v>0</v>
      </c>
      <c r="BB76" s="71">
        <v>0.46</v>
      </c>
      <c r="BC76" s="5">
        <v>19.207999999999998</v>
      </c>
      <c r="BD76" s="8">
        <f t="shared" si="392"/>
        <v>41756.521739130425</v>
      </c>
      <c r="BE76" s="71">
        <v>34.865809999999996</v>
      </c>
      <c r="BF76" s="5">
        <v>1534.8610000000001</v>
      </c>
      <c r="BG76" s="8">
        <f t="shared" si="393"/>
        <v>44021.951590971221</v>
      </c>
      <c r="BH76" s="6">
        <v>0</v>
      </c>
      <c r="BI76" s="5">
        <v>0</v>
      </c>
      <c r="BJ76" s="8">
        <f t="shared" si="394"/>
        <v>0</v>
      </c>
      <c r="BK76" s="6">
        <v>0</v>
      </c>
      <c r="BL76" s="5">
        <v>0</v>
      </c>
      <c r="BM76" s="8">
        <f t="shared" si="395"/>
        <v>0</v>
      </c>
      <c r="BN76" s="6">
        <v>0</v>
      </c>
      <c r="BO76" s="5">
        <v>0</v>
      </c>
      <c r="BP76" s="8">
        <f t="shared" si="396"/>
        <v>0</v>
      </c>
      <c r="BQ76" s="6">
        <v>0</v>
      </c>
      <c r="BR76" s="5">
        <v>0</v>
      </c>
      <c r="BS76" s="8">
        <f t="shared" si="397"/>
        <v>0</v>
      </c>
      <c r="BT76" s="6">
        <v>0</v>
      </c>
      <c r="BU76" s="5">
        <v>0</v>
      </c>
      <c r="BV76" s="8">
        <f t="shared" si="398"/>
        <v>0</v>
      </c>
      <c r="BW76" s="6">
        <v>0</v>
      </c>
      <c r="BX76" s="5">
        <v>0</v>
      </c>
      <c r="BY76" s="8">
        <f t="shared" si="399"/>
        <v>0</v>
      </c>
      <c r="BZ76" s="6">
        <v>0</v>
      </c>
      <c r="CA76" s="5">
        <v>0</v>
      </c>
      <c r="CB76" s="8">
        <f t="shared" si="400"/>
        <v>0</v>
      </c>
      <c r="CC76" s="6">
        <v>0</v>
      </c>
      <c r="CD76" s="5">
        <v>0</v>
      </c>
      <c r="CE76" s="8">
        <f t="shared" si="401"/>
        <v>0</v>
      </c>
      <c r="CF76" s="6">
        <v>0</v>
      </c>
      <c r="CG76" s="5">
        <v>0</v>
      </c>
      <c r="CH76" s="8">
        <f t="shared" si="402"/>
        <v>0</v>
      </c>
      <c r="CI76" s="6">
        <v>0</v>
      </c>
      <c r="CJ76" s="5">
        <v>0</v>
      </c>
      <c r="CK76" s="8">
        <f t="shared" si="403"/>
        <v>0</v>
      </c>
      <c r="CL76" s="71">
        <v>498.75</v>
      </c>
      <c r="CM76" s="5">
        <v>22967.072</v>
      </c>
      <c r="CN76" s="8">
        <f t="shared" si="404"/>
        <v>46049.267167919803</v>
      </c>
      <c r="CO76" s="6">
        <v>0</v>
      </c>
      <c r="CP76" s="5">
        <v>0</v>
      </c>
      <c r="CQ76" s="8">
        <f t="shared" si="405"/>
        <v>0</v>
      </c>
      <c r="CR76" s="6">
        <v>0</v>
      </c>
      <c r="CS76" s="5">
        <v>0</v>
      </c>
      <c r="CT76" s="8">
        <f t="shared" si="406"/>
        <v>0</v>
      </c>
      <c r="CU76" s="6">
        <v>0</v>
      </c>
      <c r="CV76" s="5">
        <v>0</v>
      </c>
      <c r="CW76" s="8">
        <f t="shared" si="407"/>
        <v>0</v>
      </c>
      <c r="CX76" s="6">
        <v>0</v>
      </c>
      <c r="CY76" s="5">
        <v>0</v>
      </c>
      <c r="CZ76" s="8">
        <f t="shared" si="408"/>
        <v>0</v>
      </c>
      <c r="DA76" s="6">
        <v>0</v>
      </c>
      <c r="DB76" s="5">
        <v>0</v>
      </c>
      <c r="DC76" s="8">
        <f t="shared" si="409"/>
        <v>0</v>
      </c>
      <c r="DD76" s="6">
        <v>0</v>
      </c>
      <c r="DE76" s="5">
        <v>0</v>
      </c>
      <c r="DF76" s="8">
        <f t="shared" si="410"/>
        <v>0</v>
      </c>
      <c r="DG76" s="6">
        <v>0</v>
      </c>
      <c r="DH76" s="5">
        <v>0</v>
      </c>
      <c r="DI76" s="8">
        <f t="shared" si="411"/>
        <v>0</v>
      </c>
      <c r="DJ76" s="6">
        <v>0</v>
      </c>
      <c r="DK76" s="5">
        <v>0</v>
      </c>
      <c r="DL76" s="8">
        <f t="shared" si="412"/>
        <v>0</v>
      </c>
      <c r="DM76" s="6">
        <v>0</v>
      </c>
      <c r="DN76" s="5">
        <v>0</v>
      </c>
      <c r="DO76" s="8">
        <f t="shared" si="413"/>
        <v>0</v>
      </c>
      <c r="DP76" s="6">
        <v>0</v>
      </c>
      <c r="DQ76" s="5">
        <v>0</v>
      </c>
      <c r="DR76" s="8">
        <f t="shared" si="414"/>
        <v>0</v>
      </c>
      <c r="DS76" s="71">
        <v>1.1669700000000001</v>
      </c>
      <c r="DT76" s="5">
        <v>48.433999999999997</v>
      </c>
      <c r="DU76" s="8">
        <f t="shared" si="415"/>
        <v>41504.066085674865</v>
      </c>
      <c r="DV76" s="9">
        <f t="shared" si="417"/>
        <v>1549.9599000000001</v>
      </c>
      <c r="DW76" s="8">
        <f t="shared" si="418"/>
        <v>72955.916999999987</v>
      </c>
    </row>
    <row r="77" spans="1:127" ht="15" customHeight="1" x14ac:dyDescent="0.3">
      <c r="A77" s="58">
        <v>2022</v>
      </c>
      <c r="B77" s="59" t="s">
        <v>8</v>
      </c>
      <c r="C77" s="6">
        <v>0</v>
      </c>
      <c r="D77" s="5">
        <v>0</v>
      </c>
      <c r="E77" s="8">
        <f t="shared" si="419"/>
        <v>0</v>
      </c>
      <c r="F77" s="6">
        <v>0</v>
      </c>
      <c r="G77" s="5">
        <v>0</v>
      </c>
      <c r="H77" s="8">
        <f t="shared" si="376"/>
        <v>0</v>
      </c>
      <c r="I77" s="6">
        <v>0</v>
      </c>
      <c r="J77" s="5">
        <v>0</v>
      </c>
      <c r="K77" s="8">
        <f t="shared" si="377"/>
        <v>0</v>
      </c>
      <c r="L77" s="6">
        <v>0</v>
      </c>
      <c r="M77" s="5">
        <v>0</v>
      </c>
      <c r="N77" s="8">
        <f t="shared" si="378"/>
        <v>0</v>
      </c>
      <c r="O77" s="6">
        <v>0</v>
      </c>
      <c r="P77" s="5">
        <v>0</v>
      </c>
      <c r="Q77" s="8">
        <f t="shared" si="379"/>
        <v>0</v>
      </c>
      <c r="R77" s="71">
        <v>0.10956</v>
      </c>
      <c r="S77" s="5">
        <v>6.407</v>
      </c>
      <c r="T77" s="8">
        <f t="shared" si="380"/>
        <v>58479.372033588901</v>
      </c>
      <c r="U77" s="6">
        <v>0</v>
      </c>
      <c r="V77" s="5">
        <v>0</v>
      </c>
      <c r="W77" s="8">
        <f t="shared" si="381"/>
        <v>0</v>
      </c>
      <c r="X77" s="6">
        <v>0</v>
      </c>
      <c r="Y77" s="5">
        <v>0</v>
      </c>
      <c r="Z77" s="8">
        <f t="shared" si="382"/>
        <v>0</v>
      </c>
      <c r="AA77" s="6">
        <v>0</v>
      </c>
      <c r="AB77" s="5">
        <v>0</v>
      </c>
      <c r="AC77" s="8">
        <f t="shared" si="383"/>
        <v>0</v>
      </c>
      <c r="AD77" s="6">
        <v>0</v>
      </c>
      <c r="AE77" s="5">
        <v>0</v>
      </c>
      <c r="AF77" s="8">
        <f t="shared" si="384"/>
        <v>0</v>
      </c>
      <c r="AG77" s="6">
        <v>0</v>
      </c>
      <c r="AH77" s="5">
        <v>0</v>
      </c>
      <c r="AI77" s="8">
        <f t="shared" si="385"/>
        <v>0</v>
      </c>
      <c r="AJ77" s="6">
        <v>0</v>
      </c>
      <c r="AK77" s="5">
        <v>0</v>
      </c>
      <c r="AL77" s="8">
        <f t="shared" si="386"/>
        <v>0</v>
      </c>
      <c r="AM77" s="6">
        <v>0</v>
      </c>
      <c r="AN77" s="5">
        <v>0</v>
      </c>
      <c r="AO77" s="8">
        <f t="shared" si="387"/>
        <v>0</v>
      </c>
      <c r="AP77" s="71">
        <v>1.2150000000000001</v>
      </c>
      <c r="AQ77" s="5">
        <v>56.396000000000001</v>
      </c>
      <c r="AR77" s="8">
        <f t="shared" si="388"/>
        <v>46416.460905349792</v>
      </c>
      <c r="AS77" s="71">
        <v>0.14122999999999999</v>
      </c>
      <c r="AT77" s="5">
        <v>3.9</v>
      </c>
      <c r="AU77" s="8">
        <f t="shared" si="389"/>
        <v>27614.529490901368</v>
      </c>
      <c r="AV77" s="71">
        <v>64.599999999999994</v>
      </c>
      <c r="AW77" s="5">
        <v>3460.7339999999999</v>
      </c>
      <c r="AX77" s="8">
        <f t="shared" si="390"/>
        <v>53571.733746130034</v>
      </c>
      <c r="AY77" s="71">
        <v>93.2</v>
      </c>
      <c r="AZ77" s="5">
        <v>4160.4390000000003</v>
      </c>
      <c r="BA77" s="8">
        <f t="shared" si="391"/>
        <v>44639.9034334764</v>
      </c>
      <c r="BB77" s="71">
        <v>228.48</v>
      </c>
      <c r="BC77" s="5">
        <v>8471.8140000000003</v>
      </c>
      <c r="BD77" s="8">
        <f t="shared" si="392"/>
        <v>37079.017857142855</v>
      </c>
      <c r="BE77" s="6">
        <v>0</v>
      </c>
      <c r="BF77" s="5">
        <v>0</v>
      </c>
      <c r="BG77" s="8">
        <f t="shared" si="393"/>
        <v>0</v>
      </c>
      <c r="BH77" s="6">
        <v>0</v>
      </c>
      <c r="BI77" s="5">
        <v>0</v>
      </c>
      <c r="BJ77" s="8">
        <f t="shared" si="394"/>
        <v>0</v>
      </c>
      <c r="BK77" s="6">
        <v>0</v>
      </c>
      <c r="BL77" s="5">
        <v>0</v>
      </c>
      <c r="BM77" s="8">
        <f t="shared" si="395"/>
        <v>0</v>
      </c>
      <c r="BN77" s="6">
        <v>0</v>
      </c>
      <c r="BO77" s="5">
        <v>0</v>
      </c>
      <c r="BP77" s="8">
        <f t="shared" si="396"/>
        <v>0</v>
      </c>
      <c r="BQ77" s="6">
        <v>0</v>
      </c>
      <c r="BR77" s="5">
        <v>0</v>
      </c>
      <c r="BS77" s="8">
        <f t="shared" si="397"/>
        <v>0</v>
      </c>
      <c r="BT77" s="6">
        <v>0</v>
      </c>
      <c r="BU77" s="5">
        <v>0</v>
      </c>
      <c r="BV77" s="8">
        <f t="shared" si="398"/>
        <v>0</v>
      </c>
      <c r="BW77" s="6">
        <v>0</v>
      </c>
      <c r="BX77" s="5">
        <v>0</v>
      </c>
      <c r="BY77" s="8">
        <f t="shared" si="399"/>
        <v>0</v>
      </c>
      <c r="BZ77" s="6">
        <v>0</v>
      </c>
      <c r="CA77" s="5">
        <v>0</v>
      </c>
      <c r="CB77" s="8">
        <f t="shared" si="400"/>
        <v>0</v>
      </c>
      <c r="CC77" s="6">
        <v>0</v>
      </c>
      <c r="CD77" s="5">
        <v>0</v>
      </c>
      <c r="CE77" s="8">
        <f t="shared" si="401"/>
        <v>0</v>
      </c>
      <c r="CF77" s="6">
        <v>0</v>
      </c>
      <c r="CG77" s="5">
        <v>0</v>
      </c>
      <c r="CH77" s="8">
        <f t="shared" si="402"/>
        <v>0</v>
      </c>
      <c r="CI77" s="6">
        <v>0</v>
      </c>
      <c r="CJ77" s="5">
        <v>0</v>
      </c>
      <c r="CK77" s="8">
        <f t="shared" si="403"/>
        <v>0</v>
      </c>
      <c r="CL77" s="71">
        <v>459.4</v>
      </c>
      <c r="CM77" s="5">
        <v>22496.524000000001</v>
      </c>
      <c r="CN77" s="8">
        <f t="shared" si="404"/>
        <v>48969.360034828045</v>
      </c>
      <c r="CO77" s="6">
        <v>0</v>
      </c>
      <c r="CP77" s="5">
        <v>0</v>
      </c>
      <c r="CQ77" s="8">
        <f t="shared" si="405"/>
        <v>0</v>
      </c>
      <c r="CR77" s="6">
        <v>0</v>
      </c>
      <c r="CS77" s="5">
        <v>0</v>
      </c>
      <c r="CT77" s="8">
        <f t="shared" si="406"/>
        <v>0</v>
      </c>
      <c r="CU77" s="6">
        <v>0</v>
      </c>
      <c r="CV77" s="5">
        <v>0</v>
      </c>
      <c r="CW77" s="8">
        <f t="shared" si="407"/>
        <v>0</v>
      </c>
      <c r="CX77" s="6">
        <v>0</v>
      </c>
      <c r="CY77" s="5">
        <v>0</v>
      </c>
      <c r="CZ77" s="8">
        <f t="shared" si="408"/>
        <v>0</v>
      </c>
      <c r="DA77" s="6">
        <v>0</v>
      </c>
      <c r="DB77" s="5">
        <v>0</v>
      </c>
      <c r="DC77" s="8">
        <f t="shared" si="409"/>
        <v>0</v>
      </c>
      <c r="DD77" s="6">
        <v>0</v>
      </c>
      <c r="DE77" s="5">
        <v>0</v>
      </c>
      <c r="DF77" s="8">
        <f t="shared" si="410"/>
        <v>0</v>
      </c>
      <c r="DG77" s="6">
        <v>0</v>
      </c>
      <c r="DH77" s="5">
        <v>0</v>
      </c>
      <c r="DI77" s="8">
        <f t="shared" si="411"/>
        <v>0</v>
      </c>
      <c r="DJ77" s="6">
        <v>0</v>
      </c>
      <c r="DK77" s="5">
        <v>0</v>
      </c>
      <c r="DL77" s="8">
        <f t="shared" si="412"/>
        <v>0</v>
      </c>
      <c r="DM77" s="6">
        <v>0</v>
      </c>
      <c r="DN77" s="5">
        <v>0</v>
      </c>
      <c r="DO77" s="8">
        <f t="shared" si="413"/>
        <v>0</v>
      </c>
      <c r="DP77" s="6">
        <v>0</v>
      </c>
      <c r="DQ77" s="5">
        <v>0</v>
      </c>
      <c r="DR77" s="8">
        <f t="shared" si="414"/>
        <v>0</v>
      </c>
      <c r="DS77" s="71">
        <v>0.41499999999999998</v>
      </c>
      <c r="DT77" s="5">
        <v>19.32</v>
      </c>
      <c r="DU77" s="8">
        <f t="shared" si="415"/>
        <v>46554.216867469884</v>
      </c>
      <c r="DV77" s="9">
        <f t="shared" si="417"/>
        <v>847.56078999999988</v>
      </c>
      <c r="DW77" s="8">
        <f t="shared" si="418"/>
        <v>38675.534</v>
      </c>
    </row>
    <row r="78" spans="1:127" ht="15" customHeight="1" x14ac:dyDescent="0.3">
      <c r="A78" s="58">
        <v>2022</v>
      </c>
      <c r="B78" s="59" t="s">
        <v>9</v>
      </c>
      <c r="C78" s="6">
        <v>0</v>
      </c>
      <c r="D78" s="5">
        <v>0</v>
      </c>
      <c r="E78" s="8">
        <f t="shared" si="419"/>
        <v>0</v>
      </c>
      <c r="F78" s="71">
        <v>0.4</v>
      </c>
      <c r="G78" s="5">
        <v>18.378</v>
      </c>
      <c r="H78" s="8">
        <f t="shared" si="376"/>
        <v>45945</v>
      </c>
      <c r="I78" s="6">
        <v>0</v>
      </c>
      <c r="J78" s="5">
        <v>0</v>
      </c>
      <c r="K78" s="8">
        <f t="shared" si="377"/>
        <v>0</v>
      </c>
      <c r="L78" s="6">
        <v>0</v>
      </c>
      <c r="M78" s="5">
        <v>0</v>
      </c>
      <c r="N78" s="8">
        <f t="shared" si="378"/>
        <v>0</v>
      </c>
      <c r="O78" s="6">
        <v>0</v>
      </c>
      <c r="P78" s="5">
        <v>0</v>
      </c>
      <c r="Q78" s="8">
        <f t="shared" si="379"/>
        <v>0</v>
      </c>
      <c r="R78" s="71">
        <v>0.14879999999999999</v>
      </c>
      <c r="S78" s="5">
        <v>9.2530000000000001</v>
      </c>
      <c r="T78" s="8">
        <f t="shared" si="380"/>
        <v>62184.139784946237</v>
      </c>
      <c r="U78" s="6">
        <v>0</v>
      </c>
      <c r="V78" s="5">
        <v>0</v>
      </c>
      <c r="W78" s="8">
        <f t="shared" si="381"/>
        <v>0</v>
      </c>
      <c r="X78" s="6">
        <v>0</v>
      </c>
      <c r="Y78" s="5">
        <v>0</v>
      </c>
      <c r="Z78" s="8">
        <f t="shared" si="382"/>
        <v>0</v>
      </c>
      <c r="AA78" s="6">
        <v>0</v>
      </c>
      <c r="AB78" s="5">
        <v>0</v>
      </c>
      <c r="AC78" s="8">
        <f t="shared" si="383"/>
        <v>0</v>
      </c>
      <c r="AD78" s="6">
        <v>0</v>
      </c>
      <c r="AE78" s="5">
        <v>0</v>
      </c>
      <c r="AF78" s="8">
        <f t="shared" si="384"/>
        <v>0</v>
      </c>
      <c r="AG78" s="6">
        <v>0</v>
      </c>
      <c r="AH78" s="5">
        <v>0</v>
      </c>
      <c r="AI78" s="8">
        <f t="shared" si="385"/>
        <v>0</v>
      </c>
      <c r="AJ78" s="6">
        <v>0</v>
      </c>
      <c r="AK78" s="5">
        <v>0</v>
      </c>
      <c r="AL78" s="8">
        <f t="shared" si="386"/>
        <v>0</v>
      </c>
      <c r="AM78" s="6">
        <v>0</v>
      </c>
      <c r="AN78" s="5">
        <v>0</v>
      </c>
      <c r="AO78" s="8">
        <f t="shared" si="387"/>
        <v>0</v>
      </c>
      <c r="AP78" s="6">
        <v>0</v>
      </c>
      <c r="AQ78" s="5">
        <v>0</v>
      </c>
      <c r="AR78" s="8">
        <f t="shared" si="388"/>
        <v>0</v>
      </c>
      <c r="AS78" s="6">
        <v>0</v>
      </c>
      <c r="AT78" s="5">
        <v>0</v>
      </c>
      <c r="AU78" s="8">
        <f t="shared" si="389"/>
        <v>0</v>
      </c>
      <c r="AV78" s="6">
        <v>0</v>
      </c>
      <c r="AW78" s="5">
        <v>0</v>
      </c>
      <c r="AX78" s="8">
        <f t="shared" si="390"/>
        <v>0</v>
      </c>
      <c r="AY78" s="6">
        <v>0</v>
      </c>
      <c r="AZ78" s="5">
        <v>0</v>
      </c>
      <c r="BA78" s="8">
        <f t="shared" si="391"/>
        <v>0</v>
      </c>
      <c r="BB78" s="71">
        <v>97.75</v>
      </c>
      <c r="BC78" s="5">
        <v>3065.5990000000002</v>
      </c>
      <c r="BD78" s="8">
        <f t="shared" si="392"/>
        <v>31361.626598465475</v>
      </c>
      <c r="BE78" s="71">
        <v>1.9E-2</v>
      </c>
      <c r="BF78" s="5">
        <v>0.86099999999999999</v>
      </c>
      <c r="BG78" s="8">
        <f t="shared" si="393"/>
        <v>45315.789473684214</v>
      </c>
      <c r="BH78" s="6">
        <v>0</v>
      </c>
      <c r="BI78" s="5">
        <v>0</v>
      </c>
      <c r="BJ78" s="8">
        <f t="shared" si="394"/>
        <v>0</v>
      </c>
      <c r="BK78" s="71">
        <v>341.65</v>
      </c>
      <c r="BL78" s="5">
        <v>16666.696</v>
      </c>
      <c r="BM78" s="8">
        <f t="shared" si="395"/>
        <v>48782.95331479585</v>
      </c>
      <c r="BN78" s="6">
        <v>0</v>
      </c>
      <c r="BO78" s="5">
        <v>0</v>
      </c>
      <c r="BP78" s="8">
        <f t="shared" si="396"/>
        <v>0</v>
      </c>
      <c r="BQ78" s="6">
        <v>0</v>
      </c>
      <c r="BR78" s="5">
        <v>0</v>
      </c>
      <c r="BS78" s="8">
        <f t="shared" si="397"/>
        <v>0</v>
      </c>
      <c r="BT78" s="6">
        <v>0</v>
      </c>
      <c r="BU78" s="5">
        <v>0</v>
      </c>
      <c r="BV78" s="8">
        <f t="shared" si="398"/>
        <v>0</v>
      </c>
      <c r="BW78" s="6">
        <v>0</v>
      </c>
      <c r="BX78" s="5">
        <v>0</v>
      </c>
      <c r="BY78" s="8">
        <f t="shared" si="399"/>
        <v>0</v>
      </c>
      <c r="BZ78" s="6">
        <v>0</v>
      </c>
      <c r="CA78" s="5">
        <v>0</v>
      </c>
      <c r="CB78" s="8">
        <f t="shared" si="400"/>
        <v>0</v>
      </c>
      <c r="CC78" s="6">
        <v>0</v>
      </c>
      <c r="CD78" s="5">
        <v>0</v>
      </c>
      <c r="CE78" s="8">
        <f t="shared" si="401"/>
        <v>0</v>
      </c>
      <c r="CF78" s="6">
        <v>0</v>
      </c>
      <c r="CG78" s="5">
        <v>0</v>
      </c>
      <c r="CH78" s="8">
        <f t="shared" si="402"/>
        <v>0</v>
      </c>
      <c r="CI78" s="6">
        <v>0</v>
      </c>
      <c r="CJ78" s="5">
        <v>0</v>
      </c>
      <c r="CK78" s="8">
        <f t="shared" si="403"/>
        <v>0</v>
      </c>
      <c r="CL78" s="6">
        <v>0</v>
      </c>
      <c r="CM78" s="5">
        <v>0</v>
      </c>
      <c r="CN78" s="8">
        <f t="shared" si="404"/>
        <v>0</v>
      </c>
      <c r="CO78" s="71">
        <v>115.02</v>
      </c>
      <c r="CP78" s="5">
        <v>4612.8810000000003</v>
      </c>
      <c r="CQ78" s="8">
        <f t="shared" si="405"/>
        <v>40105.033907146586</v>
      </c>
      <c r="CR78" s="6">
        <v>0</v>
      </c>
      <c r="CS78" s="5">
        <v>0</v>
      </c>
      <c r="CT78" s="8">
        <f t="shared" si="406"/>
        <v>0</v>
      </c>
      <c r="CU78" s="6">
        <v>0</v>
      </c>
      <c r="CV78" s="5">
        <v>0</v>
      </c>
      <c r="CW78" s="8">
        <f t="shared" si="407"/>
        <v>0</v>
      </c>
      <c r="CX78" s="6">
        <v>0</v>
      </c>
      <c r="CY78" s="5">
        <v>0</v>
      </c>
      <c r="CZ78" s="8">
        <f t="shared" si="408"/>
        <v>0</v>
      </c>
      <c r="DA78" s="6">
        <v>0</v>
      </c>
      <c r="DB78" s="5">
        <v>0</v>
      </c>
      <c r="DC78" s="8">
        <f t="shared" si="409"/>
        <v>0</v>
      </c>
      <c r="DD78" s="6">
        <v>0</v>
      </c>
      <c r="DE78" s="5">
        <v>0</v>
      </c>
      <c r="DF78" s="8">
        <f t="shared" si="410"/>
        <v>0</v>
      </c>
      <c r="DG78" s="6">
        <v>0</v>
      </c>
      <c r="DH78" s="5">
        <v>0</v>
      </c>
      <c r="DI78" s="8">
        <f t="shared" si="411"/>
        <v>0</v>
      </c>
      <c r="DJ78" s="6">
        <v>0</v>
      </c>
      <c r="DK78" s="5">
        <v>0</v>
      </c>
      <c r="DL78" s="8">
        <f t="shared" si="412"/>
        <v>0</v>
      </c>
      <c r="DM78" s="6">
        <v>0</v>
      </c>
      <c r="DN78" s="5">
        <v>0</v>
      </c>
      <c r="DO78" s="8">
        <f t="shared" si="413"/>
        <v>0</v>
      </c>
      <c r="DP78" s="71">
        <v>57.9</v>
      </c>
      <c r="DQ78" s="5">
        <v>1937.913</v>
      </c>
      <c r="DR78" s="8">
        <f t="shared" si="414"/>
        <v>33470</v>
      </c>
      <c r="DS78" s="71">
        <v>3.5000000000000003E-2</v>
      </c>
      <c r="DT78" s="5">
        <v>1.5</v>
      </c>
      <c r="DU78" s="8">
        <f t="shared" si="415"/>
        <v>42857.142857142855</v>
      </c>
      <c r="DV78" s="9">
        <f t="shared" si="417"/>
        <v>612.92279999999994</v>
      </c>
      <c r="DW78" s="8">
        <f t="shared" si="418"/>
        <v>26313.081000000002</v>
      </c>
    </row>
    <row r="79" spans="1:127" ht="15" customHeight="1" x14ac:dyDescent="0.3">
      <c r="A79" s="58">
        <v>2022</v>
      </c>
      <c r="B79" s="59" t="s">
        <v>10</v>
      </c>
      <c r="C79" s="6">
        <v>0</v>
      </c>
      <c r="D79" s="5">
        <v>0</v>
      </c>
      <c r="E79" s="8">
        <f t="shared" si="419"/>
        <v>0</v>
      </c>
      <c r="F79" s="6">
        <v>0</v>
      </c>
      <c r="G79" s="5">
        <v>0</v>
      </c>
      <c r="H79" s="8">
        <f t="shared" si="376"/>
        <v>0</v>
      </c>
      <c r="I79" s="6">
        <v>0</v>
      </c>
      <c r="J79" s="5">
        <v>0</v>
      </c>
      <c r="K79" s="8">
        <f t="shared" si="377"/>
        <v>0</v>
      </c>
      <c r="L79" s="6">
        <v>0</v>
      </c>
      <c r="M79" s="5">
        <v>0</v>
      </c>
      <c r="N79" s="8">
        <f t="shared" si="378"/>
        <v>0</v>
      </c>
      <c r="O79" s="6">
        <v>0</v>
      </c>
      <c r="P79" s="5">
        <v>0</v>
      </c>
      <c r="Q79" s="8">
        <f t="shared" si="379"/>
        <v>0</v>
      </c>
      <c r="R79" s="71">
        <v>0.10956</v>
      </c>
      <c r="S79" s="5">
        <v>6.4219999999999997</v>
      </c>
      <c r="T79" s="8">
        <f t="shared" si="380"/>
        <v>58616.283315078494</v>
      </c>
      <c r="U79" s="6">
        <v>0</v>
      </c>
      <c r="V79" s="5">
        <v>0</v>
      </c>
      <c r="W79" s="8">
        <f t="shared" si="381"/>
        <v>0</v>
      </c>
      <c r="X79" s="6">
        <v>0</v>
      </c>
      <c r="Y79" s="5">
        <v>0</v>
      </c>
      <c r="Z79" s="8">
        <f t="shared" si="382"/>
        <v>0</v>
      </c>
      <c r="AA79" s="6">
        <v>0</v>
      </c>
      <c r="AB79" s="5">
        <v>0</v>
      </c>
      <c r="AC79" s="8">
        <f t="shared" si="383"/>
        <v>0</v>
      </c>
      <c r="AD79" s="6">
        <v>0</v>
      </c>
      <c r="AE79" s="5">
        <v>0</v>
      </c>
      <c r="AF79" s="8">
        <f t="shared" si="384"/>
        <v>0</v>
      </c>
      <c r="AG79" s="6">
        <v>0</v>
      </c>
      <c r="AH79" s="5">
        <v>0</v>
      </c>
      <c r="AI79" s="8">
        <f t="shared" si="385"/>
        <v>0</v>
      </c>
      <c r="AJ79" s="6">
        <v>0</v>
      </c>
      <c r="AK79" s="5">
        <v>0</v>
      </c>
      <c r="AL79" s="8">
        <f t="shared" si="386"/>
        <v>0</v>
      </c>
      <c r="AM79" s="6">
        <v>0</v>
      </c>
      <c r="AN79" s="5">
        <v>0</v>
      </c>
      <c r="AO79" s="8">
        <f t="shared" si="387"/>
        <v>0</v>
      </c>
      <c r="AP79" s="71">
        <v>43</v>
      </c>
      <c r="AQ79" s="5">
        <v>820.49800000000005</v>
      </c>
      <c r="AR79" s="8">
        <f t="shared" si="388"/>
        <v>19081.348837209305</v>
      </c>
      <c r="AS79" s="6">
        <v>0</v>
      </c>
      <c r="AT79" s="5">
        <v>0</v>
      </c>
      <c r="AU79" s="8">
        <f t="shared" si="389"/>
        <v>0</v>
      </c>
      <c r="AV79" s="6">
        <v>0</v>
      </c>
      <c r="AW79" s="5">
        <v>0</v>
      </c>
      <c r="AX79" s="8">
        <f t="shared" si="390"/>
        <v>0</v>
      </c>
      <c r="AY79" s="6">
        <v>0</v>
      </c>
      <c r="AZ79" s="5">
        <v>0</v>
      </c>
      <c r="BA79" s="8">
        <f t="shared" si="391"/>
        <v>0</v>
      </c>
      <c r="BB79" s="71">
        <v>132.36000000000001</v>
      </c>
      <c r="BC79" s="5">
        <v>3890.6060000000002</v>
      </c>
      <c r="BD79" s="8">
        <f t="shared" si="392"/>
        <v>29394.122091266243</v>
      </c>
      <c r="BE79" s="6">
        <v>0</v>
      </c>
      <c r="BF79" s="5">
        <v>0</v>
      </c>
      <c r="BG79" s="8">
        <f t="shared" si="393"/>
        <v>0</v>
      </c>
      <c r="BH79" s="6">
        <v>0</v>
      </c>
      <c r="BI79" s="5">
        <v>0</v>
      </c>
      <c r="BJ79" s="8">
        <f t="shared" si="394"/>
        <v>0</v>
      </c>
      <c r="BK79" s="6">
        <v>0</v>
      </c>
      <c r="BL79" s="5">
        <v>0</v>
      </c>
      <c r="BM79" s="8">
        <f t="shared" si="395"/>
        <v>0</v>
      </c>
      <c r="BN79" s="6">
        <v>0</v>
      </c>
      <c r="BO79" s="5">
        <v>0</v>
      </c>
      <c r="BP79" s="8">
        <f t="shared" si="396"/>
        <v>0</v>
      </c>
      <c r="BQ79" s="6">
        <v>0</v>
      </c>
      <c r="BR79" s="5">
        <v>0</v>
      </c>
      <c r="BS79" s="8">
        <f t="shared" si="397"/>
        <v>0</v>
      </c>
      <c r="BT79" s="6">
        <v>0</v>
      </c>
      <c r="BU79" s="5">
        <v>0</v>
      </c>
      <c r="BV79" s="8">
        <f t="shared" si="398"/>
        <v>0</v>
      </c>
      <c r="BW79" s="6">
        <v>0</v>
      </c>
      <c r="BX79" s="5">
        <v>0</v>
      </c>
      <c r="BY79" s="8">
        <f t="shared" si="399"/>
        <v>0</v>
      </c>
      <c r="BZ79" s="6">
        <v>0</v>
      </c>
      <c r="CA79" s="5">
        <v>0</v>
      </c>
      <c r="CB79" s="8">
        <f t="shared" si="400"/>
        <v>0</v>
      </c>
      <c r="CC79" s="6">
        <v>0</v>
      </c>
      <c r="CD79" s="5">
        <v>0</v>
      </c>
      <c r="CE79" s="8">
        <f t="shared" si="401"/>
        <v>0</v>
      </c>
      <c r="CF79" s="6">
        <v>0</v>
      </c>
      <c r="CG79" s="5">
        <v>0</v>
      </c>
      <c r="CH79" s="8">
        <f t="shared" si="402"/>
        <v>0</v>
      </c>
      <c r="CI79" s="6">
        <v>0</v>
      </c>
      <c r="CJ79" s="5">
        <v>0</v>
      </c>
      <c r="CK79" s="8">
        <f t="shared" si="403"/>
        <v>0</v>
      </c>
      <c r="CL79" s="6">
        <v>0</v>
      </c>
      <c r="CM79" s="5">
        <v>0</v>
      </c>
      <c r="CN79" s="8">
        <f t="shared" si="404"/>
        <v>0</v>
      </c>
      <c r="CO79" s="6">
        <v>0</v>
      </c>
      <c r="CP79" s="5">
        <v>0</v>
      </c>
      <c r="CQ79" s="8">
        <f t="shared" si="405"/>
        <v>0</v>
      </c>
      <c r="CR79" s="6">
        <v>0</v>
      </c>
      <c r="CS79" s="5">
        <v>0</v>
      </c>
      <c r="CT79" s="8">
        <f t="shared" si="406"/>
        <v>0</v>
      </c>
      <c r="CU79" s="6">
        <v>0</v>
      </c>
      <c r="CV79" s="5">
        <v>0</v>
      </c>
      <c r="CW79" s="8">
        <f t="shared" si="407"/>
        <v>0</v>
      </c>
      <c r="CX79" s="6">
        <v>0</v>
      </c>
      <c r="CY79" s="5">
        <v>0</v>
      </c>
      <c r="CZ79" s="8">
        <f t="shared" si="408"/>
        <v>0</v>
      </c>
      <c r="DA79" s="6">
        <v>0</v>
      </c>
      <c r="DB79" s="5">
        <v>0</v>
      </c>
      <c r="DC79" s="8">
        <f t="shared" si="409"/>
        <v>0</v>
      </c>
      <c r="DD79" s="6">
        <v>0</v>
      </c>
      <c r="DE79" s="5">
        <v>0</v>
      </c>
      <c r="DF79" s="8">
        <f t="shared" si="410"/>
        <v>0</v>
      </c>
      <c r="DG79" s="6">
        <v>0</v>
      </c>
      <c r="DH79" s="5">
        <v>0</v>
      </c>
      <c r="DI79" s="8">
        <f t="shared" si="411"/>
        <v>0</v>
      </c>
      <c r="DJ79" s="6">
        <v>0</v>
      </c>
      <c r="DK79" s="5">
        <v>0</v>
      </c>
      <c r="DL79" s="8">
        <f t="shared" si="412"/>
        <v>0</v>
      </c>
      <c r="DM79" s="6">
        <v>0</v>
      </c>
      <c r="DN79" s="5">
        <v>0</v>
      </c>
      <c r="DO79" s="8">
        <f t="shared" si="413"/>
        <v>0</v>
      </c>
      <c r="DP79" s="71">
        <v>61.02</v>
      </c>
      <c r="DQ79" s="5">
        <v>1937.615</v>
      </c>
      <c r="DR79" s="8">
        <f t="shared" si="414"/>
        <v>31753.769255981646</v>
      </c>
      <c r="DS79" s="71">
        <v>1.048</v>
      </c>
      <c r="DT79" s="5">
        <v>9.77</v>
      </c>
      <c r="DU79" s="8">
        <f t="shared" si="415"/>
        <v>9322.5190839694642</v>
      </c>
      <c r="DV79" s="9">
        <f t="shared" si="417"/>
        <v>237.53756000000001</v>
      </c>
      <c r="DW79" s="8">
        <f t="shared" si="418"/>
        <v>6664.9110000000001</v>
      </c>
    </row>
    <row r="80" spans="1:127" ht="15" customHeight="1" x14ac:dyDescent="0.3">
      <c r="A80" s="58">
        <v>2022</v>
      </c>
      <c r="B80" s="59" t="s">
        <v>11</v>
      </c>
      <c r="C80" s="6">
        <v>0</v>
      </c>
      <c r="D80" s="5">
        <v>0</v>
      </c>
      <c r="E80" s="8">
        <f t="shared" si="419"/>
        <v>0</v>
      </c>
      <c r="F80" s="6">
        <v>0</v>
      </c>
      <c r="G80" s="5">
        <v>0</v>
      </c>
      <c r="H80" s="8">
        <f t="shared" si="376"/>
        <v>0</v>
      </c>
      <c r="I80" s="6">
        <v>0</v>
      </c>
      <c r="J80" s="5">
        <v>0</v>
      </c>
      <c r="K80" s="8">
        <f t="shared" si="377"/>
        <v>0</v>
      </c>
      <c r="L80" s="6">
        <v>0</v>
      </c>
      <c r="M80" s="5">
        <v>0</v>
      </c>
      <c r="N80" s="8">
        <f t="shared" si="378"/>
        <v>0</v>
      </c>
      <c r="O80" s="6">
        <v>0</v>
      </c>
      <c r="P80" s="5">
        <v>0</v>
      </c>
      <c r="Q80" s="8">
        <f t="shared" si="379"/>
        <v>0</v>
      </c>
      <c r="R80" s="71">
        <v>0.28448000000000001</v>
      </c>
      <c r="S80" s="5">
        <v>14.866</v>
      </c>
      <c r="T80" s="8">
        <f t="shared" si="380"/>
        <v>52256.74915635545</v>
      </c>
      <c r="U80" s="6">
        <v>0</v>
      </c>
      <c r="V80" s="5">
        <v>0</v>
      </c>
      <c r="W80" s="8">
        <f t="shared" si="381"/>
        <v>0</v>
      </c>
      <c r="X80" s="6">
        <v>0</v>
      </c>
      <c r="Y80" s="5">
        <v>0</v>
      </c>
      <c r="Z80" s="8">
        <f t="shared" si="382"/>
        <v>0</v>
      </c>
      <c r="AA80" s="6">
        <v>0</v>
      </c>
      <c r="AB80" s="5">
        <v>0</v>
      </c>
      <c r="AC80" s="8">
        <f t="shared" si="383"/>
        <v>0</v>
      </c>
      <c r="AD80" s="6">
        <v>0</v>
      </c>
      <c r="AE80" s="5">
        <v>0</v>
      </c>
      <c r="AF80" s="8">
        <f t="shared" si="384"/>
        <v>0</v>
      </c>
      <c r="AG80" s="6">
        <v>0</v>
      </c>
      <c r="AH80" s="5">
        <v>0</v>
      </c>
      <c r="AI80" s="8">
        <f t="shared" si="385"/>
        <v>0</v>
      </c>
      <c r="AJ80" s="6">
        <v>0</v>
      </c>
      <c r="AK80" s="5">
        <v>0</v>
      </c>
      <c r="AL80" s="8">
        <f t="shared" si="386"/>
        <v>0</v>
      </c>
      <c r="AM80" s="6">
        <v>0</v>
      </c>
      <c r="AN80" s="5">
        <v>0</v>
      </c>
      <c r="AO80" s="8">
        <f t="shared" si="387"/>
        <v>0</v>
      </c>
      <c r="AP80" s="71">
        <v>1.02</v>
      </c>
      <c r="AQ80" s="5">
        <v>18.61</v>
      </c>
      <c r="AR80" s="8">
        <f t="shared" si="388"/>
        <v>18245.098039215685</v>
      </c>
      <c r="AS80" s="6">
        <v>0</v>
      </c>
      <c r="AT80" s="5">
        <v>0</v>
      </c>
      <c r="AU80" s="8">
        <f t="shared" si="389"/>
        <v>0</v>
      </c>
      <c r="AV80" s="6">
        <v>0</v>
      </c>
      <c r="AW80" s="5">
        <v>0</v>
      </c>
      <c r="AX80" s="8">
        <f t="shared" si="390"/>
        <v>0</v>
      </c>
      <c r="AY80" s="6">
        <v>0</v>
      </c>
      <c r="AZ80" s="5">
        <v>0</v>
      </c>
      <c r="BA80" s="8">
        <f t="shared" si="391"/>
        <v>0</v>
      </c>
      <c r="BB80" s="71">
        <v>2.84</v>
      </c>
      <c r="BC80" s="5">
        <v>91.881</v>
      </c>
      <c r="BD80" s="8">
        <f t="shared" si="392"/>
        <v>32352.464788732399</v>
      </c>
      <c r="BE80" s="6">
        <v>0</v>
      </c>
      <c r="BF80" s="5">
        <v>0</v>
      </c>
      <c r="BG80" s="8">
        <f t="shared" si="393"/>
        <v>0</v>
      </c>
      <c r="BH80" s="6">
        <v>0</v>
      </c>
      <c r="BI80" s="5">
        <v>0</v>
      </c>
      <c r="BJ80" s="8">
        <f t="shared" si="394"/>
        <v>0</v>
      </c>
      <c r="BK80" s="6">
        <v>0</v>
      </c>
      <c r="BL80" s="5">
        <v>0</v>
      </c>
      <c r="BM80" s="8">
        <f t="shared" si="395"/>
        <v>0</v>
      </c>
      <c r="BN80" s="6">
        <v>0</v>
      </c>
      <c r="BO80" s="5">
        <v>0</v>
      </c>
      <c r="BP80" s="8">
        <f t="shared" si="396"/>
        <v>0</v>
      </c>
      <c r="BQ80" s="6">
        <v>0</v>
      </c>
      <c r="BR80" s="5">
        <v>0</v>
      </c>
      <c r="BS80" s="8">
        <f t="shared" si="397"/>
        <v>0</v>
      </c>
      <c r="BT80" s="6">
        <v>0</v>
      </c>
      <c r="BU80" s="5">
        <v>0</v>
      </c>
      <c r="BV80" s="8">
        <f t="shared" si="398"/>
        <v>0</v>
      </c>
      <c r="BW80" s="6">
        <v>0</v>
      </c>
      <c r="BX80" s="5">
        <v>0</v>
      </c>
      <c r="BY80" s="8">
        <f t="shared" si="399"/>
        <v>0</v>
      </c>
      <c r="BZ80" s="6">
        <v>0</v>
      </c>
      <c r="CA80" s="5">
        <v>0</v>
      </c>
      <c r="CB80" s="8">
        <f t="shared" si="400"/>
        <v>0</v>
      </c>
      <c r="CC80" s="6">
        <v>0</v>
      </c>
      <c r="CD80" s="5">
        <v>0</v>
      </c>
      <c r="CE80" s="8">
        <f t="shared" si="401"/>
        <v>0</v>
      </c>
      <c r="CF80" s="6">
        <v>0</v>
      </c>
      <c r="CG80" s="5">
        <v>0</v>
      </c>
      <c r="CH80" s="8">
        <f t="shared" si="402"/>
        <v>0</v>
      </c>
      <c r="CI80" s="6">
        <v>0</v>
      </c>
      <c r="CJ80" s="5">
        <v>0</v>
      </c>
      <c r="CK80" s="8">
        <f t="shared" si="403"/>
        <v>0</v>
      </c>
      <c r="CL80" s="6">
        <v>0</v>
      </c>
      <c r="CM80" s="5">
        <v>0</v>
      </c>
      <c r="CN80" s="8">
        <f t="shared" si="404"/>
        <v>0</v>
      </c>
      <c r="CO80" s="6">
        <v>0</v>
      </c>
      <c r="CP80" s="5">
        <v>0</v>
      </c>
      <c r="CQ80" s="8">
        <f t="shared" si="405"/>
        <v>0</v>
      </c>
      <c r="CR80" s="6">
        <v>0</v>
      </c>
      <c r="CS80" s="5">
        <v>0</v>
      </c>
      <c r="CT80" s="8">
        <f t="shared" si="406"/>
        <v>0</v>
      </c>
      <c r="CU80" s="6">
        <v>0</v>
      </c>
      <c r="CV80" s="5">
        <v>0</v>
      </c>
      <c r="CW80" s="8">
        <f t="shared" si="407"/>
        <v>0</v>
      </c>
      <c r="CX80" s="6">
        <v>0</v>
      </c>
      <c r="CY80" s="5">
        <v>0</v>
      </c>
      <c r="CZ80" s="8">
        <f t="shared" si="408"/>
        <v>0</v>
      </c>
      <c r="DA80" s="6">
        <v>0</v>
      </c>
      <c r="DB80" s="5">
        <v>0</v>
      </c>
      <c r="DC80" s="8">
        <f t="shared" si="409"/>
        <v>0</v>
      </c>
      <c r="DD80" s="6">
        <v>0</v>
      </c>
      <c r="DE80" s="5">
        <v>0</v>
      </c>
      <c r="DF80" s="8">
        <f t="shared" si="410"/>
        <v>0</v>
      </c>
      <c r="DG80" s="6">
        <v>0</v>
      </c>
      <c r="DH80" s="5">
        <v>0</v>
      </c>
      <c r="DI80" s="8">
        <f t="shared" si="411"/>
        <v>0</v>
      </c>
      <c r="DJ80" s="6">
        <v>0</v>
      </c>
      <c r="DK80" s="5">
        <v>0</v>
      </c>
      <c r="DL80" s="8">
        <f t="shared" si="412"/>
        <v>0</v>
      </c>
      <c r="DM80" s="6">
        <v>0</v>
      </c>
      <c r="DN80" s="5">
        <v>0</v>
      </c>
      <c r="DO80" s="8">
        <f t="shared" si="413"/>
        <v>0</v>
      </c>
      <c r="DP80" s="71">
        <v>35.24</v>
      </c>
      <c r="DQ80" s="5">
        <v>1179.4829999999999</v>
      </c>
      <c r="DR80" s="8">
        <f t="shared" si="414"/>
        <v>33470.005675368899</v>
      </c>
      <c r="DS80" s="71">
        <v>2.5000000000000001E-2</v>
      </c>
      <c r="DT80" s="5">
        <v>0.95</v>
      </c>
      <c r="DU80" s="8">
        <f t="shared" si="415"/>
        <v>37999.999999999993</v>
      </c>
      <c r="DV80" s="9">
        <f t="shared" si="417"/>
        <v>39.409480000000002</v>
      </c>
      <c r="DW80" s="8">
        <f t="shared" si="418"/>
        <v>1305.79</v>
      </c>
    </row>
    <row r="81" spans="1:127" ht="15" customHeight="1" x14ac:dyDescent="0.3">
      <c r="A81" s="58">
        <v>2022</v>
      </c>
      <c r="B81" s="8" t="s">
        <v>12</v>
      </c>
      <c r="C81" s="6">
        <v>0</v>
      </c>
      <c r="D81" s="5">
        <v>0</v>
      </c>
      <c r="E81" s="8">
        <f t="shared" si="419"/>
        <v>0</v>
      </c>
      <c r="F81" s="6">
        <v>0</v>
      </c>
      <c r="G81" s="5">
        <v>0</v>
      </c>
      <c r="H81" s="8">
        <f t="shared" si="376"/>
        <v>0</v>
      </c>
      <c r="I81" s="71">
        <v>0.08</v>
      </c>
      <c r="J81" s="5">
        <v>2.4</v>
      </c>
      <c r="K81" s="8">
        <f t="shared" si="377"/>
        <v>30000</v>
      </c>
      <c r="L81" s="6">
        <v>0</v>
      </c>
      <c r="M81" s="5">
        <v>0</v>
      </c>
      <c r="N81" s="8">
        <f t="shared" si="378"/>
        <v>0</v>
      </c>
      <c r="O81" s="6">
        <v>0</v>
      </c>
      <c r="P81" s="5">
        <v>0</v>
      </c>
      <c r="Q81" s="8">
        <f t="shared" si="379"/>
        <v>0</v>
      </c>
      <c r="R81" s="71">
        <v>9.0279999999999999E-2</v>
      </c>
      <c r="S81" s="5">
        <v>6.09</v>
      </c>
      <c r="T81" s="8">
        <f t="shared" si="380"/>
        <v>67456.801063358434</v>
      </c>
      <c r="U81" s="6">
        <v>0</v>
      </c>
      <c r="V81" s="5">
        <v>0</v>
      </c>
      <c r="W81" s="8">
        <f t="shared" si="381"/>
        <v>0</v>
      </c>
      <c r="X81" s="6">
        <v>0</v>
      </c>
      <c r="Y81" s="5">
        <v>0</v>
      </c>
      <c r="Z81" s="8">
        <f t="shared" si="382"/>
        <v>0</v>
      </c>
      <c r="AA81" s="6">
        <v>0</v>
      </c>
      <c r="AB81" s="5">
        <v>0</v>
      </c>
      <c r="AC81" s="8">
        <f t="shared" si="383"/>
        <v>0</v>
      </c>
      <c r="AD81" s="6">
        <v>0</v>
      </c>
      <c r="AE81" s="5">
        <v>0</v>
      </c>
      <c r="AF81" s="8">
        <f t="shared" si="384"/>
        <v>0</v>
      </c>
      <c r="AG81" s="6">
        <v>0</v>
      </c>
      <c r="AH81" s="5">
        <v>0</v>
      </c>
      <c r="AI81" s="8">
        <f t="shared" si="385"/>
        <v>0</v>
      </c>
      <c r="AJ81" s="6">
        <v>0</v>
      </c>
      <c r="AK81" s="5">
        <v>0</v>
      </c>
      <c r="AL81" s="8">
        <f t="shared" si="386"/>
        <v>0</v>
      </c>
      <c r="AM81" s="6">
        <v>0</v>
      </c>
      <c r="AN81" s="5">
        <v>0</v>
      </c>
      <c r="AO81" s="8">
        <f t="shared" si="387"/>
        <v>0</v>
      </c>
      <c r="AP81" s="6">
        <v>0</v>
      </c>
      <c r="AQ81" s="5">
        <v>0</v>
      </c>
      <c r="AR81" s="8">
        <f t="shared" si="388"/>
        <v>0</v>
      </c>
      <c r="AS81" s="6">
        <v>0</v>
      </c>
      <c r="AT81" s="5">
        <v>0</v>
      </c>
      <c r="AU81" s="8">
        <f t="shared" si="389"/>
        <v>0</v>
      </c>
      <c r="AV81" s="6">
        <v>0</v>
      </c>
      <c r="AW81" s="5">
        <v>0</v>
      </c>
      <c r="AX81" s="8">
        <f t="shared" si="390"/>
        <v>0</v>
      </c>
      <c r="AY81" s="6">
        <v>0</v>
      </c>
      <c r="AZ81" s="5">
        <v>0</v>
      </c>
      <c r="BA81" s="8">
        <f t="shared" si="391"/>
        <v>0</v>
      </c>
      <c r="BB81" s="71">
        <v>5.18</v>
      </c>
      <c r="BC81" s="5">
        <v>162.94499999999999</v>
      </c>
      <c r="BD81" s="8">
        <f t="shared" si="392"/>
        <v>31456.563706563706</v>
      </c>
      <c r="BE81" s="6">
        <v>0</v>
      </c>
      <c r="BF81" s="5">
        <v>0</v>
      </c>
      <c r="BG81" s="8">
        <f t="shared" si="393"/>
        <v>0</v>
      </c>
      <c r="BH81" s="6">
        <v>0</v>
      </c>
      <c r="BI81" s="5">
        <v>0</v>
      </c>
      <c r="BJ81" s="8">
        <f t="shared" si="394"/>
        <v>0</v>
      </c>
      <c r="BK81" s="6">
        <v>0</v>
      </c>
      <c r="BL81" s="5">
        <v>0</v>
      </c>
      <c r="BM81" s="8">
        <f t="shared" si="395"/>
        <v>0</v>
      </c>
      <c r="BN81" s="6">
        <v>0</v>
      </c>
      <c r="BO81" s="5">
        <v>0</v>
      </c>
      <c r="BP81" s="8">
        <f t="shared" si="396"/>
        <v>0</v>
      </c>
      <c r="BQ81" s="6">
        <v>0</v>
      </c>
      <c r="BR81" s="5">
        <v>0</v>
      </c>
      <c r="BS81" s="8">
        <f t="shared" si="397"/>
        <v>0</v>
      </c>
      <c r="BT81" s="6">
        <v>0</v>
      </c>
      <c r="BU81" s="5">
        <v>0</v>
      </c>
      <c r="BV81" s="8">
        <f t="shared" si="398"/>
        <v>0</v>
      </c>
      <c r="BW81" s="6">
        <v>0</v>
      </c>
      <c r="BX81" s="5">
        <v>0</v>
      </c>
      <c r="BY81" s="8">
        <f t="shared" si="399"/>
        <v>0</v>
      </c>
      <c r="BZ81" s="6">
        <v>0</v>
      </c>
      <c r="CA81" s="5">
        <v>0</v>
      </c>
      <c r="CB81" s="8">
        <f t="shared" si="400"/>
        <v>0</v>
      </c>
      <c r="CC81" s="6">
        <v>0</v>
      </c>
      <c r="CD81" s="5">
        <v>0</v>
      </c>
      <c r="CE81" s="8">
        <f t="shared" si="401"/>
        <v>0</v>
      </c>
      <c r="CF81" s="6">
        <v>0</v>
      </c>
      <c r="CG81" s="5">
        <v>0</v>
      </c>
      <c r="CH81" s="8">
        <f t="shared" si="402"/>
        <v>0</v>
      </c>
      <c r="CI81" s="6">
        <v>0</v>
      </c>
      <c r="CJ81" s="5">
        <v>0</v>
      </c>
      <c r="CK81" s="8">
        <f t="shared" si="403"/>
        <v>0</v>
      </c>
      <c r="CL81" s="6">
        <v>0</v>
      </c>
      <c r="CM81" s="5">
        <v>0</v>
      </c>
      <c r="CN81" s="8">
        <f t="shared" si="404"/>
        <v>0</v>
      </c>
      <c r="CO81" s="6">
        <v>0</v>
      </c>
      <c r="CP81" s="5">
        <v>0</v>
      </c>
      <c r="CQ81" s="8">
        <f t="shared" si="405"/>
        <v>0</v>
      </c>
      <c r="CR81" s="6">
        <v>0</v>
      </c>
      <c r="CS81" s="5">
        <v>0</v>
      </c>
      <c r="CT81" s="8">
        <f t="shared" si="406"/>
        <v>0</v>
      </c>
      <c r="CU81" s="6">
        <v>0</v>
      </c>
      <c r="CV81" s="5">
        <v>0</v>
      </c>
      <c r="CW81" s="8">
        <f t="shared" si="407"/>
        <v>0</v>
      </c>
      <c r="CX81" s="6">
        <v>0</v>
      </c>
      <c r="CY81" s="5">
        <v>0</v>
      </c>
      <c r="CZ81" s="8">
        <f t="shared" si="408"/>
        <v>0</v>
      </c>
      <c r="DA81" s="6">
        <v>0</v>
      </c>
      <c r="DB81" s="5">
        <v>0</v>
      </c>
      <c r="DC81" s="8">
        <f t="shared" si="409"/>
        <v>0</v>
      </c>
      <c r="DD81" s="6">
        <v>0</v>
      </c>
      <c r="DE81" s="5">
        <v>0</v>
      </c>
      <c r="DF81" s="8">
        <f t="shared" si="410"/>
        <v>0</v>
      </c>
      <c r="DG81" s="6">
        <v>0</v>
      </c>
      <c r="DH81" s="5">
        <v>0</v>
      </c>
      <c r="DI81" s="8">
        <f t="shared" si="411"/>
        <v>0</v>
      </c>
      <c r="DJ81" s="6">
        <v>0</v>
      </c>
      <c r="DK81" s="5">
        <v>0</v>
      </c>
      <c r="DL81" s="8">
        <f t="shared" si="412"/>
        <v>0</v>
      </c>
      <c r="DM81" s="6">
        <v>0</v>
      </c>
      <c r="DN81" s="5">
        <v>0</v>
      </c>
      <c r="DO81" s="8">
        <f t="shared" si="413"/>
        <v>0</v>
      </c>
      <c r="DP81" s="6">
        <v>0</v>
      </c>
      <c r="DQ81" s="5">
        <v>0</v>
      </c>
      <c r="DR81" s="8">
        <f t="shared" si="414"/>
        <v>0</v>
      </c>
      <c r="DS81" s="6">
        <v>0</v>
      </c>
      <c r="DT81" s="5">
        <v>0</v>
      </c>
      <c r="DU81" s="8">
        <f t="shared" si="415"/>
        <v>0</v>
      </c>
      <c r="DV81" s="9">
        <f t="shared" si="417"/>
        <v>5.3502799999999997</v>
      </c>
      <c r="DW81" s="8">
        <f t="shared" si="418"/>
        <v>171.435</v>
      </c>
    </row>
    <row r="82" spans="1:127" ht="15" customHeight="1" x14ac:dyDescent="0.3">
      <c r="A82" s="58">
        <v>2022</v>
      </c>
      <c r="B82" s="59" t="s">
        <v>13</v>
      </c>
      <c r="C82" s="6">
        <v>0</v>
      </c>
      <c r="D82" s="5">
        <v>0</v>
      </c>
      <c r="E82" s="8">
        <f t="shared" si="419"/>
        <v>0</v>
      </c>
      <c r="F82" s="6">
        <v>0</v>
      </c>
      <c r="G82" s="5">
        <v>0</v>
      </c>
      <c r="H82" s="8">
        <f t="shared" si="376"/>
        <v>0</v>
      </c>
      <c r="I82" s="6">
        <v>0</v>
      </c>
      <c r="J82" s="5">
        <v>0</v>
      </c>
      <c r="K82" s="8">
        <f t="shared" si="377"/>
        <v>0</v>
      </c>
      <c r="L82" s="6">
        <v>0</v>
      </c>
      <c r="M82" s="5">
        <v>0</v>
      </c>
      <c r="N82" s="8">
        <f t="shared" si="378"/>
        <v>0</v>
      </c>
      <c r="O82" s="6">
        <v>0</v>
      </c>
      <c r="P82" s="5">
        <v>0</v>
      </c>
      <c r="Q82" s="8">
        <f t="shared" si="379"/>
        <v>0</v>
      </c>
      <c r="R82" s="71">
        <v>0.21524000000000001</v>
      </c>
      <c r="S82" s="5">
        <v>11.39</v>
      </c>
      <c r="T82" s="8">
        <f t="shared" si="380"/>
        <v>52917.673294926593</v>
      </c>
      <c r="U82" s="71">
        <v>19</v>
      </c>
      <c r="V82" s="5">
        <v>753.6</v>
      </c>
      <c r="W82" s="8">
        <f t="shared" si="381"/>
        <v>39663.15789473684</v>
      </c>
      <c r="X82" s="6">
        <v>0</v>
      </c>
      <c r="Y82" s="5">
        <v>0</v>
      </c>
      <c r="Z82" s="8">
        <f t="shared" si="382"/>
        <v>0</v>
      </c>
      <c r="AA82" s="6">
        <v>0</v>
      </c>
      <c r="AB82" s="5">
        <v>0</v>
      </c>
      <c r="AC82" s="8">
        <f t="shared" si="383"/>
        <v>0</v>
      </c>
      <c r="AD82" s="6">
        <v>0</v>
      </c>
      <c r="AE82" s="5">
        <v>0</v>
      </c>
      <c r="AF82" s="8">
        <f t="shared" si="384"/>
        <v>0</v>
      </c>
      <c r="AG82" s="6">
        <v>0</v>
      </c>
      <c r="AH82" s="5">
        <v>0</v>
      </c>
      <c r="AI82" s="8">
        <f t="shared" si="385"/>
        <v>0</v>
      </c>
      <c r="AJ82" s="6">
        <v>0</v>
      </c>
      <c r="AK82" s="5">
        <v>0</v>
      </c>
      <c r="AL82" s="8">
        <f t="shared" si="386"/>
        <v>0</v>
      </c>
      <c r="AM82" s="6">
        <v>0</v>
      </c>
      <c r="AN82" s="5">
        <v>0</v>
      </c>
      <c r="AO82" s="8">
        <f t="shared" si="387"/>
        <v>0</v>
      </c>
      <c r="AP82" s="71">
        <v>9.7149999999999999</v>
      </c>
      <c r="AQ82" s="5">
        <v>317.10899999999998</v>
      </c>
      <c r="AR82" s="8">
        <f t="shared" si="388"/>
        <v>32641.173443129184</v>
      </c>
      <c r="AS82" s="6">
        <v>0</v>
      </c>
      <c r="AT82" s="5">
        <v>0</v>
      </c>
      <c r="AU82" s="8">
        <f t="shared" si="389"/>
        <v>0</v>
      </c>
      <c r="AV82" s="6">
        <v>0</v>
      </c>
      <c r="AW82" s="5">
        <v>0</v>
      </c>
      <c r="AX82" s="8">
        <f t="shared" si="390"/>
        <v>0</v>
      </c>
      <c r="AY82" s="6">
        <v>0</v>
      </c>
      <c r="AZ82" s="5">
        <v>0</v>
      </c>
      <c r="BA82" s="8">
        <f t="shared" si="391"/>
        <v>0</v>
      </c>
      <c r="BB82" s="71">
        <v>11.17</v>
      </c>
      <c r="BC82" s="5">
        <v>364.20699999999999</v>
      </c>
      <c r="BD82" s="8">
        <f t="shared" si="392"/>
        <v>32605.819158460159</v>
      </c>
      <c r="BE82" s="6">
        <v>0</v>
      </c>
      <c r="BF82" s="5">
        <v>0</v>
      </c>
      <c r="BG82" s="8">
        <f t="shared" si="393"/>
        <v>0</v>
      </c>
      <c r="BH82" s="6">
        <v>0</v>
      </c>
      <c r="BI82" s="5">
        <v>0</v>
      </c>
      <c r="BJ82" s="8">
        <f t="shared" si="394"/>
        <v>0</v>
      </c>
      <c r="BK82" s="6">
        <v>0</v>
      </c>
      <c r="BL82" s="5">
        <v>0</v>
      </c>
      <c r="BM82" s="8">
        <f t="shared" si="395"/>
        <v>0</v>
      </c>
      <c r="BN82" s="6">
        <v>0</v>
      </c>
      <c r="BO82" s="5">
        <v>0</v>
      </c>
      <c r="BP82" s="8">
        <f t="shared" si="396"/>
        <v>0</v>
      </c>
      <c r="BQ82" s="6">
        <v>0</v>
      </c>
      <c r="BR82" s="5">
        <v>0</v>
      </c>
      <c r="BS82" s="8">
        <f t="shared" si="397"/>
        <v>0</v>
      </c>
      <c r="BT82" s="71">
        <v>0.02</v>
      </c>
      <c r="BU82" s="5">
        <v>0.57999999999999996</v>
      </c>
      <c r="BV82" s="8">
        <f t="shared" si="398"/>
        <v>28999.999999999996</v>
      </c>
      <c r="BW82" s="6">
        <v>0</v>
      </c>
      <c r="BX82" s="5">
        <v>0</v>
      </c>
      <c r="BY82" s="8">
        <f t="shared" si="399"/>
        <v>0</v>
      </c>
      <c r="BZ82" s="6">
        <v>0</v>
      </c>
      <c r="CA82" s="5">
        <v>0</v>
      </c>
      <c r="CB82" s="8">
        <f t="shared" si="400"/>
        <v>0</v>
      </c>
      <c r="CC82" s="6">
        <v>0</v>
      </c>
      <c r="CD82" s="5">
        <v>0</v>
      </c>
      <c r="CE82" s="8">
        <f t="shared" si="401"/>
        <v>0</v>
      </c>
      <c r="CF82" s="6">
        <v>0</v>
      </c>
      <c r="CG82" s="5">
        <v>0</v>
      </c>
      <c r="CH82" s="8">
        <f t="shared" si="402"/>
        <v>0</v>
      </c>
      <c r="CI82" s="6">
        <v>0</v>
      </c>
      <c r="CJ82" s="5">
        <v>0</v>
      </c>
      <c r="CK82" s="8">
        <f t="shared" si="403"/>
        <v>0</v>
      </c>
      <c r="CL82" s="6">
        <v>0</v>
      </c>
      <c r="CM82" s="5">
        <v>0</v>
      </c>
      <c r="CN82" s="8">
        <f t="shared" si="404"/>
        <v>0</v>
      </c>
      <c r="CO82" s="6">
        <v>0</v>
      </c>
      <c r="CP82" s="5">
        <v>0</v>
      </c>
      <c r="CQ82" s="8">
        <f t="shared" si="405"/>
        <v>0</v>
      </c>
      <c r="CR82" s="6">
        <v>0</v>
      </c>
      <c r="CS82" s="5">
        <v>0</v>
      </c>
      <c r="CT82" s="8">
        <f t="shared" si="406"/>
        <v>0</v>
      </c>
      <c r="CU82" s="6">
        <v>0</v>
      </c>
      <c r="CV82" s="5">
        <v>0</v>
      </c>
      <c r="CW82" s="8">
        <f t="shared" si="407"/>
        <v>0</v>
      </c>
      <c r="CX82" s="6">
        <v>0</v>
      </c>
      <c r="CY82" s="5">
        <v>0</v>
      </c>
      <c r="CZ82" s="8">
        <f t="shared" si="408"/>
        <v>0</v>
      </c>
      <c r="DA82" s="6">
        <v>0</v>
      </c>
      <c r="DB82" s="5">
        <v>0</v>
      </c>
      <c r="DC82" s="8">
        <f t="shared" si="409"/>
        <v>0</v>
      </c>
      <c r="DD82" s="6">
        <v>0</v>
      </c>
      <c r="DE82" s="5">
        <v>0</v>
      </c>
      <c r="DF82" s="8">
        <f t="shared" si="410"/>
        <v>0</v>
      </c>
      <c r="DG82" s="6">
        <v>0</v>
      </c>
      <c r="DH82" s="5">
        <v>0</v>
      </c>
      <c r="DI82" s="8">
        <f t="shared" si="411"/>
        <v>0</v>
      </c>
      <c r="DJ82" s="6">
        <v>0</v>
      </c>
      <c r="DK82" s="5">
        <v>0</v>
      </c>
      <c r="DL82" s="8">
        <f t="shared" si="412"/>
        <v>0</v>
      </c>
      <c r="DM82" s="6">
        <v>0</v>
      </c>
      <c r="DN82" s="5">
        <v>0</v>
      </c>
      <c r="DO82" s="8">
        <f t="shared" si="413"/>
        <v>0</v>
      </c>
      <c r="DP82" s="6">
        <v>0</v>
      </c>
      <c r="DQ82" s="5">
        <v>0</v>
      </c>
      <c r="DR82" s="8">
        <f t="shared" si="414"/>
        <v>0</v>
      </c>
      <c r="DS82" s="71">
        <v>7.912000000000001E-2</v>
      </c>
      <c r="DT82" s="5">
        <v>4.1760000000000002</v>
      </c>
      <c r="DU82" s="8">
        <f t="shared" si="415"/>
        <v>52780.58645096056</v>
      </c>
      <c r="DV82" s="9">
        <f t="shared" si="417"/>
        <v>40.199360000000006</v>
      </c>
      <c r="DW82" s="8">
        <f t="shared" si="418"/>
        <v>1451.0619999999999</v>
      </c>
    </row>
    <row r="83" spans="1:127" ht="15" customHeight="1" thickBot="1" x14ac:dyDescent="0.35">
      <c r="A83" s="46"/>
      <c r="B83" s="62" t="s">
        <v>14</v>
      </c>
      <c r="C83" s="63">
        <f t="shared" ref="C83:D83" si="420">SUM(C71:C82)</f>
        <v>0</v>
      </c>
      <c r="D83" s="64">
        <f t="shared" si="420"/>
        <v>0</v>
      </c>
      <c r="E83" s="31"/>
      <c r="F83" s="63">
        <f t="shared" ref="F83:G83" si="421">SUM(F71:F82)</f>
        <v>0.4</v>
      </c>
      <c r="G83" s="64">
        <f t="shared" si="421"/>
        <v>18.378</v>
      </c>
      <c r="H83" s="31"/>
      <c r="I83" s="63">
        <f t="shared" ref="I83:J83" si="422">SUM(I71:I82)</f>
        <v>0.08</v>
      </c>
      <c r="J83" s="64">
        <f t="shared" si="422"/>
        <v>2.4</v>
      </c>
      <c r="K83" s="31"/>
      <c r="L83" s="63">
        <f t="shared" ref="L83:M83" si="423">SUM(L71:L82)</f>
        <v>5.1399999999999996E-3</v>
      </c>
      <c r="M83" s="64">
        <f t="shared" si="423"/>
        <v>0.27100000000000002</v>
      </c>
      <c r="N83" s="31"/>
      <c r="O83" s="63">
        <f t="shared" ref="O83:P83" si="424">SUM(O71:O82)</f>
        <v>0</v>
      </c>
      <c r="P83" s="64">
        <f t="shared" si="424"/>
        <v>0</v>
      </c>
      <c r="Q83" s="31"/>
      <c r="R83" s="63">
        <f t="shared" ref="R83:S83" si="425">SUM(R71:R82)</f>
        <v>1.2585500000000001</v>
      </c>
      <c r="S83" s="64">
        <f t="shared" si="425"/>
        <v>75.162000000000006</v>
      </c>
      <c r="T83" s="31"/>
      <c r="U83" s="63">
        <f t="shared" ref="U83:V83" si="426">SUM(U71:U82)</f>
        <v>19</v>
      </c>
      <c r="V83" s="64">
        <f t="shared" si="426"/>
        <v>753.6</v>
      </c>
      <c r="W83" s="31"/>
      <c r="X83" s="63">
        <f t="shared" ref="X83:Y83" si="427">SUM(X71:X82)</f>
        <v>0</v>
      </c>
      <c r="Y83" s="64">
        <f t="shared" si="427"/>
        <v>0</v>
      </c>
      <c r="Z83" s="31"/>
      <c r="AA83" s="63">
        <f t="shared" ref="AA83:AB83" si="428">SUM(AA71:AA82)</f>
        <v>0</v>
      </c>
      <c r="AB83" s="64">
        <f t="shared" si="428"/>
        <v>0</v>
      </c>
      <c r="AC83" s="31"/>
      <c r="AD83" s="63">
        <f t="shared" ref="AD83:AE83" si="429">SUM(AD71:AD82)</f>
        <v>0</v>
      </c>
      <c r="AE83" s="64">
        <f t="shared" si="429"/>
        <v>0</v>
      </c>
      <c r="AF83" s="31"/>
      <c r="AG83" s="63">
        <f t="shared" ref="AG83:AH83" si="430">SUM(AG71:AG82)</f>
        <v>0</v>
      </c>
      <c r="AH83" s="64">
        <f t="shared" si="430"/>
        <v>0</v>
      </c>
      <c r="AI83" s="31"/>
      <c r="AJ83" s="63">
        <f t="shared" ref="AJ83:AK83" si="431">SUM(AJ71:AJ82)</f>
        <v>0</v>
      </c>
      <c r="AK83" s="64">
        <f t="shared" si="431"/>
        <v>0</v>
      </c>
      <c r="AL83" s="31"/>
      <c r="AM83" s="63">
        <f t="shared" ref="AM83:AN83" si="432">SUM(AM71:AM82)</f>
        <v>0</v>
      </c>
      <c r="AN83" s="64">
        <f t="shared" si="432"/>
        <v>0</v>
      </c>
      <c r="AO83" s="31"/>
      <c r="AP83" s="63">
        <f t="shared" ref="AP83:AQ83" si="433">SUM(AP71:AP82)</f>
        <v>208.16100000000003</v>
      </c>
      <c r="AQ83" s="64">
        <f t="shared" si="433"/>
        <v>5993.1770000000006</v>
      </c>
      <c r="AR83" s="31"/>
      <c r="AS83" s="63">
        <f t="shared" ref="AS83:AT83" si="434">SUM(AS71:AS82)</f>
        <v>0.14122999999999999</v>
      </c>
      <c r="AT83" s="64">
        <f t="shared" si="434"/>
        <v>3.9</v>
      </c>
      <c r="AU83" s="31"/>
      <c r="AV83" s="63">
        <f t="shared" ref="AV83:AW83" si="435">SUM(AV71:AV82)</f>
        <v>999.35</v>
      </c>
      <c r="AW83" s="64">
        <f t="shared" si="435"/>
        <v>49705.261999999995</v>
      </c>
      <c r="AX83" s="31"/>
      <c r="AY83" s="63">
        <f t="shared" ref="AY83:AZ83" si="436">SUM(AY71:AY82)</f>
        <v>165.84</v>
      </c>
      <c r="AZ83" s="64">
        <f t="shared" si="436"/>
        <v>7288.2720000000008</v>
      </c>
      <c r="BA83" s="31"/>
      <c r="BB83" s="63">
        <f t="shared" ref="BB83:BC83" si="437">SUM(BB71:BB82)</f>
        <v>478.40000000000003</v>
      </c>
      <c r="BC83" s="64">
        <f t="shared" si="437"/>
        <v>16070.77</v>
      </c>
      <c r="BD83" s="31"/>
      <c r="BE83" s="63">
        <f t="shared" ref="BE83:BF83" si="438">SUM(BE71:BE82)</f>
        <v>74.489170000000001</v>
      </c>
      <c r="BF83" s="64">
        <f t="shared" si="438"/>
        <v>2902.067</v>
      </c>
      <c r="BG83" s="31"/>
      <c r="BH83" s="63">
        <f t="shared" ref="BH83:BI83" si="439">SUM(BH71:BH82)</f>
        <v>0</v>
      </c>
      <c r="BI83" s="64">
        <f t="shared" si="439"/>
        <v>0</v>
      </c>
      <c r="BJ83" s="31"/>
      <c r="BK83" s="63">
        <f t="shared" ref="BK83:BL83" si="440">SUM(BK71:BK82)</f>
        <v>341.65</v>
      </c>
      <c r="BL83" s="64">
        <f t="shared" si="440"/>
        <v>16666.696</v>
      </c>
      <c r="BM83" s="31"/>
      <c r="BN83" s="63">
        <f t="shared" ref="BN83:BO83" si="441">SUM(BN71:BN82)</f>
        <v>0</v>
      </c>
      <c r="BO83" s="64">
        <f t="shared" si="441"/>
        <v>0</v>
      </c>
      <c r="BP83" s="31"/>
      <c r="BQ83" s="63">
        <f t="shared" ref="BQ83:BR83" si="442">SUM(BQ71:BQ82)</f>
        <v>2E-3</v>
      </c>
      <c r="BR83" s="64">
        <f t="shared" si="442"/>
        <v>0.01</v>
      </c>
      <c r="BS83" s="31"/>
      <c r="BT83" s="63">
        <f t="shared" ref="BT83:BU83" si="443">SUM(BT71:BT82)</f>
        <v>0.02</v>
      </c>
      <c r="BU83" s="64">
        <f t="shared" si="443"/>
        <v>0.57999999999999996</v>
      </c>
      <c r="BV83" s="31"/>
      <c r="BW83" s="63">
        <f t="shared" ref="BW83:BX83" si="444">SUM(BW71:BW82)</f>
        <v>0</v>
      </c>
      <c r="BX83" s="64">
        <f t="shared" si="444"/>
        <v>0</v>
      </c>
      <c r="BY83" s="31"/>
      <c r="BZ83" s="63">
        <f t="shared" ref="BZ83:CA83" si="445">SUM(BZ71:BZ82)</f>
        <v>0</v>
      </c>
      <c r="CA83" s="64">
        <f t="shared" si="445"/>
        <v>0</v>
      </c>
      <c r="CB83" s="31"/>
      <c r="CC83" s="63">
        <f t="shared" ref="CC83:CD83" si="446">SUM(CC71:CC82)</f>
        <v>0</v>
      </c>
      <c r="CD83" s="64">
        <f t="shared" si="446"/>
        <v>0</v>
      </c>
      <c r="CE83" s="31"/>
      <c r="CF83" s="63">
        <f t="shared" ref="CF83:CG83" si="447">SUM(CF71:CF82)</f>
        <v>0</v>
      </c>
      <c r="CG83" s="64">
        <f t="shared" si="447"/>
        <v>0</v>
      </c>
      <c r="CH83" s="31"/>
      <c r="CI83" s="63">
        <f t="shared" ref="CI83:CJ83" si="448">SUM(CI71:CI82)</f>
        <v>0</v>
      </c>
      <c r="CJ83" s="64">
        <f t="shared" si="448"/>
        <v>0</v>
      </c>
      <c r="CK83" s="31"/>
      <c r="CL83" s="63">
        <f t="shared" ref="CL83:CM83" si="449">SUM(CL71:CL82)</f>
        <v>2388.7509999999997</v>
      </c>
      <c r="CM83" s="64">
        <f t="shared" si="449"/>
        <v>113587.02499999999</v>
      </c>
      <c r="CN83" s="31"/>
      <c r="CO83" s="63">
        <f t="shared" ref="CO83:CP83" si="450">SUM(CO71:CO82)</f>
        <v>130.22</v>
      </c>
      <c r="CP83" s="64">
        <f t="shared" si="450"/>
        <v>4638.5190000000002</v>
      </c>
      <c r="CQ83" s="31"/>
      <c r="CR83" s="63">
        <f t="shared" ref="CR83:CS83" si="451">SUM(CR71:CR82)</f>
        <v>0</v>
      </c>
      <c r="CS83" s="64">
        <f t="shared" si="451"/>
        <v>0</v>
      </c>
      <c r="CT83" s="31"/>
      <c r="CU83" s="63">
        <f t="shared" ref="CU83:CV83" si="452">SUM(CU71:CU82)</f>
        <v>0</v>
      </c>
      <c r="CV83" s="64">
        <f t="shared" si="452"/>
        <v>0</v>
      </c>
      <c r="CW83" s="31"/>
      <c r="CX83" s="63">
        <f t="shared" ref="CX83:CY83" si="453">SUM(CX71:CX82)</f>
        <v>0</v>
      </c>
      <c r="CY83" s="64">
        <f t="shared" si="453"/>
        <v>0</v>
      </c>
      <c r="CZ83" s="31"/>
      <c r="DA83" s="63">
        <f t="shared" ref="DA83:DB83" si="454">SUM(DA71:DA82)</f>
        <v>0</v>
      </c>
      <c r="DB83" s="64">
        <f t="shared" si="454"/>
        <v>0</v>
      </c>
      <c r="DC83" s="31"/>
      <c r="DD83" s="63">
        <f t="shared" ref="DD83:DE83" si="455">SUM(DD71:DD82)</f>
        <v>0</v>
      </c>
      <c r="DE83" s="64">
        <f t="shared" si="455"/>
        <v>0</v>
      </c>
      <c r="DF83" s="31"/>
      <c r="DG83" s="63">
        <f t="shared" ref="DG83:DH83" si="456">SUM(DG71:DG82)</f>
        <v>5.0000000000000001E-3</v>
      </c>
      <c r="DH83" s="64">
        <f t="shared" si="456"/>
        <v>1.052</v>
      </c>
      <c r="DI83" s="31"/>
      <c r="DJ83" s="63">
        <f t="shared" ref="DJ83:DK83" si="457">SUM(DJ71:DJ82)</f>
        <v>0</v>
      </c>
      <c r="DK83" s="64">
        <f t="shared" si="457"/>
        <v>0</v>
      </c>
      <c r="DL83" s="31"/>
      <c r="DM83" s="63">
        <f t="shared" ref="DM83:DN83" si="458">SUM(DM71:DM82)</f>
        <v>0</v>
      </c>
      <c r="DN83" s="64">
        <f t="shared" si="458"/>
        <v>0</v>
      </c>
      <c r="DO83" s="31"/>
      <c r="DP83" s="63">
        <f t="shared" ref="DP83:DQ83" si="459">SUM(DP71:DP82)</f>
        <v>190.44000000000003</v>
      </c>
      <c r="DQ83" s="64">
        <f t="shared" si="459"/>
        <v>6042.6189999999997</v>
      </c>
      <c r="DR83" s="31"/>
      <c r="DS83" s="63">
        <f t="shared" ref="DS83:DT83" si="460">SUM(DS71:DS82)</f>
        <v>7.5570900000000005</v>
      </c>
      <c r="DT83" s="64">
        <f t="shared" si="460"/>
        <v>223.97699999999998</v>
      </c>
      <c r="DU83" s="31"/>
      <c r="DV83" s="36">
        <f t="shared" si="417"/>
        <v>5005.7701800000004</v>
      </c>
      <c r="DW83" s="56">
        <f t="shared" si="418"/>
        <v>223973.73699999999</v>
      </c>
    </row>
    <row r="84" spans="1:127" ht="15" customHeight="1" x14ac:dyDescent="0.3">
      <c r="A84" s="58">
        <v>2023</v>
      </c>
      <c r="B84" s="59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461">IF(F84=0,0,G84/F84*1000)</f>
        <v>0</v>
      </c>
      <c r="I84" s="6">
        <v>0</v>
      </c>
      <c r="J84" s="5">
        <v>0</v>
      </c>
      <c r="K84" s="8">
        <f t="shared" ref="K84:K95" si="462">IF(I84=0,0,J84/I84*1000)</f>
        <v>0</v>
      </c>
      <c r="L84" s="6">
        <v>0</v>
      </c>
      <c r="M84" s="5">
        <v>0</v>
      </c>
      <c r="N84" s="8">
        <f t="shared" ref="N84:N95" si="463">IF(L84=0,0,M84/L84*1000)</f>
        <v>0</v>
      </c>
      <c r="O84" s="6">
        <v>0</v>
      </c>
      <c r="P84" s="5">
        <v>0</v>
      </c>
      <c r="Q84" s="8">
        <f t="shared" ref="Q84:Q95" si="464">IF(O84=0,0,P84/O84*1000)</f>
        <v>0</v>
      </c>
      <c r="R84" s="71">
        <v>0.11044</v>
      </c>
      <c r="S84" s="5">
        <v>7.4770000000000003</v>
      </c>
      <c r="T84" s="8">
        <f t="shared" ref="T84:T95" si="465">IF(R84=0,0,S84/R84*1000)</f>
        <v>67701.919594349878</v>
      </c>
      <c r="U84" s="6">
        <v>0</v>
      </c>
      <c r="V84" s="5">
        <v>0</v>
      </c>
      <c r="W84" s="8">
        <f t="shared" ref="W84:W95" si="466">IF(U84=0,0,V84/U84*1000)</f>
        <v>0</v>
      </c>
      <c r="X84" s="6">
        <v>0</v>
      </c>
      <c r="Y84" s="5">
        <v>0</v>
      </c>
      <c r="Z84" s="8">
        <f t="shared" ref="Z84:Z95" si="467">IF(X84=0,0,Y84/X84*1000)</f>
        <v>0</v>
      </c>
      <c r="AA84" s="6">
        <v>0</v>
      </c>
      <c r="AB84" s="5">
        <v>0</v>
      </c>
      <c r="AC84" s="8">
        <f t="shared" ref="AC84:AC95" si="468">IF(AA84=0,0,AB84/AA84*1000)</f>
        <v>0</v>
      </c>
      <c r="AD84" s="6">
        <v>0</v>
      </c>
      <c r="AE84" s="5">
        <v>0</v>
      </c>
      <c r="AF84" s="8">
        <f t="shared" ref="AF84:AF95" si="469">IF(AD84=0,0,AE84/AD84*1000)</f>
        <v>0</v>
      </c>
      <c r="AG84" s="6">
        <v>0</v>
      </c>
      <c r="AH84" s="5">
        <v>0</v>
      </c>
      <c r="AI84" s="8">
        <f t="shared" ref="AI84:AI95" si="470">IF(AG84=0,0,AH84/AG84*1000)</f>
        <v>0</v>
      </c>
      <c r="AJ84" s="6">
        <v>0</v>
      </c>
      <c r="AK84" s="5">
        <v>0</v>
      </c>
      <c r="AL84" s="8">
        <f t="shared" ref="AL84:AL95" si="471">IF(AJ84=0,0,AK84/AJ84*1000)</f>
        <v>0</v>
      </c>
      <c r="AM84" s="6">
        <v>0</v>
      </c>
      <c r="AN84" s="5">
        <v>0</v>
      </c>
      <c r="AO84" s="8">
        <f t="shared" ref="AO84:AO95" si="472">IF(AM84=0,0,AN84/AM84*1000)</f>
        <v>0</v>
      </c>
      <c r="AP84" s="71">
        <v>0.65</v>
      </c>
      <c r="AQ84" s="5">
        <v>149.13999999999999</v>
      </c>
      <c r="AR84" s="8">
        <f t="shared" ref="AR84:AR95" si="473">IF(AP84=0,0,AQ84/AP84*1000)</f>
        <v>229446.15384615381</v>
      </c>
      <c r="AS84" s="6">
        <v>0</v>
      </c>
      <c r="AT84" s="5">
        <v>0</v>
      </c>
      <c r="AU84" s="8">
        <f t="shared" ref="AU84:AU95" si="474">IF(AS84=0,0,AT84/AS84*1000)</f>
        <v>0</v>
      </c>
      <c r="AV84" s="6">
        <v>0</v>
      </c>
      <c r="AW84" s="5">
        <v>0</v>
      </c>
      <c r="AX84" s="8">
        <f t="shared" ref="AX84:AX95" si="475">IF(AV84=0,0,AW84/AV84*1000)</f>
        <v>0</v>
      </c>
      <c r="AY84" s="6">
        <v>0</v>
      </c>
      <c r="AZ84" s="5">
        <v>0</v>
      </c>
      <c r="BA84" s="8">
        <f t="shared" ref="BA84:BA95" si="476">IF(AY84=0,0,AZ84/AY84*1000)</f>
        <v>0</v>
      </c>
      <c r="BB84" s="71">
        <v>0.28000000000000003</v>
      </c>
      <c r="BC84" s="5">
        <v>8.56</v>
      </c>
      <c r="BD84" s="8">
        <f t="shared" ref="BD84:BD95" si="477">IF(BB84=0,0,BC84/BB84*1000)</f>
        <v>30571.428571428569</v>
      </c>
      <c r="BE84" s="71">
        <v>1E-3</v>
      </c>
      <c r="BF84" s="5">
        <v>1.212</v>
      </c>
      <c r="BG84" s="8">
        <f t="shared" ref="BG84:BG95" si="478">IF(BE84=0,0,BF84/BE84*1000)</f>
        <v>1212000</v>
      </c>
      <c r="BH84" s="6">
        <v>0</v>
      </c>
      <c r="BI84" s="5">
        <v>0</v>
      </c>
      <c r="BJ84" s="8">
        <f t="shared" ref="BJ84:BJ95" si="479">IF(BH84=0,0,BI84/BH84*1000)</f>
        <v>0</v>
      </c>
      <c r="BK84" s="6">
        <v>0</v>
      </c>
      <c r="BL84" s="5">
        <v>0</v>
      </c>
      <c r="BM84" s="8">
        <f t="shared" ref="BM84:BM95" si="480">IF(BK84=0,0,BL84/BK84*1000)</f>
        <v>0</v>
      </c>
      <c r="BN84" s="6">
        <v>0</v>
      </c>
      <c r="BO84" s="5">
        <v>0</v>
      </c>
      <c r="BP84" s="8">
        <f t="shared" ref="BP84:BP95" si="481">IF(BN84=0,0,BO84/BN84*1000)</f>
        <v>0</v>
      </c>
      <c r="BQ84" s="6">
        <v>0</v>
      </c>
      <c r="BR84" s="5">
        <v>0</v>
      </c>
      <c r="BS84" s="8">
        <f t="shared" ref="BS84:BS95" si="482">IF(BQ84=0,0,BR84/BQ84*1000)</f>
        <v>0</v>
      </c>
      <c r="BT84" s="6">
        <v>0</v>
      </c>
      <c r="BU84" s="5">
        <v>0</v>
      </c>
      <c r="BV84" s="8">
        <f t="shared" ref="BV84:BV95" si="483">IF(BT84=0,0,BU84/BT84*1000)</f>
        <v>0</v>
      </c>
      <c r="BW84" s="6">
        <v>0</v>
      </c>
      <c r="BX84" s="5">
        <v>0</v>
      </c>
      <c r="BY84" s="8">
        <f t="shared" ref="BY84:BY95" si="484">IF(BW84=0,0,BX84/BW84*1000)</f>
        <v>0</v>
      </c>
      <c r="BZ84" s="6">
        <v>0</v>
      </c>
      <c r="CA84" s="5">
        <v>0</v>
      </c>
      <c r="CB84" s="8">
        <f t="shared" ref="CB84:CB95" si="485">IF(BZ84=0,0,CA84/BZ84*1000)</f>
        <v>0</v>
      </c>
      <c r="CC84" s="6">
        <v>0</v>
      </c>
      <c r="CD84" s="5">
        <v>0</v>
      </c>
      <c r="CE84" s="8">
        <f t="shared" ref="CE84:CE95" si="486">IF(CC84=0,0,CD84/CC84*1000)</f>
        <v>0</v>
      </c>
      <c r="CF84" s="6">
        <v>0</v>
      </c>
      <c r="CG84" s="5">
        <v>0</v>
      </c>
      <c r="CH84" s="8">
        <f t="shared" ref="CH84:CH95" si="487">IF(CF84=0,0,CG84/CF84*1000)</f>
        <v>0</v>
      </c>
      <c r="CI84" s="6">
        <v>0</v>
      </c>
      <c r="CJ84" s="5">
        <v>0</v>
      </c>
      <c r="CK84" s="8">
        <f t="shared" ref="CK84:CK95" si="488">IF(CI84=0,0,CJ84/CI84*1000)</f>
        <v>0</v>
      </c>
      <c r="CL84" s="6">
        <v>0</v>
      </c>
      <c r="CM84" s="5">
        <v>0</v>
      </c>
      <c r="CN84" s="8">
        <f t="shared" ref="CN84:CN95" si="489">IF(CL84=0,0,CM84/CL84*1000)</f>
        <v>0</v>
      </c>
      <c r="CO84" s="6">
        <v>0</v>
      </c>
      <c r="CP84" s="5">
        <v>0</v>
      </c>
      <c r="CQ84" s="8">
        <f t="shared" ref="CQ84:CQ95" si="490">IF(CO84=0,0,CP84/CO84*1000)</f>
        <v>0</v>
      </c>
      <c r="CR84" s="6">
        <v>0</v>
      </c>
      <c r="CS84" s="5">
        <v>0</v>
      </c>
      <c r="CT84" s="8">
        <f t="shared" ref="CT84:CT95" si="491">IF(CR84=0,0,CS84/CR84*1000)</f>
        <v>0</v>
      </c>
      <c r="CU84" s="6">
        <v>0</v>
      </c>
      <c r="CV84" s="5">
        <v>0</v>
      </c>
      <c r="CW84" s="8">
        <f t="shared" ref="CW84:CW95" si="492">IF(CU84=0,0,CV84/CU84*1000)</f>
        <v>0</v>
      </c>
      <c r="CX84" s="6">
        <v>0</v>
      </c>
      <c r="CY84" s="5">
        <v>0</v>
      </c>
      <c r="CZ84" s="8">
        <f t="shared" ref="CZ84:CZ95" si="493">IF(CX84=0,0,CY84/CX84*1000)</f>
        <v>0</v>
      </c>
      <c r="DA84" s="6">
        <v>0</v>
      </c>
      <c r="DB84" s="5">
        <v>0</v>
      </c>
      <c r="DC84" s="8">
        <f t="shared" ref="DC84:DC95" si="494">IF(DA84=0,0,DB84/DA84*1000)</f>
        <v>0</v>
      </c>
      <c r="DD84" s="6">
        <v>0</v>
      </c>
      <c r="DE84" s="5">
        <v>0</v>
      </c>
      <c r="DF84" s="8">
        <f t="shared" ref="DF84:DF95" si="495">IF(DD84=0,0,DE84/DD84*1000)</f>
        <v>0</v>
      </c>
      <c r="DG84" s="6">
        <v>0</v>
      </c>
      <c r="DH84" s="5">
        <v>0</v>
      </c>
      <c r="DI84" s="8">
        <f t="shared" ref="DI84:DI95" si="496">IF(DG84=0,0,DH84/DG84*1000)</f>
        <v>0</v>
      </c>
      <c r="DJ84" s="6">
        <v>0</v>
      </c>
      <c r="DK84" s="5">
        <v>0</v>
      </c>
      <c r="DL84" s="8">
        <f t="shared" ref="DL84:DL95" si="497">IF(DJ84=0,0,DK84/DJ84*1000)</f>
        <v>0</v>
      </c>
      <c r="DM84" s="6">
        <v>0</v>
      </c>
      <c r="DN84" s="5">
        <v>0</v>
      </c>
      <c r="DO84" s="8">
        <f t="shared" ref="DO84:DO95" si="498">IF(DM84=0,0,DN84/DM84*1000)</f>
        <v>0</v>
      </c>
      <c r="DP84" s="6">
        <v>0</v>
      </c>
      <c r="DQ84" s="5">
        <v>0</v>
      </c>
      <c r="DR84" s="8">
        <f t="shared" ref="DR84:DR95" si="499">IF(DP84=0,0,DQ84/DP84*1000)</f>
        <v>0</v>
      </c>
      <c r="DS84" s="71">
        <v>2.4E-2</v>
      </c>
      <c r="DT84" s="5">
        <v>1.0580000000000001</v>
      </c>
      <c r="DU84" s="8">
        <f t="shared" ref="DU84:DU95" si="500">IF(DS84=0,0,DT84/DS84*1000)</f>
        <v>44083.333333333336</v>
      </c>
      <c r="DV84" s="9">
        <f>SUMIF($C$5:$DU$5,"Ton",C84:DU84)</f>
        <v>1.0654399999999999</v>
      </c>
      <c r="DW84" s="8">
        <f>SUMIF($C$5:$DU$5,"F*",C84:DU84)</f>
        <v>167.44699999999997</v>
      </c>
    </row>
    <row r="85" spans="1:127" ht="15" customHeight="1" x14ac:dyDescent="0.3">
      <c r="A85" s="58">
        <v>2023</v>
      </c>
      <c r="B85" s="59" t="s">
        <v>3</v>
      </c>
      <c r="C85" s="6">
        <v>0</v>
      </c>
      <c r="D85" s="5">
        <v>0</v>
      </c>
      <c r="E85" s="8">
        <f t="shared" ref="E85:E86" si="501">IF(C85=0,0,D85/C85*1000)</f>
        <v>0</v>
      </c>
      <c r="F85" s="6">
        <v>0</v>
      </c>
      <c r="G85" s="5">
        <v>0</v>
      </c>
      <c r="H85" s="8">
        <f t="shared" si="461"/>
        <v>0</v>
      </c>
      <c r="I85" s="6">
        <v>0</v>
      </c>
      <c r="J85" s="5">
        <v>0</v>
      </c>
      <c r="K85" s="8">
        <f t="shared" si="462"/>
        <v>0</v>
      </c>
      <c r="L85" s="6">
        <v>0</v>
      </c>
      <c r="M85" s="5">
        <v>0</v>
      </c>
      <c r="N85" s="8">
        <f t="shared" si="463"/>
        <v>0</v>
      </c>
      <c r="O85" s="6">
        <v>0</v>
      </c>
      <c r="P85" s="5">
        <v>0</v>
      </c>
      <c r="Q85" s="8">
        <f t="shared" si="464"/>
        <v>0</v>
      </c>
      <c r="R85" s="71">
        <v>6.9239999999999996E-2</v>
      </c>
      <c r="S85" s="5">
        <v>4.4660000000000002</v>
      </c>
      <c r="T85" s="8">
        <f t="shared" si="465"/>
        <v>64500.288850375509</v>
      </c>
      <c r="U85" s="6">
        <v>0</v>
      </c>
      <c r="V85" s="5">
        <v>0</v>
      </c>
      <c r="W85" s="8">
        <f t="shared" si="466"/>
        <v>0</v>
      </c>
      <c r="X85" s="6">
        <v>0</v>
      </c>
      <c r="Y85" s="5">
        <v>0</v>
      </c>
      <c r="Z85" s="8">
        <f t="shared" si="467"/>
        <v>0</v>
      </c>
      <c r="AA85" s="6">
        <v>0</v>
      </c>
      <c r="AB85" s="5">
        <v>0</v>
      </c>
      <c r="AC85" s="8">
        <f t="shared" si="468"/>
        <v>0</v>
      </c>
      <c r="AD85" s="6">
        <v>0</v>
      </c>
      <c r="AE85" s="5">
        <v>0</v>
      </c>
      <c r="AF85" s="8">
        <f t="shared" si="469"/>
        <v>0</v>
      </c>
      <c r="AG85" s="6">
        <v>0</v>
      </c>
      <c r="AH85" s="5">
        <v>0</v>
      </c>
      <c r="AI85" s="8">
        <f t="shared" si="470"/>
        <v>0</v>
      </c>
      <c r="AJ85" s="6">
        <v>0</v>
      </c>
      <c r="AK85" s="5">
        <v>0</v>
      </c>
      <c r="AL85" s="8">
        <f t="shared" si="471"/>
        <v>0</v>
      </c>
      <c r="AM85" s="6">
        <v>0</v>
      </c>
      <c r="AN85" s="5">
        <v>0</v>
      </c>
      <c r="AO85" s="8">
        <f t="shared" si="472"/>
        <v>0</v>
      </c>
      <c r="AP85" s="6">
        <v>0</v>
      </c>
      <c r="AQ85" s="5">
        <v>0</v>
      </c>
      <c r="AR85" s="8">
        <f t="shared" si="473"/>
        <v>0</v>
      </c>
      <c r="AS85" s="6">
        <v>0</v>
      </c>
      <c r="AT85" s="5">
        <v>0</v>
      </c>
      <c r="AU85" s="8">
        <f t="shared" si="474"/>
        <v>0</v>
      </c>
      <c r="AV85" s="6">
        <v>0</v>
      </c>
      <c r="AW85" s="5">
        <v>0</v>
      </c>
      <c r="AX85" s="8">
        <f t="shared" si="475"/>
        <v>0</v>
      </c>
      <c r="AY85" s="6">
        <v>0</v>
      </c>
      <c r="AZ85" s="5">
        <v>0</v>
      </c>
      <c r="BA85" s="8">
        <f t="shared" si="476"/>
        <v>0</v>
      </c>
      <c r="BB85" s="71">
        <v>0.84</v>
      </c>
      <c r="BC85" s="5">
        <v>26.25</v>
      </c>
      <c r="BD85" s="8">
        <f t="shared" si="477"/>
        <v>31250</v>
      </c>
      <c r="BE85" s="71">
        <v>0.02</v>
      </c>
      <c r="BF85" s="5">
        <v>0.999</v>
      </c>
      <c r="BG85" s="8">
        <f t="shared" si="478"/>
        <v>49949.999999999993</v>
      </c>
      <c r="BH85" s="6">
        <v>0</v>
      </c>
      <c r="BI85" s="5">
        <v>0</v>
      </c>
      <c r="BJ85" s="8">
        <f t="shared" si="479"/>
        <v>0</v>
      </c>
      <c r="BK85" s="6">
        <v>0</v>
      </c>
      <c r="BL85" s="5">
        <v>0</v>
      </c>
      <c r="BM85" s="8">
        <f t="shared" si="480"/>
        <v>0</v>
      </c>
      <c r="BN85" s="6">
        <v>0</v>
      </c>
      <c r="BO85" s="5">
        <v>0</v>
      </c>
      <c r="BP85" s="8">
        <f t="shared" si="481"/>
        <v>0</v>
      </c>
      <c r="BQ85" s="6">
        <v>0</v>
      </c>
      <c r="BR85" s="5">
        <v>0</v>
      </c>
      <c r="BS85" s="8">
        <f t="shared" si="482"/>
        <v>0</v>
      </c>
      <c r="BT85" s="6">
        <v>0</v>
      </c>
      <c r="BU85" s="5">
        <v>0</v>
      </c>
      <c r="BV85" s="8">
        <f t="shared" si="483"/>
        <v>0</v>
      </c>
      <c r="BW85" s="6">
        <v>0</v>
      </c>
      <c r="BX85" s="5">
        <v>0</v>
      </c>
      <c r="BY85" s="8">
        <f t="shared" si="484"/>
        <v>0</v>
      </c>
      <c r="BZ85" s="6">
        <v>0</v>
      </c>
      <c r="CA85" s="5">
        <v>0</v>
      </c>
      <c r="CB85" s="8">
        <f t="shared" si="485"/>
        <v>0</v>
      </c>
      <c r="CC85" s="6">
        <v>0</v>
      </c>
      <c r="CD85" s="5">
        <v>0</v>
      </c>
      <c r="CE85" s="8">
        <f t="shared" si="486"/>
        <v>0</v>
      </c>
      <c r="CF85" s="6">
        <v>0</v>
      </c>
      <c r="CG85" s="5">
        <v>0</v>
      </c>
      <c r="CH85" s="8">
        <f t="shared" si="487"/>
        <v>0</v>
      </c>
      <c r="CI85" s="6">
        <v>0</v>
      </c>
      <c r="CJ85" s="5">
        <v>0</v>
      </c>
      <c r="CK85" s="8">
        <f t="shared" si="488"/>
        <v>0</v>
      </c>
      <c r="CL85" s="6">
        <v>0</v>
      </c>
      <c r="CM85" s="5">
        <v>0</v>
      </c>
      <c r="CN85" s="8">
        <f t="shared" si="489"/>
        <v>0</v>
      </c>
      <c r="CO85" s="6">
        <v>0</v>
      </c>
      <c r="CP85" s="5">
        <v>0</v>
      </c>
      <c r="CQ85" s="8">
        <f t="shared" si="490"/>
        <v>0</v>
      </c>
      <c r="CR85" s="6">
        <v>0</v>
      </c>
      <c r="CS85" s="5">
        <v>0</v>
      </c>
      <c r="CT85" s="8">
        <f t="shared" si="491"/>
        <v>0</v>
      </c>
      <c r="CU85" s="6">
        <v>0</v>
      </c>
      <c r="CV85" s="5">
        <v>0</v>
      </c>
      <c r="CW85" s="8">
        <f t="shared" si="492"/>
        <v>0</v>
      </c>
      <c r="CX85" s="6">
        <v>0</v>
      </c>
      <c r="CY85" s="5">
        <v>0</v>
      </c>
      <c r="CZ85" s="8">
        <f t="shared" si="493"/>
        <v>0</v>
      </c>
      <c r="DA85" s="6">
        <v>0</v>
      </c>
      <c r="DB85" s="5">
        <v>0</v>
      </c>
      <c r="DC85" s="8">
        <f t="shared" si="494"/>
        <v>0</v>
      </c>
      <c r="DD85" s="6">
        <v>0</v>
      </c>
      <c r="DE85" s="5">
        <v>0</v>
      </c>
      <c r="DF85" s="8">
        <f t="shared" si="495"/>
        <v>0</v>
      </c>
      <c r="DG85" s="6">
        <v>0</v>
      </c>
      <c r="DH85" s="5">
        <v>0</v>
      </c>
      <c r="DI85" s="8">
        <f t="shared" si="496"/>
        <v>0</v>
      </c>
      <c r="DJ85" s="6">
        <v>0</v>
      </c>
      <c r="DK85" s="5">
        <v>0</v>
      </c>
      <c r="DL85" s="8">
        <f t="shared" si="497"/>
        <v>0</v>
      </c>
      <c r="DM85" s="6">
        <v>0</v>
      </c>
      <c r="DN85" s="5">
        <v>0</v>
      </c>
      <c r="DO85" s="8">
        <f t="shared" si="498"/>
        <v>0</v>
      </c>
      <c r="DP85" s="6">
        <v>0</v>
      </c>
      <c r="DQ85" s="5">
        <v>0</v>
      </c>
      <c r="DR85" s="8">
        <f t="shared" si="499"/>
        <v>0</v>
      </c>
      <c r="DS85" s="6">
        <v>0</v>
      </c>
      <c r="DT85" s="5">
        <v>0</v>
      </c>
      <c r="DU85" s="8">
        <f t="shared" si="500"/>
        <v>0</v>
      </c>
      <c r="DV85" s="9">
        <f t="shared" ref="DV85:DV96" si="502">SUMIF($C$5:$DU$5,"Ton",C85:DU85)</f>
        <v>0.92923999999999995</v>
      </c>
      <c r="DW85" s="8">
        <f t="shared" ref="DW85:DW96" si="503">SUMIF($C$5:$DU$5,"F*",C85:DU85)</f>
        <v>31.715</v>
      </c>
    </row>
    <row r="86" spans="1:127" ht="15" customHeight="1" x14ac:dyDescent="0.3">
      <c r="A86" s="58">
        <v>2023</v>
      </c>
      <c r="B86" s="59" t="s">
        <v>4</v>
      </c>
      <c r="C86" s="6">
        <v>0</v>
      </c>
      <c r="D86" s="5">
        <v>0</v>
      </c>
      <c r="E86" s="8">
        <f t="shared" si="501"/>
        <v>0</v>
      </c>
      <c r="F86" s="6">
        <v>0</v>
      </c>
      <c r="G86" s="5">
        <v>0</v>
      </c>
      <c r="H86" s="8">
        <f t="shared" si="461"/>
        <v>0</v>
      </c>
      <c r="I86" s="6">
        <v>0</v>
      </c>
      <c r="J86" s="5">
        <v>0</v>
      </c>
      <c r="K86" s="8">
        <f t="shared" si="462"/>
        <v>0</v>
      </c>
      <c r="L86" s="6">
        <v>0</v>
      </c>
      <c r="M86" s="5">
        <v>0</v>
      </c>
      <c r="N86" s="8">
        <f t="shared" si="463"/>
        <v>0</v>
      </c>
      <c r="O86" s="6">
        <v>0</v>
      </c>
      <c r="P86" s="5">
        <v>0</v>
      </c>
      <c r="Q86" s="8">
        <f t="shared" si="464"/>
        <v>0</v>
      </c>
      <c r="R86" s="71">
        <v>3.8564000000000003</v>
      </c>
      <c r="S86" s="5">
        <v>141.53100000000001</v>
      </c>
      <c r="T86" s="8">
        <f t="shared" si="465"/>
        <v>36700.290426304331</v>
      </c>
      <c r="U86" s="6">
        <v>0</v>
      </c>
      <c r="V86" s="5">
        <v>0</v>
      </c>
      <c r="W86" s="8">
        <f t="shared" si="466"/>
        <v>0</v>
      </c>
      <c r="X86" s="6">
        <v>0</v>
      </c>
      <c r="Y86" s="5">
        <v>0</v>
      </c>
      <c r="Z86" s="8">
        <f t="shared" si="467"/>
        <v>0</v>
      </c>
      <c r="AA86" s="6">
        <v>0</v>
      </c>
      <c r="AB86" s="5">
        <v>0</v>
      </c>
      <c r="AC86" s="8">
        <f t="shared" si="468"/>
        <v>0</v>
      </c>
      <c r="AD86" s="6">
        <v>0</v>
      </c>
      <c r="AE86" s="5">
        <v>0</v>
      </c>
      <c r="AF86" s="8">
        <f t="shared" si="469"/>
        <v>0</v>
      </c>
      <c r="AG86" s="6">
        <v>0</v>
      </c>
      <c r="AH86" s="5">
        <v>0</v>
      </c>
      <c r="AI86" s="8">
        <f t="shared" si="470"/>
        <v>0</v>
      </c>
      <c r="AJ86" s="6">
        <v>0</v>
      </c>
      <c r="AK86" s="5">
        <v>0</v>
      </c>
      <c r="AL86" s="8">
        <f t="shared" si="471"/>
        <v>0</v>
      </c>
      <c r="AM86" s="6">
        <v>0</v>
      </c>
      <c r="AN86" s="5">
        <v>0</v>
      </c>
      <c r="AO86" s="8">
        <f t="shared" si="472"/>
        <v>0</v>
      </c>
      <c r="AP86" s="71">
        <v>0.95</v>
      </c>
      <c r="AQ86" s="5">
        <v>368.05</v>
      </c>
      <c r="AR86" s="8">
        <f t="shared" si="473"/>
        <v>387421.05263157893</v>
      </c>
      <c r="AS86" s="6">
        <v>0</v>
      </c>
      <c r="AT86" s="5">
        <v>0</v>
      </c>
      <c r="AU86" s="8">
        <f t="shared" si="474"/>
        <v>0</v>
      </c>
      <c r="AV86" s="6">
        <v>0</v>
      </c>
      <c r="AW86" s="5">
        <v>0</v>
      </c>
      <c r="AX86" s="8">
        <f t="shared" si="475"/>
        <v>0</v>
      </c>
      <c r="AY86" s="6">
        <v>0</v>
      </c>
      <c r="AZ86" s="5">
        <v>0</v>
      </c>
      <c r="BA86" s="8">
        <f t="shared" si="476"/>
        <v>0</v>
      </c>
      <c r="BB86" s="71">
        <v>3.34</v>
      </c>
      <c r="BC86" s="5">
        <v>113.26</v>
      </c>
      <c r="BD86" s="8">
        <f t="shared" si="477"/>
        <v>33910.179640718568</v>
      </c>
      <c r="BE86" s="71">
        <v>8.1140000000000004E-2</v>
      </c>
      <c r="BF86" s="5">
        <v>4.2320000000000002</v>
      </c>
      <c r="BG86" s="8">
        <f t="shared" si="478"/>
        <v>52156.766083312796</v>
      </c>
      <c r="BH86" s="6">
        <v>0</v>
      </c>
      <c r="BI86" s="5">
        <v>0</v>
      </c>
      <c r="BJ86" s="8">
        <f t="shared" si="479"/>
        <v>0</v>
      </c>
      <c r="BK86" s="6">
        <v>0</v>
      </c>
      <c r="BL86" s="5">
        <v>0</v>
      </c>
      <c r="BM86" s="8">
        <f t="shared" si="480"/>
        <v>0</v>
      </c>
      <c r="BN86" s="6">
        <v>0</v>
      </c>
      <c r="BO86" s="5">
        <v>0</v>
      </c>
      <c r="BP86" s="8">
        <f t="shared" si="481"/>
        <v>0</v>
      </c>
      <c r="BQ86" s="6">
        <v>0</v>
      </c>
      <c r="BR86" s="5">
        <v>0</v>
      </c>
      <c r="BS86" s="8">
        <f t="shared" si="482"/>
        <v>0</v>
      </c>
      <c r="BT86" s="6">
        <v>0</v>
      </c>
      <c r="BU86" s="5">
        <v>0</v>
      </c>
      <c r="BV86" s="8">
        <f t="shared" si="483"/>
        <v>0</v>
      </c>
      <c r="BW86" s="6">
        <v>0</v>
      </c>
      <c r="BX86" s="5">
        <v>0</v>
      </c>
      <c r="BY86" s="8">
        <f t="shared" si="484"/>
        <v>0</v>
      </c>
      <c r="BZ86" s="6">
        <v>0</v>
      </c>
      <c r="CA86" s="5">
        <v>0</v>
      </c>
      <c r="CB86" s="8">
        <f t="shared" si="485"/>
        <v>0</v>
      </c>
      <c r="CC86" s="6">
        <v>0</v>
      </c>
      <c r="CD86" s="5">
        <v>0</v>
      </c>
      <c r="CE86" s="8">
        <f t="shared" si="486"/>
        <v>0</v>
      </c>
      <c r="CF86" s="6">
        <v>0</v>
      </c>
      <c r="CG86" s="5">
        <v>0</v>
      </c>
      <c r="CH86" s="8">
        <f t="shared" si="487"/>
        <v>0</v>
      </c>
      <c r="CI86" s="6">
        <v>0</v>
      </c>
      <c r="CJ86" s="5">
        <v>0</v>
      </c>
      <c r="CK86" s="8">
        <f t="shared" si="488"/>
        <v>0</v>
      </c>
      <c r="CL86" s="6">
        <v>0</v>
      </c>
      <c r="CM86" s="5">
        <v>0</v>
      </c>
      <c r="CN86" s="8">
        <f t="shared" si="489"/>
        <v>0</v>
      </c>
      <c r="CO86" s="6">
        <v>0</v>
      </c>
      <c r="CP86" s="5">
        <v>0</v>
      </c>
      <c r="CQ86" s="8">
        <f t="shared" si="490"/>
        <v>0</v>
      </c>
      <c r="CR86" s="6">
        <v>0</v>
      </c>
      <c r="CS86" s="5">
        <v>0</v>
      </c>
      <c r="CT86" s="8">
        <f t="shared" si="491"/>
        <v>0</v>
      </c>
      <c r="CU86" s="6">
        <v>0</v>
      </c>
      <c r="CV86" s="5">
        <v>0</v>
      </c>
      <c r="CW86" s="8">
        <f t="shared" si="492"/>
        <v>0</v>
      </c>
      <c r="CX86" s="6">
        <v>0</v>
      </c>
      <c r="CY86" s="5">
        <v>0</v>
      </c>
      <c r="CZ86" s="8">
        <f t="shared" si="493"/>
        <v>0</v>
      </c>
      <c r="DA86" s="6">
        <v>0</v>
      </c>
      <c r="DB86" s="5">
        <v>0</v>
      </c>
      <c r="DC86" s="8">
        <f t="shared" si="494"/>
        <v>0</v>
      </c>
      <c r="DD86" s="71">
        <v>5.1999999999999998E-2</v>
      </c>
      <c r="DE86" s="5">
        <v>26.594999999999999</v>
      </c>
      <c r="DF86" s="8">
        <f t="shared" si="495"/>
        <v>511442.30769230769</v>
      </c>
      <c r="DG86" s="6">
        <v>0</v>
      </c>
      <c r="DH86" s="5">
        <v>0</v>
      </c>
      <c r="DI86" s="8">
        <f t="shared" si="496"/>
        <v>0</v>
      </c>
      <c r="DJ86" s="6">
        <v>0</v>
      </c>
      <c r="DK86" s="5">
        <v>0</v>
      </c>
      <c r="DL86" s="8">
        <f t="shared" si="497"/>
        <v>0</v>
      </c>
      <c r="DM86" s="6">
        <v>0</v>
      </c>
      <c r="DN86" s="5">
        <v>0</v>
      </c>
      <c r="DO86" s="8">
        <f t="shared" si="498"/>
        <v>0</v>
      </c>
      <c r="DP86" s="6">
        <v>0</v>
      </c>
      <c r="DQ86" s="5">
        <v>0</v>
      </c>
      <c r="DR86" s="8">
        <f t="shared" si="499"/>
        <v>0</v>
      </c>
      <c r="DS86" s="6">
        <v>0</v>
      </c>
      <c r="DT86" s="5">
        <v>0</v>
      </c>
      <c r="DU86" s="8">
        <f t="shared" si="500"/>
        <v>0</v>
      </c>
      <c r="DV86" s="9">
        <f t="shared" si="502"/>
        <v>8.279539999999999</v>
      </c>
      <c r="DW86" s="8">
        <f t="shared" si="503"/>
        <v>653.66800000000001</v>
      </c>
    </row>
    <row r="87" spans="1:127" ht="15" customHeight="1" x14ac:dyDescent="0.3">
      <c r="A87" s="58">
        <v>2023</v>
      </c>
      <c r="B87" s="59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461"/>
        <v>0</v>
      </c>
      <c r="I87" s="6">
        <v>0</v>
      </c>
      <c r="J87" s="5">
        <v>0</v>
      </c>
      <c r="K87" s="8">
        <f t="shared" si="462"/>
        <v>0</v>
      </c>
      <c r="L87" s="6">
        <v>0</v>
      </c>
      <c r="M87" s="5">
        <v>0</v>
      </c>
      <c r="N87" s="8">
        <f t="shared" si="463"/>
        <v>0</v>
      </c>
      <c r="O87" s="6">
        <v>0</v>
      </c>
      <c r="P87" s="5">
        <v>0</v>
      </c>
      <c r="Q87" s="8">
        <f t="shared" si="464"/>
        <v>0</v>
      </c>
      <c r="R87" s="71">
        <v>0.14104</v>
      </c>
      <c r="S87" s="5">
        <v>9.109</v>
      </c>
      <c r="T87" s="8">
        <f t="shared" si="465"/>
        <v>64584.515031196832</v>
      </c>
      <c r="U87" s="71">
        <v>11.13</v>
      </c>
      <c r="V87" s="5">
        <v>383.64</v>
      </c>
      <c r="W87" s="8">
        <f t="shared" si="466"/>
        <v>34469.002695417788</v>
      </c>
      <c r="X87" s="6">
        <v>0</v>
      </c>
      <c r="Y87" s="5">
        <v>0</v>
      </c>
      <c r="Z87" s="8">
        <f t="shared" si="467"/>
        <v>0</v>
      </c>
      <c r="AA87" s="6">
        <v>0</v>
      </c>
      <c r="AB87" s="5">
        <v>0</v>
      </c>
      <c r="AC87" s="8">
        <f t="shared" si="468"/>
        <v>0</v>
      </c>
      <c r="AD87" s="6">
        <v>0</v>
      </c>
      <c r="AE87" s="5">
        <v>0</v>
      </c>
      <c r="AF87" s="8">
        <f t="shared" si="469"/>
        <v>0</v>
      </c>
      <c r="AG87" s="6">
        <v>0</v>
      </c>
      <c r="AH87" s="5">
        <v>0</v>
      </c>
      <c r="AI87" s="8">
        <f t="shared" si="470"/>
        <v>0</v>
      </c>
      <c r="AJ87" s="6">
        <v>0</v>
      </c>
      <c r="AK87" s="5">
        <v>0</v>
      </c>
      <c r="AL87" s="8">
        <f t="shared" si="471"/>
        <v>0</v>
      </c>
      <c r="AM87" s="6">
        <v>0</v>
      </c>
      <c r="AN87" s="5">
        <v>0</v>
      </c>
      <c r="AO87" s="8">
        <f t="shared" si="472"/>
        <v>0</v>
      </c>
      <c r="AP87" s="71">
        <v>0.02</v>
      </c>
      <c r="AQ87" s="5">
        <v>3.4140000000000001</v>
      </c>
      <c r="AR87" s="8">
        <f t="shared" si="473"/>
        <v>170700.00000000003</v>
      </c>
      <c r="AS87" s="6">
        <v>0</v>
      </c>
      <c r="AT87" s="5">
        <v>0</v>
      </c>
      <c r="AU87" s="8">
        <f t="shared" si="474"/>
        <v>0</v>
      </c>
      <c r="AV87" s="6">
        <v>0</v>
      </c>
      <c r="AW87" s="5">
        <v>0</v>
      </c>
      <c r="AX87" s="8">
        <f t="shared" si="475"/>
        <v>0</v>
      </c>
      <c r="AY87" s="6">
        <v>0</v>
      </c>
      <c r="AZ87" s="5">
        <v>0</v>
      </c>
      <c r="BA87" s="8">
        <f t="shared" si="476"/>
        <v>0</v>
      </c>
      <c r="BB87" s="71">
        <v>3.8889999999999998</v>
      </c>
      <c r="BC87" s="5">
        <v>101.84</v>
      </c>
      <c r="BD87" s="8">
        <f t="shared" si="477"/>
        <v>26186.680380560556</v>
      </c>
      <c r="BE87" s="71">
        <v>2.3599000000000001</v>
      </c>
      <c r="BF87" s="5">
        <v>289.77</v>
      </c>
      <c r="BG87" s="8">
        <f t="shared" si="478"/>
        <v>122789.10123310308</v>
      </c>
      <c r="BH87" s="6">
        <v>0</v>
      </c>
      <c r="BI87" s="5">
        <v>0</v>
      </c>
      <c r="BJ87" s="8">
        <f t="shared" si="479"/>
        <v>0</v>
      </c>
      <c r="BK87" s="6">
        <v>0</v>
      </c>
      <c r="BL87" s="5">
        <v>0</v>
      </c>
      <c r="BM87" s="8">
        <f t="shared" si="480"/>
        <v>0</v>
      </c>
      <c r="BN87" s="6">
        <v>0</v>
      </c>
      <c r="BO87" s="5">
        <v>0</v>
      </c>
      <c r="BP87" s="8">
        <f t="shared" si="481"/>
        <v>0</v>
      </c>
      <c r="BQ87" s="6">
        <v>0</v>
      </c>
      <c r="BR87" s="5">
        <v>0</v>
      </c>
      <c r="BS87" s="8">
        <f t="shared" si="482"/>
        <v>0</v>
      </c>
      <c r="BT87" s="6">
        <v>0</v>
      </c>
      <c r="BU87" s="5">
        <v>0</v>
      </c>
      <c r="BV87" s="8">
        <f t="shared" si="483"/>
        <v>0</v>
      </c>
      <c r="BW87" s="6">
        <v>0</v>
      </c>
      <c r="BX87" s="5">
        <v>0</v>
      </c>
      <c r="BY87" s="8">
        <f t="shared" si="484"/>
        <v>0</v>
      </c>
      <c r="BZ87" s="6">
        <v>0</v>
      </c>
      <c r="CA87" s="5">
        <v>0</v>
      </c>
      <c r="CB87" s="8">
        <f t="shared" si="485"/>
        <v>0</v>
      </c>
      <c r="CC87" s="6">
        <v>0</v>
      </c>
      <c r="CD87" s="5">
        <v>0</v>
      </c>
      <c r="CE87" s="8">
        <f t="shared" si="486"/>
        <v>0</v>
      </c>
      <c r="CF87" s="6">
        <v>0</v>
      </c>
      <c r="CG87" s="5">
        <v>0</v>
      </c>
      <c r="CH87" s="8">
        <f t="shared" si="487"/>
        <v>0</v>
      </c>
      <c r="CI87" s="6">
        <v>0</v>
      </c>
      <c r="CJ87" s="5">
        <v>0</v>
      </c>
      <c r="CK87" s="8">
        <f t="shared" si="488"/>
        <v>0</v>
      </c>
      <c r="CL87" s="6">
        <v>0</v>
      </c>
      <c r="CM87" s="5">
        <v>0</v>
      </c>
      <c r="CN87" s="8">
        <f t="shared" si="489"/>
        <v>0</v>
      </c>
      <c r="CO87" s="6">
        <v>0</v>
      </c>
      <c r="CP87" s="5">
        <v>0</v>
      </c>
      <c r="CQ87" s="8">
        <f t="shared" si="490"/>
        <v>0</v>
      </c>
      <c r="CR87" s="6">
        <v>0</v>
      </c>
      <c r="CS87" s="5">
        <v>0</v>
      </c>
      <c r="CT87" s="8">
        <f t="shared" si="491"/>
        <v>0</v>
      </c>
      <c r="CU87" s="6">
        <v>0</v>
      </c>
      <c r="CV87" s="5">
        <v>0</v>
      </c>
      <c r="CW87" s="8">
        <f t="shared" si="492"/>
        <v>0</v>
      </c>
      <c r="CX87" s="6">
        <v>0</v>
      </c>
      <c r="CY87" s="5">
        <v>0</v>
      </c>
      <c r="CZ87" s="8">
        <f t="shared" si="493"/>
        <v>0</v>
      </c>
      <c r="DA87" s="6">
        <v>0</v>
      </c>
      <c r="DB87" s="5">
        <v>0</v>
      </c>
      <c r="DC87" s="8">
        <f t="shared" si="494"/>
        <v>0</v>
      </c>
      <c r="DD87" s="6">
        <v>0</v>
      </c>
      <c r="DE87" s="5">
        <v>0</v>
      </c>
      <c r="DF87" s="8">
        <f t="shared" si="495"/>
        <v>0</v>
      </c>
      <c r="DG87" s="6">
        <v>0</v>
      </c>
      <c r="DH87" s="5">
        <v>0</v>
      </c>
      <c r="DI87" s="8">
        <f t="shared" si="496"/>
        <v>0</v>
      </c>
      <c r="DJ87" s="6">
        <v>0</v>
      </c>
      <c r="DK87" s="5">
        <v>0</v>
      </c>
      <c r="DL87" s="8">
        <f t="shared" si="497"/>
        <v>0</v>
      </c>
      <c r="DM87" s="6">
        <v>0</v>
      </c>
      <c r="DN87" s="5">
        <v>0</v>
      </c>
      <c r="DO87" s="8">
        <f t="shared" si="498"/>
        <v>0</v>
      </c>
      <c r="DP87" s="71">
        <v>0.214</v>
      </c>
      <c r="DQ87" s="5">
        <v>2.5840000000000001</v>
      </c>
      <c r="DR87" s="8">
        <f t="shared" si="499"/>
        <v>12074.766355140187</v>
      </c>
      <c r="DS87" s="6">
        <v>0</v>
      </c>
      <c r="DT87" s="5">
        <v>0</v>
      </c>
      <c r="DU87" s="8">
        <f t="shared" si="500"/>
        <v>0</v>
      </c>
      <c r="DV87" s="9">
        <f t="shared" si="502"/>
        <v>17.75394</v>
      </c>
      <c r="DW87" s="8">
        <f t="shared" si="503"/>
        <v>790.35699999999986</v>
      </c>
    </row>
    <row r="88" spans="1:127" ht="15" customHeight="1" x14ac:dyDescent="0.3">
      <c r="A88" s="58">
        <v>2023</v>
      </c>
      <c r="B88" s="8" t="s">
        <v>6</v>
      </c>
      <c r="C88" s="6">
        <v>0</v>
      </c>
      <c r="D88" s="5">
        <v>0</v>
      </c>
      <c r="E88" s="8">
        <f t="shared" ref="E88:E95" si="504">IF(C88=0,0,D88/C88*1000)</f>
        <v>0</v>
      </c>
      <c r="F88" s="71">
        <v>2.1999999999999999E-2</v>
      </c>
      <c r="G88" s="5">
        <v>1.085</v>
      </c>
      <c r="H88" s="8">
        <f t="shared" si="461"/>
        <v>49318.181818181823</v>
      </c>
      <c r="I88" s="6">
        <v>0</v>
      </c>
      <c r="J88" s="5">
        <v>0</v>
      </c>
      <c r="K88" s="8">
        <f t="shared" si="462"/>
        <v>0</v>
      </c>
      <c r="L88" s="6">
        <v>0</v>
      </c>
      <c r="M88" s="5">
        <v>0</v>
      </c>
      <c r="N88" s="8">
        <f t="shared" si="463"/>
        <v>0</v>
      </c>
      <c r="O88" s="6">
        <v>0</v>
      </c>
      <c r="P88" s="5">
        <v>0</v>
      </c>
      <c r="Q88" s="8">
        <f t="shared" si="464"/>
        <v>0</v>
      </c>
      <c r="R88" s="71">
        <v>6.3119999999999996E-2</v>
      </c>
      <c r="S88" s="5">
        <v>4.9059999999999997</v>
      </c>
      <c r="T88" s="8">
        <f t="shared" si="465"/>
        <v>77724.96831432193</v>
      </c>
      <c r="U88" s="6">
        <v>0</v>
      </c>
      <c r="V88" s="5">
        <v>0</v>
      </c>
      <c r="W88" s="8">
        <f t="shared" si="466"/>
        <v>0</v>
      </c>
      <c r="X88" s="6">
        <v>0</v>
      </c>
      <c r="Y88" s="5">
        <v>0</v>
      </c>
      <c r="Z88" s="8">
        <f t="shared" si="467"/>
        <v>0</v>
      </c>
      <c r="AA88" s="6">
        <v>0</v>
      </c>
      <c r="AB88" s="5">
        <v>0</v>
      </c>
      <c r="AC88" s="8">
        <f t="shared" si="468"/>
        <v>0</v>
      </c>
      <c r="AD88" s="6">
        <v>0</v>
      </c>
      <c r="AE88" s="5">
        <v>0</v>
      </c>
      <c r="AF88" s="8">
        <f t="shared" si="469"/>
        <v>0</v>
      </c>
      <c r="AG88" s="6">
        <v>0</v>
      </c>
      <c r="AH88" s="5">
        <v>0</v>
      </c>
      <c r="AI88" s="8">
        <f t="shared" si="470"/>
        <v>0</v>
      </c>
      <c r="AJ88" s="6">
        <v>0</v>
      </c>
      <c r="AK88" s="5">
        <v>0</v>
      </c>
      <c r="AL88" s="8">
        <f t="shared" si="471"/>
        <v>0</v>
      </c>
      <c r="AM88" s="6">
        <v>0</v>
      </c>
      <c r="AN88" s="5">
        <v>0</v>
      </c>
      <c r="AO88" s="8">
        <f t="shared" si="472"/>
        <v>0</v>
      </c>
      <c r="AP88" s="6">
        <v>0</v>
      </c>
      <c r="AQ88" s="5">
        <v>0</v>
      </c>
      <c r="AR88" s="8">
        <f t="shared" si="473"/>
        <v>0</v>
      </c>
      <c r="AS88" s="6">
        <v>0</v>
      </c>
      <c r="AT88" s="5">
        <v>0</v>
      </c>
      <c r="AU88" s="8">
        <f t="shared" si="474"/>
        <v>0</v>
      </c>
      <c r="AV88" s="6">
        <v>0</v>
      </c>
      <c r="AW88" s="5">
        <v>0</v>
      </c>
      <c r="AX88" s="8">
        <f t="shared" si="475"/>
        <v>0</v>
      </c>
      <c r="AY88" s="6">
        <v>0</v>
      </c>
      <c r="AZ88" s="5">
        <v>0</v>
      </c>
      <c r="BA88" s="8">
        <f t="shared" si="476"/>
        <v>0</v>
      </c>
      <c r="BB88" s="71">
        <v>7.3</v>
      </c>
      <c r="BC88" s="5">
        <v>242.15</v>
      </c>
      <c r="BD88" s="8">
        <f t="shared" si="477"/>
        <v>33171.232876712333</v>
      </c>
      <c r="BE88" s="6">
        <v>0</v>
      </c>
      <c r="BF88" s="5">
        <v>0</v>
      </c>
      <c r="BG88" s="8">
        <f t="shared" si="478"/>
        <v>0</v>
      </c>
      <c r="BH88" s="6">
        <v>0</v>
      </c>
      <c r="BI88" s="5">
        <v>0</v>
      </c>
      <c r="BJ88" s="8">
        <f t="shared" si="479"/>
        <v>0</v>
      </c>
      <c r="BK88" s="6">
        <v>0</v>
      </c>
      <c r="BL88" s="5">
        <v>0</v>
      </c>
      <c r="BM88" s="8">
        <f t="shared" si="480"/>
        <v>0</v>
      </c>
      <c r="BN88" s="6">
        <v>0</v>
      </c>
      <c r="BO88" s="5">
        <v>0</v>
      </c>
      <c r="BP88" s="8">
        <f t="shared" si="481"/>
        <v>0</v>
      </c>
      <c r="BQ88" s="6">
        <v>0</v>
      </c>
      <c r="BR88" s="5">
        <v>0</v>
      </c>
      <c r="BS88" s="8">
        <f t="shared" si="482"/>
        <v>0</v>
      </c>
      <c r="BT88" s="6">
        <v>0</v>
      </c>
      <c r="BU88" s="5">
        <v>0</v>
      </c>
      <c r="BV88" s="8">
        <f t="shared" si="483"/>
        <v>0</v>
      </c>
      <c r="BW88" s="6">
        <v>0</v>
      </c>
      <c r="BX88" s="5">
        <v>0</v>
      </c>
      <c r="BY88" s="8">
        <f t="shared" si="484"/>
        <v>0</v>
      </c>
      <c r="BZ88" s="6">
        <v>0</v>
      </c>
      <c r="CA88" s="5">
        <v>0</v>
      </c>
      <c r="CB88" s="8">
        <f t="shared" si="485"/>
        <v>0</v>
      </c>
      <c r="CC88" s="6">
        <v>0</v>
      </c>
      <c r="CD88" s="5">
        <v>0</v>
      </c>
      <c r="CE88" s="8">
        <f t="shared" si="486"/>
        <v>0</v>
      </c>
      <c r="CF88" s="6">
        <v>0</v>
      </c>
      <c r="CG88" s="5">
        <v>0</v>
      </c>
      <c r="CH88" s="8">
        <f t="shared" si="487"/>
        <v>0</v>
      </c>
      <c r="CI88" s="6">
        <v>0</v>
      </c>
      <c r="CJ88" s="5">
        <v>0</v>
      </c>
      <c r="CK88" s="8">
        <f t="shared" si="488"/>
        <v>0</v>
      </c>
      <c r="CL88" s="6">
        <v>0</v>
      </c>
      <c r="CM88" s="5">
        <v>0</v>
      </c>
      <c r="CN88" s="8">
        <f t="shared" si="489"/>
        <v>0</v>
      </c>
      <c r="CO88" s="6">
        <v>0</v>
      </c>
      <c r="CP88" s="5">
        <v>0</v>
      </c>
      <c r="CQ88" s="8">
        <f t="shared" si="490"/>
        <v>0</v>
      </c>
      <c r="CR88" s="6">
        <v>0</v>
      </c>
      <c r="CS88" s="5">
        <v>0</v>
      </c>
      <c r="CT88" s="8">
        <f t="shared" si="491"/>
        <v>0</v>
      </c>
      <c r="CU88" s="6">
        <v>0</v>
      </c>
      <c r="CV88" s="5">
        <v>0</v>
      </c>
      <c r="CW88" s="8">
        <f t="shared" si="492"/>
        <v>0</v>
      </c>
      <c r="CX88" s="6">
        <v>0</v>
      </c>
      <c r="CY88" s="5">
        <v>0</v>
      </c>
      <c r="CZ88" s="8">
        <f t="shared" si="493"/>
        <v>0</v>
      </c>
      <c r="DA88" s="6">
        <v>0</v>
      </c>
      <c r="DB88" s="5">
        <v>0</v>
      </c>
      <c r="DC88" s="8">
        <f t="shared" si="494"/>
        <v>0</v>
      </c>
      <c r="DD88" s="6">
        <v>0</v>
      </c>
      <c r="DE88" s="5">
        <v>0</v>
      </c>
      <c r="DF88" s="8">
        <f t="shared" si="495"/>
        <v>0</v>
      </c>
      <c r="DG88" s="6">
        <v>0</v>
      </c>
      <c r="DH88" s="5">
        <v>0</v>
      </c>
      <c r="DI88" s="8">
        <f t="shared" si="496"/>
        <v>0</v>
      </c>
      <c r="DJ88" s="6">
        <v>0</v>
      </c>
      <c r="DK88" s="5">
        <v>0</v>
      </c>
      <c r="DL88" s="8">
        <f t="shared" si="497"/>
        <v>0</v>
      </c>
      <c r="DM88" s="6">
        <v>0</v>
      </c>
      <c r="DN88" s="5">
        <v>0</v>
      </c>
      <c r="DO88" s="8">
        <f t="shared" si="498"/>
        <v>0</v>
      </c>
      <c r="DP88" s="71">
        <v>126.5</v>
      </c>
      <c r="DQ88" s="5">
        <v>2882.43</v>
      </c>
      <c r="DR88" s="8">
        <f t="shared" si="499"/>
        <v>22786.007905138336</v>
      </c>
      <c r="DS88" s="71">
        <v>2.5000000000000001E-2</v>
      </c>
      <c r="DT88" s="5">
        <v>1.3</v>
      </c>
      <c r="DU88" s="8">
        <f t="shared" si="500"/>
        <v>52000</v>
      </c>
      <c r="DV88" s="9">
        <f t="shared" si="502"/>
        <v>133.91012000000001</v>
      </c>
      <c r="DW88" s="8">
        <f t="shared" si="503"/>
        <v>3131.8710000000001</v>
      </c>
    </row>
    <row r="89" spans="1:127" ht="15" customHeight="1" x14ac:dyDescent="0.3">
      <c r="A89" s="58">
        <v>2023</v>
      </c>
      <c r="B89" s="59" t="s">
        <v>7</v>
      </c>
      <c r="C89" s="6">
        <v>0</v>
      </c>
      <c r="D89" s="5">
        <v>0</v>
      </c>
      <c r="E89" s="8">
        <f t="shared" si="504"/>
        <v>0</v>
      </c>
      <c r="F89" s="71">
        <v>7.0000000000000001E-3</v>
      </c>
      <c r="G89" s="5">
        <v>0.73299999999999998</v>
      </c>
      <c r="H89" s="8">
        <f t="shared" si="461"/>
        <v>104714.28571428571</v>
      </c>
      <c r="I89" s="6">
        <v>0</v>
      </c>
      <c r="J89" s="5">
        <v>0</v>
      </c>
      <c r="K89" s="8">
        <f t="shared" si="462"/>
        <v>0</v>
      </c>
      <c r="L89" s="6">
        <v>0</v>
      </c>
      <c r="M89" s="5">
        <v>0</v>
      </c>
      <c r="N89" s="8">
        <f t="shared" si="463"/>
        <v>0</v>
      </c>
      <c r="O89" s="6">
        <v>0</v>
      </c>
      <c r="P89" s="5">
        <v>0</v>
      </c>
      <c r="Q89" s="8">
        <f t="shared" si="464"/>
        <v>0</v>
      </c>
      <c r="R89" s="71">
        <v>0.97363999999999995</v>
      </c>
      <c r="S89" s="5">
        <v>33.387999999999998</v>
      </c>
      <c r="T89" s="8">
        <f t="shared" si="465"/>
        <v>34291.935417608154</v>
      </c>
      <c r="U89" s="6">
        <v>0</v>
      </c>
      <c r="V89" s="5">
        <v>0</v>
      </c>
      <c r="W89" s="8">
        <f t="shared" si="466"/>
        <v>0</v>
      </c>
      <c r="X89" s="6">
        <v>0</v>
      </c>
      <c r="Y89" s="5">
        <v>0</v>
      </c>
      <c r="Z89" s="8">
        <f t="shared" si="467"/>
        <v>0</v>
      </c>
      <c r="AA89" s="6">
        <v>0</v>
      </c>
      <c r="AB89" s="5">
        <v>0</v>
      </c>
      <c r="AC89" s="8">
        <f t="shared" si="468"/>
        <v>0</v>
      </c>
      <c r="AD89" s="6">
        <v>0</v>
      </c>
      <c r="AE89" s="5">
        <v>0</v>
      </c>
      <c r="AF89" s="8">
        <f t="shared" si="469"/>
        <v>0</v>
      </c>
      <c r="AG89" s="6">
        <v>0</v>
      </c>
      <c r="AH89" s="5">
        <v>0</v>
      </c>
      <c r="AI89" s="8">
        <f t="shared" si="470"/>
        <v>0</v>
      </c>
      <c r="AJ89" s="6">
        <v>0</v>
      </c>
      <c r="AK89" s="5">
        <v>0</v>
      </c>
      <c r="AL89" s="8">
        <f t="shared" si="471"/>
        <v>0</v>
      </c>
      <c r="AM89" s="6">
        <v>0</v>
      </c>
      <c r="AN89" s="5">
        <v>0</v>
      </c>
      <c r="AO89" s="8">
        <f t="shared" si="472"/>
        <v>0</v>
      </c>
      <c r="AP89" s="71">
        <v>1.71</v>
      </c>
      <c r="AQ89" s="5">
        <v>358.01499999999999</v>
      </c>
      <c r="AR89" s="8">
        <f t="shared" si="473"/>
        <v>209365.4970760234</v>
      </c>
      <c r="AS89" s="6">
        <v>0</v>
      </c>
      <c r="AT89" s="5">
        <v>0</v>
      </c>
      <c r="AU89" s="8">
        <f t="shared" si="474"/>
        <v>0</v>
      </c>
      <c r="AV89" s="6">
        <v>0</v>
      </c>
      <c r="AW89" s="5">
        <v>0</v>
      </c>
      <c r="AX89" s="8">
        <f t="shared" si="475"/>
        <v>0</v>
      </c>
      <c r="AY89" s="6">
        <v>0</v>
      </c>
      <c r="AZ89" s="5">
        <v>0</v>
      </c>
      <c r="BA89" s="8">
        <f t="shared" si="476"/>
        <v>0</v>
      </c>
      <c r="BB89" s="71">
        <v>2.37</v>
      </c>
      <c r="BC89" s="5">
        <v>76.45</v>
      </c>
      <c r="BD89" s="8">
        <f t="shared" si="477"/>
        <v>32257.383966244724</v>
      </c>
      <c r="BE89" s="71">
        <v>3.0960000000000001E-2</v>
      </c>
      <c r="BF89" s="5">
        <v>1.5069999999999999</v>
      </c>
      <c r="BG89" s="8">
        <f t="shared" si="478"/>
        <v>48675.710594315242</v>
      </c>
      <c r="BH89" s="6">
        <v>0</v>
      </c>
      <c r="BI89" s="5">
        <v>0</v>
      </c>
      <c r="BJ89" s="8">
        <f t="shared" si="479"/>
        <v>0</v>
      </c>
      <c r="BK89" s="6">
        <v>0</v>
      </c>
      <c r="BL89" s="5">
        <v>0</v>
      </c>
      <c r="BM89" s="8">
        <f t="shared" si="480"/>
        <v>0</v>
      </c>
      <c r="BN89" s="6">
        <v>0</v>
      </c>
      <c r="BO89" s="5">
        <v>0</v>
      </c>
      <c r="BP89" s="8">
        <f t="shared" si="481"/>
        <v>0</v>
      </c>
      <c r="BQ89" s="6">
        <v>0</v>
      </c>
      <c r="BR89" s="5">
        <v>0</v>
      </c>
      <c r="BS89" s="8">
        <f t="shared" si="482"/>
        <v>0</v>
      </c>
      <c r="BT89" s="6">
        <v>0</v>
      </c>
      <c r="BU89" s="5">
        <v>0</v>
      </c>
      <c r="BV89" s="8">
        <f t="shared" si="483"/>
        <v>0</v>
      </c>
      <c r="BW89" s="6">
        <v>0</v>
      </c>
      <c r="BX89" s="5">
        <v>0</v>
      </c>
      <c r="BY89" s="8">
        <f t="shared" si="484"/>
        <v>0</v>
      </c>
      <c r="BZ89" s="6">
        <v>0</v>
      </c>
      <c r="CA89" s="5">
        <v>0</v>
      </c>
      <c r="CB89" s="8">
        <f t="shared" si="485"/>
        <v>0</v>
      </c>
      <c r="CC89" s="6">
        <v>0</v>
      </c>
      <c r="CD89" s="5">
        <v>0</v>
      </c>
      <c r="CE89" s="8">
        <f t="shared" si="486"/>
        <v>0</v>
      </c>
      <c r="CF89" s="6">
        <v>0</v>
      </c>
      <c r="CG89" s="5">
        <v>0</v>
      </c>
      <c r="CH89" s="8">
        <f t="shared" si="487"/>
        <v>0</v>
      </c>
      <c r="CI89" s="6">
        <v>0</v>
      </c>
      <c r="CJ89" s="5">
        <v>0</v>
      </c>
      <c r="CK89" s="8">
        <f t="shared" si="488"/>
        <v>0</v>
      </c>
      <c r="CL89" s="6">
        <v>0</v>
      </c>
      <c r="CM89" s="5">
        <v>0</v>
      </c>
      <c r="CN89" s="8">
        <f t="shared" si="489"/>
        <v>0</v>
      </c>
      <c r="CO89" s="6">
        <v>0</v>
      </c>
      <c r="CP89" s="5">
        <v>0</v>
      </c>
      <c r="CQ89" s="8">
        <f t="shared" si="490"/>
        <v>0</v>
      </c>
      <c r="CR89" s="6">
        <v>0</v>
      </c>
      <c r="CS89" s="5">
        <v>0</v>
      </c>
      <c r="CT89" s="8">
        <f t="shared" si="491"/>
        <v>0</v>
      </c>
      <c r="CU89" s="6">
        <v>0</v>
      </c>
      <c r="CV89" s="5">
        <v>0</v>
      </c>
      <c r="CW89" s="8">
        <f t="shared" si="492"/>
        <v>0</v>
      </c>
      <c r="CX89" s="6">
        <v>0</v>
      </c>
      <c r="CY89" s="5">
        <v>0</v>
      </c>
      <c r="CZ89" s="8">
        <f t="shared" si="493"/>
        <v>0</v>
      </c>
      <c r="DA89" s="6">
        <v>0</v>
      </c>
      <c r="DB89" s="5">
        <v>0</v>
      </c>
      <c r="DC89" s="8">
        <f t="shared" si="494"/>
        <v>0</v>
      </c>
      <c r="DD89" s="6">
        <v>0</v>
      </c>
      <c r="DE89" s="5">
        <v>0</v>
      </c>
      <c r="DF89" s="8">
        <f t="shared" si="495"/>
        <v>0</v>
      </c>
      <c r="DG89" s="6">
        <v>0</v>
      </c>
      <c r="DH89" s="5">
        <v>0</v>
      </c>
      <c r="DI89" s="8">
        <f t="shared" si="496"/>
        <v>0</v>
      </c>
      <c r="DJ89" s="6">
        <v>0</v>
      </c>
      <c r="DK89" s="5">
        <v>0</v>
      </c>
      <c r="DL89" s="8">
        <f t="shared" si="497"/>
        <v>0</v>
      </c>
      <c r="DM89" s="6">
        <v>0</v>
      </c>
      <c r="DN89" s="5">
        <v>0</v>
      </c>
      <c r="DO89" s="8">
        <f t="shared" si="498"/>
        <v>0</v>
      </c>
      <c r="DP89" s="6">
        <v>0</v>
      </c>
      <c r="DQ89" s="5">
        <v>0</v>
      </c>
      <c r="DR89" s="8">
        <f t="shared" si="499"/>
        <v>0</v>
      </c>
      <c r="DS89" s="71">
        <v>1.3360000000000001</v>
      </c>
      <c r="DT89" s="5">
        <v>48.262999999999998</v>
      </c>
      <c r="DU89" s="8">
        <f t="shared" si="500"/>
        <v>36125</v>
      </c>
      <c r="DV89" s="9">
        <f t="shared" si="502"/>
        <v>6.4276000000000009</v>
      </c>
      <c r="DW89" s="8">
        <f t="shared" si="503"/>
        <v>518.35599999999999</v>
      </c>
    </row>
    <row r="90" spans="1:127" ht="15" customHeight="1" x14ac:dyDescent="0.3">
      <c r="A90" s="58">
        <v>2023</v>
      </c>
      <c r="B90" s="59" t="s">
        <v>8</v>
      </c>
      <c r="C90" s="6">
        <v>0</v>
      </c>
      <c r="D90" s="5">
        <v>0</v>
      </c>
      <c r="E90" s="8">
        <f t="shared" si="504"/>
        <v>0</v>
      </c>
      <c r="F90" s="6">
        <v>0</v>
      </c>
      <c r="G90" s="5">
        <v>0</v>
      </c>
      <c r="H90" s="8">
        <f t="shared" si="461"/>
        <v>0</v>
      </c>
      <c r="I90" s="6">
        <v>0</v>
      </c>
      <c r="J90" s="5">
        <v>0</v>
      </c>
      <c r="K90" s="8">
        <f t="shared" si="462"/>
        <v>0</v>
      </c>
      <c r="L90" s="6">
        <v>0</v>
      </c>
      <c r="M90" s="5">
        <v>0</v>
      </c>
      <c r="N90" s="8">
        <f t="shared" si="463"/>
        <v>0</v>
      </c>
      <c r="O90" s="6">
        <v>0</v>
      </c>
      <c r="P90" s="5">
        <v>0</v>
      </c>
      <c r="Q90" s="8">
        <f t="shared" si="464"/>
        <v>0</v>
      </c>
      <c r="R90" s="71">
        <v>8.1560000000000007E-2</v>
      </c>
      <c r="S90" s="5">
        <v>5.7169999999999996</v>
      </c>
      <c r="T90" s="8">
        <f t="shared" si="465"/>
        <v>70095.63511525256</v>
      </c>
      <c r="U90" s="6">
        <v>0</v>
      </c>
      <c r="V90" s="5">
        <v>0</v>
      </c>
      <c r="W90" s="8">
        <f t="shared" si="466"/>
        <v>0</v>
      </c>
      <c r="X90" s="6">
        <v>0</v>
      </c>
      <c r="Y90" s="5">
        <v>0</v>
      </c>
      <c r="Z90" s="8">
        <f t="shared" si="467"/>
        <v>0</v>
      </c>
      <c r="AA90" s="6">
        <v>0</v>
      </c>
      <c r="AB90" s="5">
        <v>0</v>
      </c>
      <c r="AC90" s="8">
        <f t="shared" si="468"/>
        <v>0</v>
      </c>
      <c r="AD90" s="6">
        <v>0</v>
      </c>
      <c r="AE90" s="5">
        <v>0</v>
      </c>
      <c r="AF90" s="8">
        <f t="shared" si="469"/>
        <v>0</v>
      </c>
      <c r="AG90" s="6">
        <v>0</v>
      </c>
      <c r="AH90" s="5">
        <v>0</v>
      </c>
      <c r="AI90" s="8">
        <f t="shared" si="470"/>
        <v>0</v>
      </c>
      <c r="AJ90" s="6">
        <v>0</v>
      </c>
      <c r="AK90" s="5">
        <v>0</v>
      </c>
      <c r="AL90" s="8">
        <f t="shared" si="471"/>
        <v>0</v>
      </c>
      <c r="AM90" s="6">
        <v>0</v>
      </c>
      <c r="AN90" s="5">
        <v>0</v>
      </c>
      <c r="AO90" s="8">
        <f t="shared" si="472"/>
        <v>0</v>
      </c>
      <c r="AP90" s="71">
        <v>6.5030000000000001</v>
      </c>
      <c r="AQ90" s="5">
        <v>227.82</v>
      </c>
      <c r="AR90" s="8">
        <f t="shared" si="473"/>
        <v>35033.061663847453</v>
      </c>
      <c r="AS90" s="6">
        <v>0</v>
      </c>
      <c r="AT90" s="5">
        <v>0</v>
      </c>
      <c r="AU90" s="8">
        <f t="shared" si="474"/>
        <v>0</v>
      </c>
      <c r="AV90" s="6">
        <v>0</v>
      </c>
      <c r="AW90" s="5">
        <v>0</v>
      </c>
      <c r="AX90" s="8">
        <f t="shared" si="475"/>
        <v>0</v>
      </c>
      <c r="AY90" s="6">
        <v>0</v>
      </c>
      <c r="AZ90" s="5">
        <v>0</v>
      </c>
      <c r="BA90" s="8">
        <f t="shared" si="476"/>
        <v>0</v>
      </c>
      <c r="BB90" s="71">
        <v>8.5649999999999995</v>
      </c>
      <c r="BC90" s="5">
        <v>290.72000000000003</v>
      </c>
      <c r="BD90" s="8">
        <f t="shared" si="477"/>
        <v>33942.790426152955</v>
      </c>
      <c r="BE90" s="71">
        <v>0.14471999999999999</v>
      </c>
      <c r="BF90" s="5">
        <v>16.608000000000001</v>
      </c>
      <c r="BG90" s="8">
        <f t="shared" si="478"/>
        <v>114759.53565505806</v>
      </c>
      <c r="BH90" s="6">
        <v>0</v>
      </c>
      <c r="BI90" s="5">
        <v>0</v>
      </c>
      <c r="BJ90" s="8">
        <f t="shared" si="479"/>
        <v>0</v>
      </c>
      <c r="BK90" s="6">
        <v>0</v>
      </c>
      <c r="BL90" s="5">
        <v>0</v>
      </c>
      <c r="BM90" s="8">
        <f t="shared" si="480"/>
        <v>0</v>
      </c>
      <c r="BN90" s="6">
        <v>0</v>
      </c>
      <c r="BO90" s="5">
        <v>0</v>
      </c>
      <c r="BP90" s="8">
        <f t="shared" si="481"/>
        <v>0</v>
      </c>
      <c r="BQ90" s="6">
        <v>0</v>
      </c>
      <c r="BR90" s="5">
        <v>0</v>
      </c>
      <c r="BS90" s="8">
        <f t="shared" si="482"/>
        <v>0</v>
      </c>
      <c r="BT90" s="6">
        <v>0</v>
      </c>
      <c r="BU90" s="5">
        <v>0</v>
      </c>
      <c r="BV90" s="8">
        <f t="shared" si="483"/>
        <v>0</v>
      </c>
      <c r="BW90" s="6">
        <v>0</v>
      </c>
      <c r="BX90" s="5">
        <v>0</v>
      </c>
      <c r="BY90" s="8">
        <f t="shared" si="484"/>
        <v>0</v>
      </c>
      <c r="BZ90" s="6">
        <v>0</v>
      </c>
      <c r="CA90" s="5">
        <v>0</v>
      </c>
      <c r="CB90" s="8">
        <f t="shared" si="485"/>
        <v>0</v>
      </c>
      <c r="CC90" s="6">
        <v>0</v>
      </c>
      <c r="CD90" s="5">
        <v>0</v>
      </c>
      <c r="CE90" s="8">
        <f t="shared" si="486"/>
        <v>0</v>
      </c>
      <c r="CF90" s="6">
        <v>0</v>
      </c>
      <c r="CG90" s="5">
        <v>0</v>
      </c>
      <c r="CH90" s="8">
        <f t="shared" si="487"/>
        <v>0</v>
      </c>
      <c r="CI90" s="6">
        <v>0</v>
      </c>
      <c r="CJ90" s="5">
        <v>0</v>
      </c>
      <c r="CK90" s="8">
        <f t="shared" si="488"/>
        <v>0</v>
      </c>
      <c r="CL90" s="6">
        <v>0</v>
      </c>
      <c r="CM90" s="5">
        <v>0</v>
      </c>
      <c r="CN90" s="8">
        <f t="shared" si="489"/>
        <v>0</v>
      </c>
      <c r="CO90" s="6">
        <v>0</v>
      </c>
      <c r="CP90" s="5">
        <v>0</v>
      </c>
      <c r="CQ90" s="8">
        <f t="shared" si="490"/>
        <v>0</v>
      </c>
      <c r="CR90" s="6">
        <v>0</v>
      </c>
      <c r="CS90" s="5">
        <v>0</v>
      </c>
      <c r="CT90" s="8">
        <f t="shared" si="491"/>
        <v>0</v>
      </c>
      <c r="CU90" s="6">
        <v>0</v>
      </c>
      <c r="CV90" s="5">
        <v>0</v>
      </c>
      <c r="CW90" s="8">
        <f t="shared" si="492"/>
        <v>0</v>
      </c>
      <c r="CX90" s="6">
        <v>0</v>
      </c>
      <c r="CY90" s="5">
        <v>0</v>
      </c>
      <c r="CZ90" s="8">
        <f t="shared" si="493"/>
        <v>0</v>
      </c>
      <c r="DA90" s="6">
        <v>0</v>
      </c>
      <c r="DB90" s="5">
        <v>0</v>
      </c>
      <c r="DC90" s="8">
        <f t="shared" si="494"/>
        <v>0</v>
      </c>
      <c r="DD90" s="6">
        <v>0</v>
      </c>
      <c r="DE90" s="5">
        <v>0</v>
      </c>
      <c r="DF90" s="8">
        <f t="shared" si="495"/>
        <v>0</v>
      </c>
      <c r="DG90" s="6">
        <v>0</v>
      </c>
      <c r="DH90" s="5">
        <v>0</v>
      </c>
      <c r="DI90" s="8">
        <f t="shared" si="496"/>
        <v>0</v>
      </c>
      <c r="DJ90" s="6">
        <v>0</v>
      </c>
      <c r="DK90" s="5">
        <v>0</v>
      </c>
      <c r="DL90" s="8">
        <f t="shared" si="497"/>
        <v>0</v>
      </c>
      <c r="DM90" s="6">
        <v>0</v>
      </c>
      <c r="DN90" s="5">
        <v>0</v>
      </c>
      <c r="DO90" s="8">
        <f t="shared" si="498"/>
        <v>0</v>
      </c>
      <c r="DP90" s="6">
        <v>0</v>
      </c>
      <c r="DQ90" s="5">
        <v>0</v>
      </c>
      <c r="DR90" s="8">
        <f t="shared" si="499"/>
        <v>0</v>
      </c>
      <c r="DS90" s="71">
        <v>0.59665000000000001</v>
      </c>
      <c r="DT90" s="5">
        <v>11.672000000000001</v>
      </c>
      <c r="DU90" s="8">
        <f t="shared" si="500"/>
        <v>19562.557613341156</v>
      </c>
      <c r="DV90" s="9">
        <f t="shared" si="502"/>
        <v>15.890929999999999</v>
      </c>
      <c r="DW90" s="8">
        <f t="shared" si="503"/>
        <v>552.53700000000003</v>
      </c>
    </row>
    <row r="91" spans="1:127" ht="15" customHeight="1" x14ac:dyDescent="0.3">
      <c r="A91" s="58">
        <v>2023</v>
      </c>
      <c r="B91" s="59" t="s">
        <v>9</v>
      </c>
      <c r="C91" s="6">
        <v>0</v>
      </c>
      <c r="D91" s="5">
        <v>0</v>
      </c>
      <c r="E91" s="8">
        <f t="shared" si="504"/>
        <v>0</v>
      </c>
      <c r="F91" s="6">
        <v>0</v>
      </c>
      <c r="G91" s="5">
        <v>0</v>
      </c>
      <c r="H91" s="8">
        <f t="shared" si="461"/>
        <v>0</v>
      </c>
      <c r="I91" s="6">
        <v>0</v>
      </c>
      <c r="J91" s="5">
        <v>0</v>
      </c>
      <c r="K91" s="8">
        <f t="shared" si="462"/>
        <v>0</v>
      </c>
      <c r="L91" s="6">
        <v>0</v>
      </c>
      <c r="M91" s="5">
        <v>0</v>
      </c>
      <c r="N91" s="8">
        <f t="shared" si="463"/>
        <v>0</v>
      </c>
      <c r="O91" s="6">
        <v>0</v>
      </c>
      <c r="P91" s="5">
        <v>0</v>
      </c>
      <c r="Q91" s="8">
        <f t="shared" si="464"/>
        <v>0</v>
      </c>
      <c r="R91" s="6">
        <v>0</v>
      </c>
      <c r="S91" s="5">
        <v>0</v>
      </c>
      <c r="T91" s="8">
        <f t="shared" si="465"/>
        <v>0</v>
      </c>
      <c r="U91" s="6">
        <v>0</v>
      </c>
      <c r="V91" s="5">
        <v>0</v>
      </c>
      <c r="W91" s="8">
        <f t="shared" si="466"/>
        <v>0</v>
      </c>
      <c r="X91" s="6">
        <v>0</v>
      </c>
      <c r="Y91" s="5">
        <v>0</v>
      </c>
      <c r="Z91" s="8">
        <f t="shared" si="467"/>
        <v>0</v>
      </c>
      <c r="AA91" s="6">
        <v>0</v>
      </c>
      <c r="AB91" s="5">
        <v>0</v>
      </c>
      <c r="AC91" s="8">
        <f t="shared" si="468"/>
        <v>0</v>
      </c>
      <c r="AD91" s="6">
        <v>0</v>
      </c>
      <c r="AE91" s="5">
        <v>0</v>
      </c>
      <c r="AF91" s="8">
        <f t="shared" si="469"/>
        <v>0</v>
      </c>
      <c r="AG91" s="6">
        <v>0</v>
      </c>
      <c r="AH91" s="5">
        <v>0</v>
      </c>
      <c r="AI91" s="8">
        <f t="shared" si="470"/>
        <v>0</v>
      </c>
      <c r="AJ91" s="6">
        <v>0</v>
      </c>
      <c r="AK91" s="5">
        <v>0</v>
      </c>
      <c r="AL91" s="8">
        <f t="shared" si="471"/>
        <v>0</v>
      </c>
      <c r="AM91" s="6">
        <v>0</v>
      </c>
      <c r="AN91" s="5">
        <v>0</v>
      </c>
      <c r="AO91" s="8">
        <f t="shared" si="472"/>
        <v>0</v>
      </c>
      <c r="AP91" s="6">
        <v>0</v>
      </c>
      <c r="AQ91" s="5">
        <v>0</v>
      </c>
      <c r="AR91" s="8">
        <f t="shared" si="473"/>
        <v>0</v>
      </c>
      <c r="AS91" s="6">
        <v>0</v>
      </c>
      <c r="AT91" s="5">
        <v>0</v>
      </c>
      <c r="AU91" s="8">
        <f t="shared" si="474"/>
        <v>0</v>
      </c>
      <c r="AV91" s="6">
        <v>0</v>
      </c>
      <c r="AW91" s="5">
        <v>0</v>
      </c>
      <c r="AX91" s="8">
        <f t="shared" si="475"/>
        <v>0</v>
      </c>
      <c r="AY91" s="6">
        <v>0</v>
      </c>
      <c r="AZ91" s="5">
        <v>0</v>
      </c>
      <c r="BA91" s="8">
        <f t="shared" si="476"/>
        <v>0</v>
      </c>
      <c r="BB91" s="6">
        <v>0</v>
      </c>
      <c r="BC91" s="5">
        <v>0</v>
      </c>
      <c r="BD91" s="8">
        <f t="shared" si="477"/>
        <v>0</v>
      </c>
      <c r="BE91" s="6">
        <v>0</v>
      </c>
      <c r="BF91" s="5">
        <v>0</v>
      </c>
      <c r="BG91" s="8">
        <f t="shared" si="478"/>
        <v>0</v>
      </c>
      <c r="BH91" s="6">
        <v>0</v>
      </c>
      <c r="BI91" s="5">
        <v>0</v>
      </c>
      <c r="BJ91" s="8">
        <f t="shared" si="479"/>
        <v>0</v>
      </c>
      <c r="BK91" s="6">
        <v>0</v>
      </c>
      <c r="BL91" s="5">
        <v>0</v>
      </c>
      <c r="BM91" s="8">
        <f t="shared" si="480"/>
        <v>0</v>
      </c>
      <c r="BN91" s="6">
        <v>0</v>
      </c>
      <c r="BO91" s="5">
        <v>0</v>
      </c>
      <c r="BP91" s="8">
        <f t="shared" si="481"/>
        <v>0</v>
      </c>
      <c r="BQ91" s="6">
        <v>0</v>
      </c>
      <c r="BR91" s="5">
        <v>0</v>
      </c>
      <c r="BS91" s="8">
        <f t="shared" si="482"/>
        <v>0</v>
      </c>
      <c r="BT91" s="6">
        <v>0</v>
      </c>
      <c r="BU91" s="5">
        <v>0</v>
      </c>
      <c r="BV91" s="8">
        <f t="shared" si="483"/>
        <v>0</v>
      </c>
      <c r="BW91" s="6">
        <v>0</v>
      </c>
      <c r="BX91" s="5">
        <v>0</v>
      </c>
      <c r="BY91" s="8">
        <f t="shared" si="484"/>
        <v>0</v>
      </c>
      <c r="BZ91" s="6">
        <v>0</v>
      </c>
      <c r="CA91" s="5">
        <v>0</v>
      </c>
      <c r="CB91" s="8">
        <f t="shared" si="485"/>
        <v>0</v>
      </c>
      <c r="CC91" s="6">
        <v>0</v>
      </c>
      <c r="CD91" s="5">
        <v>0</v>
      </c>
      <c r="CE91" s="8">
        <f t="shared" si="486"/>
        <v>0</v>
      </c>
      <c r="CF91" s="6">
        <v>0</v>
      </c>
      <c r="CG91" s="5">
        <v>0</v>
      </c>
      <c r="CH91" s="8">
        <f t="shared" si="487"/>
        <v>0</v>
      </c>
      <c r="CI91" s="6">
        <v>0</v>
      </c>
      <c r="CJ91" s="5">
        <v>0</v>
      </c>
      <c r="CK91" s="8">
        <f t="shared" si="488"/>
        <v>0</v>
      </c>
      <c r="CL91" s="6">
        <v>0</v>
      </c>
      <c r="CM91" s="5">
        <v>0</v>
      </c>
      <c r="CN91" s="8">
        <f t="shared" si="489"/>
        <v>0</v>
      </c>
      <c r="CO91" s="6">
        <v>0</v>
      </c>
      <c r="CP91" s="5">
        <v>0</v>
      </c>
      <c r="CQ91" s="8">
        <f t="shared" si="490"/>
        <v>0</v>
      </c>
      <c r="CR91" s="6">
        <v>0</v>
      </c>
      <c r="CS91" s="5">
        <v>0</v>
      </c>
      <c r="CT91" s="8">
        <f t="shared" si="491"/>
        <v>0</v>
      </c>
      <c r="CU91" s="6">
        <v>0</v>
      </c>
      <c r="CV91" s="5">
        <v>0</v>
      </c>
      <c r="CW91" s="8">
        <f t="shared" si="492"/>
        <v>0</v>
      </c>
      <c r="CX91" s="6">
        <v>0</v>
      </c>
      <c r="CY91" s="5">
        <v>0</v>
      </c>
      <c r="CZ91" s="8">
        <f t="shared" si="493"/>
        <v>0</v>
      </c>
      <c r="DA91" s="6">
        <v>0</v>
      </c>
      <c r="DB91" s="5">
        <v>0</v>
      </c>
      <c r="DC91" s="8">
        <f t="shared" si="494"/>
        <v>0</v>
      </c>
      <c r="DD91" s="6">
        <v>0</v>
      </c>
      <c r="DE91" s="5">
        <v>0</v>
      </c>
      <c r="DF91" s="8">
        <f t="shared" si="495"/>
        <v>0</v>
      </c>
      <c r="DG91" s="6">
        <v>0</v>
      </c>
      <c r="DH91" s="5">
        <v>0</v>
      </c>
      <c r="DI91" s="8">
        <f t="shared" si="496"/>
        <v>0</v>
      </c>
      <c r="DJ91" s="6">
        <v>0</v>
      </c>
      <c r="DK91" s="5">
        <v>0</v>
      </c>
      <c r="DL91" s="8">
        <f t="shared" si="497"/>
        <v>0</v>
      </c>
      <c r="DM91" s="6">
        <v>0</v>
      </c>
      <c r="DN91" s="5">
        <v>0</v>
      </c>
      <c r="DO91" s="8">
        <f t="shared" si="498"/>
        <v>0</v>
      </c>
      <c r="DP91" s="6">
        <v>0</v>
      </c>
      <c r="DQ91" s="5">
        <v>0</v>
      </c>
      <c r="DR91" s="8">
        <f t="shared" si="499"/>
        <v>0</v>
      </c>
      <c r="DS91" s="6">
        <v>0</v>
      </c>
      <c r="DT91" s="5">
        <v>0</v>
      </c>
      <c r="DU91" s="8">
        <f t="shared" si="500"/>
        <v>0</v>
      </c>
      <c r="DV91" s="9">
        <f t="shared" si="502"/>
        <v>0</v>
      </c>
      <c r="DW91" s="8">
        <f t="shared" si="503"/>
        <v>0</v>
      </c>
    </row>
    <row r="92" spans="1:127" ht="15" customHeight="1" x14ac:dyDescent="0.3">
      <c r="A92" s="58">
        <v>2023</v>
      </c>
      <c r="B92" s="59" t="s">
        <v>10</v>
      </c>
      <c r="C92" s="6">
        <v>0</v>
      </c>
      <c r="D92" s="5">
        <v>0</v>
      </c>
      <c r="E92" s="8">
        <f t="shared" si="504"/>
        <v>0</v>
      </c>
      <c r="F92" s="6">
        <v>0</v>
      </c>
      <c r="G92" s="5">
        <v>0</v>
      </c>
      <c r="H92" s="8">
        <f t="shared" si="461"/>
        <v>0</v>
      </c>
      <c r="I92" s="6">
        <v>0</v>
      </c>
      <c r="J92" s="5">
        <v>0</v>
      </c>
      <c r="K92" s="8">
        <f t="shared" si="462"/>
        <v>0</v>
      </c>
      <c r="L92" s="6">
        <v>0</v>
      </c>
      <c r="M92" s="5">
        <v>0</v>
      </c>
      <c r="N92" s="8">
        <f t="shared" si="463"/>
        <v>0</v>
      </c>
      <c r="O92" s="6">
        <v>0</v>
      </c>
      <c r="P92" s="5">
        <v>0</v>
      </c>
      <c r="Q92" s="8">
        <f t="shared" si="464"/>
        <v>0</v>
      </c>
      <c r="R92" s="6">
        <v>0</v>
      </c>
      <c r="S92" s="5">
        <v>0</v>
      </c>
      <c r="T92" s="8">
        <f t="shared" si="465"/>
        <v>0</v>
      </c>
      <c r="U92" s="6">
        <v>0</v>
      </c>
      <c r="V92" s="5">
        <v>0</v>
      </c>
      <c r="W92" s="8">
        <f t="shared" si="466"/>
        <v>0</v>
      </c>
      <c r="X92" s="6">
        <v>0</v>
      </c>
      <c r="Y92" s="5">
        <v>0</v>
      </c>
      <c r="Z92" s="8">
        <f t="shared" si="467"/>
        <v>0</v>
      </c>
      <c r="AA92" s="6">
        <v>0</v>
      </c>
      <c r="AB92" s="5">
        <v>0</v>
      </c>
      <c r="AC92" s="8">
        <f t="shared" si="468"/>
        <v>0</v>
      </c>
      <c r="AD92" s="6">
        <v>0</v>
      </c>
      <c r="AE92" s="5">
        <v>0</v>
      </c>
      <c r="AF92" s="8">
        <f t="shared" si="469"/>
        <v>0</v>
      </c>
      <c r="AG92" s="6">
        <v>0</v>
      </c>
      <c r="AH92" s="5">
        <v>0</v>
      </c>
      <c r="AI92" s="8">
        <f t="shared" si="470"/>
        <v>0</v>
      </c>
      <c r="AJ92" s="6">
        <v>0</v>
      </c>
      <c r="AK92" s="5">
        <v>0</v>
      </c>
      <c r="AL92" s="8">
        <f t="shared" si="471"/>
        <v>0</v>
      </c>
      <c r="AM92" s="6">
        <v>0</v>
      </c>
      <c r="AN92" s="5">
        <v>0</v>
      </c>
      <c r="AO92" s="8">
        <f t="shared" si="472"/>
        <v>0</v>
      </c>
      <c r="AP92" s="6">
        <v>0</v>
      </c>
      <c r="AQ92" s="5">
        <v>0</v>
      </c>
      <c r="AR92" s="8">
        <f t="shared" si="473"/>
        <v>0</v>
      </c>
      <c r="AS92" s="6">
        <v>0</v>
      </c>
      <c r="AT92" s="5">
        <v>0</v>
      </c>
      <c r="AU92" s="8">
        <f t="shared" si="474"/>
        <v>0</v>
      </c>
      <c r="AV92" s="6">
        <v>0</v>
      </c>
      <c r="AW92" s="5">
        <v>0</v>
      </c>
      <c r="AX92" s="8">
        <f t="shared" si="475"/>
        <v>0</v>
      </c>
      <c r="AY92" s="6">
        <v>0</v>
      </c>
      <c r="AZ92" s="5">
        <v>0</v>
      </c>
      <c r="BA92" s="8">
        <f t="shared" si="476"/>
        <v>0</v>
      </c>
      <c r="BB92" s="6">
        <v>0</v>
      </c>
      <c r="BC92" s="5">
        <v>0</v>
      </c>
      <c r="BD92" s="8">
        <f t="shared" si="477"/>
        <v>0</v>
      </c>
      <c r="BE92" s="6">
        <v>0</v>
      </c>
      <c r="BF92" s="5">
        <v>0</v>
      </c>
      <c r="BG92" s="8">
        <f t="shared" si="478"/>
        <v>0</v>
      </c>
      <c r="BH92" s="6">
        <v>0</v>
      </c>
      <c r="BI92" s="5">
        <v>0</v>
      </c>
      <c r="BJ92" s="8">
        <f t="shared" si="479"/>
        <v>0</v>
      </c>
      <c r="BK92" s="6">
        <v>0</v>
      </c>
      <c r="BL92" s="5">
        <v>0</v>
      </c>
      <c r="BM92" s="8">
        <f t="shared" si="480"/>
        <v>0</v>
      </c>
      <c r="BN92" s="6">
        <v>0</v>
      </c>
      <c r="BO92" s="5">
        <v>0</v>
      </c>
      <c r="BP92" s="8">
        <f t="shared" si="481"/>
        <v>0</v>
      </c>
      <c r="BQ92" s="6">
        <v>0</v>
      </c>
      <c r="BR92" s="5">
        <v>0</v>
      </c>
      <c r="BS92" s="8">
        <f t="shared" si="482"/>
        <v>0</v>
      </c>
      <c r="BT92" s="6">
        <v>0</v>
      </c>
      <c r="BU92" s="5">
        <v>0</v>
      </c>
      <c r="BV92" s="8">
        <f t="shared" si="483"/>
        <v>0</v>
      </c>
      <c r="BW92" s="6">
        <v>0</v>
      </c>
      <c r="BX92" s="5">
        <v>0</v>
      </c>
      <c r="BY92" s="8">
        <f t="shared" si="484"/>
        <v>0</v>
      </c>
      <c r="BZ92" s="6">
        <v>0</v>
      </c>
      <c r="CA92" s="5">
        <v>0</v>
      </c>
      <c r="CB92" s="8">
        <f t="shared" si="485"/>
        <v>0</v>
      </c>
      <c r="CC92" s="6">
        <v>0</v>
      </c>
      <c r="CD92" s="5">
        <v>0</v>
      </c>
      <c r="CE92" s="8">
        <f t="shared" si="486"/>
        <v>0</v>
      </c>
      <c r="CF92" s="6">
        <v>0</v>
      </c>
      <c r="CG92" s="5">
        <v>0</v>
      </c>
      <c r="CH92" s="8">
        <f t="shared" si="487"/>
        <v>0</v>
      </c>
      <c r="CI92" s="6">
        <v>0</v>
      </c>
      <c r="CJ92" s="5">
        <v>0</v>
      </c>
      <c r="CK92" s="8">
        <f t="shared" si="488"/>
        <v>0</v>
      </c>
      <c r="CL92" s="6">
        <v>0</v>
      </c>
      <c r="CM92" s="5">
        <v>0</v>
      </c>
      <c r="CN92" s="8">
        <f t="shared" si="489"/>
        <v>0</v>
      </c>
      <c r="CO92" s="6">
        <v>0</v>
      </c>
      <c r="CP92" s="5">
        <v>0</v>
      </c>
      <c r="CQ92" s="8">
        <f t="shared" si="490"/>
        <v>0</v>
      </c>
      <c r="CR92" s="6">
        <v>0</v>
      </c>
      <c r="CS92" s="5">
        <v>0</v>
      </c>
      <c r="CT92" s="8">
        <f t="shared" si="491"/>
        <v>0</v>
      </c>
      <c r="CU92" s="6">
        <v>0</v>
      </c>
      <c r="CV92" s="5">
        <v>0</v>
      </c>
      <c r="CW92" s="8">
        <f t="shared" si="492"/>
        <v>0</v>
      </c>
      <c r="CX92" s="6">
        <v>0</v>
      </c>
      <c r="CY92" s="5">
        <v>0</v>
      </c>
      <c r="CZ92" s="8">
        <f t="shared" si="493"/>
        <v>0</v>
      </c>
      <c r="DA92" s="6">
        <v>0</v>
      </c>
      <c r="DB92" s="5">
        <v>0</v>
      </c>
      <c r="DC92" s="8">
        <f t="shared" si="494"/>
        <v>0</v>
      </c>
      <c r="DD92" s="6">
        <v>0</v>
      </c>
      <c r="DE92" s="5">
        <v>0</v>
      </c>
      <c r="DF92" s="8">
        <f t="shared" si="495"/>
        <v>0</v>
      </c>
      <c r="DG92" s="6">
        <v>0</v>
      </c>
      <c r="DH92" s="5">
        <v>0</v>
      </c>
      <c r="DI92" s="8">
        <f t="shared" si="496"/>
        <v>0</v>
      </c>
      <c r="DJ92" s="6">
        <v>0</v>
      </c>
      <c r="DK92" s="5">
        <v>0</v>
      </c>
      <c r="DL92" s="8">
        <f t="shared" si="497"/>
        <v>0</v>
      </c>
      <c r="DM92" s="6">
        <v>0</v>
      </c>
      <c r="DN92" s="5">
        <v>0</v>
      </c>
      <c r="DO92" s="8">
        <f t="shared" si="498"/>
        <v>0</v>
      </c>
      <c r="DP92" s="6">
        <v>0</v>
      </c>
      <c r="DQ92" s="5">
        <v>0</v>
      </c>
      <c r="DR92" s="8">
        <f t="shared" si="499"/>
        <v>0</v>
      </c>
      <c r="DS92" s="6">
        <v>0</v>
      </c>
      <c r="DT92" s="5">
        <v>0</v>
      </c>
      <c r="DU92" s="8">
        <f t="shared" si="500"/>
        <v>0</v>
      </c>
      <c r="DV92" s="9">
        <f t="shared" si="502"/>
        <v>0</v>
      </c>
      <c r="DW92" s="8">
        <f t="shared" si="503"/>
        <v>0</v>
      </c>
    </row>
    <row r="93" spans="1:127" ht="15" customHeight="1" x14ac:dyDescent="0.3">
      <c r="A93" s="58">
        <v>2023</v>
      </c>
      <c r="B93" s="59" t="s">
        <v>11</v>
      </c>
      <c r="C93" s="6">
        <v>0</v>
      </c>
      <c r="D93" s="5">
        <v>0</v>
      </c>
      <c r="E93" s="8">
        <f t="shared" si="504"/>
        <v>0</v>
      </c>
      <c r="F93" s="6">
        <v>0</v>
      </c>
      <c r="G93" s="5">
        <v>0</v>
      </c>
      <c r="H93" s="8">
        <f t="shared" si="461"/>
        <v>0</v>
      </c>
      <c r="I93" s="6">
        <v>0</v>
      </c>
      <c r="J93" s="5">
        <v>0</v>
      </c>
      <c r="K93" s="8">
        <f t="shared" si="462"/>
        <v>0</v>
      </c>
      <c r="L93" s="6">
        <v>0</v>
      </c>
      <c r="M93" s="5">
        <v>0</v>
      </c>
      <c r="N93" s="8">
        <f t="shared" si="463"/>
        <v>0</v>
      </c>
      <c r="O93" s="6">
        <v>0</v>
      </c>
      <c r="P93" s="5">
        <v>0</v>
      </c>
      <c r="Q93" s="8">
        <f t="shared" si="464"/>
        <v>0</v>
      </c>
      <c r="R93" s="6">
        <v>0</v>
      </c>
      <c r="S93" s="5">
        <v>0</v>
      </c>
      <c r="T93" s="8">
        <f t="shared" si="465"/>
        <v>0</v>
      </c>
      <c r="U93" s="6">
        <v>0</v>
      </c>
      <c r="V93" s="5">
        <v>0</v>
      </c>
      <c r="W93" s="8">
        <f t="shared" si="466"/>
        <v>0</v>
      </c>
      <c r="X93" s="6">
        <v>0</v>
      </c>
      <c r="Y93" s="5">
        <v>0</v>
      </c>
      <c r="Z93" s="8">
        <f t="shared" si="467"/>
        <v>0</v>
      </c>
      <c r="AA93" s="6">
        <v>0</v>
      </c>
      <c r="AB93" s="5">
        <v>0</v>
      </c>
      <c r="AC93" s="8">
        <f t="shared" si="468"/>
        <v>0</v>
      </c>
      <c r="AD93" s="6">
        <v>0</v>
      </c>
      <c r="AE93" s="5">
        <v>0</v>
      </c>
      <c r="AF93" s="8">
        <f t="shared" si="469"/>
        <v>0</v>
      </c>
      <c r="AG93" s="6">
        <v>0</v>
      </c>
      <c r="AH93" s="5">
        <v>0</v>
      </c>
      <c r="AI93" s="8">
        <f t="shared" si="470"/>
        <v>0</v>
      </c>
      <c r="AJ93" s="6">
        <v>0</v>
      </c>
      <c r="AK93" s="5">
        <v>0</v>
      </c>
      <c r="AL93" s="8">
        <f t="shared" si="471"/>
        <v>0</v>
      </c>
      <c r="AM93" s="6">
        <v>0</v>
      </c>
      <c r="AN93" s="5">
        <v>0</v>
      </c>
      <c r="AO93" s="8">
        <f t="shared" si="472"/>
        <v>0</v>
      </c>
      <c r="AP93" s="6">
        <v>0</v>
      </c>
      <c r="AQ93" s="5">
        <v>0</v>
      </c>
      <c r="AR93" s="8">
        <f t="shared" si="473"/>
        <v>0</v>
      </c>
      <c r="AS93" s="6">
        <v>0</v>
      </c>
      <c r="AT93" s="5">
        <v>0</v>
      </c>
      <c r="AU93" s="8">
        <f t="shared" si="474"/>
        <v>0</v>
      </c>
      <c r="AV93" s="6">
        <v>0</v>
      </c>
      <c r="AW93" s="5">
        <v>0</v>
      </c>
      <c r="AX93" s="8">
        <f t="shared" si="475"/>
        <v>0</v>
      </c>
      <c r="AY93" s="6">
        <v>0</v>
      </c>
      <c r="AZ93" s="5">
        <v>0</v>
      </c>
      <c r="BA93" s="8">
        <f t="shared" si="476"/>
        <v>0</v>
      </c>
      <c r="BB93" s="6">
        <v>0</v>
      </c>
      <c r="BC93" s="5">
        <v>0</v>
      </c>
      <c r="BD93" s="8">
        <f t="shared" si="477"/>
        <v>0</v>
      </c>
      <c r="BE93" s="6">
        <v>0</v>
      </c>
      <c r="BF93" s="5">
        <v>0</v>
      </c>
      <c r="BG93" s="8">
        <f t="shared" si="478"/>
        <v>0</v>
      </c>
      <c r="BH93" s="6">
        <v>0</v>
      </c>
      <c r="BI93" s="5">
        <v>0</v>
      </c>
      <c r="BJ93" s="8">
        <f t="shared" si="479"/>
        <v>0</v>
      </c>
      <c r="BK93" s="6">
        <v>0</v>
      </c>
      <c r="BL93" s="5">
        <v>0</v>
      </c>
      <c r="BM93" s="8">
        <f t="shared" si="480"/>
        <v>0</v>
      </c>
      <c r="BN93" s="6">
        <v>0</v>
      </c>
      <c r="BO93" s="5">
        <v>0</v>
      </c>
      <c r="BP93" s="8">
        <f t="shared" si="481"/>
        <v>0</v>
      </c>
      <c r="BQ93" s="6">
        <v>0</v>
      </c>
      <c r="BR93" s="5">
        <v>0</v>
      </c>
      <c r="BS93" s="8">
        <f t="shared" si="482"/>
        <v>0</v>
      </c>
      <c r="BT93" s="6">
        <v>0</v>
      </c>
      <c r="BU93" s="5">
        <v>0</v>
      </c>
      <c r="BV93" s="8">
        <f t="shared" si="483"/>
        <v>0</v>
      </c>
      <c r="BW93" s="6">
        <v>0</v>
      </c>
      <c r="BX93" s="5">
        <v>0</v>
      </c>
      <c r="BY93" s="8">
        <f t="shared" si="484"/>
        <v>0</v>
      </c>
      <c r="BZ93" s="6">
        <v>0</v>
      </c>
      <c r="CA93" s="5">
        <v>0</v>
      </c>
      <c r="CB93" s="8">
        <f t="shared" si="485"/>
        <v>0</v>
      </c>
      <c r="CC93" s="6">
        <v>0</v>
      </c>
      <c r="CD93" s="5">
        <v>0</v>
      </c>
      <c r="CE93" s="8">
        <f t="shared" si="486"/>
        <v>0</v>
      </c>
      <c r="CF93" s="6">
        <v>0</v>
      </c>
      <c r="CG93" s="5">
        <v>0</v>
      </c>
      <c r="CH93" s="8">
        <f t="shared" si="487"/>
        <v>0</v>
      </c>
      <c r="CI93" s="6">
        <v>0</v>
      </c>
      <c r="CJ93" s="5">
        <v>0</v>
      </c>
      <c r="CK93" s="8">
        <f t="shared" si="488"/>
        <v>0</v>
      </c>
      <c r="CL93" s="6">
        <v>0</v>
      </c>
      <c r="CM93" s="5">
        <v>0</v>
      </c>
      <c r="CN93" s="8">
        <f t="shared" si="489"/>
        <v>0</v>
      </c>
      <c r="CO93" s="6">
        <v>0</v>
      </c>
      <c r="CP93" s="5">
        <v>0</v>
      </c>
      <c r="CQ93" s="8">
        <f t="shared" si="490"/>
        <v>0</v>
      </c>
      <c r="CR93" s="6">
        <v>0</v>
      </c>
      <c r="CS93" s="5">
        <v>0</v>
      </c>
      <c r="CT93" s="8">
        <f t="shared" si="491"/>
        <v>0</v>
      </c>
      <c r="CU93" s="6">
        <v>0</v>
      </c>
      <c r="CV93" s="5">
        <v>0</v>
      </c>
      <c r="CW93" s="8">
        <f t="shared" si="492"/>
        <v>0</v>
      </c>
      <c r="CX93" s="6">
        <v>0</v>
      </c>
      <c r="CY93" s="5">
        <v>0</v>
      </c>
      <c r="CZ93" s="8">
        <f t="shared" si="493"/>
        <v>0</v>
      </c>
      <c r="DA93" s="6">
        <v>0</v>
      </c>
      <c r="DB93" s="5">
        <v>0</v>
      </c>
      <c r="DC93" s="8">
        <f t="shared" si="494"/>
        <v>0</v>
      </c>
      <c r="DD93" s="6">
        <v>0</v>
      </c>
      <c r="DE93" s="5">
        <v>0</v>
      </c>
      <c r="DF93" s="8">
        <f t="shared" si="495"/>
        <v>0</v>
      </c>
      <c r="DG93" s="6">
        <v>0</v>
      </c>
      <c r="DH93" s="5">
        <v>0</v>
      </c>
      <c r="DI93" s="8">
        <f t="shared" si="496"/>
        <v>0</v>
      </c>
      <c r="DJ93" s="6">
        <v>0</v>
      </c>
      <c r="DK93" s="5">
        <v>0</v>
      </c>
      <c r="DL93" s="8">
        <f t="shared" si="497"/>
        <v>0</v>
      </c>
      <c r="DM93" s="6">
        <v>0</v>
      </c>
      <c r="DN93" s="5">
        <v>0</v>
      </c>
      <c r="DO93" s="8">
        <f t="shared" si="498"/>
        <v>0</v>
      </c>
      <c r="DP93" s="6">
        <v>0</v>
      </c>
      <c r="DQ93" s="5">
        <v>0</v>
      </c>
      <c r="DR93" s="8">
        <f t="shared" si="499"/>
        <v>0</v>
      </c>
      <c r="DS93" s="6">
        <v>0</v>
      </c>
      <c r="DT93" s="5">
        <v>0</v>
      </c>
      <c r="DU93" s="8">
        <f t="shared" si="500"/>
        <v>0</v>
      </c>
      <c r="DV93" s="9">
        <f t="shared" si="502"/>
        <v>0</v>
      </c>
      <c r="DW93" s="8">
        <f t="shared" si="503"/>
        <v>0</v>
      </c>
    </row>
    <row r="94" spans="1:127" ht="15" customHeight="1" x14ac:dyDescent="0.3">
      <c r="A94" s="58">
        <v>2023</v>
      </c>
      <c r="B94" s="8" t="s">
        <v>12</v>
      </c>
      <c r="C94" s="6">
        <v>0</v>
      </c>
      <c r="D94" s="5">
        <v>0</v>
      </c>
      <c r="E94" s="8">
        <f t="shared" si="504"/>
        <v>0</v>
      </c>
      <c r="F94" s="6">
        <v>0</v>
      </c>
      <c r="G94" s="5">
        <v>0</v>
      </c>
      <c r="H94" s="8">
        <f t="shared" si="461"/>
        <v>0</v>
      </c>
      <c r="I94" s="6">
        <v>0</v>
      </c>
      <c r="J94" s="5">
        <v>0</v>
      </c>
      <c r="K94" s="8">
        <f t="shared" si="462"/>
        <v>0</v>
      </c>
      <c r="L94" s="6">
        <v>0</v>
      </c>
      <c r="M94" s="5">
        <v>0</v>
      </c>
      <c r="N94" s="8">
        <f t="shared" si="463"/>
        <v>0</v>
      </c>
      <c r="O94" s="6">
        <v>0</v>
      </c>
      <c r="P94" s="5">
        <v>0</v>
      </c>
      <c r="Q94" s="8">
        <f t="shared" si="464"/>
        <v>0</v>
      </c>
      <c r="R94" s="6">
        <v>0</v>
      </c>
      <c r="S94" s="5">
        <v>0</v>
      </c>
      <c r="T94" s="8">
        <f t="shared" si="465"/>
        <v>0</v>
      </c>
      <c r="U94" s="6">
        <v>0</v>
      </c>
      <c r="V94" s="5">
        <v>0</v>
      </c>
      <c r="W94" s="8">
        <f t="shared" si="466"/>
        <v>0</v>
      </c>
      <c r="X94" s="6">
        <v>0</v>
      </c>
      <c r="Y94" s="5">
        <v>0</v>
      </c>
      <c r="Z94" s="8">
        <f t="shared" si="467"/>
        <v>0</v>
      </c>
      <c r="AA94" s="6">
        <v>0</v>
      </c>
      <c r="AB94" s="5">
        <v>0</v>
      </c>
      <c r="AC94" s="8">
        <f t="shared" si="468"/>
        <v>0</v>
      </c>
      <c r="AD94" s="6">
        <v>0</v>
      </c>
      <c r="AE94" s="5">
        <v>0</v>
      </c>
      <c r="AF94" s="8">
        <f t="shared" si="469"/>
        <v>0</v>
      </c>
      <c r="AG94" s="6">
        <v>0</v>
      </c>
      <c r="AH94" s="5">
        <v>0</v>
      </c>
      <c r="AI94" s="8">
        <f t="shared" si="470"/>
        <v>0</v>
      </c>
      <c r="AJ94" s="6">
        <v>0</v>
      </c>
      <c r="AK94" s="5">
        <v>0</v>
      </c>
      <c r="AL94" s="8">
        <f t="shared" si="471"/>
        <v>0</v>
      </c>
      <c r="AM94" s="6">
        <v>0</v>
      </c>
      <c r="AN94" s="5">
        <v>0</v>
      </c>
      <c r="AO94" s="8">
        <f t="shared" si="472"/>
        <v>0</v>
      </c>
      <c r="AP94" s="6">
        <v>0</v>
      </c>
      <c r="AQ94" s="5">
        <v>0</v>
      </c>
      <c r="AR94" s="8">
        <f t="shared" si="473"/>
        <v>0</v>
      </c>
      <c r="AS94" s="6">
        <v>0</v>
      </c>
      <c r="AT94" s="5">
        <v>0</v>
      </c>
      <c r="AU94" s="8">
        <f t="shared" si="474"/>
        <v>0</v>
      </c>
      <c r="AV94" s="6">
        <v>0</v>
      </c>
      <c r="AW94" s="5">
        <v>0</v>
      </c>
      <c r="AX94" s="8">
        <f t="shared" si="475"/>
        <v>0</v>
      </c>
      <c r="AY94" s="6">
        <v>0</v>
      </c>
      <c r="AZ94" s="5">
        <v>0</v>
      </c>
      <c r="BA94" s="8">
        <f t="shared" si="476"/>
        <v>0</v>
      </c>
      <c r="BB94" s="6">
        <v>0</v>
      </c>
      <c r="BC94" s="5">
        <v>0</v>
      </c>
      <c r="BD94" s="8">
        <f t="shared" si="477"/>
        <v>0</v>
      </c>
      <c r="BE94" s="6">
        <v>0</v>
      </c>
      <c r="BF94" s="5">
        <v>0</v>
      </c>
      <c r="BG94" s="8">
        <f t="shared" si="478"/>
        <v>0</v>
      </c>
      <c r="BH94" s="6">
        <v>0</v>
      </c>
      <c r="BI94" s="5">
        <v>0</v>
      </c>
      <c r="BJ94" s="8">
        <f t="shared" si="479"/>
        <v>0</v>
      </c>
      <c r="BK94" s="6">
        <v>0</v>
      </c>
      <c r="BL94" s="5">
        <v>0</v>
      </c>
      <c r="BM94" s="8">
        <f t="shared" si="480"/>
        <v>0</v>
      </c>
      <c r="BN94" s="6">
        <v>0</v>
      </c>
      <c r="BO94" s="5">
        <v>0</v>
      </c>
      <c r="BP94" s="8">
        <f t="shared" si="481"/>
        <v>0</v>
      </c>
      <c r="BQ94" s="6">
        <v>0</v>
      </c>
      <c r="BR94" s="5">
        <v>0</v>
      </c>
      <c r="BS94" s="8">
        <f t="shared" si="482"/>
        <v>0</v>
      </c>
      <c r="BT94" s="6">
        <v>0</v>
      </c>
      <c r="BU94" s="5">
        <v>0</v>
      </c>
      <c r="BV94" s="8">
        <f t="shared" si="483"/>
        <v>0</v>
      </c>
      <c r="BW94" s="6">
        <v>0</v>
      </c>
      <c r="BX94" s="5">
        <v>0</v>
      </c>
      <c r="BY94" s="8">
        <f t="shared" si="484"/>
        <v>0</v>
      </c>
      <c r="BZ94" s="6">
        <v>0</v>
      </c>
      <c r="CA94" s="5">
        <v>0</v>
      </c>
      <c r="CB94" s="8">
        <f t="shared" si="485"/>
        <v>0</v>
      </c>
      <c r="CC94" s="6">
        <v>0</v>
      </c>
      <c r="CD94" s="5">
        <v>0</v>
      </c>
      <c r="CE94" s="8">
        <f t="shared" si="486"/>
        <v>0</v>
      </c>
      <c r="CF94" s="6">
        <v>0</v>
      </c>
      <c r="CG94" s="5">
        <v>0</v>
      </c>
      <c r="CH94" s="8">
        <f t="shared" si="487"/>
        <v>0</v>
      </c>
      <c r="CI94" s="6">
        <v>0</v>
      </c>
      <c r="CJ94" s="5">
        <v>0</v>
      </c>
      <c r="CK94" s="8">
        <f t="shared" si="488"/>
        <v>0</v>
      </c>
      <c r="CL94" s="6">
        <v>0</v>
      </c>
      <c r="CM94" s="5">
        <v>0</v>
      </c>
      <c r="CN94" s="8">
        <f t="shared" si="489"/>
        <v>0</v>
      </c>
      <c r="CO94" s="6">
        <v>0</v>
      </c>
      <c r="CP94" s="5">
        <v>0</v>
      </c>
      <c r="CQ94" s="8">
        <f t="shared" si="490"/>
        <v>0</v>
      </c>
      <c r="CR94" s="6">
        <v>0</v>
      </c>
      <c r="CS94" s="5">
        <v>0</v>
      </c>
      <c r="CT94" s="8">
        <f t="shared" si="491"/>
        <v>0</v>
      </c>
      <c r="CU94" s="6">
        <v>0</v>
      </c>
      <c r="CV94" s="5">
        <v>0</v>
      </c>
      <c r="CW94" s="8">
        <f t="shared" si="492"/>
        <v>0</v>
      </c>
      <c r="CX94" s="6">
        <v>0</v>
      </c>
      <c r="CY94" s="5">
        <v>0</v>
      </c>
      <c r="CZ94" s="8">
        <f t="shared" si="493"/>
        <v>0</v>
      </c>
      <c r="DA94" s="6">
        <v>0</v>
      </c>
      <c r="DB94" s="5">
        <v>0</v>
      </c>
      <c r="DC94" s="8">
        <f t="shared" si="494"/>
        <v>0</v>
      </c>
      <c r="DD94" s="6">
        <v>0</v>
      </c>
      <c r="DE94" s="5">
        <v>0</v>
      </c>
      <c r="DF94" s="8">
        <f t="shared" si="495"/>
        <v>0</v>
      </c>
      <c r="DG94" s="6">
        <v>0</v>
      </c>
      <c r="DH94" s="5">
        <v>0</v>
      </c>
      <c r="DI94" s="8">
        <f t="shared" si="496"/>
        <v>0</v>
      </c>
      <c r="DJ94" s="6">
        <v>0</v>
      </c>
      <c r="DK94" s="5">
        <v>0</v>
      </c>
      <c r="DL94" s="8">
        <f t="shared" si="497"/>
        <v>0</v>
      </c>
      <c r="DM94" s="6">
        <v>0</v>
      </c>
      <c r="DN94" s="5">
        <v>0</v>
      </c>
      <c r="DO94" s="8">
        <f t="shared" si="498"/>
        <v>0</v>
      </c>
      <c r="DP94" s="6">
        <v>0</v>
      </c>
      <c r="DQ94" s="5">
        <v>0</v>
      </c>
      <c r="DR94" s="8">
        <f t="shared" si="499"/>
        <v>0</v>
      </c>
      <c r="DS94" s="6">
        <v>0</v>
      </c>
      <c r="DT94" s="5">
        <v>0</v>
      </c>
      <c r="DU94" s="8">
        <f t="shared" si="500"/>
        <v>0</v>
      </c>
      <c r="DV94" s="9">
        <f t="shared" si="502"/>
        <v>0</v>
      </c>
      <c r="DW94" s="8">
        <f t="shared" si="503"/>
        <v>0</v>
      </c>
    </row>
    <row r="95" spans="1:127" ht="15" customHeight="1" x14ac:dyDescent="0.3">
      <c r="A95" s="58">
        <v>2023</v>
      </c>
      <c r="B95" s="59" t="s">
        <v>13</v>
      </c>
      <c r="C95" s="6">
        <v>0</v>
      </c>
      <c r="D95" s="5">
        <v>0</v>
      </c>
      <c r="E95" s="8">
        <f t="shared" si="504"/>
        <v>0</v>
      </c>
      <c r="F95" s="6">
        <v>0</v>
      </c>
      <c r="G95" s="5">
        <v>0</v>
      </c>
      <c r="H95" s="8">
        <f t="shared" si="461"/>
        <v>0</v>
      </c>
      <c r="I95" s="6">
        <v>0</v>
      </c>
      <c r="J95" s="5">
        <v>0</v>
      </c>
      <c r="K95" s="8">
        <f t="shared" si="462"/>
        <v>0</v>
      </c>
      <c r="L95" s="6">
        <v>0</v>
      </c>
      <c r="M95" s="5">
        <v>0</v>
      </c>
      <c r="N95" s="8">
        <f t="shared" si="463"/>
        <v>0</v>
      </c>
      <c r="O95" s="6">
        <v>0</v>
      </c>
      <c r="P95" s="5">
        <v>0</v>
      </c>
      <c r="Q95" s="8">
        <f t="shared" si="464"/>
        <v>0</v>
      </c>
      <c r="R95" s="6">
        <v>0</v>
      </c>
      <c r="S95" s="5">
        <v>0</v>
      </c>
      <c r="T95" s="8">
        <f t="shared" si="465"/>
        <v>0</v>
      </c>
      <c r="U95" s="6">
        <v>0</v>
      </c>
      <c r="V95" s="5">
        <v>0</v>
      </c>
      <c r="W95" s="8">
        <f t="shared" si="466"/>
        <v>0</v>
      </c>
      <c r="X95" s="6">
        <v>0</v>
      </c>
      <c r="Y95" s="5">
        <v>0</v>
      </c>
      <c r="Z95" s="8">
        <f t="shared" si="467"/>
        <v>0</v>
      </c>
      <c r="AA95" s="6">
        <v>0</v>
      </c>
      <c r="AB95" s="5">
        <v>0</v>
      </c>
      <c r="AC95" s="8">
        <f t="shared" si="468"/>
        <v>0</v>
      </c>
      <c r="AD95" s="6">
        <v>0</v>
      </c>
      <c r="AE95" s="5">
        <v>0</v>
      </c>
      <c r="AF95" s="8">
        <f t="shared" si="469"/>
        <v>0</v>
      </c>
      <c r="AG95" s="6">
        <v>0</v>
      </c>
      <c r="AH95" s="5">
        <v>0</v>
      </c>
      <c r="AI95" s="8">
        <f t="shared" si="470"/>
        <v>0</v>
      </c>
      <c r="AJ95" s="6">
        <v>0</v>
      </c>
      <c r="AK95" s="5">
        <v>0</v>
      </c>
      <c r="AL95" s="8">
        <f t="shared" si="471"/>
        <v>0</v>
      </c>
      <c r="AM95" s="6">
        <v>0</v>
      </c>
      <c r="AN95" s="5">
        <v>0</v>
      </c>
      <c r="AO95" s="8">
        <f t="shared" si="472"/>
        <v>0</v>
      </c>
      <c r="AP95" s="6">
        <v>0</v>
      </c>
      <c r="AQ95" s="5">
        <v>0</v>
      </c>
      <c r="AR95" s="8">
        <f t="shared" si="473"/>
        <v>0</v>
      </c>
      <c r="AS95" s="6">
        <v>0</v>
      </c>
      <c r="AT95" s="5">
        <v>0</v>
      </c>
      <c r="AU95" s="8">
        <f t="shared" si="474"/>
        <v>0</v>
      </c>
      <c r="AV95" s="6">
        <v>0</v>
      </c>
      <c r="AW95" s="5">
        <v>0</v>
      </c>
      <c r="AX95" s="8">
        <f t="shared" si="475"/>
        <v>0</v>
      </c>
      <c r="AY95" s="6">
        <v>0</v>
      </c>
      <c r="AZ95" s="5">
        <v>0</v>
      </c>
      <c r="BA95" s="8">
        <f t="shared" si="476"/>
        <v>0</v>
      </c>
      <c r="BB95" s="6">
        <v>0</v>
      </c>
      <c r="BC95" s="5">
        <v>0</v>
      </c>
      <c r="BD95" s="8">
        <f t="shared" si="477"/>
        <v>0</v>
      </c>
      <c r="BE95" s="6">
        <v>0</v>
      </c>
      <c r="BF95" s="5">
        <v>0</v>
      </c>
      <c r="BG95" s="8">
        <f t="shared" si="478"/>
        <v>0</v>
      </c>
      <c r="BH95" s="6">
        <v>0</v>
      </c>
      <c r="BI95" s="5">
        <v>0</v>
      </c>
      <c r="BJ95" s="8">
        <f t="shared" si="479"/>
        <v>0</v>
      </c>
      <c r="BK95" s="6">
        <v>0</v>
      </c>
      <c r="BL95" s="5">
        <v>0</v>
      </c>
      <c r="BM95" s="8">
        <f t="shared" si="480"/>
        <v>0</v>
      </c>
      <c r="BN95" s="6">
        <v>0</v>
      </c>
      <c r="BO95" s="5">
        <v>0</v>
      </c>
      <c r="BP95" s="8">
        <f t="shared" si="481"/>
        <v>0</v>
      </c>
      <c r="BQ95" s="6">
        <v>0</v>
      </c>
      <c r="BR95" s="5">
        <v>0</v>
      </c>
      <c r="BS95" s="8">
        <f t="shared" si="482"/>
        <v>0</v>
      </c>
      <c r="BT95" s="6">
        <v>0</v>
      </c>
      <c r="BU95" s="5">
        <v>0</v>
      </c>
      <c r="BV95" s="8">
        <f t="shared" si="483"/>
        <v>0</v>
      </c>
      <c r="BW95" s="6">
        <v>0</v>
      </c>
      <c r="BX95" s="5">
        <v>0</v>
      </c>
      <c r="BY95" s="8">
        <f t="shared" si="484"/>
        <v>0</v>
      </c>
      <c r="BZ95" s="6">
        <v>0</v>
      </c>
      <c r="CA95" s="5">
        <v>0</v>
      </c>
      <c r="CB95" s="8">
        <f t="shared" si="485"/>
        <v>0</v>
      </c>
      <c r="CC95" s="6">
        <v>0</v>
      </c>
      <c r="CD95" s="5">
        <v>0</v>
      </c>
      <c r="CE95" s="8">
        <f t="shared" si="486"/>
        <v>0</v>
      </c>
      <c r="CF95" s="6">
        <v>0</v>
      </c>
      <c r="CG95" s="5">
        <v>0</v>
      </c>
      <c r="CH95" s="8">
        <f t="shared" si="487"/>
        <v>0</v>
      </c>
      <c r="CI95" s="6">
        <v>0</v>
      </c>
      <c r="CJ95" s="5">
        <v>0</v>
      </c>
      <c r="CK95" s="8">
        <f t="shared" si="488"/>
        <v>0</v>
      </c>
      <c r="CL95" s="6">
        <v>0</v>
      </c>
      <c r="CM95" s="5">
        <v>0</v>
      </c>
      <c r="CN95" s="8">
        <f t="shared" si="489"/>
        <v>0</v>
      </c>
      <c r="CO95" s="6">
        <v>0</v>
      </c>
      <c r="CP95" s="5">
        <v>0</v>
      </c>
      <c r="CQ95" s="8">
        <f t="shared" si="490"/>
        <v>0</v>
      </c>
      <c r="CR95" s="6">
        <v>0</v>
      </c>
      <c r="CS95" s="5">
        <v>0</v>
      </c>
      <c r="CT95" s="8">
        <f t="shared" si="491"/>
        <v>0</v>
      </c>
      <c r="CU95" s="6">
        <v>0</v>
      </c>
      <c r="CV95" s="5">
        <v>0</v>
      </c>
      <c r="CW95" s="8">
        <f t="shared" si="492"/>
        <v>0</v>
      </c>
      <c r="CX95" s="6">
        <v>0</v>
      </c>
      <c r="CY95" s="5">
        <v>0</v>
      </c>
      <c r="CZ95" s="8">
        <f t="shared" si="493"/>
        <v>0</v>
      </c>
      <c r="DA95" s="6">
        <v>0</v>
      </c>
      <c r="DB95" s="5">
        <v>0</v>
      </c>
      <c r="DC95" s="8">
        <f t="shared" si="494"/>
        <v>0</v>
      </c>
      <c r="DD95" s="6">
        <v>0</v>
      </c>
      <c r="DE95" s="5">
        <v>0</v>
      </c>
      <c r="DF95" s="8">
        <f t="shared" si="495"/>
        <v>0</v>
      </c>
      <c r="DG95" s="6">
        <v>0</v>
      </c>
      <c r="DH95" s="5">
        <v>0</v>
      </c>
      <c r="DI95" s="8">
        <f t="shared" si="496"/>
        <v>0</v>
      </c>
      <c r="DJ95" s="6">
        <v>0</v>
      </c>
      <c r="DK95" s="5">
        <v>0</v>
      </c>
      <c r="DL95" s="8">
        <f t="shared" si="497"/>
        <v>0</v>
      </c>
      <c r="DM95" s="6">
        <v>0</v>
      </c>
      <c r="DN95" s="5">
        <v>0</v>
      </c>
      <c r="DO95" s="8">
        <f t="shared" si="498"/>
        <v>0</v>
      </c>
      <c r="DP95" s="6">
        <v>0</v>
      </c>
      <c r="DQ95" s="5">
        <v>0</v>
      </c>
      <c r="DR95" s="8">
        <f t="shared" si="499"/>
        <v>0</v>
      </c>
      <c r="DS95" s="6">
        <v>0</v>
      </c>
      <c r="DT95" s="5">
        <v>0</v>
      </c>
      <c r="DU95" s="8">
        <f t="shared" si="500"/>
        <v>0</v>
      </c>
      <c r="DV95" s="9">
        <f t="shared" si="502"/>
        <v>0</v>
      </c>
      <c r="DW95" s="8">
        <f t="shared" si="503"/>
        <v>0</v>
      </c>
    </row>
    <row r="96" spans="1:127" ht="15" customHeight="1" thickBot="1" x14ac:dyDescent="0.35">
      <c r="A96" s="46"/>
      <c r="B96" s="62" t="s">
        <v>14</v>
      </c>
      <c r="C96" s="63">
        <f t="shared" ref="C96:D96" si="505">SUM(C84:C95)</f>
        <v>0</v>
      </c>
      <c r="D96" s="64">
        <f t="shared" si="505"/>
        <v>0</v>
      </c>
      <c r="E96" s="31"/>
      <c r="F96" s="63">
        <f t="shared" ref="F96:G96" si="506">SUM(F84:F95)</f>
        <v>2.8999999999999998E-2</v>
      </c>
      <c r="G96" s="64">
        <f t="shared" si="506"/>
        <v>1.8180000000000001</v>
      </c>
      <c r="H96" s="31"/>
      <c r="I96" s="63">
        <f t="shared" ref="I96:J96" si="507">SUM(I84:I95)</f>
        <v>0</v>
      </c>
      <c r="J96" s="64">
        <f t="shared" si="507"/>
        <v>0</v>
      </c>
      <c r="K96" s="31"/>
      <c r="L96" s="63">
        <f t="shared" ref="L96:M96" si="508">SUM(L84:L95)</f>
        <v>0</v>
      </c>
      <c r="M96" s="64">
        <f t="shared" si="508"/>
        <v>0</v>
      </c>
      <c r="N96" s="31"/>
      <c r="O96" s="63">
        <f t="shared" ref="O96:P96" si="509">SUM(O84:O95)</f>
        <v>0</v>
      </c>
      <c r="P96" s="64">
        <f t="shared" si="509"/>
        <v>0</v>
      </c>
      <c r="Q96" s="31"/>
      <c r="R96" s="63">
        <f t="shared" ref="R96:S96" si="510">SUM(R84:R95)</f>
        <v>5.2954399999999993</v>
      </c>
      <c r="S96" s="64">
        <f t="shared" si="510"/>
        <v>206.59400000000005</v>
      </c>
      <c r="T96" s="31"/>
      <c r="U96" s="63">
        <f t="shared" ref="U96:V96" si="511">SUM(U84:U95)</f>
        <v>11.13</v>
      </c>
      <c r="V96" s="64">
        <f t="shared" si="511"/>
        <v>383.64</v>
      </c>
      <c r="W96" s="31"/>
      <c r="X96" s="63">
        <f t="shared" ref="X96:Y96" si="512">SUM(X84:X95)</f>
        <v>0</v>
      </c>
      <c r="Y96" s="64">
        <f t="shared" si="512"/>
        <v>0</v>
      </c>
      <c r="Z96" s="31"/>
      <c r="AA96" s="63">
        <f t="shared" ref="AA96:AB96" si="513">SUM(AA84:AA95)</f>
        <v>0</v>
      </c>
      <c r="AB96" s="64">
        <f t="shared" si="513"/>
        <v>0</v>
      </c>
      <c r="AC96" s="31"/>
      <c r="AD96" s="63">
        <f t="shared" ref="AD96:AE96" si="514">SUM(AD84:AD95)</f>
        <v>0</v>
      </c>
      <c r="AE96" s="64">
        <f t="shared" si="514"/>
        <v>0</v>
      </c>
      <c r="AF96" s="31"/>
      <c r="AG96" s="63">
        <f t="shared" ref="AG96:AH96" si="515">SUM(AG84:AG95)</f>
        <v>0</v>
      </c>
      <c r="AH96" s="64">
        <f t="shared" si="515"/>
        <v>0</v>
      </c>
      <c r="AI96" s="31"/>
      <c r="AJ96" s="63">
        <f t="shared" ref="AJ96:AK96" si="516">SUM(AJ84:AJ95)</f>
        <v>0</v>
      </c>
      <c r="AK96" s="64">
        <f t="shared" si="516"/>
        <v>0</v>
      </c>
      <c r="AL96" s="31"/>
      <c r="AM96" s="63">
        <f t="shared" ref="AM96:AN96" si="517">SUM(AM84:AM95)</f>
        <v>0</v>
      </c>
      <c r="AN96" s="64">
        <f t="shared" si="517"/>
        <v>0</v>
      </c>
      <c r="AO96" s="31"/>
      <c r="AP96" s="63">
        <f t="shared" ref="AP96:AQ96" si="518">SUM(AP84:AP95)</f>
        <v>9.8330000000000002</v>
      </c>
      <c r="AQ96" s="64">
        <f t="shared" si="518"/>
        <v>1106.4390000000001</v>
      </c>
      <c r="AR96" s="31"/>
      <c r="AS96" s="63">
        <f t="shared" ref="AS96:AT96" si="519">SUM(AS84:AS95)</f>
        <v>0</v>
      </c>
      <c r="AT96" s="64">
        <f t="shared" si="519"/>
        <v>0</v>
      </c>
      <c r="AU96" s="31"/>
      <c r="AV96" s="63">
        <f t="shared" ref="AV96:AW96" si="520">SUM(AV84:AV95)</f>
        <v>0</v>
      </c>
      <c r="AW96" s="64">
        <f t="shared" si="520"/>
        <v>0</v>
      </c>
      <c r="AX96" s="31"/>
      <c r="AY96" s="63">
        <f t="shared" ref="AY96:AZ96" si="521">SUM(AY84:AY95)</f>
        <v>0</v>
      </c>
      <c r="AZ96" s="64">
        <f t="shared" si="521"/>
        <v>0</v>
      </c>
      <c r="BA96" s="31"/>
      <c r="BB96" s="63">
        <f t="shared" ref="BB96:BC96" si="522">SUM(BB84:BB95)</f>
        <v>26.584000000000003</v>
      </c>
      <c r="BC96" s="64">
        <f t="shared" si="522"/>
        <v>859.23</v>
      </c>
      <c r="BD96" s="31"/>
      <c r="BE96" s="63">
        <f t="shared" ref="BE96:BF96" si="523">SUM(BE84:BE95)</f>
        <v>2.6377199999999998</v>
      </c>
      <c r="BF96" s="64">
        <f t="shared" si="523"/>
        <v>314.32799999999997</v>
      </c>
      <c r="BG96" s="31"/>
      <c r="BH96" s="63">
        <f t="shared" ref="BH96:BI96" si="524">SUM(BH84:BH95)</f>
        <v>0</v>
      </c>
      <c r="BI96" s="64">
        <f t="shared" si="524"/>
        <v>0</v>
      </c>
      <c r="BJ96" s="31"/>
      <c r="BK96" s="63">
        <f t="shared" ref="BK96:BL96" si="525">SUM(BK84:BK95)</f>
        <v>0</v>
      </c>
      <c r="BL96" s="64">
        <f t="shared" si="525"/>
        <v>0</v>
      </c>
      <c r="BM96" s="31"/>
      <c r="BN96" s="63">
        <f t="shared" ref="BN96:BO96" si="526">SUM(BN84:BN95)</f>
        <v>0</v>
      </c>
      <c r="BO96" s="64">
        <f t="shared" si="526"/>
        <v>0</v>
      </c>
      <c r="BP96" s="31"/>
      <c r="BQ96" s="63">
        <f t="shared" ref="BQ96:BR96" si="527">SUM(BQ84:BQ95)</f>
        <v>0</v>
      </c>
      <c r="BR96" s="64">
        <f t="shared" si="527"/>
        <v>0</v>
      </c>
      <c r="BS96" s="31"/>
      <c r="BT96" s="63">
        <f t="shared" ref="BT96:BU96" si="528">SUM(BT84:BT95)</f>
        <v>0</v>
      </c>
      <c r="BU96" s="64">
        <f t="shared" si="528"/>
        <v>0</v>
      </c>
      <c r="BV96" s="31"/>
      <c r="BW96" s="63">
        <f t="shared" ref="BW96:BX96" si="529">SUM(BW84:BW95)</f>
        <v>0</v>
      </c>
      <c r="BX96" s="64">
        <f t="shared" si="529"/>
        <v>0</v>
      </c>
      <c r="BY96" s="31"/>
      <c r="BZ96" s="63">
        <f t="shared" ref="BZ96:CA96" si="530">SUM(BZ84:BZ95)</f>
        <v>0</v>
      </c>
      <c r="CA96" s="64">
        <f t="shared" si="530"/>
        <v>0</v>
      </c>
      <c r="CB96" s="31"/>
      <c r="CC96" s="63">
        <f t="shared" ref="CC96:CD96" si="531">SUM(CC84:CC95)</f>
        <v>0</v>
      </c>
      <c r="CD96" s="64">
        <f t="shared" si="531"/>
        <v>0</v>
      </c>
      <c r="CE96" s="31"/>
      <c r="CF96" s="63">
        <f t="shared" ref="CF96:CG96" si="532">SUM(CF84:CF95)</f>
        <v>0</v>
      </c>
      <c r="CG96" s="64">
        <f t="shared" si="532"/>
        <v>0</v>
      </c>
      <c r="CH96" s="31"/>
      <c r="CI96" s="63">
        <f t="shared" ref="CI96:CJ96" si="533">SUM(CI84:CI95)</f>
        <v>0</v>
      </c>
      <c r="CJ96" s="64">
        <f t="shared" si="533"/>
        <v>0</v>
      </c>
      <c r="CK96" s="31"/>
      <c r="CL96" s="63">
        <f t="shared" ref="CL96:CM96" si="534">SUM(CL84:CL95)</f>
        <v>0</v>
      </c>
      <c r="CM96" s="64">
        <f t="shared" si="534"/>
        <v>0</v>
      </c>
      <c r="CN96" s="31"/>
      <c r="CO96" s="63">
        <f t="shared" ref="CO96:CP96" si="535">SUM(CO84:CO95)</f>
        <v>0</v>
      </c>
      <c r="CP96" s="64">
        <f t="shared" si="535"/>
        <v>0</v>
      </c>
      <c r="CQ96" s="31"/>
      <c r="CR96" s="63">
        <f t="shared" ref="CR96:CS96" si="536">SUM(CR84:CR95)</f>
        <v>0</v>
      </c>
      <c r="CS96" s="64">
        <f t="shared" si="536"/>
        <v>0</v>
      </c>
      <c r="CT96" s="31"/>
      <c r="CU96" s="63">
        <f t="shared" ref="CU96:CV96" si="537">SUM(CU84:CU95)</f>
        <v>0</v>
      </c>
      <c r="CV96" s="64">
        <f t="shared" si="537"/>
        <v>0</v>
      </c>
      <c r="CW96" s="31"/>
      <c r="CX96" s="63">
        <f t="shared" ref="CX96:CY96" si="538">SUM(CX84:CX95)</f>
        <v>0</v>
      </c>
      <c r="CY96" s="64">
        <f t="shared" si="538"/>
        <v>0</v>
      </c>
      <c r="CZ96" s="31"/>
      <c r="DA96" s="63">
        <f t="shared" ref="DA96:DB96" si="539">SUM(DA84:DA95)</f>
        <v>0</v>
      </c>
      <c r="DB96" s="64">
        <f t="shared" si="539"/>
        <v>0</v>
      </c>
      <c r="DC96" s="31"/>
      <c r="DD96" s="63">
        <f t="shared" ref="DD96:DE96" si="540">SUM(DD84:DD95)</f>
        <v>5.1999999999999998E-2</v>
      </c>
      <c r="DE96" s="64">
        <f t="shared" si="540"/>
        <v>26.594999999999999</v>
      </c>
      <c r="DF96" s="31"/>
      <c r="DG96" s="63">
        <f t="shared" ref="DG96:DH96" si="541">SUM(DG84:DG95)</f>
        <v>0</v>
      </c>
      <c r="DH96" s="64">
        <f t="shared" si="541"/>
        <v>0</v>
      </c>
      <c r="DI96" s="31"/>
      <c r="DJ96" s="63">
        <f t="shared" ref="DJ96:DK96" si="542">SUM(DJ84:DJ95)</f>
        <v>0</v>
      </c>
      <c r="DK96" s="64">
        <f t="shared" si="542"/>
        <v>0</v>
      </c>
      <c r="DL96" s="31"/>
      <c r="DM96" s="63">
        <f t="shared" ref="DM96:DN96" si="543">SUM(DM84:DM95)</f>
        <v>0</v>
      </c>
      <c r="DN96" s="64">
        <f t="shared" si="543"/>
        <v>0</v>
      </c>
      <c r="DO96" s="31"/>
      <c r="DP96" s="63">
        <f t="shared" ref="DP96:DQ96" si="544">SUM(DP84:DP95)</f>
        <v>126.714</v>
      </c>
      <c r="DQ96" s="64">
        <f t="shared" si="544"/>
        <v>2885.0139999999997</v>
      </c>
      <c r="DR96" s="31"/>
      <c r="DS96" s="63">
        <f t="shared" ref="DS96:DT96" si="545">SUM(DS84:DS95)</f>
        <v>1.9816500000000001</v>
      </c>
      <c r="DT96" s="64">
        <f t="shared" si="545"/>
        <v>62.292999999999992</v>
      </c>
      <c r="DU96" s="31"/>
      <c r="DV96" s="36">
        <f t="shared" si="502"/>
        <v>184.25681</v>
      </c>
      <c r="DW96" s="56">
        <f t="shared" si="503"/>
        <v>5845.9509999999991</v>
      </c>
    </row>
    <row r="97" ht="15" customHeight="1" x14ac:dyDescent="0.3"/>
    <row r="98" ht="15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</sheetData>
  <mergeCells count="44">
    <mergeCell ref="U4:W4"/>
    <mergeCell ref="BW4:BY4"/>
    <mergeCell ref="AA4:AC4"/>
    <mergeCell ref="BH4:BJ4"/>
    <mergeCell ref="AJ4:AL4"/>
    <mergeCell ref="AV4:AX4"/>
    <mergeCell ref="CR4:CT4"/>
    <mergeCell ref="CL4:CN4"/>
    <mergeCell ref="BQ4:BS4"/>
    <mergeCell ref="CO4:CQ4"/>
    <mergeCell ref="AY4:BA4"/>
    <mergeCell ref="BK4:BM4"/>
    <mergeCell ref="CU4:CW4"/>
    <mergeCell ref="DJ4:DL4"/>
    <mergeCell ref="A4:B4"/>
    <mergeCell ref="C2:L2"/>
    <mergeCell ref="C3:K3"/>
    <mergeCell ref="AG4:AI4"/>
    <mergeCell ref="F4:H4"/>
    <mergeCell ref="DD4:DF4"/>
    <mergeCell ref="AM4:AO4"/>
    <mergeCell ref="CF4:CH4"/>
    <mergeCell ref="L4:N4"/>
    <mergeCell ref="BZ4:CB4"/>
    <mergeCell ref="DA4:DC4"/>
    <mergeCell ref="O4:Q4"/>
    <mergeCell ref="CI4:CK4"/>
    <mergeCell ref="AD4:AF4"/>
    <mergeCell ref="DS4:DU4"/>
    <mergeCell ref="C4:E4"/>
    <mergeCell ref="R4:T4"/>
    <mergeCell ref="DG4:DI4"/>
    <mergeCell ref="DP4:DR4"/>
    <mergeCell ref="I4:K4"/>
    <mergeCell ref="X4:Z4"/>
    <mergeCell ref="AP4:AR4"/>
    <mergeCell ref="AS4:AU4"/>
    <mergeCell ref="BB4:BD4"/>
    <mergeCell ref="BE4:BG4"/>
    <mergeCell ref="BN4:BP4"/>
    <mergeCell ref="DM4:DO4"/>
    <mergeCell ref="BT4:BV4"/>
    <mergeCell ref="CC4:CE4"/>
    <mergeCell ref="CX4:CZ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1512.11.90</vt:lpstr>
      <vt:lpstr>Exports 1512.11.90</vt:lpstr>
      <vt:lpstr>'Exports 1512.11.90'!Print_Area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2023-09-04T12:57:31Z</dcterms:modified>
</cp:coreProperties>
</file>