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75A3D483-EF61-4CBA-93F4-DB3B0A859A1B}" xr6:coauthVersionLast="47" xr6:coauthVersionMax="47" xr10:uidLastSave="{00000000-0000-0000-0000-000000000000}"/>
  <bookViews>
    <workbookView xWindow="4284" yWindow="156" windowWidth="10512" windowHeight="12240" tabRatio="456" xr2:uid="{00000000-000D-0000-FFFF-FFFF00000000}"/>
  </bookViews>
  <sheets>
    <sheet name="1511.90.90 Imports" sheetId="2" r:id="rId1"/>
    <sheet name="1511.90.90 Exports" sheetId="3" r:id="rId2"/>
  </sheets>
  <definedNames>
    <definedName name="_xlnm.Print_Area" localSheetId="1">'1511.90.90 Exports'!$B$1:$B$5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83" i="3" l="1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AZ44" i="3"/>
  <c r="AY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Z31" i="3"/>
  <c r="AY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AZ18" i="3"/>
  <c r="AY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AZ96" i="3"/>
  <c r="AY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CG95" i="3" l="1"/>
  <c r="CF95" i="3"/>
  <c r="CG94" i="3"/>
  <c r="CF94" i="3"/>
  <c r="CG93" i="3"/>
  <c r="CF93" i="3"/>
  <c r="CG92" i="3"/>
  <c r="CF92" i="3"/>
  <c r="CG91" i="3"/>
  <c r="CF91" i="3"/>
  <c r="CG90" i="3"/>
  <c r="CF90" i="3"/>
  <c r="CG89" i="3"/>
  <c r="CF89" i="3"/>
  <c r="CG88" i="3"/>
  <c r="CF88" i="3"/>
  <c r="CG87" i="3"/>
  <c r="CF87" i="3"/>
  <c r="CG86" i="3"/>
  <c r="CF86" i="3"/>
  <c r="CG85" i="3"/>
  <c r="CF85" i="3"/>
  <c r="CG84" i="3"/>
  <c r="CF84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I96" i="3"/>
  <c r="BH96" i="3"/>
  <c r="BF96" i="3"/>
  <c r="BE96" i="3"/>
  <c r="BC96" i="3"/>
  <c r="BB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CE95" i="3"/>
  <c r="CB95" i="3"/>
  <c r="BY95" i="3"/>
  <c r="BV95" i="3"/>
  <c r="BS95" i="3"/>
  <c r="BP95" i="3"/>
  <c r="BM95" i="3"/>
  <c r="BJ95" i="3"/>
  <c r="BG95" i="3"/>
  <c r="BD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CE94" i="3"/>
  <c r="CB94" i="3"/>
  <c r="BY94" i="3"/>
  <c r="BV94" i="3"/>
  <c r="BS94" i="3"/>
  <c r="BP94" i="3"/>
  <c r="BM94" i="3"/>
  <c r="BJ94" i="3"/>
  <c r="BG94" i="3"/>
  <c r="BD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CE93" i="3"/>
  <c r="CB93" i="3"/>
  <c r="BY93" i="3"/>
  <c r="BV93" i="3"/>
  <c r="BS93" i="3"/>
  <c r="BP93" i="3"/>
  <c r="BM93" i="3"/>
  <c r="BJ93" i="3"/>
  <c r="BG93" i="3"/>
  <c r="BD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CE92" i="3"/>
  <c r="CB92" i="3"/>
  <c r="BY92" i="3"/>
  <c r="BV92" i="3"/>
  <c r="BS92" i="3"/>
  <c r="BP92" i="3"/>
  <c r="BM92" i="3"/>
  <c r="BJ92" i="3"/>
  <c r="BG92" i="3"/>
  <c r="BD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CE91" i="3"/>
  <c r="CB91" i="3"/>
  <c r="BY91" i="3"/>
  <c r="BV91" i="3"/>
  <c r="BS91" i="3"/>
  <c r="BP91" i="3"/>
  <c r="BM91" i="3"/>
  <c r="BJ91" i="3"/>
  <c r="BG91" i="3"/>
  <c r="BD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CE90" i="3"/>
  <c r="CB90" i="3"/>
  <c r="BY90" i="3"/>
  <c r="BV90" i="3"/>
  <c r="BS90" i="3"/>
  <c r="BP90" i="3"/>
  <c r="BM90" i="3"/>
  <c r="BJ90" i="3"/>
  <c r="BG90" i="3"/>
  <c r="BD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CE89" i="3"/>
  <c r="CB89" i="3"/>
  <c r="BY89" i="3"/>
  <c r="BV89" i="3"/>
  <c r="BS89" i="3"/>
  <c r="BP89" i="3"/>
  <c r="BM89" i="3"/>
  <c r="BJ89" i="3"/>
  <c r="BG89" i="3"/>
  <c r="BD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CE88" i="3"/>
  <c r="CB88" i="3"/>
  <c r="BY88" i="3"/>
  <c r="BV88" i="3"/>
  <c r="BS88" i="3"/>
  <c r="BP88" i="3"/>
  <c r="BM88" i="3"/>
  <c r="BJ88" i="3"/>
  <c r="BG88" i="3"/>
  <c r="BD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CE87" i="3"/>
  <c r="CB87" i="3"/>
  <c r="BY87" i="3"/>
  <c r="BV87" i="3"/>
  <c r="BS87" i="3"/>
  <c r="BP87" i="3"/>
  <c r="BM87" i="3"/>
  <c r="BJ87" i="3"/>
  <c r="BG87" i="3"/>
  <c r="BD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CE86" i="3"/>
  <c r="CB86" i="3"/>
  <c r="BY86" i="3"/>
  <c r="BV86" i="3"/>
  <c r="BS86" i="3"/>
  <c r="BP86" i="3"/>
  <c r="BM86" i="3"/>
  <c r="BJ86" i="3"/>
  <c r="BG86" i="3"/>
  <c r="BD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CE85" i="3"/>
  <c r="CB85" i="3"/>
  <c r="BY85" i="3"/>
  <c r="BV85" i="3"/>
  <c r="BS85" i="3"/>
  <c r="BP85" i="3"/>
  <c r="BM85" i="3"/>
  <c r="BJ85" i="3"/>
  <c r="BG85" i="3"/>
  <c r="BD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CE84" i="3"/>
  <c r="CB84" i="3"/>
  <c r="BY84" i="3"/>
  <c r="BV84" i="3"/>
  <c r="BS84" i="3"/>
  <c r="BP84" i="3"/>
  <c r="BM84" i="3"/>
  <c r="BJ84" i="3"/>
  <c r="BG84" i="3"/>
  <c r="BD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E95" i="2"/>
  <c r="DD95" i="2"/>
  <c r="DE94" i="2"/>
  <c r="DD94" i="2"/>
  <c r="DE93" i="2"/>
  <c r="DD93" i="2"/>
  <c r="DE92" i="2"/>
  <c r="DD92" i="2"/>
  <c r="DE91" i="2"/>
  <c r="DD91" i="2"/>
  <c r="DE90" i="2"/>
  <c r="DD90" i="2"/>
  <c r="DE89" i="2"/>
  <c r="DD89" i="2"/>
  <c r="DE88" i="2"/>
  <c r="DD88" i="2"/>
  <c r="DE87" i="2"/>
  <c r="DD87" i="2"/>
  <c r="DE86" i="2"/>
  <c r="DD86" i="2"/>
  <c r="DE85" i="2"/>
  <c r="DD85" i="2"/>
  <c r="DE84" i="2"/>
  <c r="DD84" i="2"/>
  <c r="DB96" i="2"/>
  <c r="DA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DC95" i="2"/>
  <c r="CZ95" i="2"/>
  <c r="CW95" i="2"/>
  <c r="CT95" i="2"/>
  <c r="CQ95" i="2"/>
  <c r="CN95" i="2"/>
  <c r="CK95" i="2"/>
  <c r="CH95" i="2"/>
  <c r="CE95" i="2"/>
  <c r="CB95" i="2"/>
  <c r="BY95" i="2"/>
  <c r="BV95" i="2"/>
  <c r="BS95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DC94" i="2"/>
  <c r="CZ94" i="2"/>
  <c r="CW94" i="2"/>
  <c r="CT94" i="2"/>
  <c r="CQ94" i="2"/>
  <c r="CN94" i="2"/>
  <c r="CK94" i="2"/>
  <c r="CH94" i="2"/>
  <c r="CE94" i="2"/>
  <c r="CB94" i="2"/>
  <c r="BY94" i="2"/>
  <c r="BV94" i="2"/>
  <c r="BS94" i="2"/>
  <c r="BP94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DC93" i="2"/>
  <c r="CZ93" i="2"/>
  <c r="CW93" i="2"/>
  <c r="CT93" i="2"/>
  <c r="CQ93" i="2"/>
  <c r="CN93" i="2"/>
  <c r="CK93" i="2"/>
  <c r="CH93" i="2"/>
  <c r="CE93" i="2"/>
  <c r="CB93" i="2"/>
  <c r="BY93" i="2"/>
  <c r="BV93" i="2"/>
  <c r="BS93" i="2"/>
  <c r="BP93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DC92" i="2"/>
  <c r="CZ92" i="2"/>
  <c r="CW92" i="2"/>
  <c r="CT92" i="2"/>
  <c r="CQ92" i="2"/>
  <c r="CN92" i="2"/>
  <c r="CK92" i="2"/>
  <c r="CH92" i="2"/>
  <c r="CE92" i="2"/>
  <c r="CB92" i="2"/>
  <c r="BY92" i="2"/>
  <c r="BV92" i="2"/>
  <c r="BS92" i="2"/>
  <c r="BP92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DC91" i="2"/>
  <c r="CZ91" i="2"/>
  <c r="CW91" i="2"/>
  <c r="CT91" i="2"/>
  <c r="CQ91" i="2"/>
  <c r="CN91" i="2"/>
  <c r="CK91" i="2"/>
  <c r="CH91" i="2"/>
  <c r="CE91" i="2"/>
  <c r="CB91" i="2"/>
  <c r="BY91" i="2"/>
  <c r="BV91" i="2"/>
  <c r="BS91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DC90" i="2"/>
  <c r="CZ90" i="2"/>
  <c r="CW90" i="2"/>
  <c r="CT90" i="2"/>
  <c r="CQ90" i="2"/>
  <c r="CN90" i="2"/>
  <c r="CK90" i="2"/>
  <c r="CH90" i="2"/>
  <c r="CE90" i="2"/>
  <c r="CB90" i="2"/>
  <c r="BY90" i="2"/>
  <c r="BV90" i="2"/>
  <c r="BS90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DC89" i="2"/>
  <c r="CZ89" i="2"/>
  <c r="CW89" i="2"/>
  <c r="CT89" i="2"/>
  <c r="CQ89" i="2"/>
  <c r="CN89" i="2"/>
  <c r="CK89" i="2"/>
  <c r="CH89" i="2"/>
  <c r="CE89" i="2"/>
  <c r="CB89" i="2"/>
  <c r="BY89" i="2"/>
  <c r="BV89" i="2"/>
  <c r="BS89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DC88" i="2"/>
  <c r="CZ88" i="2"/>
  <c r="CW88" i="2"/>
  <c r="CT88" i="2"/>
  <c r="CQ88" i="2"/>
  <c r="CN88" i="2"/>
  <c r="CK88" i="2"/>
  <c r="CH88" i="2"/>
  <c r="CE88" i="2"/>
  <c r="CB88" i="2"/>
  <c r="BY88" i="2"/>
  <c r="BV88" i="2"/>
  <c r="BS88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DC87" i="2"/>
  <c r="CZ87" i="2"/>
  <c r="CW87" i="2"/>
  <c r="CT87" i="2"/>
  <c r="CQ87" i="2"/>
  <c r="CN87" i="2"/>
  <c r="CK87" i="2"/>
  <c r="CH87" i="2"/>
  <c r="CE87" i="2"/>
  <c r="CB87" i="2"/>
  <c r="BY87" i="2"/>
  <c r="BV87" i="2"/>
  <c r="BS87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DC86" i="2"/>
  <c r="CZ86" i="2"/>
  <c r="CW86" i="2"/>
  <c r="CT86" i="2"/>
  <c r="CQ86" i="2"/>
  <c r="CN86" i="2"/>
  <c r="CK86" i="2"/>
  <c r="CH86" i="2"/>
  <c r="CE86" i="2"/>
  <c r="CB86" i="2"/>
  <c r="BY86" i="2"/>
  <c r="BV86" i="2"/>
  <c r="BS86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DC85" i="2"/>
  <c r="CZ85" i="2"/>
  <c r="CW85" i="2"/>
  <c r="CT85" i="2"/>
  <c r="CQ85" i="2"/>
  <c r="CN85" i="2"/>
  <c r="CK85" i="2"/>
  <c r="CH85" i="2"/>
  <c r="CE85" i="2"/>
  <c r="CB85" i="2"/>
  <c r="BY85" i="2"/>
  <c r="BV85" i="2"/>
  <c r="BS85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DC84" i="2"/>
  <c r="CZ84" i="2"/>
  <c r="CW84" i="2"/>
  <c r="CT84" i="2"/>
  <c r="CQ84" i="2"/>
  <c r="CN84" i="2"/>
  <c r="CK84" i="2"/>
  <c r="CH84" i="2"/>
  <c r="CE84" i="2"/>
  <c r="CB84" i="2"/>
  <c r="BY84" i="2"/>
  <c r="BV84" i="2"/>
  <c r="BS84" i="2"/>
  <c r="BP84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B83" i="2"/>
  <c r="DA83" i="2"/>
  <c r="DC82" i="2"/>
  <c r="DC8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Y44" i="2"/>
  <c r="CX44" i="2"/>
  <c r="CZ41" i="2"/>
  <c r="CZ33" i="2"/>
  <c r="CY31" i="2"/>
  <c r="CX31" i="2"/>
  <c r="CY18" i="2"/>
  <c r="CX18" i="2"/>
  <c r="CF96" i="3" l="1"/>
  <c r="CG96" i="3"/>
  <c r="DD96" i="2"/>
  <c r="DE96" i="2"/>
  <c r="CG82" i="3"/>
  <c r="CF82" i="3"/>
  <c r="CG81" i="3"/>
  <c r="CF81" i="3"/>
  <c r="CG80" i="3"/>
  <c r="CF80" i="3"/>
  <c r="CG79" i="3"/>
  <c r="CF79" i="3"/>
  <c r="CG78" i="3"/>
  <c r="CF78" i="3"/>
  <c r="CG77" i="3"/>
  <c r="CF77" i="3"/>
  <c r="CG76" i="3"/>
  <c r="CF76" i="3"/>
  <c r="CG75" i="3"/>
  <c r="CF75" i="3"/>
  <c r="CG74" i="3"/>
  <c r="CF74" i="3"/>
  <c r="CG73" i="3"/>
  <c r="CF73" i="3"/>
  <c r="CG72" i="3"/>
  <c r="CF72" i="3"/>
  <c r="CG71" i="3"/>
  <c r="CF71" i="3"/>
  <c r="DE82" i="2"/>
  <c r="DD82" i="2"/>
  <c r="DE81" i="2"/>
  <c r="DD81" i="2"/>
  <c r="DE80" i="2"/>
  <c r="DD80" i="2"/>
  <c r="DE79" i="2"/>
  <c r="DD79" i="2"/>
  <c r="DE78" i="2"/>
  <c r="DD78" i="2"/>
  <c r="DE77" i="2"/>
  <c r="DD77" i="2"/>
  <c r="DE76" i="2"/>
  <c r="DD76" i="2"/>
  <c r="DE75" i="2"/>
  <c r="DD75" i="2"/>
  <c r="DE74" i="2"/>
  <c r="DD74" i="2"/>
  <c r="DE73" i="2"/>
  <c r="DD73" i="2"/>
  <c r="DE72" i="2"/>
  <c r="DD72" i="2"/>
  <c r="DE71" i="2"/>
  <c r="DD71" i="2"/>
  <c r="BR70" i="3"/>
  <c r="BQ70" i="3"/>
  <c r="BS69" i="3"/>
  <c r="BS68" i="3"/>
  <c r="BS67" i="3"/>
  <c r="BS66" i="3"/>
  <c r="BS65" i="3"/>
  <c r="BS64" i="3"/>
  <c r="BS63" i="3"/>
  <c r="BS62" i="3"/>
  <c r="BS61" i="3"/>
  <c r="BS60" i="3"/>
  <c r="BS59" i="3"/>
  <c r="BS58" i="3"/>
  <c r="BR57" i="3"/>
  <c r="BQ57" i="3"/>
  <c r="BS56" i="3"/>
  <c r="BS55" i="3"/>
  <c r="BS54" i="3"/>
  <c r="BS53" i="3"/>
  <c r="BS52" i="3"/>
  <c r="BS51" i="3"/>
  <c r="BS50" i="3"/>
  <c r="BS49" i="3"/>
  <c r="BS48" i="3"/>
  <c r="BS47" i="3"/>
  <c r="BS46" i="3"/>
  <c r="BS45" i="3"/>
  <c r="BR44" i="3"/>
  <c r="BQ44" i="3"/>
  <c r="BS43" i="3"/>
  <c r="BS42" i="3"/>
  <c r="BS41" i="3"/>
  <c r="BS40" i="3"/>
  <c r="BS39" i="3"/>
  <c r="BS38" i="3"/>
  <c r="BS37" i="3"/>
  <c r="BS36" i="3"/>
  <c r="BS35" i="3"/>
  <c r="BS34" i="3"/>
  <c r="BS33" i="3"/>
  <c r="BS32" i="3"/>
  <c r="BR31" i="3"/>
  <c r="BQ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R18" i="3"/>
  <c r="BQ18" i="3"/>
  <c r="BS17" i="3"/>
  <c r="BS16" i="3"/>
  <c r="BS15" i="3"/>
  <c r="BS14" i="3"/>
  <c r="BS13" i="3"/>
  <c r="BS12" i="3"/>
  <c r="BS11" i="3"/>
  <c r="BS10" i="3"/>
  <c r="BS9" i="3"/>
  <c r="BS8" i="3"/>
  <c r="BS7" i="3"/>
  <c r="BS6" i="3"/>
  <c r="BR83" i="3"/>
  <c r="BQ83" i="3"/>
  <c r="BS82" i="3"/>
  <c r="BS81" i="3"/>
  <c r="BS80" i="3"/>
  <c r="BS79" i="3"/>
  <c r="BS78" i="3"/>
  <c r="BS77" i="3"/>
  <c r="BS76" i="3"/>
  <c r="BS75" i="3"/>
  <c r="BS74" i="3"/>
  <c r="BS73" i="3"/>
  <c r="BS72" i="3"/>
  <c r="BS71" i="3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AE70" i="3"/>
  <c r="AD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E57" i="3"/>
  <c r="AD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E44" i="3"/>
  <c r="AD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E31" i="3"/>
  <c r="AD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E18" i="3"/>
  <c r="AD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E83" i="3"/>
  <c r="AD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G70" i="3"/>
  <c r="F70" i="3"/>
  <c r="CD83" i="3" l="1"/>
  <c r="CC83" i="3"/>
  <c r="CA83" i="3"/>
  <c r="BZ83" i="3"/>
  <c r="BX83" i="3"/>
  <c r="BW83" i="3"/>
  <c r="BU83" i="3"/>
  <c r="BT83" i="3"/>
  <c r="BL83" i="3"/>
  <c r="BK83" i="3"/>
  <c r="BI83" i="3"/>
  <c r="BH83" i="3"/>
  <c r="BF83" i="3"/>
  <c r="BE83" i="3"/>
  <c r="BC83" i="3"/>
  <c r="BB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CE82" i="3"/>
  <c r="CB82" i="3"/>
  <c r="BY82" i="3"/>
  <c r="BV82" i="3"/>
  <c r="BM82" i="3"/>
  <c r="BJ82" i="3"/>
  <c r="BG82" i="3"/>
  <c r="BD82" i="3"/>
  <c r="AX82" i="3"/>
  <c r="AU82" i="3"/>
  <c r="AR82" i="3"/>
  <c r="AO82" i="3"/>
  <c r="AL82" i="3"/>
  <c r="AI82" i="3"/>
  <c r="AC82" i="3"/>
  <c r="Z82" i="3"/>
  <c r="W82" i="3"/>
  <c r="T82" i="3"/>
  <c r="Q82" i="3"/>
  <c r="N82" i="3"/>
  <c r="K82" i="3"/>
  <c r="H82" i="3"/>
  <c r="CE81" i="3"/>
  <c r="CB81" i="3"/>
  <c r="BY81" i="3"/>
  <c r="BV81" i="3"/>
  <c r="BM81" i="3"/>
  <c r="BJ81" i="3"/>
  <c r="BG81" i="3"/>
  <c r="BD81" i="3"/>
  <c r="AX81" i="3"/>
  <c r="AU81" i="3"/>
  <c r="AR81" i="3"/>
  <c r="AO81" i="3"/>
  <c r="AL81" i="3"/>
  <c r="AI81" i="3"/>
  <c r="AC81" i="3"/>
  <c r="Z81" i="3"/>
  <c r="W81" i="3"/>
  <c r="T81" i="3"/>
  <c r="Q81" i="3"/>
  <c r="N81" i="3"/>
  <c r="K81" i="3"/>
  <c r="H81" i="3"/>
  <c r="CE80" i="3"/>
  <c r="CB80" i="3"/>
  <c r="BY80" i="3"/>
  <c r="BV80" i="3"/>
  <c r="BM80" i="3"/>
  <c r="BJ80" i="3"/>
  <c r="BG80" i="3"/>
  <c r="BD80" i="3"/>
  <c r="AX80" i="3"/>
  <c r="AU80" i="3"/>
  <c r="AR80" i="3"/>
  <c r="AO80" i="3"/>
  <c r="AL80" i="3"/>
  <c r="AI80" i="3"/>
  <c r="AC80" i="3"/>
  <c r="Z80" i="3"/>
  <c r="W80" i="3"/>
  <c r="T80" i="3"/>
  <c r="Q80" i="3"/>
  <c r="N80" i="3"/>
  <c r="K80" i="3"/>
  <c r="H80" i="3"/>
  <c r="CE79" i="3"/>
  <c r="CB79" i="3"/>
  <c r="BY79" i="3"/>
  <c r="BV79" i="3"/>
  <c r="BM79" i="3"/>
  <c r="BJ79" i="3"/>
  <c r="BG79" i="3"/>
  <c r="BD79" i="3"/>
  <c r="AX79" i="3"/>
  <c r="AU79" i="3"/>
  <c r="AR79" i="3"/>
  <c r="AO79" i="3"/>
  <c r="AL79" i="3"/>
  <c r="AI79" i="3"/>
  <c r="AC79" i="3"/>
  <c r="Z79" i="3"/>
  <c r="W79" i="3"/>
  <c r="T79" i="3"/>
  <c r="Q79" i="3"/>
  <c r="N79" i="3"/>
  <c r="K79" i="3"/>
  <c r="H79" i="3"/>
  <c r="CE78" i="3"/>
  <c r="CB78" i="3"/>
  <c r="BY78" i="3"/>
  <c r="BV78" i="3"/>
  <c r="BM78" i="3"/>
  <c r="BJ78" i="3"/>
  <c r="BG78" i="3"/>
  <c r="BD78" i="3"/>
  <c r="AX78" i="3"/>
  <c r="AU78" i="3"/>
  <c r="AR78" i="3"/>
  <c r="AO78" i="3"/>
  <c r="AL78" i="3"/>
  <c r="AI78" i="3"/>
  <c r="AC78" i="3"/>
  <c r="Z78" i="3"/>
  <c r="W78" i="3"/>
  <c r="T78" i="3"/>
  <c r="Q78" i="3"/>
  <c r="N78" i="3"/>
  <c r="K78" i="3"/>
  <c r="H78" i="3"/>
  <c r="CE77" i="3"/>
  <c r="CB77" i="3"/>
  <c r="BY77" i="3"/>
  <c r="BV77" i="3"/>
  <c r="BM77" i="3"/>
  <c r="BJ77" i="3"/>
  <c r="BG77" i="3"/>
  <c r="BD77" i="3"/>
  <c r="AX77" i="3"/>
  <c r="AU77" i="3"/>
  <c r="AR77" i="3"/>
  <c r="AO77" i="3"/>
  <c r="AL77" i="3"/>
  <c r="AI77" i="3"/>
  <c r="AC77" i="3"/>
  <c r="Z77" i="3"/>
  <c r="W77" i="3"/>
  <c r="T77" i="3"/>
  <c r="Q77" i="3"/>
  <c r="N77" i="3"/>
  <c r="K77" i="3"/>
  <c r="H77" i="3"/>
  <c r="CE76" i="3"/>
  <c r="CB76" i="3"/>
  <c r="BY76" i="3"/>
  <c r="BV76" i="3"/>
  <c r="BM76" i="3"/>
  <c r="BJ76" i="3"/>
  <c r="BG76" i="3"/>
  <c r="BD76" i="3"/>
  <c r="AX76" i="3"/>
  <c r="AU76" i="3"/>
  <c r="AR76" i="3"/>
  <c r="AO76" i="3"/>
  <c r="AL76" i="3"/>
  <c r="AI76" i="3"/>
  <c r="AC76" i="3"/>
  <c r="Z76" i="3"/>
  <c r="W76" i="3"/>
  <c r="T76" i="3"/>
  <c r="Q76" i="3"/>
  <c r="N76" i="3"/>
  <c r="K76" i="3"/>
  <c r="H76" i="3"/>
  <c r="CE75" i="3"/>
  <c r="CB75" i="3"/>
  <c r="BY75" i="3"/>
  <c r="BV75" i="3"/>
  <c r="BM75" i="3"/>
  <c r="BJ75" i="3"/>
  <c r="BG75" i="3"/>
  <c r="BD75" i="3"/>
  <c r="AX75" i="3"/>
  <c r="AU75" i="3"/>
  <c r="AR75" i="3"/>
  <c r="AO75" i="3"/>
  <c r="AL75" i="3"/>
  <c r="AI75" i="3"/>
  <c r="AC75" i="3"/>
  <c r="Z75" i="3"/>
  <c r="W75" i="3"/>
  <c r="T75" i="3"/>
  <c r="Q75" i="3"/>
  <c r="N75" i="3"/>
  <c r="K75" i="3"/>
  <c r="H75" i="3"/>
  <c r="CE74" i="3"/>
  <c r="CB74" i="3"/>
  <c r="BY74" i="3"/>
  <c r="BV74" i="3"/>
  <c r="BM74" i="3"/>
  <c r="BJ74" i="3"/>
  <c r="BG74" i="3"/>
  <c r="BD74" i="3"/>
  <c r="AX74" i="3"/>
  <c r="AU74" i="3"/>
  <c r="AR74" i="3"/>
  <c r="AO74" i="3"/>
  <c r="AL74" i="3"/>
  <c r="AI74" i="3"/>
  <c r="AC74" i="3"/>
  <c r="Z74" i="3"/>
  <c r="W74" i="3"/>
  <c r="T74" i="3"/>
  <c r="Q74" i="3"/>
  <c r="N74" i="3"/>
  <c r="K74" i="3"/>
  <c r="H74" i="3"/>
  <c r="CE73" i="3"/>
  <c r="CB73" i="3"/>
  <c r="BY73" i="3"/>
  <c r="BV73" i="3"/>
  <c r="BM73" i="3"/>
  <c r="BJ73" i="3"/>
  <c r="BG73" i="3"/>
  <c r="BD73" i="3"/>
  <c r="AX73" i="3"/>
  <c r="AU73" i="3"/>
  <c r="AR73" i="3"/>
  <c r="AO73" i="3"/>
  <c r="AL73" i="3"/>
  <c r="AI73" i="3"/>
  <c r="AC73" i="3"/>
  <c r="Z73" i="3"/>
  <c r="W73" i="3"/>
  <c r="T73" i="3"/>
  <c r="Q73" i="3"/>
  <c r="N73" i="3"/>
  <c r="K73" i="3"/>
  <c r="H73" i="3"/>
  <c r="CE72" i="3"/>
  <c r="CB72" i="3"/>
  <c r="BY72" i="3"/>
  <c r="BV72" i="3"/>
  <c r="BM72" i="3"/>
  <c r="BJ72" i="3"/>
  <c r="BG72" i="3"/>
  <c r="BD72" i="3"/>
  <c r="AX72" i="3"/>
  <c r="AU72" i="3"/>
  <c r="AR72" i="3"/>
  <c r="AO72" i="3"/>
  <c r="AL72" i="3"/>
  <c r="AI72" i="3"/>
  <c r="AC72" i="3"/>
  <c r="Z72" i="3"/>
  <c r="W72" i="3"/>
  <c r="T72" i="3"/>
  <c r="Q72" i="3"/>
  <c r="N72" i="3"/>
  <c r="K72" i="3"/>
  <c r="H72" i="3"/>
  <c r="CE71" i="3"/>
  <c r="CB71" i="3"/>
  <c r="BY71" i="3"/>
  <c r="BV71" i="3"/>
  <c r="BM71" i="3"/>
  <c r="BJ71" i="3"/>
  <c r="BG71" i="3"/>
  <c r="BD71" i="3"/>
  <c r="AX71" i="3"/>
  <c r="AU71" i="3"/>
  <c r="AR71" i="3"/>
  <c r="AO71" i="3"/>
  <c r="AL71" i="3"/>
  <c r="AI71" i="3"/>
  <c r="AC71" i="3"/>
  <c r="Z71" i="3"/>
  <c r="W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V83" i="2"/>
  <c r="CU83" i="2"/>
  <c r="CS83" i="2"/>
  <c r="CR83" i="2"/>
  <c r="CP83" i="2"/>
  <c r="CO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G83" i="2"/>
  <c r="F83" i="2"/>
  <c r="CW82" i="2"/>
  <c r="CT82" i="2"/>
  <c r="CQ82" i="2"/>
  <c r="CK82" i="2"/>
  <c r="CH82" i="2"/>
  <c r="CE82" i="2"/>
  <c r="CB82" i="2"/>
  <c r="BY82" i="2"/>
  <c r="BV82" i="2"/>
  <c r="BS82" i="2"/>
  <c r="BP82" i="2"/>
  <c r="BM82" i="2"/>
  <c r="BJ82" i="2"/>
  <c r="BG82" i="2"/>
  <c r="BD82" i="2"/>
  <c r="BA82" i="2"/>
  <c r="AX82" i="2"/>
  <c r="AU82" i="2"/>
  <c r="AR82" i="2"/>
  <c r="AO82" i="2"/>
  <c r="AL82" i="2"/>
  <c r="AI82" i="2"/>
  <c r="AF82" i="2"/>
  <c r="AC82" i="2"/>
  <c r="Z82" i="2"/>
  <c r="W82" i="2"/>
  <c r="T82" i="2"/>
  <c r="N82" i="2"/>
  <c r="K82" i="2"/>
  <c r="H82" i="2"/>
  <c r="CW81" i="2"/>
  <c r="CT81" i="2"/>
  <c r="CQ81" i="2"/>
  <c r="CK81" i="2"/>
  <c r="CH81" i="2"/>
  <c r="CE81" i="2"/>
  <c r="CB81" i="2"/>
  <c r="BY81" i="2"/>
  <c r="BV81" i="2"/>
  <c r="BS81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N81" i="2"/>
  <c r="K81" i="2"/>
  <c r="H81" i="2"/>
  <c r="DC80" i="2"/>
  <c r="CW80" i="2"/>
  <c r="CT80" i="2"/>
  <c r="CQ80" i="2"/>
  <c r="CK80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N80" i="2"/>
  <c r="K80" i="2"/>
  <c r="H80" i="2"/>
  <c r="DC79" i="2"/>
  <c r="CW79" i="2"/>
  <c r="CT79" i="2"/>
  <c r="CQ79" i="2"/>
  <c r="CK79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N79" i="2"/>
  <c r="K79" i="2"/>
  <c r="H79" i="2"/>
  <c r="DC78" i="2"/>
  <c r="CW78" i="2"/>
  <c r="CT78" i="2"/>
  <c r="CQ78" i="2"/>
  <c r="CK78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N78" i="2"/>
  <c r="K78" i="2"/>
  <c r="H78" i="2"/>
  <c r="DC77" i="2"/>
  <c r="CW77" i="2"/>
  <c r="CT77" i="2"/>
  <c r="CQ77" i="2"/>
  <c r="CK77" i="2"/>
  <c r="CH77" i="2"/>
  <c r="CE77" i="2"/>
  <c r="CB77" i="2"/>
  <c r="BY77" i="2"/>
  <c r="BV77" i="2"/>
  <c r="BS77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N77" i="2"/>
  <c r="K77" i="2"/>
  <c r="H77" i="2"/>
  <c r="DC76" i="2"/>
  <c r="CW76" i="2"/>
  <c r="CT76" i="2"/>
  <c r="CQ76" i="2"/>
  <c r="CK76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N76" i="2"/>
  <c r="K76" i="2"/>
  <c r="H76" i="2"/>
  <c r="DC75" i="2"/>
  <c r="CW75" i="2"/>
  <c r="CT75" i="2"/>
  <c r="CQ75" i="2"/>
  <c r="CK75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N75" i="2"/>
  <c r="K75" i="2"/>
  <c r="H75" i="2"/>
  <c r="DC74" i="2"/>
  <c r="CW74" i="2"/>
  <c r="CT74" i="2"/>
  <c r="CQ74" i="2"/>
  <c r="CK74" i="2"/>
  <c r="CH74" i="2"/>
  <c r="CE74" i="2"/>
  <c r="CB74" i="2"/>
  <c r="BY74" i="2"/>
  <c r="BV74" i="2"/>
  <c r="BS74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N74" i="2"/>
  <c r="K74" i="2"/>
  <c r="H74" i="2"/>
  <c r="DC73" i="2"/>
  <c r="CW73" i="2"/>
  <c r="CT73" i="2"/>
  <c r="CQ73" i="2"/>
  <c r="CK73" i="2"/>
  <c r="CH73" i="2"/>
  <c r="CE73" i="2"/>
  <c r="CB73" i="2"/>
  <c r="BY73" i="2"/>
  <c r="BV73" i="2"/>
  <c r="BS73" i="2"/>
  <c r="BP73" i="2"/>
  <c r="BM73" i="2"/>
  <c r="BJ73" i="2"/>
  <c r="BG73" i="2"/>
  <c r="BD73" i="2"/>
  <c r="BA73" i="2"/>
  <c r="AX73" i="2"/>
  <c r="AU73" i="2"/>
  <c r="AR73" i="2"/>
  <c r="AO73" i="2"/>
  <c r="AL73" i="2"/>
  <c r="AI73" i="2"/>
  <c r="AF73" i="2"/>
  <c r="AC73" i="2"/>
  <c r="Z73" i="2"/>
  <c r="W73" i="2"/>
  <c r="T73" i="2"/>
  <c r="N73" i="2"/>
  <c r="K73" i="2"/>
  <c r="H73" i="2"/>
  <c r="DC72" i="2"/>
  <c r="CW72" i="2"/>
  <c r="CT72" i="2"/>
  <c r="CQ72" i="2"/>
  <c r="CK72" i="2"/>
  <c r="CH72" i="2"/>
  <c r="CE72" i="2"/>
  <c r="CB72" i="2"/>
  <c r="BY72" i="2"/>
  <c r="BV72" i="2"/>
  <c r="BS72" i="2"/>
  <c r="BP72" i="2"/>
  <c r="BM72" i="2"/>
  <c r="BJ72" i="2"/>
  <c r="BG72" i="2"/>
  <c r="BD72" i="2"/>
  <c r="BA72" i="2"/>
  <c r="AX72" i="2"/>
  <c r="AU72" i="2"/>
  <c r="AR72" i="2"/>
  <c r="AO72" i="2"/>
  <c r="AL72" i="2"/>
  <c r="AI72" i="2"/>
  <c r="AF72" i="2"/>
  <c r="AC72" i="2"/>
  <c r="Z72" i="2"/>
  <c r="W72" i="2"/>
  <c r="T72" i="2"/>
  <c r="N72" i="2"/>
  <c r="K72" i="2"/>
  <c r="H72" i="2"/>
  <c r="DC71" i="2"/>
  <c r="CW71" i="2"/>
  <c r="CT71" i="2"/>
  <c r="CQ71" i="2"/>
  <c r="CK71" i="2"/>
  <c r="CH71" i="2"/>
  <c r="CE71" i="2"/>
  <c r="CB71" i="2"/>
  <c r="BY71" i="2"/>
  <c r="BV71" i="2"/>
  <c r="BS71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E69" i="2"/>
  <c r="DD69" i="2"/>
  <c r="DE68" i="2"/>
  <c r="DD68" i="2"/>
  <c r="DE67" i="2"/>
  <c r="DD67" i="2"/>
  <c r="DE66" i="2"/>
  <c r="DD66" i="2"/>
  <c r="DE65" i="2"/>
  <c r="DD65" i="2"/>
  <c r="DE64" i="2"/>
  <c r="DD64" i="2"/>
  <c r="DE63" i="2"/>
  <c r="DD63" i="2"/>
  <c r="DE61" i="2"/>
  <c r="DD61" i="2"/>
  <c r="DE60" i="2"/>
  <c r="DD60" i="2"/>
  <c r="DE59" i="2"/>
  <c r="DD59" i="2"/>
  <c r="DE58" i="2"/>
  <c r="DD58" i="2"/>
  <c r="DE62" i="2"/>
  <c r="DD62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DE83" i="2" l="1"/>
  <c r="DD83" i="2"/>
  <c r="CG83" i="3"/>
  <c r="CF83" i="3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K30" i="2" l="1"/>
  <c r="CK29" i="2"/>
  <c r="CK28" i="2"/>
  <c r="CK27" i="2"/>
  <c r="CK26" i="2"/>
  <c r="CK25" i="2"/>
  <c r="CK24" i="2"/>
  <c r="CK23" i="2"/>
  <c r="CK22" i="2"/>
  <c r="CK21" i="2"/>
  <c r="CK20" i="2"/>
  <c r="CK19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J44" i="2"/>
  <c r="CI44" i="2"/>
  <c r="CJ31" i="2"/>
  <c r="CI31" i="2"/>
  <c r="CJ18" i="2"/>
  <c r="CI18" i="2"/>
  <c r="CG69" i="3" l="1"/>
  <c r="CF69" i="3"/>
  <c r="CG68" i="3"/>
  <c r="CF68" i="3"/>
  <c r="CG67" i="3"/>
  <c r="CF67" i="3"/>
  <c r="CG66" i="3"/>
  <c r="CF66" i="3"/>
  <c r="CG65" i="3"/>
  <c r="CF65" i="3"/>
  <c r="CG64" i="3"/>
  <c r="CF64" i="3"/>
  <c r="CG63" i="3"/>
  <c r="CF63" i="3"/>
  <c r="CG62" i="3"/>
  <c r="CF62" i="3"/>
  <c r="CG61" i="3"/>
  <c r="CF61" i="3"/>
  <c r="CG60" i="3"/>
  <c r="CF60" i="3"/>
  <c r="CG59" i="3"/>
  <c r="CF59" i="3"/>
  <c r="CG58" i="3"/>
  <c r="CF58" i="3"/>
  <c r="CD70" i="3"/>
  <c r="CC70" i="3"/>
  <c r="CA70" i="3"/>
  <c r="BZ70" i="3"/>
  <c r="BX70" i="3"/>
  <c r="BW70" i="3"/>
  <c r="BU70" i="3"/>
  <c r="BT70" i="3"/>
  <c r="BL70" i="3"/>
  <c r="BK70" i="3"/>
  <c r="BI70" i="3"/>
  <c r="BH70" i="3"/>
  <c r="BF70" i="3"/>
  <c r="BE70" i="3"/>
  <c r="BC70" i="3"/>
  <c r="BB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CE69" i="3"/>
  <c r="CB69" i="3"/>
  <c r="BY69" i="3"/>
  <c r="BV69" i="3"/>
  <c r="BM69" i="3"/>
  <c r="BJ69" i="3"/>
  <c r="BG69" i="3"/>
  <c r="BD69" i="3"/>
  <c r="AX69" i="3"/>
  <c r="AU69" i="3"/>
  <c r="AR69" i="3"/>
  <c r="AO69" i="3"/>
  <c r="AL69" i="3"/>
  <c r="AI69" i="3"/>
  <c r="AC69" i="3"/>
  <c r="Z69" i="3"/>
  <c r="W69" i="3"/>
  <c r="T69" i="3"/>
  <c r="Q69" i="3"/>
  <c r="N69" i="3"/>
  <c r="K69" i="3"/>
  <c r="H69" i="3"/>
  <c r="CE68" i="3"/>
  <c r="CB68" i="3"/>
  <c r="BY68" i="3"/>
  <c r="BV68" i="3"/>
  <c r="BM68" i="3"/>
  <c r="BJ68" i="3"/>
  <c r="BG68" i="3"/>
  <c r="BD68" i="3"/>
  <c r="AX68" i="3"/>
  <c r="AU68" i="3"/>
  <c r="AR68" i="3"/>
  <c r="AO68" i="3"/>
  <c r="AL68" i="3"/>
  <c r="AI68" i="3"/>
  <c r="AC68" i="3"/>
  <c r="Z68" i="3"/>
  <c r="W68" i="3"/>
  <c r="T68" i="3"/>
  <c r="Q68" i="3"/>
  <c r="N68" i="3"/>
  <c r="K68" i="3"/>
  <c r="H68" i="3"/>
  <c r="CE67" i="3"/>
  <c r="CB67" i="3"/>
  <c r="BY67" i="3"/>
  <c r="BV67" i="3"/>
  <c r="BM67" i="3"/>
  <c r="BJ67" i="3"/>
  <c r="BG67" i="3"/>
  <c r="BD67" i="3"/>
  <c r="AX67" i="3"/>
  <c r="AU67" i="3"/>
  <c r="AR67" i="3"/>
  <c r="AO67" i="3"/>
  <c r="AL67" i="3"/>
  <c r="AI67" i="3"/>
  <c r="AC67" i="3"/>
  <c r="Z67" i="3"/>
  <c r="W67" i="3"/>
  <c r="T67" i="3"/>
  <c r="Q67" i="3"/>
  <c r="N67" i="3"/>
  <c r="K67" i="3"/>
  <c r="H67" i="3"/>
  <c r="CE66" i="3"/>
  <c r="CB66" i="3"/>
  <c r="BY66" i="3"/>
  <c r="BV66" i="3"/>
  <c r="BM66" i="3"/>
  <c r="BJ66" i="3"/>
  <c r="BG66" i="3"/>
  <c r="BD66" i="3"/>
  <c r="AX66" i="3"/>
  <c r="AU66" i="3"/>
  <c r="AR66" i="3"/>
  <c r="AO66" i="3"/>
  <c r="AL66" i="3"/>
  <c r="AI66" i="3"/>
  <c r="AC66" i="3"/>
  <c r="Z66" i="3"/>
  <c r="W66" i="3"/>
  <c r="T66" i="3"/>
  <c r="Q66" i="3"/>
  <c r="N66" i="3"/>
  <c r="K66" i="3"/>
  <c r="H66" i="3"/>
  <c r="CE65" i="3"/>
  <c r="CB65" i="3"/>
  <c r="BY65" i="3"/>
  <c r="BV65" i="3"/>
  <c r="BM65" i="3"/>
  <c r="BJ65" i="3"/>
  <c r="BG65" i="3"/>
  <c r="BD65" i="3"/>
  <c r="AX65" i="3"/>
  <c r="AU65" i="3"/>
  <c r="AR65" i="3"/>
  <c r="AO65" i="3"/>
  <c r="AL65" i="3"/>
  <c r="AI65" i="3"/>
  <c r="AC65" i="3"/>
  <c r="Z65" i="3"/>
  <c r="W65" i="3"/>
  <c r="T65" i="3"/>
  <c r="Q65" i="3"/>
  <c r="N65" i="3"/>
  <c r="K65" i="3"/>
  <c r="H65" i="3"/>
  <c r="CE64" i="3"/>
  <c r="CB64" i="3"/>
  <c r="BY64" i="3"/>
  <c r="BV64" i="3"/>
  <c r="BM64" i="3"/>
  <c r="BJ64" i="3"/>
  <c r="BG64" i="3"/>
  <c r="BD64" i="3"/>
  <c r="AX64" i="3"/>
  <c r="AU64" i="3"/>
  <c r="AR64" i="3"/>
  <c r="AO64" i="3"/>
  <c r="AL64" i="3"/>
  <c r="AI64" i="3"/>
  <c r="AC64" i="3"/>
  <c r="Z64" i="3"/>
  <c r="W64" i="3"/>
  <c r="T64" i="3"/>
  <c r="Q64" i="3"/>
  <c r="N64" i="3"/>
  <c r="K64" i="3"/>
  <c r="H64" i="3"/>
  <c r="CE63" i="3"/>
  <c r="CB63" i="3"/>
  <c r="BY63" i="3"/>
  <c r="BV63" i="3"/>
  <c r="BM63" i="3"/>
  <c r="BJ63" i="3"/>
  <c r="BG63" i="3"/>
  <c r="BD63" i="3"/>
  <c r="AX63" i="3"/>
  <c r="AU63" i="3"/>
  <c r="AR63" i="3"/>
  <c r="AO63" i="3"/>
  <c r="AL63" i="3"/>
  <c r="AI63" i="3"/>
  <c r="AC63" i="3"/>
  <c r="Z63" i="3"/>
  <c r="W63" i="3"/>
  <c r="T63" i="3"/>
  <c r="Q63" i="3"/>
  <c r="N63" i="3"/>
  <c r="K63" i="3"/>
  <c r="H63" i="3"/>
  <c r="CE62" i="3"/>
  <c r="CB62" i="3"/>
  <c r="BY62" i="3"/>
  <c r="BV62" i="3"/>
  <c r="BM62" i="3"/>
  <c r="BJ62" i="3"/>
  <c r="BG62" i="3"/>
  <c r="BD62" i="3"/>
  <c r="AX62" i="3"/>
  <c r="AU62" i="3"/>
  <c r="AR62" i="3"/>
  <c r="AO62" i="3"/>
  <c r="AL62" i="3"/>
  <c r="AI62" i="3"/>
  <c r="AC62" i="3"/>
  <c r="Z62" i="3"/>
  <c r="W62" i="3"/>
  <c r="T62" i="3"/>
  <c r="Q62" i="3"/>
  <c r="N62" i="3"/>
  <c r="K62" i="3"/>
  <c r="H62" i="3"/>
  <c r="CE61" i="3"/>
  <c r="CB61" i="3"/>
  <c r="BY61" i="3"/>
  <c r="BV61" i="3"/>
  <c r="BM61" i="3"/>
  <c r="BJ61" i="3"/>
  <c r="BG61" i="3"/>
  <c r="BD61" i="3"/>
  <c r="AX61" i="3"/>
  <c r="AU61" i="3"/>
  <c r="AR61" i="3"/>
  <c r="AO61" i="3"/>
  <c r="AL61" i="3"/>
  <c r="AI61" i="3"/>
  <c r="AC61" i="3"/>
  <c r="Z61" i="3"/>
  <c r="W61" i="3"/>
  <c r="T61" i="3"/>
  <c r="Q61" i="3"/>
  <c r="N61" i="3"/>
  <c r="K61" i="3"/>
  <c r="H61" i="3"/>
  <c r="CE60" i="3"/>
  <c r="CB60" i="3"/>
  <c r="BY60" i="3"/>
  <c r="BV60" i="3"/>
  <c r="BM60" i="3"/>
  <c r="BJ60" i="3"/>
  <c r="BG60" i="3"/>
  <c r="BD60" i="3"/>
  <c r="AX60" i="3"/>
  <c r="AU60" i="3"/>
  <c r="AR60" i="3"/>
  <c r="AO60" i="3"/>
  <c r="AL60" i="3"/>
  <c r="AI60" i="3"/>
  <c r="AC60" i="3"/>
  <c r="Z60" i="3"/>
  <c r="W60" i="3"/>
  <c r="T60" i="3"/>
  <c r="Q60" i="3"/>
  <c r="N60" i="3"/>
  <c r="K60" i="3"/>
  <c r="H60" i="3"/>
  <c r="CE59" i="3"/>
  <c r="CB59" i="3"/>
  <c r="BY59" i="3"/>
  <c r="BV59" i="3"/>
  <c r="BM59" i="3"/>
  <c r="BJ59" i="3"/>
  <c r="BG59" i="3"/>
  <c r="BD59" i="3"/>
  <c r="AX59" i="3"/>
  <c r="AU59" i="3"/>
  <c r="AR59" i="3"/>
  <c r="AO59" i="3"/>
  <c r="AL59" i="3"/>
  <c r="AI59" i="3"/>
  <c r="AC59" i="3"/>
  <c r="Z59" i="3"/>
  <c r="W59" i="3"/>
  <c r="T59" i="3"/>
  <c r="Q59" i="3"/>
  <c r="N59" i="3"/>
  <c r="K59" i="3"/>
  <c r="H59" i="3"/>
  <c r="CE58" i="3"/>
  <c r="CB58" i="3"/>
  <c r="BY58" i="3"/>
  <c r="BV58" i="3"/>
  <c r="BM58" i="3"/>
  <c r="BJ58" i="3"/>
  <c r="BG58" i="3"/>
  <c r="BD58" i="3"/>
  <c r="AX58" i="3"/>
  <c r="AU58" i="3"/>
  <c r="AR58" i="3"/>
  <c r="AO58" i="3"/>
  <c r="AL58" i="3"/>
  <c r="AI58" i="3"/>
  <c r="AC58" i="3"/>
  <c r="Z58" i="3"/>
  <c r="W58" i="3"/>
  <c r="T58" i="3"/>
  <c r="Q58" i="3"/>
  <c r="N58" i="3"/>
  <c r="K58" i="3"/>
  <c r="H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V70" i="2"/>
  <c r="CU70" i="2"/>
  <c r="CS70" i="2"/>
  <c r="CR70" i="2"/>
  <c r="CP70" i="2"/>
  <c r="CO70" i="2"/>
  <c r="CG70" i="2"/>
  <c r="CF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AZ70" i="2"/>
  <c r="AY70" i="2"/>
  <c r="AW70" i="2"/>
  <c r="AV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G70" i="2"/>
  <c r="F70" i="2"/>
  <c r="CW69" i="2"/>
  <c r="CT69" i="2"/>
  <c r="CQ69" i="2"/>
  <c r="CH69" i="2"/>
  <c r="CB69" i="2"/>
  <c r="BY69" i="2"/>
  <c r="BV69" i="2"/>
  <c r="BS69" i="2"/>
  <c r="BP69" i="2"/>
  <c r="BM69" i="2"/>
  <c r="BJ69" i="2"/>
  <c r="BG69" i="2"/>
  <c r="BA69" i="2"/>
  <c r="AX69" i="2"/>
  <c r="AU69" i="2"/>
  <c r="AR69" i="2"/>
  <c r="AO69" i="2"/>
  <c r="AL69" i="2"/>
  <c r="AI69" i="2"/>
  <c r="AF69" i="2"/>
  <c r="AC69" i="2"/>
  <c r="Z69" i="2"/>
  <c r="W69" i="2"/>
  <c r="T69" i="2"/>
  <c r="N69" i="2"/>
  <c r="K69" i="2"/>
  <c r="H69" i="2"/>
  <c r="CW68" i="2"/>
  <c r="CT68" i="2"/>
  <c r="CQ68" i="2"/>
  <c r="CH68" i="2"/>
  <c r="CB68" i="2"/>
  <c r="BY68" i="2"/>
  <c r="BV68" i="2"/>
  <c r="BS68" i="2"/>
  <c r="BP68" i="2"/>
  <c r="BM68" i="2"/>
  <c r="BJ68" i="2"/>
  <c r="BG68" i="2"/>
  <c r="BA68" i="2"/>
  <c r="AX68" i="2"/>
  <c r="AU68" i="2"/>
  <c r="AR68" i="2"/>
  <c r="AO68" i="2"/>
  <c r="AL68" i="2"/>
  <c r="AI68" i="2"/>
  <c r="AF68" i="2"/>
  <c r="AC68" i="2"/>
  <c r="Z68" i="2"/>
  <c r="W68" i="2"/>
  <c r="T68" i="2"/>
  <c r="N68" i="2"/>
  <c r="K68" i="2"/>
  <c r="H68" i="2"/>
  <c r="CW67" i="2"/>
  <c r="CT67" i="2"/>
  <c r="CQ67" i="2"/>
  <c r="CH67" i="2"/>
  <c r="CB67" i="2"/>
  <c r="BY67" i="2"/>
  <c r="BV67" i="2"/>
  <c r="BS67" i="2"/>
  <c r="BP67" i="2"/>
  <c r="BM67" i="2"/>
  <c r="BJ67" i="2"/>
  <c r="BG67" i="2"/>
  <c r="BA67" i="2"/>
  <c r="AX67" i="2"/>
  <c r="AU67" i="2"/>
  <c r="AR67" i="2"/>
  <c r="AO67" i="2"/>
  <c r="AL67" i="2"/>
  <c r="AI67" i="2"/>
  <c r="AF67" i="2"/>
  <c r="AC67" i="2"/>
  <c r="Z67" i="2"/>
  <c r="W67" i="2"/>
  <c r="T67" i="2"/>
  <c r="N67" i="2"/>
  <c r="K67" i="2"/>
  <c r="H67" i="2"/>
  <c r="CW66" i="2"/>
  <c r="CT66" i="2"/>
  <c r="CQ66" i="2"/>
  <c r="CH66" i="2"/>
  <c r="CB66" i="2"/>
  <c r="BY66" i="2"/>
  <c r="BV66" i="2"/>
  <c r="BS66" i="2"/>
  <c r="BP66" i="2"/>
  <c r="BM66" i="2"/>
  <c r="BJ66" i="2"/>
  <c r="BG66" i="2"/>
  <c r="BA66" i="2"/>
  <c r="AX66" i="2"/>
  <c r="AU66" i="2"/>
  <c r="AR66" i="2"/>
  <c r="AO66" i="2"/>
  <c r="AL66" i="2"/>
  <c r="AI66" i="2"/>
  <c r="AF66" i="2"/>
  <c r="AC66" i="2"/>
  <c r="Z66" i="2"/>
  <c r="W66" i="2"/>
  <c r="T66" i="2"/>
  <c r="N66" i="2"/>
  <c r="K66" i="2"/>
  <c r="H66" i="2"/>
  <c r="CW65" i="2"/>
  <c r="CT65" i="2"/>
  <c r="CQ65" i="2"/>
  <c r="CH65" i="2"/>
  <c r="CB65" i="2"/>
  <c r="BY65" i="2"/>
  <c r="BV65" i="2"/>
  <c r="BS65" i="2"/>
  <c r="BP65" i="2"/>
  <c r="BM65" i="2"/>
  <c r="BJ65" i="2"/>
  <c r="BG65" i="2"/>
  <c r="BA65" i="2"/>
  <c r="AX65" i="2"/>
  <c r="AU65" i="2"/>
  <c r="AR65" i="2"/>
  <c r="AO65" i="2"/>
  <c r="AL65" i="2"/>
  <c r="AI65" i="2"/>
  <c r="AF65" i="2"/>
  <c r="AC65" i="2"/>
  <c r="Z65" i="2"/>
  <c r="W65" i="2"/>
  <c r="T65" i="2"/>
  <c r="N65" i="2"/>
  <c r="K65" i="2"/>
  <c r="H65" i="2"/>
  <c r="CW64" i="2"/>
  <c r="CT64" i="2"/>
  <c r="CQ64" i="2"/>
  <c r="CH64" i="2"/>
  <c r="CB64" i="2"/>
  <c r="BY64" i="2"/>
  <c r="BV64" i="2"/>
  <c r="BS64" i="2"/>
  <c r="BP64" i="2"/>
  <c r="BM64" i="2"/>
  <c r="BJ64" i="2"/>
  <c r="BG64" i="2"/>
  <c r="BA64" i="2"/>
  <c r="AX64" i="2"/>
  <c r="AU64" i="2"/>
  <c r="AR64" i="2"/>
  <c r="AO64" i="2"/>
  <c r="AL64" i="2"/>
  <c r="AI64" i="2"/>
  <c r="AF64" i="2"/>
  <c r="AC64" i="2"/>
  <c r="Z64" i="2"/>
  <c r="W64" i="2"/>
  <c r="T64" i="2"/>
  <c r="N64" i="2"/>
  <c r="K64" i="2"/>
  <c r="H64" i="2"/>
  <c r="CW63" i="2"/>
  <c r="CT63" i="2"/>
  <c r="CQ63" i="2"/>
  <c r="CH63" i="2"/>
  <c r="CB63" i="2"/>
  <c r="BY63" i="2"/>
  <c r="BV63" i="2"/>
  <c r="BS63" i="2"/>
  <c r="BP63" i="2"/>
  <c r="BM63" i="2"/>
  <c r="BJ63" i="2"/>
  <c r="BG63" i="2"/>
  <c r="BA63" i="2"/>
  <c r="AX63" i="2"/>
  <c r="AU63" i="2"/>
  <c r="AR63" i="2"/>
  <c r="AO63" i="2"/>
  <c r="AL63" i="2"/>
  <c r="AI63" i="2"/>
  <c r="AF63" i="2"/>
  <c r="AC63" i="2"/>
  <c r="Z63" i="2"/>
  <c r="W63" i="2"/>
  <c r="T63" i="2"/>
  <c r="N63" i="2"/>
  <c r="K63" i="2"/>
  <c r="H63" i="2"/>
  <c r="CW62" i="2"/>
  <c r="CT62" i="2"/>
  <c r="CQ62" i="2"/>
  <c r="CH62" i="2"/>
  <c r="CB62" i="2"/>
  <c r="BY62" i="2"/>
  <c r="BV62" i="2"/>
  <c r="BS62" i="2"/>
  <c r="BP62" i="2"/>
  <c r="BM62" i="2"/>
  <c r="BJ62" i="2"/>
  <c r="BG62" i="2"/>
  <c r="BA62" i="2"/>
  <c r="AX62" i="2"/>
  <c r="AU62" i="2"/>
  <c r="AR62" i="2"/>
  <c r="AO62" i="2"/>
  <c r="AL62" i="2"/>
  <c r="AI62" i="2"/>
  <c r="AF62" i="2"/>
  <c r="AC62" i="2"/>
  <c r="Z62" i="2"/>
  <c r="W62" i="2"/>
  <c r="T62" i="2"/>
  <c r="N62" i="2"/>
  <c r="K62" i="2"/>
  <c r="H62" i="2"/>
  <c r="CW61" i="2"/>
  <c r="CT61" i="2"/>
  <c r="CQ61" i="2"/>
  <c r="CH61" i="2"/>
  <c r="CB61" i="2"/>
  <c r="BY61" i="2"/>
  <c r="BV61" i="2"/>
  <c r="BS61" i="2"/>
  <c r="BP61" i="2"/>
  <c r="BM61" i="2"/>
  <c r="BJ61" i="2"/>
  <c r="BG61" i="2"/>
  <c r="BA61" i="2"/>
  <c r="AX61" i="2"/>
  <c r="AU61" i="2"/>
  <c r="AR61" i="2"/>
  <c r="AO61" i="2"/>
  <c r="AL61" i="2"/>
  <c r="AI61" i="2"/>
  <c r="AF61" i="2"/>
  <c r="AC61" i="2"/>
  <c r="Z61" i="2"/>
  <c r="W61" i="2"/>
  <c r="T61" i="2"/>
  <c r="N61" i="2"/>
  <c r="K61" i="2"/>
  <c r="H61" i="2"/>
  <c r="CW60" i="2"/>
  <c r="CT60" i="2"/>
  <c r="CQ60" i="2"/>
  <c r="CH60" i="2"/>
  <c r="CB60" i="2"/>
  <c r="BY60" i="2"/>
  <c r="BV60" i="2"/>
  <c r="BS60" i="2"/>
  <c r="BP60" i="2"/>
  <c r="BM60" i="2"/>
  <c r="BJ60" i="2"/>
  <c r="BG60" i="2"/>
  <c r="BA60" i="2"/>
  <c r="AX60" i="2"/>
  <c r="AU60" i="2"/>
  <c r="AR60" i="2"/>
  <c r="AO60" i="2"/>
  <c r="AL60" i="2"/>
  <c r="AI60" i="2"/>
  <c r="AF60" i="2"/>
  <c r="AC60" i="2"/>
  <c r="Z60" i="2"/>
  <c r="W60" i="2"/>
  <c r="T60" i="2"/>
  <c r="N60" i="2"/>
  <c r="K60" i="2"/>
  <c r="H60" i="2"/>
  <c r="CW59" i="2"/>
  <c r="CT59" i="2"/>
  <c r="CQ59" i="2"/>
  <c r="CH59" i="2"/>
  <c r="CB59" i="2"/>
  <c r="BY59" i="2"/>
  <c r="BV59" i="2"/>
  <c r="BS59" i="2"/>
  <c r="BP59" i="2"/>
  <c r="BM59" i="2"/>
  <c r="BJ59" i="2"/>
  <c r="BG59" i="2"/>
  <c r="BA59" i="2"/>
  <c r="AX59" i="2"/>
  <c r="AU59" i="2"/>
  <c r="AR59" i="2"/>
  <c r="AO59" i="2"/>
  <c r="AL59" i="2"/>
  <c r="AI59" i="2"/>
  <c r="AF59" i="2"/>
  <c r="AC59" i="2"/>
  <c r="Z59" i="2"/>
  <c r="W59" i="2"/>
  <c r="T59" i="2"/>
  <c r="N59" i="2"/>
  <c r="K59" i="2"/>
  <c r="H59" i="2"/>
  <c r="CW58" i="2"/>
  <c r="CT58" i="2"/>
  <c r="CQ58" i="2"/>
  <c r="CH58" i="2"/>
  <c r="CB58" i="2"/>
  <c r="BY58" i="2"/>
  <c r="BV58" i="2"/>
  <c r="BS58" i="2"/>
  <c r="BP58" i="2"/>
  <c r="BM58" i="2"/>
  <c r="BJ58" i="2"/>
  <c r="BG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D70" i="2" l="1"/>
  <c r="DE70" i="2"/>
  <c r="CF70" i="3"/>
  <c r="CG70" i="3"/>
  <c r="DE56" i="2"/>
  <c r="DD56" i="2"/>
  <c r="DE54" i="2"/>
  <c r="DD54" i="2"/>
  <c r="DE53" i="2"/>
  <c r="DD53" i="2"/>
  <c r="DE52" i="2"/>
  <c r="DD52" i="2"/>
  <c r="DE51" i="2"/>
  <c r="DD51" i="2"/>
  <c r="DE50" i="2"/>
  <c r="DD50" i="2"/>
  <c r="DE49" i="2"/>
  <c r="DD49" i="2"/>
  <c r="DE48" i="2"/>
  <c r="DD48" i="2"/>
  <c r="DE47" i="2"/>
  <c r="DD47" i="2"/>
  <c r="DE46" i="2"/>
  <c r="DD46" i="2"/>
  <c r="DE45" i="2"/>
  <c r="DD45" i="2"/>
  <c r="DE55" i="2"/>
  <c r="DD55" i="2"/>
  <c r="AF17" i="2"/>
  <c r="AF16" i="2"/>
  <c r="AF15" i="2"/>
  <c r="AF14" i="2"/>
  <c r="AF13" i="2"/>
  <c r="AF12" i="2"/>
  <c r="AF11" i="2"/>
  <c r="AF10" i="2"/>
  <c r="AF30" i="2"/>
  <c r="AF29" i="2"/>
  <c r="AF28" i="2"/>
  <c r="AF27" i="2"/>
  <c r="AF26" i="2"/>
  <c r="AF25" i="2"/>
  <c r="AF24" i="2"/>
  <c r="AF23" i="2"/>
  <c r="AF43" i="2"/>
  <c r="AF42" i="2"/>
  <c r="AF41" i="2"/>
  <c r="AF40" i="2"/>
  <c r="AF39" i="2"/>
  <c r="AF38" i="2"/>
  <c r="AF37" i="2"/>
  <c r="AF36" i="2"/>
  <c r="AE57" i="2"/>
  <c r="AD57" i="2"/>
  <c r="AF56" i="2"/>
  <c r="AF55" i="2"/>
  <c r="AF54" i="2"/>
  <c r="AF53" i="2"/>
  <c r="AF52" i="2"/>
  <c r="AF51" i="2"/>
  <c r="AF50" i="2"/>
  <c r="AF49" i="2"/>
  <c r="AE44" i="2"/>
  <c r="AD44" i="2"/>
  <c r="AE31" i="2"/>
  <c r="AD31" i="2"/>
  <c r="AE18" i="2"/>
  <c r="AD18" i="2"/>
  <c r="CG56" i="3" l="1"/>
  <c r="CF56" i="3"/>
  <c r="CG55" i="3"/>
  <c r="CF55" i="3"/>
  <c r="CG54" i="3"/>
  <c r="CF54" i="3"/>
  <c r="CG53" i="3"/>
  <c r="CF53" i="3"/>
  <c r="CG52" i="3"/>
  <c r="CF52" i="3"/>
  <c r="CG51" i="3"/>
  <c r="CF51" i="3"/>
  <c r="CG49" i="3"/>
  <c r="CF49" i="3"/>
  <c r="CG48" i="3"/>
  <c r="CF48" i="3"/>
  <c r="CG47" i="3"/>
  <c r="CF47" i="3"/>
  <c r="CG46" i="3"/>
  <c r="CF46" i="3"/>
  <c r="CG45" i="3"/>
  <c r="CF45" i="3"/>
  <c r="CG50" i="3"/>
  <c r="CF50" i="3"/>
  <c r="CE56" i="3" l="1"/>
  <c r="CB56" i="3"/>
  <c r="BY56" i="3"/>
  <c r="BV56" i="3"/>
  <c r="BM56" i="3"/>
  <c r="BJ56" i="3"/>
  <c r="BG56" i="3"/>
  <c r="BD56" i="3"/>
  <c r="AX56" i="3"/>
  <c r="AU56" i="3"/>
  <c r="AR56" i="3"/>
  <c r="AO56" i="3"/>
  <c r="AL56" i="3"/>
  <c r="AI56" i="3"/>
  <c r="AC56" i="3"/>
  <c r="Z56" i="3"/>
  <c r="W56" i="3"/>
  <c r="T56" i="3"/>
  <c r="Q56" i="3"/>
  <c r="N56" i="3"/>
  <c r="K56" i="3"/>
  <c r="H56" i="3"/>
  <c r="E56" i="3"/>
  <c r="CE55" i="3"/>
  <c r="CB55" i="3"/>
  <c r="BY55" i="3"/>
  <c r="BV55" i="3"/>
  <c r="BM55" i="3"/>
  <c r="BJ55" i="3"/>
  <c r="BG55" i="3"/>
  <c r="BD55" i="3"/>
  <c r="AX55" i="3"/>
  <c r="AU55" i="3"/>
  <c r="AR55" i="3"/>
  <c r="AO55" i="3"/>
  <c r="AL55" i="3"/>
  <c r="AI55" i="3"/>
  <c r="AC55" i="3"/>
  <c r="Z55" i="3"/>
  <c r="W55" i="3"/>
  <c r="T55" i="3"/>
  <c r="Q55" i="3"/>
  <c r="N55" i="3"/>
  <c r="K55" i="3"/>
  <c r="H55" i="3"/>
  <c r="E55" i="3"/>
  <c r="CE54" i="3"/>
  <c r="CB54" i="3"/>
  <c r="BY54" i="3"/>
  <c r="BV54" i="3"/>
  <c r="BM54" i="3"/>
  <c r="BJ54" i="3"/>
  <c r="BG54" i="3"/>
  <c r="BD54" i="3"/>
  <c r="AX54" i="3"/>
  <c r="AU54" i="3"/>
  <c r="AR54" i="3"/>
  <c r="AO54" i="3"/>
  <c r="AL54" i="3"/>
  <c r="AI54" i="3"/>
  <c r="AC54" i="3"/>
  <c r="Z54" i="3"/>
  <c r="W54" i="3"/>
  <c r="T54" i="3"/>
  <c r="Q54" i="3"/>
  <c r="N54" i="3"/>
  <c r="K54" i="3"/>
  <c r="H54" i="3"/>
  <c r="E54" i="3"/>
  <c r="CE53" i="3"/>
  <c r="CB53" i="3"/>
  <c r="BY53" i="3"/>
  <c r="BV53" i="3"/>
  <c r="BM53" i="3"/>
  <c r="BJ53" i="3"/>
  <c r="BG53" i="3"/>
  <c r="BD53" i="3"/>
  <c r="AX53" i="3"/>
  <c r="AU53" i="3"/>
  <c r="AR53" i="3"/>
  <c r="AO53" i="3"/>
  <c r="AL53" i="3"/>
  <c r="AI53" i="3"/>
  <c r="AC53" i="3"/>
  <c r="Z53" i="3"/>
  <c r="W53" i="3"/>
  <c r="T53" i="3"/>
  <c r="Q53" i="3"/>
  <c r="N53" i="3"/>
  <c r="K53" i="3"/>
  <c r="H53" i="3"/>
  <c r="E53" i="3"/>
  <c r="CE52" i="3"/>
  <c r="CB52" i="3"/>
  <c r="BY52" i="3"/>
  <c r="BV52" i="3"/>
  <c r="BM52" i="3"/>
  <c r="BJ52" i="3"/>
  <c r="BG52" i="3"/>
  <c r="BD52" i="3"/>
  <c r="AX52" i="3"/>
  <c r="AU52" i="3"/>
  <c r="AR52" i="3"/>
  <c r="AO52" i="3"/>
  <c r="AL52" i="3"/>
  <c r="AI52" i="3"/>
  <c r="AC52" i="3"/>
  <c r="Z52" i="3"/>
  <c r="W52" i="3"/>
  <c r="T52" i="3"/>
  <c r="Q52" i="3"/>
  <c r="N52" i="3"/>
  <c r="K52" i="3"/>
  <c r="H52" i="3"/>
  <c r="E52" i="3"/>
  <c r="CE51" i="3"/>
  <c r="CB51" i="3"/>
  <c r="BY51" i="3"/>
  <c r="BV51" i="3"/>
  <c r="BM51" i="3"/>
  <c r="BJ51" i="3"/>
  <c r="BG51" i="3"/>
  <c r="BD51" i="3"/>
  <c r="AX51" i="3"/>
  <c r="AU51" i="3"/>
  <c r="AR51" i="3"/>
  <c r="AO51" i="3"/>
  <c r="AL51" i="3"/>
  <c r="AI51" i="3"/>
  <c r="AC51" i="3"/>
  <c r="Z51" i="3"/>
  <c r="W51" i="3"/>
  <c r="T51" i="3"/>
  <c r="Q51" i="3"/>
  <c r="N51" i="3"/>
  <c r="K51" i="3"/>
  <c r="H51" i="3"/>
  <c r="E51" i="3"/>
  <c r="CE50" i="3"/>
  <c r="CB50" i="3"/>
  <c r="BY50" i="3"/>
  <c r="BV50" i="3"/>
  <c r="BM50" i="3"/>
  <c r="BJ50" i="3"/>
  <c r="BG50" i="3"/>
  <c r="BD50" i="3"/>
  <c r="AX50" i="3"/>
  <c r="AU50" i="3"/>
  <c r="AR50" i="3"/>
  <c r="AO50" i="3"/>
  <c r="AL50" i="3"/>
  <c r="AI50" i="3"/>
  <c r="AC50" i="3"/>
  <c r="Z50" i="3"/>
  <c r="W50" i="3"/>
  <c r="T50" i="3"/>
  <c r="Q50" i="3"/>
  <c r="N50" i="3"/>
  <c r="K50" i="3"/>
  <c r="H50" i="3"/>
  <c r="E50" i="3"/>
  <c r="CE49" i="3"/>
  <c r="CB49" i="3"/>
  <c r="BY49" i="3"/>
  <c r="BV49" i="3"/>
  <c r="BM49" i="3"/>
  <c r="BJ49" i="3"/>
  <c r="BG49" i="3"/>
  <c r="BD49" i="3"/>
  <c r="AX49" i="3"/>
  <c r="AU49" i="3"/>
  <c r="AR49" i="3"/>
  <c r="AO49" i="3"/>
  <c r="AL49" i="3"/>
  <c r="AI49" i="3"/>
  <c r="AC49" i="3"/>
  <c r="Z49" i="3"/>
  <c r="W49" i="3"/>
  <c r="T49" i="3"/>
  <c r="Q49" i="3"/>
  <c r="N49" i="3"/>
  <c r="K49" i="3"/>
  <c r="H49" i="3"/>
  <c r="E49" i="3"/>
  <c r="CW56" i="2"/>
  <c r="CT56" i="2"/>
  <c r="CQ56" i="2"/>
  <c r="CH56" i="2"/>
  <c r="CB56" i="2"/>
  <c r="BY56" i="2"/>
  <c r="BV56" i="2"/>
  <c r="BS56" i="2"/>
  <c r="BP56" i="2"/>
  <c r="BM56" i="2"/>
  <c r="BJ56" i="2"/>
  <c r="BG56" i="2"/>
  <c r="BA56" i="2"/>
  <c r="AX56" i="2"/>
  <c r="AU56" i="2"/>
  <c r="AR56" i="2"/>
  <c r="AO56" i="2"/>
  <c r="AL56" i="2"/>
  <c r="AI56" i="2"/>
  <c r="AC56" i="2"/>
  <c r="Z56" i="2"/>
  <c r="W56" i="2"/>
  <c r="T56" i="2"/>
  <c r="N56" i="2"/>
  <c r="K56" i="2"/>
  <c r="H56" i="2"/>
  <c r="E56" i="2"/>
  <c r="CW55" i="2"/>
  <c r="CT55" i="2"/>
  <c r="CQ55" i="2"/>
  <c r="CH55" i="2"/>
  <c r="CB55" i="2"/>
  <c r="BY55" i="2"/>
  <c r="BV55" i="2"/>
  <c r="BS55" i="2"/>
  <c r="BP55" i="2"/>
  <c r="BM55" i="2"/>
  <c r="BJ55" i="2"/>
  <c r="BG55" i="2"/>
  <c r="BA55" i="2"/>
  <c r="AX55" i="2"/>
  <c r="AU55" i="2"/>
  <c r="AR55" i="2"/>
  <c r="AO55" i="2"/>
  <c r="AL55" i="2"/>
  <c r="AI55" i="2"/>
  <c r="AC55" i="2"/>
  <c r="Z55" i="2"/>
  <c r="W55" i="2"/>
  <c r="T55" i="2"/>
  <c r="N55" i="2"/>
  <c r="K55" i="2"/>
  <c r="H55" i="2"/>
  <c r="E55" i="2"/>
  <c r="CW54" i="2"/>
  <c r="CT54" i="2"/>
  <c r="CQ54" i="2"/>
  <c r="CH54" i="2"/>
  <c r="CB54" i="2"/>
  <c r="BY54" i="2"/>
  <c r="BV54" i="2"/>
  <c r="BS54" i="2"/>
  <c r="BP54" i="2"/>
  <c r="BM54" i="2"/>
  <c r="BJ54" i="2"/>
  <c r="BG54" i="2"/>
  <c r="BA54" i="2"/>
  <c r="AX54" i="2"/>
  <c r="AU54" i="2"/>
  <c r="AR54" i="2"/>
  <c r="AO54" i="2"/>
  <c r="AL54" i="2"/>
  <c r="AI54" i="2"/>
  <c r="AC54" i="2"/>
  <c r="Z54" i="2"/>
  <c r="W54" i="2"/>
  <c r="T54" i="2"/>
  <c r="N54" i="2"/>
  <c r="K54" i="2"/>
  <c r="H54" i="2"/>
  <c r="E54" i="2"/>
  <c r="CW53" i="2"/>
  <c r="CT53" i="2"/>
  <c r="CQ53" i="2"/>
  <c r="CH53" i="2"/>
  <c r="CB53" i="2"/>
  <c r="BY53" i="2"/>
  <c r="BV53" i="2"/>
  <c r="BS53" i="2"/>
  <c r="BP53" i="2"/>
  <c r="BM53" i="2"/>
  <c r="BJ53" i="2"/>
  <c r="BG53" i="2"/>
  <c r="BA53" i="2"/>
  <c r="AX53" i="2"/>
  <c r="AU53" i="2"/>
  <c r="AR53" i="2"/>
  <c r="AO53" i="2"/>
  <c r="AL53" i="2"/>
  <c r="AI53" i="2"/>
  <c r="AC53" i="2"/>
  <c r="Z53" i="2"/>
  <c r="W53" i="2"/>
  <c r="T53" i="2"/>
  <c r="N53" i="2"/>
  <c r="K53" i="2"/>
  <c r="H53" i="2"/>
  <c r="E53" i="2"/>
  <c r="CW52" i="2"/>
  <c r="CT52" i="2"/>
  <c r="CQ52" i="2"/>
  <c r="CH52" i="2"/>
  <c r="CB52" i="2"/>
  <c r="BY52" i="2"/>
  <c r="BV52" i="2"/>
  <c r="BS52" i="2"/>
  <c r="BP52" i="2"/>
  <c r="BM52" i="2"/>
  <c r="BJ52" i="2"/>
  <c r="BG52" i="2"/>
  <c r="BA52" i="2"/>
  <c r="AX52" i="2"/>
  <c r="AU52" i="2"/>
  <c r="AR52" i="2"/>
  <c r="AO52" i="2"/>
  <c r="AL52" i="2"/>
  <c r="AI52" i="2"/>
  <c r="AC52" i="2"/>
  <c r="Z52" i="2"/>
  <c r="W52" i="2"/>
  <c r="T52" i="2"/>
  <c r="N52" i="2"/>
  <c r="K52" i="2"/>
  <c r="H52" i="2"/>
  <c r="E52" i="2"/>
  <c r="CW51" i="2"/>
  <c r="CT51" i="2"/>
  <c r="CQ51" i="2"/>
  <c r="CH51" i="2"/>
  <c r="CB51" i="2"/>
  <c r="BY51" i="2"/>
  <c r="BV51" i="2"/>
  <c r="BS51" i="2"/>
  <c r="BP51" i="2"/>
  <c r="BM51" i="2"/>
  <c r="BJ51" i="2"/>
  <c r="BG51" i="2"/>
  <c r="BA51" i="2"/>
  <c r="AX51" i="2"/>
  <c r="AU51" i="2"/>
  <c r="AR51" i="2"/>
  <c r="AO51" i="2"/>
  <c r="AL51" i="2"/>
  <c r="AI51" i="2"/>
  <c r="AC51" i="2"/>
  <c r="Z51" i="2"/>
  <c r="W51" i="2"/>
  <c r="T51" i="2"/>
  <c r="N51" i="2"/>
  <c r="K51" i="2"/>
  <c r="H51" i="2"/>
  <c r="E51" i="2"/>
  <c r="CW50" i="2"/>
  <c r="CT50" i="2"/>
  <c r="CQ50" i="2"/>
  <c r="CH50" i="2"/>
  <c r="CB50" i="2"/>
  <c r="BY50" i="2"/>
  <c r="BV50" i="2"/>
  <c r="BS50" i="2"/>
  <c r="BP50" i="2"/>
  <c r="BM50" i="2"/>
  <c r="BJ50" i="2"/>
  <c r="BG50" i="2"/>
  <c r="BA50" i="2"/>
  <c r="AX50" i="2"/>
  <c r="AU50" i="2"/>
  <c r="AR50" i="2"/>
  <c r="AO50" i="2"/>
  <c r="AL50" i="2"/>
  <c r="AI50" i="2"/>
  <c r="AC50" i="2"/>
  <c r="Z50" i="2"/>
  <c r="W50" i="2"/>
  <c r="T50" i="2"/>
  <c r="N50" i="2"/>
  <c r="K50" i="2"/>
  <c r="H50" i="2"/>
  <c r="E50" i="2"/>
  <c r="CW49" i="2"/>
  <c r="CT49" i="2"/>
  <c r="CQ49" i="2"/>
  <c r="CH49" i="2"/>
  <c r="CB49" i="2"/>
  <c r="BY49" i="2"/>
  <c r="BV49" i="2"/>
  <c r="BS49" i="2"/>
  <c r="BP49" i="2"/>
  <c r="BM49" i="2"/>
  <c r="BJ49" i="2"/>
  <c r="BG49" i="2"/>
  <c r="BA49" i="2"/>
  <c r="AX49" i="2"/>
  <c r="AU49" i="2"/>
  <c r="AR49" i="2"/>
  <c r="AO49" i="2"/>
  <c r="AL49" i="2"/>
  <c r="AI49" i="2"/>
  <c r="AC49" i="2"/>
  <c r="Z49" i="2"/>
  <c r="W49" i="2"/>
  <c r="T49" i="2"/>
  <c r="N49" i="2"/>
  <c r="K49" i="2"/>
  <c r="H49" i="2"/>
  <c r="E49" i="2"/>
  <c r="S57" i="3" l="1"/>
  <c r="R57" i="3"/>
  <c r="T48" i="3"/>
  <c r="S44" i="3"/>
  <c r="R44" i="3"/>
  <c r="S31" i="3"/>
  <c r="R31" i="3"/>
  <c r="S18" i="3"/>
  <c r="R18" i="3"/>
  <c r="N47" i="3" l="1"/>
  <c r="AW57" i="2" l="1"/>
  <c r="AV57" i="2"/>
  <c r="AX46" i="2"/>
  <c r="AW44" i="2"/>
  <c r="AV44" i="2"/>
  <c r="AW31" i="2"/>
  <c r="AV31" i="2"/>
  <c r="AW18" i="2"/>
  <c r="AV18" i="2"/>
  <c r="CW45" i="2" l="1"/>
  <c r="CD57" i="3" l="1"/>
  <c r="CC57" i="3"/>
  <c r="CA57" i="3"/>
  <c r="BZ57" i="3"/>
  <c r="BX57" i="3"/>
  <c r="BW57" i="3"/>
  <c r="BU57" i="3"/>
  <c r="BT57" i="3"/>
  <c r="BL57" i="3"/>
  <c r="BK57" i="3"/>
  <c r="BI57" i="3"/>
  <c r="BH57" i="3"/>
  <c r="BF57" i="3"/>
  <c r="BE57" i="3"/>
  <c r="BC57" i="3"/>
  <c r="BB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B57" i="3"/>
  <c r="AA57" i="3"/>
  <c r="Y57" i="3"/>
  <c r="X57" i="3"/>
  <c r="V57" i="3"/>
  <c r="U57" i="3"/>
  <c r="P57" i="3"/>
  <c r="O57" i="3"/>
  <c r="M57" i="3"/>
  <c r="L57" i="3"/>
  <c r="J57" i="3"/>
  <c r="I57" i="3"/>
  <c r="G57" i="3"/>
  <c r="F57" i="3"/>
  <c r="CE48" i="3"/>
  <c r="CB48" i="3"/>
  <c r="AR48" i="3"/>
  <c r="Z48" i="3"/>
  <c r="N48" i="3"/>
  <c r="H48" i="3"/>
  <c r="CE47" i="3"/>
  <c r="CB47" i="3"/>
  <c r="AR47" i="3"/>
  <c r="AC47" i="3"/>
  <c r="K47" i="3"/>
  <c r="H47" i="3"/>
  <c r="CE46" i="3"/>
  <c r="CB46" i="3"/>
  <c r="AO46" i="3"/>
  <c r="K46" i="3"/>
  <c r="CE45" i="3"/>
  <c r="CB45" i="3"/>
  <c r="AR45" i="3"/>
  <c r="AO45" i="3"/>
  <c r="AI45" i="3"/>
  <c r="AC45" i="3"/>
  <c r="N45" i="3"/>
  <c r="H45" i="3"/>
  <c r="D57" i="3"/>
  <c r="C57" i="3"/>
  <c r="CV57" i="2"/>
  <c r="CU57" i="2"/>
  <c r="CS57" i="2"/>
  <c r="CR57" i="2"/>
  <c r="CP57" i="2"/>
  <c r="CO57" i="2"/>
  <c r="CG57" i="2"/>
  <c r="CF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AZ57" i="2"/>
  <c r="AY57" i="2"/>
  <c r="AT57" i="2"/>
  <c r="AS57" i="2"/>
  <c r="AQ57" i="2"/>
  <c r="AP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G57" i="2"/>
  <c r="F57" i="2"/>
  <c r="BY48" i="2"/>
  <c r="BV48" i="2"/>
  <c r="BJ48" i="2"/>
  <c r="BA48" i="2"/>
  <c r="AR48" i="2"/>
  <c r="CB47" i="2"/>
  <c r="BY47" i="2"/>
  <c r="BJ47" i="2"/>
  <c r="BA47" i="2"/>
  <c r="AR47" i="2"/>
  <c r="N47" i="2"/>
  <c r="CT46" i="2"/>
  <c r="BY46" i="2"/>
  <c r="BV46" i="2"/>
  <c r="BJ46" i="2"/>
  <c r="BA46" i="2"/>
  <c r="AR46" i="2"/>
  <c r="AI46" i="2"/>
  <c r="W46" i="2"/>
  <c r="BY45" i="2"/>
  <c r="BJ45" i="2"/>
  <c r="BA45" i="2"/>
  <c r="AR45" i="2"/>
  <c r="AC45" i="2"/>
  <c r="N45" i="2"/>
  <c r="D57" i="2"/>
  <c r="C57" i="2"/>
  <c r="DD57" i="2" l="1"/>
  <c r="DE57" i="2"/>
  <c r="CF57" i="3"/>
  <c r="CG57" i="3"/>
  <c r="Z43" i="3"/>
  <c r="CF43" i="3"/>
  <c r="AG44" i="3"/>
  <c r="AH44" i="3"/>
  <c r="AR40" i="2" l="1"/>
  <c r="BA40" i="2"/>
  <c r="BJ40" i="2"/>
  <c r="BV40" i="2"/>
  <c r="BY40" i="2"/>
  <c r="CT40" i="2"/>
  <c r="CG43" i="3" l="1"/>
  <c r="CG42" i="3"/>
  <c r="CF42" i="3"/>
  <c r="CG41" i="3"/>
  <c r="CF41" i="3"/>
  <c r="CG40" i="3"/>
  <c r="CF40" i="3"/>
  <c r="CG38" i="3"/>
  <c r="CF38" i="3"/>
  <c r="CG37" i="3"/>
  <c r="CF37" i="3"/>
  <c r="CG36" i="3"/>
  <c r="CF36" i="3"/>
  <c r="CG35" i="3"/>
  <c r="CF35" i="3"/>
  <c r="CG34" i="3"/>
  <c r="CF34" i="3"/>
  <c r="CG33" i="3"/>
  <c r="CF33" i="3"/>
  <c r="CG32" i="3"/>
  <c r="CF32" i="3"/>
  <c r="CG39" i="3"/>
  <c r="CF39" i="3"/>
  <c r="AT44" i="3"/>
  <c r="AS44" i="3"/>
  <c r="AU39" i="3"/>
  <c r="AT31" i="3"/>
  <c r="AS31" i="3"/>
  <c r="AT18" i="3"/>
  <c r="AS18" i="3"/>
  <c r="DE43" i="2" l="1"/>
  <c r="DD43" i="2"/>
  <c r="DE42" i="2"/>
  <c r="DD42" i="2"/>
  <c r="DE41" i="2"/>
  <c r="DD41" i="2"/>
  <c r="DE40" i="2"/>
  <c r="DD40" i="2"/>
  <c r="DE39" i="2"/>
  <c r="DD39" i="2"/>
  <c r="DE37" i="2"/>
  <c r="DD37" i="2"/>
  <c r="DE36" i="2"/>
  <c r="DD36" i="2"/>
  <c r="DE35" i="2"/>
  <c r="DD35" i="2"/>
  <c r="DE34" i="2"/>
  <c r="DD34" i="2"/>
  <c r="DE33" i="2"/>
  <c r="DD33" i="2"/>
  <c r="DE32" i="2"/>
  <c r="DD32" i="2"/>
  <c r="DE38" i="2"/>
  <c r="DD38" i="2"/>
  <c r="BL44" i="2"/>
  <c r="BK44" i="2"/>
  <c r="BM39" i="2"/>
  <c r="BM38" i="2"/>
  <c r="BL31" i="2"/>
  <c r="BK31" i="2"/>
  <c r="BL18" i="2"/>
  <c r="BK18" i="2"/>
  <c r="BM7" i="2"/>
  <c r="N37" i="3" l="1"/>
  <c r="N36" i="3"/>
  <c r="BO44" i="2" l="1"/>
  <c r="BN44" i="2"/>
  <c r="BP39" i="2"/>
  <c r="BP35" i="2"/>
  <c r="BO31" i="2"/>
  <c r="BN31" i="2"/>
  <c r="BO18" i="2"/>
  <c r="BN18" i="2"/>
  <c r="CV44" i="2" l="1"/>
  <c r="CU44" i="2"/>
  <c r="CW43" i="2"/>
  <c r="CW41" i="2"/>
  <c r="CV31" i="2"/>
  <c r="CU31" i="2"/>
  <c r="CW29" i="2"/>
  <c r="CW19" i="2"/>
  <c r="CV18" i="2"/>
  <c r="CU18" i="2"/>
  <c r="CW17" i="2"/>
  <c r="CW16" i="2"/>
  <c r="CW12" i="2"/>
  <c r="CW11" i="2"/>
  <c r="CW6" i="2"/>
  <c r="T33" i="2"/>
  <c r="S44" i="2"/>
  <c r="R44" i="2"/>
  <c r="T39" i="2"/>
  <c r="S31" i="2"/>
  <c r="R31" i="2"/>
  <c r="S18" i="2"/>
  <c r="R18" i="2"/>
  <c r="G44" i="2" l="1"/>
  <c r="F44" i="2"/>
  <c r="H32" i="2"/>
  <c r="G31" i="2"/>
  <c r="F31" i="2"/>
  <c r="G18" i="2"/>
  <c r="F18" i="2"/>
  <c r="P44" i="3" l="1"/>
  <c r="O44" i="3"/>
  <c r="P31" i="3"/>
  <c r="O31" i="3"/>
  <c r="Q30" i="3"/>
  <c r="P18" i="3"/>
  <c r="O18" i="3"/>
  <c r="CD44" i="3"/>
  <c r="CC44" i="3"/>
  <c r="CA44" i="3"/>
  <c r="BZ44" i="3"/>
  <c r="BX44" i="3"/>
  <c r="BW44" i="3"/>
  <c r="BU44" i="3"/>
  <c r="BT44" i="3"/>
  <c r="BL44" i="3"/>
  <c r="BK44" i="3"/>
  <c r="M44" i="3"/>
  <c r="L44" i="3"/>
  <c r="BI44" i="3"/>
  <c r="BH44" i="3"/>
  <c r="BF44" i="3"/>
  <c r="BE44" i="3"/>
  <c r="BC44" i="3"/>
  <c r="BB44" i="3"/>
  <c r="AW44" i="3"/>
  <c r="AV44" i="3"/>
  <c r="AQ44" i="3"/>
  <c r="AP44" i="3"/>
  <c r="AN44" i="3"/>
  <c r="AM44" i="3"/>
  <c r="AK44" i="3"/>
  <c r="AJ44" i="3"/>
  <c r="AB44" i="3"/>
  <c r="AA44" i="3"/>
  <c r="Y44" i="3"/>
  <c r="X44" i="3"/>
  <c r="V44" i="3"/>
  <c r="U44" i="3"/>
  <c r="J44" i="3"/>
  <c r="I44" i="3"/>
  <c r="G44" i="3"/>
  <c r="F44" i="3"/>
  <c r="D44" i="3"/>
  <c r="C44" i="3"/>
  <c r="CE43" i="3"/>
  <c r="CB43" i="3"/>
  <c r="BV43" i="3"/>
  <c r="N43" i="3"/>
  <c r="AR43" i="3"/>
  <c r="AO43" i="3"/>
  <c r="AC43" i="3"/>
  <c r="H43" i="3"/>
  <c r="CE42" i="3"/>
  <c r="CB42" i="3"/>
  <c r="N42" i="3"/>
  <c r="AR42" i="3"/>
  <c r="AC42" i="3"/>
  <c r="H42" i="3"/>
  <c r="CE41" i="3"/>
  <c r="CB41" i="3"/>
  <c r="BV41" i="3"/>
  <c r="N41" i="3"/>
  <c r="AR41" i="3"/>
  <c r="AO41" i="3"/>
  <c r="AI41" i="3"/>
  <c r="AC41" i="3"/>
  <c r="Z41" i="3"/>
  <c r="K41" i="3"/>
  <c r="H41" i="3"/>
  <c r="CE40" i="3"/>
  <c r="CB40" i="3"/>
  <c r="N40" i="3"/>
  <c r="AR40" i="3"/>
  <c r="AO40" i="3"/>
  <c r="AC40" i="3"/>
  <c r="H40" i="3"/>
  <c r="CE39" i="3"/>
  <c r="CB39" i="3"/>
  <c r="N39" i="3"/>
  <c r="AR39" i="3"/>
  <c r="AI39" i="3"/>
  <c r="AC39" i="3"/>
  <c r="Z39" i="3"/>
  <c r="K39" i="3"/>
  <c r="H39" i="3"/>
  <c r="CE38" i="3"/>
  <c r="CB38" i="3"/>
  <c r="N38" i="3"/>
  <c r="AR38" i="3"/>
  <c r="AO38" i="3"/>
  <c r="AC38" i="3"/>
  <c r="Z38" i="3"/>
  <c r="H38" i="3"/>
  <c r="CE37" i="3"/>
  <c r="CB37" i="3"/>
  <c r="BV37" i="3"/>
  <c r="AR37" i="3"/>
  <c r="AO37" i="3"/>
  <c r="AI37" i="3"/>
  <c r="AC37" i="3"/>
  <c r="Z37" i="3"/>
  <c r="H37" i="3"/>
  <c r="CE36" i="3"/>
  <c r="CB36" i="3"/>
  <c r="AR36" i="3"/>
  <c r="AO36" i="3"/>
  <c r="Z36" i="3"/>
  <c r="H36" i="3"/>
  <c r="CE35" i="3"/>
  <c r="CB35" i="3"/>
  <c r="N35" i="3"/>
  <c r="AR35" i="3"/>
  <c r="AO35" i="3"/>
  <c r="AC35" i="3"/>
  <c r="H35" i="3"/>
  <c r="CE34" i="3"/>
  <c r="CB34" i="3"/>
  <c r="N34" i="3"/>
  <c r="AR34" i="3"/>
  <c r="AO34" i="3"/>
  <c r="AI34" i="3"/>
  <c r="AC34" i="3"/>
  <c r="H34" i="3"/>
  <c r="CE33" i="3"/>
  <c r="CB33" i="3"/>
  <c r="N33" i="3"/>
  <c r="AR33" i="3"/>
  <c r="AO33" i="3"/>
  <c r="AC33" i="3"/>
  <c r="Z33" i="3"/>
  <c r="K33" i="3"/>
  <c r="H33" i="3"/>
  <c r="CE32" i="3"/>
  <c r="CB32" i="3"/>
  <c r="N32" i="3"/>
  <c r="AR32" i="3"/>
  <c r="AO32" i="3"/>
  <c r="AC32" i="3"/>
  <c r="Z32" i="3"/>
  <c r="H32" i="3"/>
  <c r="CF44" i="3" l="1"/>
  <c r="CG44" i="3"/>
  <c r="CS44" i="2"/>
  <c r="CR44" i="2"/>
  <c r="CP44" i="2"/>
  <c r="CO44" i="2"/>
  <c r="CG44" i="2"/>
  <c r="CF44" i="2"/>
  <c r="CA44" i="2"/>
  <c r="BZ44" i="2"/>
  <c r="BX44" i="2"/>
  <c r="BW44" i="2"/>
  <c r="BU44" i="2"/>
  <c r="BT44" i="2"/>
  <c r="BR44" i="2"/>
  <c r="BQ44" i="2"/>
  <c r="BI44" i="2"/>
  <c r="BH44" i="2"/>
  <c r="BF44" i="2"/>
  <c r="BE44" i="2"/>
  <c r="AZ44" i="2"/>
  <c r="AY44" i="2"/>
  <c r="AT44" i="2"/>
  <c r="AS44" i="2"/>
  <c r="AQ44" i="2"/>
  <c r="AP44" i="2"/>
  <c r="AN44" i="2"/>
  <c r="AM44" i="2"/>
  <c r="AK44" i="2"/>
  <c r="AJ44" i="2"/>
  <c r="AH44" i="2"/>
  <c r="AG44" i="2"/>
  <c r="AB44" i="2"/>
  <c r="AA44" i="2"/>
  <c r="Y44" i="2"/>
  <c r="X44" i="2"/>
  <c r="V44" i="2"/>
  <c r="U44" i="2"/>
  <c r="M44" i="2"/>
  <c r="L44" i="2"/>
  <c r="J44" i="2"/>
  <c r="I44" i="2"/>
  <c r="D44" i="2"/>
  <c r="C44" i="2"/>
  <c r="BY43" i="2"/>
  <c r="BJ43" i="2"/>
  <c r="BA43" i="2"/>
  <c r="AR43" i="2"/>
  <c r="AI43" i="2"/>
  <c r="BY42" i="2"/>
  <c r="BV42" i="2"/>
  <c r="BJ42" i="2"/>
  <c r="BA42" i="2"/>
  <c r="AR42" i="2"/>
  <c r="AI42" i="2"/>
  <c r="CB41" i="2"/>
  <c r="BY41" i="2"/>
  <c r="BJ41" i="2"/>
  <c r="BA41" i="2"/>
  <c r="AR41" i="2"/>
  <c r="CT39" i="2"/>
  <c r="BY39" i="2"/>
  <c r="BJ39" i="2"/>
  <c r="BA39" i="2"/>
  <c r="AR39" i="2"/>
  <c r="BY38" i="2"/>
  <c r="BV38" i="2"/>
  <c r="BJ38" i="2"/>
  <c r="BA38" i="2"/>
  <c r="AR38" i="2"/>
  <c r="E38" i="2"/>
  <c r="BY37" i="2"/>
  <c r="BV37" i="2"/>
  <c r="BJ37" i="2"/>
  <c r="BA37" i="2"/>
  <c r="AR37" i="2"/>
  <c r="CT36" i="2"/>
  <c r="BY36" i="2"/>
  <c r="BJ36" i="2"/>
  <c r="BA36" i="2"/>
  <c r="AU36" i="2"/>
  <c r="AR36" i="2"/>
  <c r="AI36" i="2"/>
  <c r="W36" i="2"/>
  <c r="BY35" i="2"/>
  <c r="BJ35" i="2"/>
  <c r="BG35" i="2"/>
  <c r="BA35" i="2"/>
  <c r="AR35" i="2"/>
  <c r="BY34" i="2"/>
  <c r="BJ34" i="2"/>
  <c r="BA34" i="2"/>
  <c r="BY33" i="2"/>
  <c r="BJ33" i="2"/>
  <c r="BA33" i="2"/>
  <c r="AR33" i="2"/>
  <c r="BY32" i="2"/>
  <c r="BV32" i="2"/>
  <c r="BJ32" i="2"/>
  <c r="BA32" i="2"/>
  <c r="AR32" i="2"/>
  <c r="AI32" i="2"/>
  <c r="W32" i="2"/>
  <c r="DD44" i="2" l="1"/>
  <c r="DE44" i="2"/>
  <c r="CG30" i="3"/>
  <c r="CF30" i="3"/>
  <c r="CG28" i="3"/>
  <c r="CF28" i="3"/>
  <c r="CG27" i="3"/>
  <c r="CF27" i="3"/>
  <c r="CG26" i="3"/>
  <c r="CF26" i="3"/>
  <c r="CG25" i="3"/>
  <c r="CF25" i="3"/>
  <c r="CG24" i="3"/>
  <c r="CF24" i="3"/>
  <c r="CG23" i="3"/>
  <c r="CF23" i="3"/>
  <c r="CG22" i="3"/>
  <c r="CF22" i="3"/>
  <c r="CG21" i="3"/>
  <c r="CF21" i="3"/>
  <c r="CG20" i="3"/>
  <c r="CF20" i="3"/>
  <c r="CG19" i="3"/>
  <c r="CF19" i="3"/>
  <c r="CG29" i="3"/>
  <c r="CF29" i="3"/>
  <c r="W29" i="3"/>
  <c r="V31" i="3"/>
  <c r="U31" i="3"/>
  <c r="V18" i="3"/>
  <c r="U18" i="3"/>
  <c r="DE30" i="2" l="1"/>
  <c r="DD30" i="2"/>
  <c r="DE29" i="2"/>
  <c r="DD29" i="2"/>
  <c r="DE27" i="2"/>
  <c r="DD27" i="2"/>
  <c r="DE26" i="2"/>
  <c r="DD26" i="2"/>
  <c r="DE25" i="2"/>
  <c r="DD25" i="2"/>
  <c r="DE24" i="2"/>
  <c r="DD24" i="2"/>
  <c r="DE23" i="2"/>
  <c r="DD23" i="2"/>
  <c r="DE22" i="2"/>
  <c r="DD22" i="2"/>
  <c r="DE21" i="2"/>
  <c r="DD21" i="2"/>
  <c r="DE20" i="2"/>
  <c r="DD20" i="2"/>
  <c r="DE19" i="2"/>
  <c r="DD19" i="2"/>
  <c r="DE28" i="2"/>
  <c r="DD28" i="2"/>
  <c r="CH28" i="2"/>
  <c r="CG31" i="2"/>
  <c r="CF31" i="2"/>
  <c r="CG18" i="2"/>
  <c r="CF18" i="2"/>
  <c r="K27" i="3" l="1"/>
  <c r="J31" i="3"/>
  <c r="I31" i="3"/>
  <c r="J18" i="3"/>
  <c r="I18" i="3"/>
  <c r="AB31" i="2" l="1"/>
  <c r="AA31" i="2"/>
  <c r="AC26" i="2"/>
  <c r="AC24" i="2"/>
  <c r="AB18" i="2"/>
  <c r="AA18" i="2"/>
  <c r="CP31" i="2" l="1"/>
  <c r="CO31" i="2"/>
  <c r="CQ21" i="2"/>
  <c r="CP18" i="2"/>
  <c r="CO18" i="2"/>
  <c r="AK31" i="2"/>
  <c r="AJ31" i="2"/>
  <c r="AL21" i="2"/>
  <c r="AK18" i="2"/>
  <c r="AJ18" i="2"/>
  <c r="BF31" i="3" l="1"/>
  <c r="BE31" i="3"/>
  <c r="BG20" i="3"/>
  <c r="BF18" i="3"/>
  <c r="BE18" i="3"/>
  <c r="BG13" i="3"/>
  <c r="CT19" i="2" l="1"/>
  <c r="BA19" i="2"/>
  <c r="CT29" i="2" l="1"/>
  <c r="CT25" i="2"/>
  <c r="CT23" i="2"/>
  <c r="CT22" i="2"/>
  <c r="CT20" i="2"/>
  <c r="BV30" i="2"/>
  <c r="BV26" i="2"/>
  <c r="BV23" i="2"/>
  <c r="BV22" i="2"/>
  <c r="BV20" i="2"/>
  <c r="BV19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I25" i="2"/>
  <c r="AI24" i="2"/>
  <c r="AI23" i="2"/>
  <c r="AI22" i="2"/>
  <c r="W22" i="2"/>
  <c r="W19" i="2"/>
  <c r="E30" i="2"/>
  <c r="E22" i="2"/>
  <c r="BV27" i="3"/>
  <c r="BV26" i="3"/>
  <c r="BV21" i="3"/>
  <c r="N30" i="3"/>
  <c r="N29" i="3"/>
  <c r="N28" i="3"/>
  <c r="N27" i="3"/>
  <c r="N26" i="3"/>
  <c r="N25" i="3"/>
  <c r="N23" i="3"/>
  <c r="N22" i="3"/>
  <c r="N21" i="3"/>
  <c r="N20" i="3"/>
  <c r="N19" i="3"/>
  <c r="AO30" i="3"/>
  <c r="AO27" i="3"/>
  <c r="AO23" i="3"/>
  <c r="AO22" i="3"/>
  <c r="AI29" i="3"/>
  <c r="AI28" i="3"/>
  <c r="AI25" i="3"/>
  <c r="AI22" i="3"/>
  <c r="AI21" i="3"/>
  <c r="AI20" i="3"/>
  <c r="AC29" i="3"/>
  <c r="AC28" i="3"/>
  <c r="AC27" i="3"/>
  <c r="AC26" i="3"/>
  <c r="AC25" i="3"/>
  <c r="AC24" i="3"/>
  <c r="AC23" i="3"/>
  <c r="AC22" i="3"/>
  <c r="AC21" i="3"/>
  <c r="AC20" i="3"/>
  <c r="AC19" i="3"/>
  <c r="Z30" i="3"/>
  <c r="Z27" i="3"/>
  <c r="Z26" i="3"/>
  <c r="Z25" i="3"/>
  <c r="Z24" i="3"/>
  <c r="Z23" i="3"/>
  <c r="Z22" i="3"/>
  <c r="Z20" i="3"/>
  <c r="H30" i="3"/>
  <c r="H29" i="3"/>
  <c r="H28" i="3"/>
  <c r="H27" i="3"/>
  <c r="H26" i="3"/>
  <c r="H25" i="3"/>
  <c r="H24" i="3"/>
  <c r="H23" i="3"/>
  <c r="H22" i="3"/>
  <c r="H21" i="3"/>
  <c r="H20" i="3"/>
  <c r="H19" i="3"/>
  <c r="CS31" i="2" l="1"/>
  <c r="CR31" i="2"/>
  <c r="CA31" i="2"/>
  <c r="BZ31" i="2"/>
  <c r="BX31" i="2"/>
  <c r="BW31" i="2"/>
  <c r="BU31" i="2"/>
  <c r="BT31" i="2"/>
  <c r="BR31" i="2"/>
  <c r="BQ31" i="2"/>
  <c r="BI31" i="2"/>
  <c r="BH31" i="2"/>
  <c r="BF31" i="2"/>
  <c r="BE31" i="2"/>
  <c r="AZ31" i="2"/>
  <c r="AY31" i="2"/>
  <c r="AT31" i="2"/>
  <c r="AS31" i="2"/>
  <c r="AQ31" i="2"/>
  <c r="AP31" i="2"/>
  <c r="AN31" i="2"/>
  <c r="AM31" i="2"/>
  <c r="AH31" i="2"/>
  <c r="AG31" i="2"/>
  <c r="Y31" i="2"/>
  <c r="X31" i="2"/>
  <c r="V31" i="2"/>
  <c r="U31" i="2"/>
  <c r="M31" i="2"/>
  <c r="L31" i="2"/>
  <c r="J31" i="2"/>
  <c r="I31" i="2"/>
  <c r="D31" i="2"/>
  <c r="C31" i="2"/>
  <c r="BY30" i="2"/>
  <c r="BJ30" i="2"/>
  <c r="BA30" i="2"/>
  <c r="BY29" i="2"/>
  <c r="BJ29" i="2"/>
  <c r="BA29" i="2"/>
  <c r="BY28" i="2"/>
  <c r="BJ28" i="2"/>
  <c r="BA28" i="2"/>
  <c r="BY27" i="2"/>
  <c r="BJ27" i="2"/>
  <c r="BA27" i="2"/>
  <c r="BY26" i="2"/>
  <c r="BJ26" i="2"/>
  <c r="BA26" i="2"/>
  <c r="BY25" i="2"/>
  <c r="BJ25" i="2"/>
  <c r="BA25" i="2"/>
  <c r="BY24" i="2"/>
  <c r="BJ24" i="2"/>
  <c r="BA24" i="2"/>
  <c r="BY23" i="2"/>
  <c r="BJ23" i="2"/>
  <c r="BA23" i="2"/>
  <c r="BY22" i="2"/>
  <c r="BJ22" i="2"/>
  <c r="BA22" i="2"/>
  <c r="BY21" i="2"/>
  <c r="BJ21" i="2"/>
  <c r="BA21" i="2"/>
  <c r="BY20" i="2"/>
  <c r="BJ20" i="2"/>
  <c r="BA20" i="2"/>
  <c r="BY19" i="2"/>
  <c r="BJ19" i="2"/>
  <c r="CD31" i="3"/>
  <c r="CC31" i="3"/>
  <c r="CA31" i="3"/>
  <c r="BZ31" i="3"/>
  <c r="BX31" i="3"/>
  <c r="BW31" i="3"/>
  <c r="BU31" i="3"/>
  <c r="BT31" i="3"/>
  <c r="BL31" i="3"/>
  <c r="BK31" i="3"/>
  <c r="M31" i="3"/>
  <c r="L31" i="3"/>
  <c r="BI31" i="3"/>
  <c r="BH31" i="3"/>
  <c r="BC31" i="3"/>
  <c r="BB31" i="3"/>
  <c r="AW31" i="3"/>
  <c r="AV31" i="3"/>
  <c r="AQ31" i="3"/>
  <c r="AP31" i="3"/>
  <c r="AN31" i="3"/>
  <c r="AM31" i="3"/>
  <c r="AK31" i="3"/>
  <c r="AJ31" i="3"/>
  <c r="AH31" i="3"/>
  <c r="AG31" i="3"/>
  <c r="AB31" i="3"/>
  <c r="AA31" i="3"/>
  <c r="Y31" i="3"/>
  <c r="X31" i="3"/>
  <c r="G31" i="3"/>
  <c r="F31" i="3"/>
  <c r="D31" i="3"/>
  <c r="C31" i="3"/>
  <c r="CE30" i="3"/>
  <c r="CB30" i="3"/>
  <c r="AR30" i="3"/>
  <c r="CE29" i="3"/>
  <c r="CB29" i="3"/>
  <c r="AR29" i="3"/>
  <c r="CE28" i="3"/>
  <c r="CB28" i="3"/>
  <c r="AR28" i="3"/>
  <c r="CE27" i="3"/>
  <c r="CB27" i="3"/>
  <c r="AR27" i="3"/>
  <c r="CE26" i="3"/>
  <c r="CB26" i="3"/>
  <c r="AR26" i="3"/>
  <c r="CE25" i="3"/>
  <c r="CB25" i="3"/>
  <c r="AR25" i="3"/>
  <c r="CE24" i="3"/>
  <c r="CB24" i="3"/>
  <c r="AR24" i="3"/>
  <c r="CE23" i="3"/>
  <c r="CB23" i="3"/>
  <c r="AR23" i="3"/>
  <c r="CE22" i="3"/>
  <c r="CB22" i="3"/>
  <c r="AR22" i="3"/>
  <c r="CE21" i="3"/>
  <c r="CB21" i="3"/>
  <c r="AR21" i="3"/>
  <c r="CE20" i="3"/>
  <c r="AR20" i="3"/>
  <c r="CE19" i="3"/>
  <c r="CB19" i="3"/>
  <c r="AR19" i="3"/>
  <c r="CF31" i="3" l="1"/>
  <c r="CG31" i="3"/>
  <c r="DD31" i="2"/>
  <c r="DE31" i="2"/>
  <c r="CF7" i="3"/>
  <c r="CG7" i="3"/>
  <c r="CF8" i="3"/>
  <c r="CG8" i="3"/>
  <c r="CF9" i="3"/>
  <c r="CG9" i="3"/>
  <c r="CF10" i="3"/>
  <c r="CG10" i="3"/>
  <c r="CF11" i="3"/>
  <c r="CG11" i="3"/>
  <c r="CF12" i="3"/>
  <c r="CG12" i="3"/>
  <c r="CF13" i="3"/>
  <c r="CG13" i="3"/>
  <c r="CF14" i="3"/>
  <c r="CG14" i="3"/>
  <c r="CF15" i="3"/>
  <c r="CG15" i="3"/>
  <c r="CF16" i="3"/>
  <c r="CG16" i="3"/>
  <c r="CF17" i="3"/>
  <c r="CG17" i="3"/>
  <c r="CG6" i="3"/>
  <c r="CF6" i="3"/>
  <c r="CB17" i="3"/>
  <c r="AK18" i="3"/>
  <c r="AJ18" i="3"/>
  <c r="AL17" i="3"/>
  <c r="CT17" i="2" l="1"/>
  <c r="DD7" i="2" l="1"/>
  <c r="DE7" i="2"/>
  <c r="DD8" i="2"/>
  <c r="DE8" i="2"/>
  <c r="DD9" i="2"/>
  <c r="DE9" i="2"/>
  <c r="DD10" i="2"/>
  <c r="DE10" i="2"/>
  <c r="DD11" i="2"/>
  <c r="DE11" i="2"/>
  <c r="DD12" i="2"/>
  <c r="DE12" i="2"/>
  <c r="DD13" i="2"/>
  <c r="DE13" i="2"/>
  <c r="DD14" i="2"/>
  <c r="DE14" i="2"/>
  <c r="DD15" i="2"/>
  <c r="DE15" i="2"/>
  <c r="DD16" i="2"/>
  <c r="DE16" i="2"/>
  <c r="DD17" i="2"/>
  <c r="DE17" i="2"/>
  <c r="DE6" i="2"/>
  <c r="DD6" i="2"/>
  <c r="D18" i="2"/>
  <c r="C18" i="2"/>
  <c r="E16" i="2"/>
  <c r="BM15" i="3" l="1"/>
  <c r="BL18" i="3"/>
  <c r="BK18" i="3"/>
  <c r="CT15" i="2" l="1"/>
  <c r="CS18" i="2"/>
  <c r="CR18" i="2"/>
  <c r="J18" i="2"/>
  <c r="I18" i="2"/>
  <c r="K15" i="2"/>
  <c r="AW18" i="3" l="1"/>
  <c r="AV18" i="3"/>
  <c r="AX14" i="3"/>
  <c r="AO14" i="3"/>
  <c r="BY13" i="2" l="1"/>
  <c r="BJ13" i="2"/>
  <c r="BA13" i="2"/>
  <c r="AU13" i="2"/>
  <c r="AR13" i="2"/>
  <c r="AI13" i="2"/>
  <c r="CE13" i="3" l="1"/>
  <c r="CB13" i="3"/>
  <c r="BV13" i="3"/>
  <c r="BU18" i="3"/>
  <c r="BT18" i="3"/>
  <c r="BV16" i="3"/>
  <c r="BV15" i="3"/>
  <c r="BV14" i="3"/>
  <c r="N13" i="3"/>
  <c r="BD13" i="3"/>
  <c r="BC18" i="3"/>
  <c r="BB18" i="3"/>
  <c r="AR13" i="3"/>
  <c r="AO13" i="3"/>
  <c r="AI13" i="3"/>
  <c r="H13" i="3"/>
  <c r="CE12" i="3" l="1"/>
  <c r="CE11" i="3"/>
  <c r="CE10" i="3"/>
  <c r="CE9" i="3"/>
  <c r="CE8" i="3"/>
  <c r="CE7" i="3"/>
  <c r="CE6" i="3"/>
  <c r="CB12" i="3"/>
  <c r="CB11" i="3"/>
  <c r="CB10" i="3"/>
  <c r="CB9" i="3"/>
  <c r="CB8" i="3"/>
  <c r="CB7" i="3"/>
  <c r="CB6" i="3"/>
  <c r="BY11" i="3"/>
  <c r="N12" i="3"/>
  <c r="N9" i="3"/>
  <c r="BJ11" i="3"/>
  <c r="AR12" i="3"/>
  <c r="AR11" i="3"/>
  <c r="AR10" i="3"/>
  <c r="AR9" i="3"/>
  <c r="AR8" i="3"/>
  <c r="AR7" i="3"/>
  <c r="AR6" i="3"/>
  <c r="AO12" i="3"/>
  <c r="AO9" i="3"/>
  <c r="AO8" i="3"/>
  <c r="AO7" i="3"/>
  <c r="AI12" i="3"/>
  <c r="AI8" i="3"/>
  <c r="AI7" i="3"/>
  <c r="AC8" i="3"/>
  <c r="Z12" i="3"/>
  <c r="H12" i="3"/>
  <c r="H11" i="3"/>
  <c r="H10" i="3"/>
  <c r="H9" i="3"/>
  <c r="H8" i="3"/>
  <c r="H7" i="3"/>
  <c r="H6" i="3"/>
  <c r="E6" i="3"/>
  <c r="M18" i="3"/>
  <c r="L18" i="3"/>
  <c r="N17" i="3"/>
  <c r="N16" i="3"/>
  <c r="N14" i="3"/>
  <c r="BI18" i="3"/>
  <c r="BH18" i="3"/>
  <c r="AQ18" i="3"/>
  <c r="AP18" i="3"/>
  <c r="AN18" i="3"/>
  <c r="AM18" i="3"/>
  <c r="AR17" i="3"/>
  <c r="AR16" i="3"/>
  <c r="AO16" i="3"/>
  <c r="AR15" i="3"/>
  <c r="AR14" i="3"/>
  <c r="AH18" i="3"/>
  <c r="AG18" i="3"/>
  <c r="AB18" i="3"/>
  <c r="AA18" i="3"/>
  <c r="Y18" i="3"/>
  <c r="X18" i="3"/>
  <c r="AI17" i="3"/>
  <c r="AC17" i="3"/>
  <c r="AI16" i="3"/>
  <c r="Z16" i="3"/>
  <c r="AI14" i="3"/>
  <c r="CB11" i="2" l="1"/>
  <c r="BY12" i="2"/>
  <c r="BY11" i="2"/>
  <c r="BY10" i="2"/>
  <c r="BY9" i="2"/>
  <c r="BY8" i="2"/>
  <c r="BY7" i="2"/>
  <c r="BY6" i="2"/>
  <c r="BV9" i="2"/>
  <c r="BV6" i="2"/>
  <c r="BS7" i="2"/>
  <c r="BJ12" i="2"/>
  <c r="BJ11" i="2"/>
  <c r="BJ10" i="2"/>
  <c r="BJ9" i="2"/>
  <c r="BJ8" i="2"/>
  <c r="BJ7" i="2"/>
  <c r="BJ6" i="2"/>
  <c r="BG9" i="2"/>
  <c r="BA12" i="2"/>
  <c r="BA11" i="2"/>
  <c r="BA10" i="2"/>
  <c r="BA9" i="2"/>
  <c r="BA8" i="2"/>
  <c r="BA7" i="2"/>
  <c r="BA6" i="2"/>
  <c r="AU11" i="2"/>
  <c r="AR12" i="2"/>
  <c r="AR11" i="2"/>
  <c r="AR10" i="2"/>
  <c r="AR9" i="2"/>
  <c r="AR8" i="2"/>
  <c r="AR7" i="2"/>
  <c r="AI9" i="2"/>
  <c r="AI7" i="2"/>
  <c r="Z7" i="2"/>
  <c r="W12" i="2"/>
  <c r="W7" i="2"/>
  <c r="N9" i="2"/>
  <c r="BR18" i="2"/>
  <c r="BQ18" i="2"/>
  <c r="BI18" i="2"/>
  <c r="BH18" i="2"/>
  <c r="BJ17" i="2"/>
  <c r="BJ16" i="2"/>
  <c r="BJ15" i="2"/>
  <c r="BJ14" i="2"/>
  <c r="BF18" i="2"/>
  <c r="BE18" i="2"/>
  <c r="AZ18" i="2"/>
  <c r="AY18" i="2"/>
  <c r="BA17" i="2"/>
  <c r="BA16" i="2"/>
  <c r="BA15" i="2"/>
  <c r="BA14" i="2"/>
  <c r="AT18" i="2"/>
  <c r="AS18" i="2"/>
  <c r="AQ18" i="2"/>
  <c r="AP18" i="2"/>
  <c r="AR16" i="2"/>
  <c r="AR14" i="2"/>
  <c r="AN18" i="2"/>
  <c r="AM18" i="2"/>
  <c r="AH18" i="2"/>
  <c r="AG18" i="2"/>
  <c r="AI17" i="2"/>
  <c r="AI16" i="2"/>
  <c r="AI14" i="2"/>
  <c r="Y18" i="2"/>
  <c r="X18" i="2"/>
  <c r="CE17" i="3" l="1"/>
  <c r="CE16" i="3"/>
  <c r="CE15" i="3"/>
  <c r="CE14" i="3"/>
  <c r="CB16" i="3"/>
  <c r="CB15" i="3"/>
  <c r="CB14" i="3"/>
  <c r="BY14" i="3"/>
  <c r="H17" i="3"/>
  <c r="H16" i="3"/>
  <c r="H14" i="3"/>
  <c r="CD18" i="3"/>
  <c r="CC18" i="3"/>
  <c r="CA18" i="3"/>
  <c r="BZ18" i="3"/>
  <c r="BX18" i="3"/>
  <c r="BW18" i="3"/>
  <c r="G18" i="3"/>
  <c r="F18" i="3"/>
  <c r="D18" i="3"/>
  <c r="C18" i="3"/>
  <c r="BY17" i="2"/>
  <c r="BY16" i="2"/>
  <c r="BY15" i="2"/>
  <c r="BY14" i="2"/>
  <c r="CA18" i="2"/>
  <c r="BZ18" i="2"/>
  <c r="BX18" i="2"/>
  <c r="BW18" i="2"/>
  <c r="BU18" i="2"/>
  <c r="BT18" i="2"/>
  <c r="V18" i="2"/>
  <c r="U18" i="2"/>
  <c r="M18" i="2"/>
  <c r="L18" i="2"/>
  <c r="CG18" i="3" l="1"/>
  <c r="CF18" i="3"/>
  <c r="DE18" i="2"/>
  <c r="DD18" i="2"/>
</calcChain>
</file>

<file path=xl/sharedStrings.xml><?xml version="1.0" encoding="utf-8"?>
<sst xmlns="http://schemas.openxmlformats.org/spreadsheetml/2006/main" count="450" uniqueCount="77">
  <si>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</si>
  <si>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</si>
  <si>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</si>
  <si>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</si>
  <si>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</si>
  <si>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</si>
  <si>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</si>
  <si>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</si>
  <si>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</si>
  <si>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</si>
  <si>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</si>
  <si>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</si>
  <si>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</si>
  <si>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</si>
  <si>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</si>
  <si>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</si>
  <si>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</si>
  <si>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</si>
  <si>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</si>
  <si>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</si>
  <si>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</si>
  <si>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</si>
  <si>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</si>
  <si>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</si>
  <si>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</si>
  <si>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</si>
  <si>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Exports</t>
  </si>
  <si>
    <t>Botswana</t>
  </si>
  <si>
    <t>Tariff line 1511.90.90 Palm Oil  - Other - Other</t>
  </si>
  <si>
    <t>Denmark</t>
  </si>
  <si>
    <t>France</t>
  </si>
  <si>
    <t>Germany</t>
  </si>
  <si>
    <t>Ghana</t>
  </si>
  <si>
    <t>Iceland</t>
  </si>
  <si>
    <t>Indonesia</t>
  </si>
  <si>
    <t>Kenya</t>
  </si>
  <si>
    <t>Malaysia</t>
  </si>
  <si>
    <t>Namibia</t>
  </si>
  <si>
    <t>Netherlands</t>
  </si>
  <si>
    <t>Nigeria</t>
  </si>
  <si>
    <t>Portugal</t>
  </si>
  <si>
    <t>United States</t>
  </si>
  <si>
    <t xml:space="preserve">FOB value 
R '000 </t>
  </si>
  <si>
    <t>Lesotho</t>
  </si>
  <si>
    <t>Malawi</t>
  </si>
  <si>
    <t>Mozambique</t>
  </si>
  <si>
    <t>Somalia</t>
  </si>
  <si>
    <t>Yemen</t>
  </si>
  <si>
    <t>Zambia</t>
  </si>
  <si>
    <t>Zimbabwe</t>
  </si>
  <si>
    <t>Old: Tariff line 1511.90 Palm Oil  - Other</t>
  </si>
  <si>
    <t>Saint Helena</t>
  </si>
  <si>
    <t>Unknown</t>
  </si>
  <si>
    <t>Cameroon</t>
  </si>
  <si>
    <t>United Kingdom</t>
  </si>
  <si>
    <t>Tanzania</t>
  </si>
  <si>
    <t>Argentina</t>
  </si>
  <si>
    <t>Sierra Leone</t>
  </si>
  <si>
    <t>Gabon</t>
  </si>
  <si>
    <t>United Arab Emirates</t>
  </si>
  <si>
    <t>Egypt</t>
  </si>
  <si>
    <t>Month</t>
  </si>
  <si>
    <t>Monthly</t>
  </si>
  <si>
    <t>Congo, Dem Rep</t>
  </si>
  <si>
    <t>South Africa</t>
  </si>
  <si>
    <t>Benin</t>
  </si>
  <si>
    <t>Congo</t>
  </si>
  <si>
    <t>Mauritius</t>
  </si>
  <si>
    <t>India</t>
  </si>
  <si>
    <t>Eswatini</t>
  </si>
  <si>
    <t>Sweden</t>
  </si>
  <si>
    <t>Singapore</t>
  </si>
  <si>
    <t>Italy</t>
  </si>
  <si>
    <t>Colombia</t>
  </si>
  <si>
    <t>Madagascar</t>
  </si>
  <si>
    <t>Switzerland</t>
  </si>
  <si>
    <t>Rwanda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</si>
</sst>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/>
    <xf numFmtId="164" fontId="7" fillId="2" borderId="7" xfId="0" applyNumberFormat="1" applyFont="1" applyFill="1" applyBorder="1"/>
    <xf numFmtId="4" fontId="7" fillId="2" borderId="4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3" fillId="3" borderId="0" xfId="0" applyNumberFormat="1" applyFont="1" applyFill="1" applyAlignment="1">
      <alignment wrapText="1"/>
    </xf>
    <xf numFmtId="49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64" fontId="8" fillId="3" borderId="0" xfId="0" applyNumberFormat="1" applyFont="1" applyFill="1"/>
    <xf numFmtId="4" fontId="8" fillId="3" borderId="0" xfId="0" applyNumberFormat="1" applyFont="1" applyFill="1"/>
    <xf numFmtId="164" fontId="0" fillId="0" borderId="12" xfId="0" applyNumberFormat="1" applyBorder="1"/>
    <xf numFmtId="4" fontId="9" fillId="2" borderId="11" xfId="0" applyNumberFormat="1" applyFont="1" applyFill="1" applyBorder="1"/>
    <xf numFmtId="164" fontId="9" fillId="2" borderId="6" xfId="0" applyNumberFormat="1" applyFont="1" applyFill="1" applyBorder="1"/>
    <xf numFmtId="4" fontId="9" fillId="2" borderId="4" xfId="0" applyNumberFormat="1" applyFont="1" applyFill="1" applyBorder="1"/>
    <xf numFmtId="164" fontId="7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2" borderId="6" xfId="0" applyFont="1" applyFill="1" applyBorder="1"/>
    <xf numFmtId="0" fontId="7" fillId="2" borderId="4" xfId="0" applyFont="1" applyFill="1" applyBorder="1" applyAlignment="1">
      <alignment horizontal="left"/>
    </xf>
    <xf numFmtId="16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/>
    <xf numFmtId="0" fontId="9" fillId="2" borderId="6" xfId="0" applyFont="1" applyFill="1" applyBorder="1"/>
    <xf numFmtId="0" fontId="9" fillId="2" borderId="4" xfId="0" applyFont="1" applyFill="1" applyBorder="1" applyAlignment="1">
      <alignment horizontal="left"/>
    </xf>
    <xf numFmtId="4" fontId="11" fillId="0" borderId="2" xfId="0" applyNumberFormat="1" applyFont="1" applyBorder="1"/>
    <xf numFmtId="4" fontId="7" fillId="2" borderId="1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7" fillId="2" borderId="4" xfId="0" applyFont="1" applyFill="1" applyBorder="1"/>
    <xf numFmtId="164" fontId="0" fillId="0" borderId="13" xfId="0" applyNumberFormat="1" applyBorder="1"/>
    <xf numFmtId="4" fontId="0" fillId="0" borderId="14" xfId="0" applyNumberFormat="1" applyBorder="1"/>
    <xf numFmtId="4" fontId="0" fillId="0" borderId="3" xfId="0" applyNumberFormat="1" applyBorder="1"/>
    <xf numFmtId="0" fontId="12" fillId="2" borderId="6" xfId="0" applyFont="1" applyFill="1" applyBorder="1"/>
    <xf numFmtId="0" fontId="12" fillId="2" borderId="4" xfId="0" applyFont="1" applyFill="1" applyBorder="1"/>
    <xf numFmtId="164" fontId="12" fillId="2" borderId="7" xfId="0" applyNumberFormat="1" applyFont="1" applyFill="1" applyBorder="1"/>
    <xf numFmtId="4" fontId="12" fillId="2" borderId="11" xfId="0" applyNumberFormat="1" applyFont="1" applyFill="1" applyBorder="1"/>
    <xf numFmtId="4" fontId="12" fillId="2" borderId="4" xfId="0" applyNumberFormat="1" applyFont="1" applyFill="1" applyBorder="1"/>
    <xf numFmtId="4" fontId="13" fillId="0" borderId="2" xfId="0" applyNumberFormat="1" applyFont="1" applyBorder="1"/>
    <xf numFmtId="4" fontId="0" fillId="0" borderId="21" xfId="0" applyNumberFormat="1" applyBorder="1"/>
    <xf numFmtId="164" fontId="14" fillId="0" borderId="22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9" fontId="16" fillId="3" borderId="0" xfId="0" applyNumberFormat="1" applyFont="1" applyFill="1" applyAlignment="1">
      <alignment wrapText="1"/>
    </xf>
    <xf numFmtId="49" fontId="16" fillId="3" borderId="0" xfId="0" applyNumberFormat="1" applyFont="1" applyFill="1" applyAlignment="1">
      <alignment horizontal="left" wrapText="1"/>
    </xf>
    <xf numFmtId="4" fontId="16" fillId="3" borderId="0" xfId="0" applyNumberFormat="1" applyFont="1" applyFill="1" applyAlignment="1">
      <alignment horizontal="left" wrapText="1"/>
    </xf>
    <xf numFmtId="164" fontId="16" fillId="3" borderId="0" xfId="0" applyNumberFormat="1" applyFont="1" applyFill="1" applyAlignment="1">
      <alignment wrapText="1"/>
    </xf>
    <xf numFmtId="4" fontId="16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4" fontId="19" fillId="3" borderId="0" xfId="0" applyNumberFormat="1" applyFont="1" applyFill="1" applyAlignment="1">
      <alignment horizontal="left" wrapText="1"/>
    </xf>
    <xf numFmtId="164" fontId="17" fillId="3" borderId="0" xfId="0" applyNumberFormat="1" applyFont="1" applyFill="1" applyAlignment="1">
      <alignment wrapText="1"/>
    </xf>
    <xf numFmtId="4" fontId="17" fillId="3" borderId="0" xfId="0" applyNumberFormat="1" applyFont="1" applyFill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horizontal="left" wrapText="1"/>
    </xf>
    <xf numFmtId="4" fontId="19" fillId="3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855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ColWidth="13.5546875" defaultRowHeight="14.4" x14ac:dyDescent="0.3"/>
  <cols>
    <col min="1" max="1" width="10.6640625" customWidth="1"/>
    <col min="2" max="2" width="13.5546875" style="1" customWidth="1"/>
    <col min="3" max="3" width="10.88671875" style="7" bestFit="1" customWidth="1"/>
    <col min="4" max="4" width="10.6640625" style="3" customWidth="1"/>
    <col min="5" max="5" width="9.44140625" style="3" bestFit="1" customWidth="1"/>
    <col min="6" max="6" width="9.88671875" style="7" customWidth="1"/>
    <col min="7" max="7" width="10.88671875" style="3" customWidth="1"/>
    <col min="8" max="8" width="10.6640625" style="3" customWidth="1"/>
    <col min="9" max="9" width="9.88671875" style="7" customWidth="1"/>
    <col min="10" max="10" width="10.88671875" style="3" customWidth="1"/>
    <col min="11" max="11" width="10.6640625" style="3" customWidth="1"/>
    <col min="12" max="12" width="10.88671875" style="7" bestFit="1" customWidth="1"/>
    <col min="13" max="13" width="10.6640625" style="3" customWidth="1"/>
    <col min="14" max="14" width="9.44140625" style="3" bestFit="1" customWidth="1"/>
    <col min="15" max="15" width="10.88671875" style="7" bestFit="1" customWidth="1"/>
    <col min="16" max="16" width="10.6640625" style="3" customWidth="1"/>
    <col min="17" max="17" width="9.44140625" style="3" bestFit="1" customWidth="1"/>
    <col min="18" max="18" width="10.88671875" style="7" bestFit="1" customWidth="1"/>
    <col min="19" max="19" width="10.6640625" style="3" customWidth="1"/>
    <col min="20" max="20" width="9.44140625" style="3" bestFit="1" customWidth="1"/>
    <col min="21" max="21" width="9.88671875" style="7" customWidth="1"/>
    <col min="22" max="22" width="10.88671875" style="3" customWidth="1"/>
    <col min="23" max="23" width="9.88671875" style="3" bestFit="1" customWidth="1"/>
    <col min="24" max="24" width="10.33203125" style="7" customWidth="1"/>
    <col min="25" max="25" width="10.88671875" style="3" customWidth="1"/>
    <col min="26" max="26" width="9.88671875" style="3" bestFit="1" customWidth="1"/>
    <col min="27" max="27" width="9.88671875" style="7" customWidth="1"/>
    <col min="28" max="28" width="10.88671875" style="3" customWidth="1"/>
    <col min="29" max="29" width="9.88671875" style="3" bestFit="1" customWidth="1"/>
    <col min="30" max="30" width="9.88671875" style="7" customWidth="1"/>
    <col min="31" max="31" width="10.88671875" style="3" customWidth="1"/>
    <col min="32" max="32" width="9.88671875" style="3" bestFit="1" customWidth="1"/>
    <col min="33" max="33" width="9.88671875" style="7" customWidth="1"/>
    <col min="34" max="34" width="10.88671875" style="3" customWidth="1"/>
    <col min="35" max="35" width="9.88671875" style="3" bestFit="1" customWidth="1"/>
    <col min="36" max="36" width="8.44140625" style="7" customWidth="1"/>
    <col min="37" max="37" width="10.88671875" style="3" customWidth="1"/>
    <col min="38" max="38" width="10.6640625" style="3" customWidth="1"/>
    <col min="39" max="39" width="8.44140625" style="7" customWidth="1"/>
    <col min="40" max="40" width="10.88671875" style="3" customWidth="1"/>
    <col min="41" max="41" width="9.88671875" style="3" bestFit="1" customWidth="1"/>
    <col min="42" max="42" width="9.33203125" style="7" customWidth="1"/>
    <col min="43" max="43" width="10.88671875" style="3" customWidth="1"/>
    <col min="44" max="44" width="9.88671875" style="3" bestFit="1" customWidth="1"/>
    <col min="45" max="45" width="10" style="7" customWidth="1"/>
    <col min="46" max="46" width="10.88671875" style="3" customWidth="1"/>
    <col min="47" max="47" width="9.88671875" style="3" bestFit="1" customWidth="1"/>
    <col min="48" max="48" width="12" style="7" bestFit="1" customWidth="1"/>
    <col min="49" max="49" width="12.109375" style="3" bestFit="1" customWidth="1"/>
    <col min="50" max="50" width="9.88671875" style="3" bestFit="1" customWidth="1"/>
    <col min="51" max="51" width="12" style="7" bestFit="1" customWidth="1"/>
    <col min="52" max="52" width="12.109375" style="3" bestFit="1" customWidth="1"/>
    <col min="53" max="53" width="9.88671875" style="3" bestFit="1" customWidth="1"/>
    <col min="54" max="54" width="9.88671875" style="7" customWidth="1"/>
    <col min="55" max="55" width="10.88671875" style="3" customWidth="1"/>
    <col min="56" max="56" width="9.88671875" style="3" bestFit="1" customWidth="1"/>
    <col min="57" max="57" width="9.88671875" style="7" customWidth="1"/>
    <col min="58" max="58" width="10.88671875" style="3" customWidth="1"/>
    <col min="59" max="59" width="9.88671875" style="3" bestFit="1" customWidth="1"/>
    <col min="60" max="60" width="12" style="7" bestFit="1" customWidth="1"/>
    <col min="61" max="61" width="12.109375" style="3" customWidth="1"/>
    <col min="62" max="62" width="9.88671875" style="3" bestFit="1" customWidth="1"/>
    <col min="63" max="63" width="9.88671875" style="7" customWidth="1"/>
    <col min="64" max="64" width="10.88671875" style="3" customWidth="1"/>
    <col min="65" max="65" width="9.88671875" style="3" bestFit="1" customWidth="1"/>
    <col min="66" max="66" width="9.88671875" style="7" customWidth="1"/>
    <col min="67" max="67" width="10.88671875" style="3" customWidth="1"/>
    <col min="68" max="68" width="9.88671875" style="3" bestFit="1" customWidth="1"/>
    <col min="69" max="69" width="9.88671875" style="7" customWidth="1"/>
    <col min="70" max="70" width="10.88671875" style="3" customWidth="1"/>
    <col min="71" max="71" width="9.88671875" style="3" bestFit="1" customWidth="1"/>
    <col min="72" max="72" width="9.44140625" style="7" customWidth="1"/>
    <col min="73" max="73" width="10.88671875" style="3" customWidth="1"/>
    <col min="74" max="74" width="9.44140625" style="3" bestFit="1" customWidth="1"/>
    <col min="75" max="75" width="10.5546875" style="7" bestFit="1" customWidth="1"/>
    <col min="76" max="76" width="11.5546875" style="3" bestFit="1" customWidth="1"/>
    <col min="77" max="77" width="12.44140625" style="3" customWidth="1"/>
    <col min="78" max="78" width="9.109375" style="7" customWidth="1"/>
    <col min="79" max="79" width="10.33203125" style="3" customWidth="1"/>
    <col min="80" max="80" width="10.88671875" style="3" bestFit="1" customWidth="1"/>
    <col min="81" max="81" width="9.109375" style="7" customWidth="1"/>
    <col min="82" max="82" width="10.33203125" style="3" customWidth="1"/>
    <col min="83" max="83" width="10.88671875" style="3" bestFit="1" customWidth="1"/>
    <col min="84" max="84" width="9.109375" style="7" customWidth="1"/>
    <col min="85" max="85" width="10.33203125" style="3" customWidth="1"/>
    <col min="86" max="86" width="10.88671875" style="3" bestFit="1" customWidth="1"/>
    <col min="87" max="87" width="9.109375" style="7" customWidth="1"/>
    <col min="88" max="88" width="10.33203125" style="3" customWidth="1"/>
    <col min="89" max="89" width="10.88671875" style="3" bestFit="1" customWidth="1"/>
    <col min="90" max="90" width="9.109375" style="7" customWidth="1"/>
    <col min="91" max="91" width="10.33203125" style="3" customWidth="1"/>
    <col min="92" max="92" width="10.88671875" style="3" bestFit="1" customWidth="1"/>
    <col min="93" max="93" width="9.109375" style="7" customWidth="1"/>
    <col min="94" max="94" width="10.33203125" style="3" customWidth="1"/>
    <col min="95" max="95" width="10.88671875" style="3" bestFit="1" customWidth="1"/>
    <col min="96" max="96" width="9.109375" style="7" customWidth="1"/>
    <col min="97" max="97" width="10.33203125" style="3" customWidth="1"/>
    <col min="98" max="98" width="11.33203125" style="3" bestFit="1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customWidth="1"/>
    <col min="104" max="104" width="9.88671875" style="3" bestFit="1" customWidth="1"/>
    <col min="105" max="105" width="9.109375" style="7" customWidth="1"/>
    <col min="106" max="106" width="10.33203125" style="3" customWidth="1"/>
    <col min="107" max="107" width="9.88671875" style="3" bestFit="1" customWidth="1"/>
    <col min="108" max="108" width="14.33203125" style="7" customWidth="1"/>
    <col min="109" max="109" width="14.33203125" style="3" customWidth="1"/>
    <col min="110" max="110" width="13.5546875" style="3"/>
  </cols>
  <sheetData>
    <row r="1" spans="1:110" s="19" customFormat="1" ht="10.5" customHeight="1" x14ac:dyDescent="0.3">
      <c r="B1" s="20"/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</row>
    <row r="2" spans="1:110" s="23" customFormat="1" ht="21" customHeight="1" x14ac:dyDescent="0.4">
      <c r="B2" s="24" t="s">
        <v>21</v>
      </c>
      <c r="C2" s="93" t="s">
        <v>28</v>
      </c>
      <c r="D2" s="93"/>
      <c r="E2" s="93"/>
      <c r="F2" s="93"/>
      <c r="G2" s="93"/>
      <c r="H2" s="93"/>
      <c r="I2" s="93"/>
      <c r="J2" s="93"/>
      <c r="K2" s="93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7"/>
      <c r="BU2" s="26"/>
      <c r="BV2" s="26"/>
      <c r="BW2" s="27"/>
      <c r="BX2" s="26"/>
      <c r="BY2" s="26"/>
      <c r="BZ2" s="27"/>
      <c r="CA2" s="26"/>
      <c r="CB2" s="26"/>
      <c r="CC2" s="27"/>
      <c r="CD2" s="26"/>
      <c r="CE2" s="26"/>
      <c r="CF2" s="27"/>
      <c r="CG2" s="26"/>
      <c r="CH2" s="26"/>
      <c r="CI2" s="27"/>
      <c r="CJ2" s="26"/>
      <c r="CK2" s="26"/>
      <c r="CL2" s="27"/>
      <c r="CM2" s="26"/>
      <c r="CN2" s="26"/>
      <c r="CO2" s="27"/>
      <c r="CP2" s="26"/>
      <c r="CQ2" s="26"/>
      <c r="CR2" s="27"/>
      <c r="CS2" s="26"/>
      <c r="CT2" s="26"/>
      <c r="CU2" s="27"/>
      <c r="CV2" s="26"/>
      <c r="CW2" s="26"/>
      <c r="CX2" s="27"/>
      <c r="CY2" s="26"/>
      <c r="CZ2" s="26"/>
      <c r="DA2" s="27"/>
      <c r="DB2" s="26"/>
      <c r="DC2" s="26"/>
      <c r="DD2" s="27"/>
      <c r="DE2" s="26"/>
      <c r="DF2" s="26"/>
    </row>
    <row r="3" spans="1:110" s="28" customFormat="1" ht="21" customHeight="1" thickBot="1" x14ac:dyDescent="0.45">
      <c r="B3" s="29"/>
      <c r="C3" s="94" t="s">
        <v>50</v>
      </c>
      <c r="D3" s="94"/>
      <c r="E3" s="94"/>
      <c r="F3" s="94"/>
      <c r="G3" s="94"/>
      <c r="H3" s="94"/>
      <c r="I3" s="94"/>
      <c r="J3" s="94"/>
      <c r="K3" s="94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2"/>
      <c r="BU3" s="31"/>
      <c r="BV3" s="31"/>
      <c r="BW3" s="32"/>
      <c r="BX3" s="31"/>
      <c r="BY3" s="31"/>
      <c r="BZ3" s="32"/>
      <c r="CA3" s="31"/>
      <c r="CB3" s="31"/>
      <c r="CC3" s="32"/>
      <c r="CD3" s="31"/>
      <c r="CE3" s="31"/>
      <c r="CF3" s="32"/>
      <c r="CG3" s="31"/>
      <c r="CH3" s="31"/>
      <c r="CI3" s="32"/>
      <c r="CJ3" s="31"/>
      <c r="CK3" s="31"/>
      <c r="CL3" s="32"/>
      <c r="CM3" s="31"/>
      <c r="CN3" s="31"/>
      <c r="CO3" s="32"/>
      <c r="CP3" s="31"/>
      <c r="CQ3" s="31"/>
      <c r="CR3" s="32"/>
      <c r="CS3" s="31"/>
      <c r="CT3" s="31"/>
      <c r="CU3" s="32"/>
      <c r="CV3" s="31"/>
      <c r="CW3" s="31"/>
      <c r="CX3" s="32"/>
      <c r="CY3" s="31"/>
      <c r="CZ3" s="31"/>
      <c r="DA3" s="32"/>
      <c r="DB3" s="31"/>
      <c r="DC3" s="31"/>
      <c r="DD3" s="32"/>
      <c r="DE3" s="31"/>
      <c r="DF3" s="31"/>
    </row>
    <row r="4" spans="1:110" s="2" customFormat="1" ht="45" customHeight="1" x14ac:dyDescent="0.3">
      <c r="A4" s="88" t="s">
        <v>18</v>
      </c>
      <c r="B4" s="89"/>
      <c r="C4" s="90" t="s">
        <v>56</v>
      </c>
      <c r="D4" s="91"/>
      <c r="E4" s="92"/>
      <c r="F4" s="90" t="s">
        <v>65</v>
      </c>
      <c r="G4" s="91"/>
      <c r="H4" s="92"/>
      <c r="I4" s="90" t="s">
        <v>53</v>
      </c>
      <c r="J4" s="91"/>
      <c r="K4" s="92"/>
      <c r="L4" s="90" t="s">
        <v>15</v>
      </c>
      <c r="M4" s="91"/>
      <c r="N4" s="92"/>
      <c r="O4" s="90" t="s">
        <v>73</v>
      </c>
      <c r="P4" s="91"/>
      <c r="Q4" s="92"/>
      <c r="R4" s="90" t="s">
        <v>66</v>
      </c>
      <c r="S4" s="91"/>
      <c r="T4" s="92"/>
      <c r="U4" s="90" t="s">
        <v>63</v>
      </c>
      <c r="V4" s="91"/>
      <c r="W4" s="92"/>
      <c r="X4" s="90" t="s">
        <v>29</v>
      </c>
      <c r="Y4" s="91"/>
      <c r="Z4" s="92"/>
      <c r="AA4" s="90" t="s">
        <v>60</v>
      </c>
      <c r="AB4" s="91"/>
      <c r="AC4" s="92"/>
      <c r="AD4" s="90" t="s">
        <v>69</v>
      </c>
      <c r="AE4" s="91"/>
      <c r="AF4" s="92"/>
      <c r="AG4" s="90" t="s">
        <v>30</v>
      </c>
      <c r="AH4" s="91"/>
      <c r="AI4" s="92"/>
      <c r="AJ4" s="90" t="s">
        <v>58</v>
      </c>
      <c r="AK4" s="91"/>
      <c r="AL4" s="92"/>
      <c r="AM4" s="90" t="s">
        <v>31</v>
      </c>
      <c r="AN4" s="91"/>
      <c r="AO4" s="92"/>
      <c r="AP4" s="90" t="s">
        <v>32</v>
      </c>
      <c r="AQ4" s="91"/>
      <c r="AR4" s="92"/>
      <c r="AS4" s="90" t="s">
        <v>33</v>
      </c>
      <c r="AT4" s="91"/>
      <c r="AU4" s="92"/>
      <c r="AV4" s="90" t="s">
        <v>68</v>
      </c>
      <c r="AW4" s="91"/>
      <c r="AX4" s="92"/>
      <c r="AY4" s="90" t="s">
        <v>34</v>
      </c>
      <c r="AZ4" s="91"/>
      <c r="BA4" s="92"/>
      <c r="BB4" s="90" t="s">
        <v>72</v>
      </c>
      <c r="BC4" s="91"/>
      <c r="BD4" s="92"/>
      <c r="BE4" s="90" t="s">
        <v>35</v>
      </c>
      <c r="BF4" s="91"/>
      <c r="BG4" s="92"/>
      <c r="BH4" s="90" t="s">
        <v>36</v>
      </c>
      <c r="BI4" s="91"/>
      <c r="BJ4" s="92"/>
      <c r="BK4" s="90" t="s">
        <v>67</v>
      </c>
      <c r="BL4" s="91"/>
      <c r="BM4" s="92"/>
      <c r="BN4" s="90" t="s">
        <v>45</v>
      </c>
      <c r="BO4" s="91"/>
      <c r="BP4" s="92"/>
      <c r="BQ4" s="90" t="s">
        <v>37</v>
      </c>
      <c r="BR4" s="91"/>
      <c r="BS4" s="92"/>
      <c r="BT4" s="90" t="s">
        <v>38</v>
      </c>
      <c r="BU4" s="91"/>
      <c r="BV4" s="92"/>
      <c r="BW4" s="90" t="s">
        <v>39</v>
      </c>
      <c r="BX4" s="91"/>
      <c r="BY4" s="92"/>
      <c r="BZ4" s="90" t="s">
        <v>40</v>
      </c>
      <c r="CA4" s="91"/>
      <c r="CB4" s="92"/>
      <c r="CC4" s="90" t="s">
        <v>71</v>
      </c>
      <c r="CD4" s="91"/>
      <c r="CE4" s="92"/>
      <c r="CF4" s="90" t="s">
        <v>64</v>
      </c>
      <c r="CG4" s="91"/>
      <c r="CH4" s="92"/>
      <c r="CI4" s="90" t="s">
        <v>70</v>
      </c>
      <c r="CJ4" s="91"/>
      <c r="CK4" s="92"/>
      <c r="CL4" s="90" t="s">
        <v>75</v>
      </c>
      <c r="CM4" s="91"/>
      <c r="CN4" s="92"/>
      <c r="CO4" s="90" t="s">
        <v>59</v>
      </c>
      <c r="CP4" s="91"/>
      <c r="CQ4" s="92"/>
      <c r="CR4" s="90" t="s">
        <v>54</v>
      </c>
      <c r="CS4" s="91"/>
      <c r="CT4" s="92"/>
      <c r="CU4" s="90" t="s">
        <v>41</v>
      </c>
      <c r="CV4" s="91"/>
      <c r="CW4" s="92"/>
      <c r="CX4" s="90" t="s">
        <v>52</v>
      </c>
      <c r="CY4" s="91"/>
      <c r="CZ4" s="92"/>
      <c r="DA4" s="90" t="s">
        <v>49</v>
      </c>
      <c r="DB4" s="91"/>
      <c r="DC4" s="92"/>
      <c r="DD4" s="41" t="s">
        <v>17</v>
      </c>
      <c r="DE4" s="56" t="s">
        <v>17</v>
      </c>
      <c r="DF4" s="4"/>
    </row>
    <row r="5" spans="1:110" ht="45" customHeight="1" thickBot="1" x14ac:dyDescent="0.35">
      <c r="A5" s="42" t="s">
        <v>0</v>
      </c>
      <c r="B5" s="43" t="s">
        <v>61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22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22</v>
      </c>
      <c r="Z5" s="15" t="s">
        <v>1</v>
      </c>
      <c r="AA5" s="14" t="s">
        <v>20</v>
      </c>
      <c r="AB5" s="13" t="s">
        <v>22</v>
      </c>
      <c r="AC5" s="15" t="s">
        <v>1</v>
      </c>
      <c r="AD5" s="14" t="s">
        <v>20</v>
      </c>
      <c r="AE5" s="13" t="s">
        <v>22</v>
      </c>
      <c r="AF5" s="15" t="s">
        <v>1</v>
      </c>
      <c r="AG5" s="14" t="s">
        <v>20</v>
      </c>
      <c r="AH5" s="13" t="s">
        <v>22</v>
      </c>
      <c r="AI5" s="15" t="s">
        <v>1</v>
      </c>
      <c r="AJ5" s="14" t="s">
        <v>20</v>
      </c>
      <c r="AK5" s="13" t="s">
        <v>22</v>
      </c>
      <c r="AL5" s="15" t="s">
        <v>1</v>
      </c>
      <c r="AM5" s="14" t="s">
        <v>20</v>
      </c>
      <c r="AN5" s="13" t="s">
        <v>22</v>
      </c>
      <c r="AO5" s="15" t="s">
        <v>1</v>
      </c>
      <c r="AP5" s="14" t="s">
        <v>20</v>
      </c>
      <c r="AQ5" s="13" t="s">
        <v>22</v>
      </c>
      <c r="AR5" s="15" t="s">
        <v>1</v>
      </c>
      <c r="AS5" s="14" t="s">
        <v>20</v>
      </c>
      <c r="AT5" s="13" t="s">
        <v>22</v>
      </c>
      <c r="AU5" s="15" t="s">
        <v>1</v>
      </c>
      <c r="AV5" s="14" t="s">
        <v>20</v>
      </c>
      <c r="AW5" s="13" t="s">
        <v>42</v>
      </c>
      <c r="AX5" s="15" t="s">
        <v>1</v>
      </c>
      <c r="AY5" s="14" t="s">
        <v>20</v>
      </c>
      <c r="AZ5" s="13" t="s">
        <v>42</v>
      </c>
      <c r="BA5" s="15" t="s">
        <v>1</v>
      </c>
      <c r="BB5" s="14" t="s">
        <v>20</v>
      </c>
      <c r="BC5" s="13" t="s">
        <v>22</v>
      </c>
      <c r="BD5" s="15" t="s">
        <v>1</v>
      </c>
      <c r="BE5" s="14" t="s">
        <v>20</v>
      </c>
      <c r="BF5" s="13" t="s">
        <v>22</v>
      </c>
      <c r="BG5" s="15" t="s">
        <v>1</v>
      </c>
      <c r="BH5" s="14" t="s">
        <v>20</v>
      </c>
      <c r="BI5" s="13" t="s">
        <v>22</v>
      </c>
      <c r="BJ5" s="15" t="s">
        <v>1</v>
      </c>
      <c r="BK5" s="14" t="s">
        <v>20</v>
      </c>
      <c r="BL5" s="13" t="s">
        <v>22</v>
      </c>
      <c r="BM5" s="15" t="s">
        <v>1</v>
      </c>
      <c r="BN5" s="14" t="s">
        <v>20</v>
      </c>
      <c r="BO5" s="13" t="s">
        <v>22</v>
      </c>
      <c r="BP5" s="15" t="s">
        <v>1</v>
      </c>
      <c r="BQ5" s="14" t="s">
        <v>20</v>
      </c>
      <c r="BR5" s="13" t="s">
        <v>22</v>
      </c>
      <c r="BS5" s="15" t="s">
        <v>1</v>
      </c>
      <c r="BT5" s="14" t="s">
        <v>20</v>
      </c>
      <c r="BU5" s="13" t="s">
        <v>22</v>
      </c>
      <c r="BV5" s="15" t="s">
        <v>1</v>
      </c>
      <c r="BW5" s="14" t="s">
        <v>20</v>
      </c>
      <c r="BX5" s="13" t="s">
        <v>24</v>
      </c>
      <c r="BY5" s="15" t="s">
        <v>1</v>
      </c>
      <c r="BZ5" s="14" t="s">
        <v>20</v>
      </c>
      <c r="CA5" s="13" t="s">
        <v>23</v>
      </c>
      <c r="CB5" s="15" t="s">
        <v>1</v>
      </c>
      <c r="CC5" s="14" t="s">
        <v>20</v>
      </c>
      <c r="CD5" s="13" t="s">
        <v>23</v>
      </c>
      <c r="CE5" s="15" t="s">
        <v>1</v>
      </c>
      <c r="CF5" s="14" t="s">
        <v>20</v>
      </c>
      <c r="CG5" s="13" t="s">
        <v>23</v>
      </c>
      <c r="CH5" s="15" t="s">
        <v>1</v>
      </c>
      <c r="CI5" s="14" t="s">
        <v>20</v>
      </c>
      <c r="CJ5" s="13" t="s">
        <v>23</v>
      </c>
      <c r="CK5" s="15" t="s">
        <v>1</v>
      </c>
      <c r="CL5" s="14" t="s">
        <v>20</v>
      </c>
      <c r="CM5" s="13" t="s">
        <v>23</v>
      </c>
      <c r="CN5" s="15" t="s">
        <v>1</v>
      </c>
      <c r="CO5" s="14" t="s">
        <v>20</v>
      </c>
      <c r="CP5" s="13" t="s">
        <v>23</v>
      </c>
      <c r="CQ5" s="15" t="s">
        <v>1</v>
      </c>
      <c r="CR5" s="14" t="s">
        <v>20</v>
      </c>
      <c r="CS5" s="13" t="s">
        <v>23</v>
      </c>
      <c r="CT5" s="15" t="s">
        <v>1</v>
      </c>
      <c r="CU5" s="14" t="s">
        <v>20</v>
      </c>
      <c r="CV5" s="13" t="s">
        <v>23</v>
      </c>
      <c r="CW5" s="15" t="s">
        <v>1</v>
      </c>
      <c r="CX5" s="14" t="s">
        <v>20</v>
      </c>
      <c r="CY5" s="13" t="s">
        <v>23</v>
      </c>
      <c r="CZ5" s="15" t="s">
        <v>1</v>
      </c>
      <c r="DA5" s="14" t="s">
        <v>20</v>
      </c>
      <c r="DB5" s="13" t="s">
        <v>23</v>
      </c>
      <c r="DC5" s="15" t="s">
        <v>1</v>
      </c>
      <c r="DD5" s="14" t="s">
        <v>16</v>
      </c>
      <c r="DE5" s="15" t="s">
        <v>19</v>
      </c>
    </row>
    <row r="6" spans="1:110" x14ac:dyDescent="0.3">
      <c r="A6" s="44">
        <v>2017</v>
      </c>
      <c r="B6" s="45" t="s">
        <v>2</v>
      </c>
      <c r="C6" s="11">
        <v>0</v>
      </c>
      <c r="D6" s="10">
        <v>0</v>
      </c>
      <c r="E6" s="12">
        <v>0</v>
      </c>
      <c r="F6" s="11">
        <v>0</v>
      </c>
      <c r="G6" s="10">
        <v>0</v>
      </c>
      <c r="H6" s="12">
        <v>0</v>
      </c>
      <c r="I6" s="11">
        <v>0</v>
      </c>
      <c r="J6" s="10">
        <v>0</v>
      </c>
      <c r="K6" s="12">
        <v>0</v>
      </c>
      <c r="L6" s="11">
        <v>0</v>
      </c>
      <c r="M6" s="10">
        <v>0</v>
      </c>
      <c r="N6" s="12">
        <v>0</v>
      </c>
      <c r="O6" s="11">
        <v>0</v>
      </c>
      <c r="P6" s="10">
        <v>0</v>
      </c>
      <c r="Q6" s="12">
        <f t="shared" ref="Q6:Q17" si="0">IF(O6=0,0,P6/O6*1000)</f>
        <v>0</v>
      </c>
      <c r="R6" s="11">
        <v>0</v>
      </c>
      <c r="S6" s="10">
        <v>0</v>
      </c>
      <c r="T6" s="12">
        <v>0</v>
      </c>
      <c r="U6" s="11">
        <v>0</v>
      </c>
      <c r="V6" s="10">
        <v>0</v>
      </c>
      <c r="W6" s="12"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6">
        <v>0</v>
      </c>
      <c r="AE6" s="5">
        <v>0</v>
      </c>
      <c r="AF6" s="8">
        <v>0</v>
      </c>
      <c r="AG6" s="11">
        <v>0</v>
      </c>
      <c r="AH6" s="10">
        <v>0</v>
      </c>
      <c r="AI6" s="12">
        <v>0</v>
      </c>
      <c r="AJ6" s="11">
        <v>0</v>
      </c>
      <c r="AK6" s="10">
        <v>0</v>
      </c>
      <c r="AL6" s="12">
        <v>0</v>
      </c>
      <c r="AM6" s="11">
        <v>0</v>
      </c>
      <c r="AN6" s="10">
        <v>0</v>
      </c>
      <c r="AO6" s="12">
        <v>0</v>
      </c>
      <c r="AP6" s="11">
        <v>0</v>
      </c>
      <c r="AQ6" s="10">
        <v>0</v>
      </c>
      <c r="AR6" s="12">
        <v>0</v>
      </c>
      <c r="AS6" s="11">
        <v>0</v>
      </c>
      <c r="AT6" s="10">
        <v>0</v>
      </c>
      <c r="AU6" s="12">
        <v>0</v>
      </c>
      <c r="AV6" s="6">
        <v>0</v>
      </c>
      <c r="AW6" s="5">
        <v>0</v>
      </c>
      <c r="AX6" s="8">
        <v>0</v>
      </c>
      <c r="AY6" s="11">
        <v>25478.506000000001</v>
      </c>
      <c r="AZ6" s="10">
        <v>247461.7</v>
      </c>
      <c r="BA6" s="12">
        <f t="shared" ref="BA6:BA13" si="1">AZ6/AY6*1000</f>
        <v>9712.5671340383924</v>
      </c>
      <c r="BB6" s="11">
        <v>0</v>
      </c>
      <c r="BC6" s="10">
        <v>0</v>
      </c>
      <c r="BD6" s="12">
        <f t="shared" ref="BD6:BD17" si="2">IF(BB6=0,0,BC6/BB6*1000)</f>
        <v>0</v>
      </c>
      <c r="BE6" s="11">
        <v>0</v>
      </c>
      <c r="BF6" s="10">
        <v>0</v>
      </c>
      <c r="BG6" s="12">
        <v>0</v>
      </c>
      <c r="BH6" s="11">
        <v>10358.380999999999</v>
      </c>
      <c r="BI6" s="10">
        <v>109190.7</v>
      </c>
      <c r="BJ6" s="12">
        <f t="shared" ref="BJ6:BJ13" si="3">BI6/BH6*1000</f>
        <v>10541.290188109511</v>
      </c>
      <c r="BK6" s="11">
        <v>0</v>
      </c>
      <c r="BL6" s="10">
        <v>0</v>
      </c>
      <c r="BM6" s="12">
        <v>0</v>
      </c>
      <c r="BN6" s="11">
        <v>0</v>
      </c>
      <c r="BO6" s="10">
        <v>0</v>
      </c>
      <c r="BP6" s="12">
        <v>0</v>
      </c>
      <c r="BQ6" s="11">
        <v>0</v>
      </c>
      <c r="BR6" s="10">
        <v>0</v>
      </c>
      <c r="BS6" s="12">
        <v>0</v>
      </c>
      <c r="BT6" s="11">
        <v>0.63</v>
      </c>
      <c r="BU6" s="10">
        <v>18.97</v>
      </c>
      <c r="BV6" s="12">
        <f t="shared" ref="BV6" si="4">BU6/BT6*1000</f>
        <v>30111.111111111109</v>
      </c>
      <c r="BW6" s="11">
        <v>7.835</v>
      </c>
      <c r="BX6" s="10">
        <v>12.55</v>
      </c>
      <c r="BY6" s="12">
        <f t="shared" ref="BY6:BY13" si="5">BX6/BW6*1000</f>
        <v>1601.7868538608809</v>
      </c>
      <c r="BZ6" s="11">
        <v>0</v>
      </c>
      <c r="CA6" s="10">
        <v>0</v>
      </c>
      <c r="CB6" s="12">
        <v>0</v>
      </c>
      <c r="CC6" s="11">
        <v>0</v>
      </c>
      <c r="CD6" s="10">
        <v>0</v>
      </c>
      <c r="CE6" s="12">
        <v>0</v>
      </c>
      <c r="CF6" s="11">
        <v>0</v>
      </c>
      <c r="CG6" s="10">
        <v>0</v>
      </c>
      <c r="CH6" s="12">
        <v>0</v>
      </c>
      <c r="CI6" s="11">
        <v>0</v>
      </c>
      <c r="CJ6" s="10">
        <v>0</v>
      </c>
      <c r="CK6" s="12">
        <v>0</v>
      </c>
      <c r="CL6" s="11">
        <v>0</v>
      </c>
      <c r="CM6" s="10">
        <v>0</v>
      </c>
      <c r="CN6" s="12">
        <f t="shared" ref="CN6:CN17" si="6">IF(CL6=0,0,CM6/CL6*1000)</f>
        <v>0</v>
      </c>
      <c r="CO6" s="11">
        <v>0</v>
      </c>
      <c r="CP6" s="10">
        <v>0</v>
      </c>
      <c r="CQ6" s="12">
        <v>0</v>
      </c>
      <c r="CR6" s="11">
        <v>0</v>
      </c>
      <c r="CS6" s="10">
        <v>0</v>
      </c>
      <c r="CT6" s="12">
        <v>0</v>
      </c>
      <c r="CU6" s="11">
        <v>212.81399999999999</v>
      </c>
      <c r="CV6" s="10">
        <v>1966.39</v>
      </c>
      <c r="CW6" s="12">
        <f t="shared" ref="CW6" si="7">CV6/CU6*1000</f>
        <v>9239.9466200531933</v>
      </c>
      <c r="CX6" s="6">
        <v>0</v>
      </c>
      <c r="CY6" s="5">
        <v>0</v>
      </c>
      <c r="CZ6" s="8">
        <v>0</v>
      </c>
      <c r="DA6" s="6">
        <v>0</v>
      </c>
      <c r="DB6" s="5">
        <v>0</v>
      </c>
      <c r="DC6" s="8">
        <f t="shared" ref="DC6:DC17" si="8">IF(DA6=0,0,DB6/DA6*1000)</f>
        <v>0</v>
      </c>
      <c r="DD6" s="11">
        <f t="shared" ref="DD6:DD18" si="9">L6+U6+X6+AG6+AM6+AP6+AS6+AY6+BE6+BH6+BQ6+BT6+BW6+BZ6+DA6+I6+CR6+C6</f>
        <v>35845.351999999999</v>
      </c>
      <c r="DE6" s="12">
        <f t="shared" ref="DE6:DE18" si="10">+M6+V6+Y6+AH6+AN6+AQ6+AT6+AZ6+BF6+BI6+BR6+BU6+BX6+CA6+DB6+J6+CS6+D6</f>
        <v>356683.92</v>
      </c>
    </row>
    <row r="7" spans="1:110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v>0</v>
      </c>
      <c r="U7" s="6">
        <v>6.2E-2</v>
      </c>
      <c r="V7" s="5">
        <v>0.85</v>
      </c>
      <c r="W7" s="8">
        <f t="shared" ref="W7" si="11">V7/U7*1000</f>
        <v>13709.677419354837</v>
      </c>
      <c r="X7" s="6">
        <v>12.5</v>
      </c>
      <c r="Y7" s="5">
        <v>199.52</v>
      </c>
      <c r="Z7" s="8">
        <f t="shared" ref="Z7" si="12">Y7/X7*1000</f>
        <v>15961.6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0.36</v>
      </c>
      <c r="AH7" s="5">
        <v>11.11</v>
      </c>
      <c r="AI7" s="8">
        <f t="shared" ref="AI7" si="13">AH7/AG7*1000</f>
        <v>30861.111111111109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0.29699999999999999</v>
      </c>
      <c r="AQ7" s="5">
        <v>1.9</v>
      </c>
      <c r="AR7" s="8">
        <f t="shared" ref="AR7:AR13" si="14">AQ7/AP7*1000</f>
        <v>6397.3063973063972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30452.386999999999</v>
      </c>
      <c r="AZ7" s="5">
        <v>312791.93</v>
      </c>
      <c r="BA7" s="8">
        <f t="shared" si="1"/>
        <v>10271.507780326054</v>
      </c>
      <c r="BB7" s="6">
        <v>0</v>
      </c>
      <c r="BC7" s="5">
        <v>0</v>
      </c>
      <c r="BD7" s="8">
        <f t="shared" si="2"/>
        <v>0</v>
      </c>
      <c r="BE7" s="6">
        <v>0</v>
      </c>
      <c r="BF7" s="5">
        <v>0</v>
      </c>
      <c r="BG7" s="8">
        <v>0</v>
      </c>
      <c r="BH7" s="6">
        <v>13913.647000000001</v>
      </c>
      <c r="BI7" s="5">
        <v>136922.54999999999</v>
      </c>
      <c r="BJ7" s="8">
        <f t="shared" si="3"/>
        <v>9840.881402266421</v>
      </c>
      <c r="BK7" s="6">
        <v>4.0000000000000001E-3</v>
      </c>
      <c r="BL7" s="5">
        <v>0.05</v>
      </c>
      <c r="BM7" s="8">
        <f t="shared" ref="BM7" si="15">BL7/BK7*1000</f>
        <v>12500</v>
      </c>
      <c r="BN7" s="11">
        <v>0</v>
      </c>
      <c r="BO7" s="10">
        <v>0</v>
      </c>
      <c r="BP7" s="12">
        <v>0</v>
      </c>
      <c r="BQ7" s="6">
        <v>4.0000000000000001E-3</v>
      </c>
      <c r="BR7" s="5">
        <v>0.05</v>
      </c>
      <c r="BS7" s="8">
        <f t="shared" ref="BS7" si="16">BR7/BQ7*1000</f>
        <v>12500</v>
      </c>
      <c r="BT7" s="6">
        <v>0</v>
      </c>
      <c r="BU7" s="5">
        <v>0</v>
      </c>
      <c r="BV7" s="8">
        <v>0</v>
      </c>
      <c r="BW7" s="6">
        <v>6.3470000000000004</v>
      </c>
      <c r="BX7" s="5">
        <v>17.72</v>
      </c>
      <c r="BY7" s="8">
        <f t="shared" si="5"/>
        <v>2791.8701748857725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f t="shared" si="6"/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f t="shared" si="8"/>
        <v>0</v>
      </c>
      <c r="DD7" s="6">
        <f t="shared" si="9"/>
        <v>44385.603999999999</v>
      </c>
      <c r="DE7" s="8">
        <f t="shared" si="10"/>
        <v>449945.62999999995</v>
      </c>
    </row>
    <row r="8" spans="1:110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9.8870000000000005</v>
      </c>
      <c r="AQ8" s="5">
        <v>26.38</v>
      </c>
      <c r="AR8" s="8">
        <f t="shared" si="14"/>
        <v>2668.1500960857688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23440.751</v>
      </c>
      <c r="AZ8" s="5">
        <v>225310.03</v>
      </c>
      <c r="BA8" s="8">
        <f t="shared" si="1"/>
        <v>9611.8946871625394</v>
      </c>
      <c r="BB8" s="6">
        <v>0</v>
      </c>
      <c r="BC8" s="5">
        <v>0</v>
      </c>
      <c r="BD8" s="8">
        <f t="shared" si="2"/>
        <v>0</v>
      </c>
      <c r="BE8" s="6">
        <v>0</v>
      </c>
      <c r="BF8" s="5">
        <v>0</v>
      </c>
      <c r="BG8" s="8">
        <v>0</v>
      </c>
      <c r="BH8" s="6">
        <v>25072.77</v>
      </c>
      <c r="BI8" s="5">
        <v>233429.61</v>
      </c>
      <c r="BJ8" s="8">
        <f t="shared" si="3"/>
        <v>9310.0846057296421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19.3</v>
      </c>
      <c r="BX8" s="5">
        <v>29.53</v>
      </c>
      <c r="BY8" s="8">
        <f t="shared" si="5"/>
        <v>1530.0518134715026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f t="shared" si="6"/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f t="shared" si="8"/>
        <v>0</v>
      </c>
      <c r="DD8" s="6">
        <f t="shared" si="9"/>
        <v>48542.707999999999</v>
      </c>
      <c r="DE8" s="8">
        <f t="shared" si="10"/>
        <v>458795.55000000005</v>
      </c>
    </row>
    <row r="9" spans="1:110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4.4999999999999998E-2</v>
      </c>
      <c r="M9" s="5">
        <v>0.33</v>
      </c>
      <c r="N9" s="8">
        <f t="shared" ref="N9" si="17">M9/L9*1000</f>
        <v>7333.3333333333339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0.41799999999999998</v>
      </c>
      <c r="AH9" s="5">
        <v>32.24</v>
      </c>
      <c r="AI9" s="8">
        <f t="shared" ref="AI9" si="18">AH9/AG9*1000</f>
        <v>77129.186602870817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3.153</v>
      </c>
      <c r="AQ9" s="5">
        <v>7.88</v>
      </c>
      <c r="AR9" s="8">
        <f t="shared" si="14"/>
        <v>2499.2071043450683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28190.329000000002</v>
      </c>
      <c r="AZ9" s="5">
        <v>255674.23999999999</v>
      </c>
      <c r="BA9" s="8">
        <f t="shared" si="1"/>
        <v>9069.5727602185834</v>
      </c>
      <c r="BB9" s="6">
        <v>0</v>
      </c>
      <c r="BC9" s="5">
        <v>0</v>
      </c>
      <c r="BD9" s="8">
        <f t="shared" si="2"/>
        <v>0</v>
      </c>
      <c r="BE9" s="6">
        <v>6.0000000000000001E-3</v>
      </c>
      <c r="BF9" s="5">
        <v>0.39</v>
      </c>
      <c r="BG9" s="8">
        <f t="shared" ref="BG9" si="19">BF9/BE9*1000</f>
        <v>65000</v>
      </c>
      <c r="BH9" s="6">
        <v>6997.5410000000002</v>
      </c>
      <c r="BI9" s="5">
        <v>68536.600000000006</v>
      </c>
      <c r="BJ9" s="8">
        <f t="shared" si="3"/>
        <v>9794.3834841410717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577.65200000000004</v>
      </c>
      <c r="BU9" s="5">
        <v>4888.45</v>
      </c>
      <c r="BV9" s="8">
        <f t="shared" ref="BV9" si="20">BU9/BT9*1000</f>
        <v>8462.6210936688512</v>
      </c>
      <c r="BW9" s="6">
        <v>6.7210000000000001</v>
      </c>
      <c r="BX9" s="5">
        <v>41.19</v>
      </c>
      <c r="BY9" s="8">
        <f t="shared" si="5"/>
        <v>6128.5522987650638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f t="shared" si="6"/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f t="shared" si="8"/>
        <v>0</v>
      </c>
      <c r="DD9" s="6">
        <f t="shared" si="9"/>
        <v>35775.865000000005</v>
      </c>
      <c r="DE9" s="8">
        <f t="shared" si="10"/>
        <v>329181.32000000007</v>
      </c>
    </row>
    <row r="10" spans="1:110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f t="shared" ref="AF10:AF17" si="21">IF(AD10=0,0,AE10/AD10*1000)</f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11.548</v>
      </c>
      <c r="AQ10" s="5">
        <v>22.13</v>
      </c>
      <c r="AR10" s="8">
        <f t="shared" si="14"/>
        <v>1916.3491513682022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18874.968000000001</v>
      </c>
      <c r="AZ10" s="5">
        <v>180475.51999999999</v>
      </c>
      <c r="BA10" s="8">
        <f t="shared" si="1"/>
        <v>9561.6331640933095</v>
      </c>
      <c r="BB10" s="6">
        <v>0</v>
      </c>
      <c r="BC10" s="5">
        <v>0</v>
      </c>
      <c r="BD10" s="8">
        <f t="shared" si="2"/>
        <v>0</v>
      </c>
      <c r="BE10" s="6">
        <v>0</v>
      </c>
      <c r="BF10" s="5">
        <v>0</v>
      </c>
      <c r="BG10" s="8">
        <v>0</v>
      </c>
      <c r="BH10" s="6">
        <v>13957.856</v>
      </c>
      <c r="BI10" s="5">
        <v>133805.35</v>
      </c>
      <c r="BJ10" s="8">
        <f t="shared" si="3"/>
        <v>9586.3827510471529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21.63</v>
      </c>
      <c r="BX10" s="5">
        <v>42.14</v>
      </c>
      <c r="BY10" s="8">
        <f t="shared" si="5"/>
        <v>1948.2200647249192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f t="shared" si="6"/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f t="shared" si="8"/>
        <v>0</v>
      </c>
      <c r="DD10" s="6">
        <f t="shared" si="9"/>
        <v>32866.002</v>
      </c>
      <c r="DE10" s="8">
        <f t="shared" si="10"/>
        <v>314345.14</v>
      </c>
    </row>
    <row r="11" spans="1:110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f t="shared" si="21"/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9.8350000000000009</v>
      </c>
      <c r="AQ11" s="5">
        <v>19.600000000000001</v>
      </c>
      <c r="AR11" s="8">
        <f t="shared" si="14"/>
        <v>1992.8825622775801</v>
      </c>
      <c r="AS11" s="6">
        <v>150.55600000000001</v>
      </c>
      <c r="AT11" s="5">
        <v>1228.33</v>
      </c>
      <c r="AU11" s="8">
        <f t="shared" ref="AU11:AU13" si="22">AT11/AS11*1000</f>
        <v>8158.6253619915506</v>
      </c>
      <c r="AV11" s="6">
        <v>0</v>
      </c>
      <c r="AW11" s="5">
        <v>0</v>
      </c>
      <c r="AX11" s="8">
        <v>0</v>
      </c>
      <c r="AY11" s="6">
        <v>19615.185000000001</v>
      </c>
      <c r="AZ11" s="5">
        <v>181416.1</v>
      </c>
      <c r="BA11" s="8">
        <f t="shared" si="1"/>
        <v>9248.758041282812</v>
      </c>
      <c r="BB11" s="6">
        <v>0</v>
      </c>
      <c r="BC11" s="5">
        <v>0</v>
      </c>
      <c r="BD11" s="8">
        <f t="shared" si="2"/>
        <v>0</v>
      </c>
      <c r="BE11" s="6">
        <v>0</v>
      </c>
      <c r="BF11" s="5">
        <v>0</v>
      </c>
      <c r="BG11" s="8">
        <v>0</v>
      </c>
      <c r="BH11" s="6">
        <v>20608.66</v>
      </c>
      <c r="BI11" s="5">
        <v>189119.2</v>
      </c>
      <c r="BJ11" s="8">
        <f t="shared" si="3"/>
        <v>9176.6859174735291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21.331</v>
      </c>
      <c r="BX11" s="5">
        <v>44.92</v>
      </c>
      <c r="BY11" s="8">
        <f t="shared" si="5"/>
        <v>2105.855327926492</v>
      </c>
      <c r="BZ11" s="6">
        <v>0.51</v>
      </c>
      <c r="CA11" s="5">
        <v>51.54</v>
      </c>
      <c r="CB11" s="8">
        <f t="shared" ref="CB11" si="23">CA11/BZ11*1000</f>
        <v>101058.82352941176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f t="shared" si="6"/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0.88</v>
      </c>
      <c r="CV11" s="5">
        <v>21.47</v>
      </c>
      <c r="CW11" s="8">
        <f t="shared" ref="CW11:CW12" si="24">CV11/CU11*1000</f>
        <v>24397.727272727268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f t="shared" si="8"/>
        <v>0</v>
      </c>
      <c r="DD11" s="6">
        <f t="shared" si="9"/>
        <v>40406.077000000005</v>
      </c>
      <c r="DE11" s="8">
        <f t="shared" si="10"/>
        <v>371879.68999999994</v>
      </c>
    </row>
    <row r="12" spans="1:110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v>0</v>
      </c>
      <c r="U12" s="6">
        <v>0.22</v>
      </c>
      <c r="V12" s="5">
        <v>1.6</v>
      </c>
      <c r="W12" s="8">
        <f t="shared" ref="W12" si="25">V12/U12*1000</f>
        <v>7272.727272727273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f t="shared" si="21"/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22.427</v>
      </c>
      <c r="AQ12" s="5">
        <v>34.28</v>
      </c>
      <c r="AR12" s="8">
        <f t="shared" si="14"/>
        <v>1528.5147367012976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22262.677</v>
      </c>
      <c r="AZ12" s="5">
        <v>191548.2</v>
      </c>
      <c r="BA12" s="8">
        <f t="shared" si="1"/>
        <v>8604.0057087474252</v>
      </c>
      <c r="BB12" s="6">
        <v>0</v>
      </c>
      <c r="BC12" s="5">
        <v>0</v>
      </c>
      <c r="BD12" s="8">
        <f t="shared" si="2"/>
        <v>0</v>
      </c>
      <c r="BE12" s="6">
        <v>0</v>
      </c>
      <c r="BF12" s="5">
        <v>0</v>
      </c>
      <c r="BG12" s="8">
        <v>0</v>
      </c>
      <c r="BH12" s="6">
        <v>15136.939</v>
      </c>
      <c r="BI12" s="5">
        <v>135655.07</v>
      </c>
      <c r="BJ12" s="8">
        <f t="shared" si="3"/>
        <v>8961.8561586328651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2.3239999999999998</v>
      </c>
      <c r="BX12" s="5">
        <v>2.81</v>
      </c>
      <c r="BY12" s="8">
        <f t="shared" si="5"/>
        <v>1209.1222030981069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f t="shared" si="6"/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0.18099999999999999</v>
      </c>
      <c r="CV12" s="5">
        <v>5.53</v>
      </c>
      <c r="CW12" s="8">
        <f t="shared" si="24"/>
        <v>30552.486187845308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f t="shared" si="8"/>
        <v>0</v>
      </c>
      <c r="DD12" s="6">
        <f t="shared" si="9"/>
        <v>37424.587</v>
      </c>
      <c r="DE12" s="8">
        <f t="shared" si="10"/>
        <v>327241.96000000002</v>
      </c>
    </row>
    <row r="13" spans="1:110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f t="shared" si="21"/>
        <v>0</v>
      </c>
      <c r="AG13" s="6">
        <v>2.9849999999999999</v>
      </c>
      <c r="AH13" s="5">
        <v>63.14</v>
      </c>
      <c r="AI13" s="8">
        <f t="shared" ref="AI13:AI17" si="26">AH13/AG13*1000</f>
        <v>21152.42881072027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7.5129999999999999</v>
      </c>
      <c r="AQ13" s="5">
        <v>15.15</v>
      </c>
      <c r="AR13" s="8">
        <f t="shared" si="14"/>
        <v>2016.5047251430854</v>
      </c>
      <c r="AS13" s="6">
        <v>2500</v>
      </c>
      <c r="AT13" s="5">
        <v>21525.99</v>
      </c>
      <c r="AU13" s="8">
        <f t="shared" si="22"/>
        <v>8610.3960000000006</v>
      </c>
      <c r="AV13" s="6">
        <v>0</v>
      </c>
      <c r="AW13" s="5">
        <v>0</v>
      </c>
      <c r="AX13" s="8">
        <v>0</v>
      </c>
      <c r="AY13" s="6">
        <v>13425.376</v>
      </c>
      <c r="AZ13" s="5">
        <v>117641.59</v>
      </c>
      <c r="BA13" s="8">
        <f t="shared" si="1"/>
        <v>8762.6290690108053</v>
      </c>
      <c r="BB13" s="6">
        <v>0</v>
      </c>
      <c r="BC13" s="5">
        <v>0</v>
      </c>
      <c r="BD13" s="8">
        <f t="shared" si="2"/>
        <v>0</v>
      </c>
      <c r="BE13" s="6">
        <v>0</v>
      </c>
      <c r="BF13" s="5">
        <v>0</v>
      </c>
      <c r="BG13" s="8">
        <v>0</v>
      </c>
      <c r="BH13" s="6">
        <v>15739.379000000001</v>
      </c>
      <c r="BI13" s="5">
        <v>132660.75</v>
      </c>
      <c r="BJ13" s="8">
        <f t="shared" si="3"/>
        <v>8428.5885739202276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30.678000000000001</v>
      </c>
      <c r="BX13" s="5">
        <v>57.99</v>
      </c>
      <c r="BY13" s="8">
        <f t="shared" si="5"/>
        <v>1890.279679248973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f t="shared" si="6"/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f t="shared" si="8"/>
        <v>0</v>
      </c>
      <c r="DD13" s="6">
        <f t="shared" si="9"/>
        <v>31705.931</v>
      </c>
      <c r="DE13" s="8">
        <f t="shared" si="10"/>
        <v>271964.61</v>
      </c>
    </row>
    <row r="14" spans="1:110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f t="shared" si="21"/>
        <v>0</v>
      </c>
      <c r="AG14" s="6">
        <v>0.36</v>
      </c>
      <c r="AH14" s="5">
        <v>33.03</v>
      </c>
      <c r="AI14" s="8">
        <f t="shared" si="26"/>
        <v>91750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4.7629999999999999</v>
      </c>
      <c r="AQ14" s="5">
        <v>11.28</v>
      </c>
      <c r="AR14" s="8">
        <f t="shared" ref="AR14:AR16" si="27">AQ14/AP14*1000</f>
        <v>2368.2553012807052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39215.974000000002</v>
      </c>
      <c r="AZ14" s="5">
        <v>348052.18</v>
      </c>
      <c r="BA14" s="8">
        <f t="shared" ref="BA14:BA17" si="28">AZ14/AY14*1000</f>
        <v>8875.2654721772287</v>
      </c>
      <c r="BB14" s="6">
        <v>0</v>
      </c>
      <c r="BC14" s="5">
        <v>0</v>
      </c>
      <c r="BD14" s="8">
        <f t="shared" si="2"/>
        <v>0</v>
      </c>
      <c r="BE14" s="6">
        <v>0</v>
      </c>
      <c r="BF14" s="5">
        <v>0</v>
      </c>
      <c r="BG14" s="8">
        <v>0</v>
      </c>
      <c r="BH14" s="6">
        <v>16447.986000000001</v>
      </c>
      <c r="BI14" s="5">
        <v>153139.54</v>
      </c>
      <c r="BJ14" s="8">
        <f t="shared" ref="BJ14:BJ17" si="29">BI14/BH14*1000</f>
        <v>9310.5344326046979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2.8220000000000001</v>
      </c>
      <c r="BX14" s="5">
        <v>10.5</v>
      </c>
      <c r="BY14" s="8">
        <f t="shared" ref="BY14:BY17" si="30">BX14/BW14*1000</f>
        <v>3720.7654145995748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f t="shared" si="6"/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f t="shared" si="8"/>
        <v>0</v>
      </c>
      <c r="DD14" s="6">
        <f t="shared" si="9"/>
        <v>55671.904999999999</v>
      </c>
      <c r="DE14" s="8">
        <f t="shared" si="10"/>
        <v>501246.53</v>
      </c>
    </row>
    <row r="15" spans="1:110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6.0000000000000001E-3</v>
      </c>
      <c r="J15" s="5">
        <v>0.9</v>
      </c>
      <c r="K15" s="8">
        <f t="shared" ref="K15" si="31">J15/I15*1000</f>
        <v>150000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f t="shared" si="21"/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17548.740000000002</v>
      </c>
      <c r="AZ15" s="5">
        <v>154195</v>
      </c>
      <c r="BA15" s="8">
        <f t="shared" si="28"/>
        <v>8786.6707239380139</v>
      </c>
      <c r="BB15" s="6">
        <v>0</v>
      </c>
      <c r="BC15" s="5">
        <v>0</v>
      </c>
      <c r="BD15" s="8">
        <f t="shared" si="2"/>
        <v>0</v>
      </c>
      <c r="BE15" s="6">
        <v>0</v>
      </c>
      <c r="BF15" s="5">
        <v>0</v>
      </c>
      <c r="BG15" s="8">
        <v>0</v>
      </c>
      <c r="BH15" s="6">
        <v>10194.347</v>
      </c>
      <c r="BI15" s="5">
        <v>95882.9</v>
      </c>
      <c r="BJ15" s="8">
        <f t="shared" si="29"/>
        <v>9405.4969876932773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15.765000000000001</v>
      </c>
      <c r="BX15" s="5">
        <v>43.01</v>
      </c>
      <c r="BY15" s="8">
        <f t="shared" si="30"/>
        <v>2728.195369489375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f t="shared" si="6"/>
        <v>0</v>
      </c>
      <c r="CO15" s="6">
        <v>0</v>
      </c>
      <c r="CP15" s="5">
        <v>0</v>
      </c>
      <c r="CQ15" s="8">
        <v>0</v>
      </c>
      <c r="CR15" s="6">
        <v>7.0000000000000001E-3</v>
      </c>
      <c r="CS15" s="5">
        <v>0.86</v>
      </c>
      <c r="CT15" s="8">
        <f t="shared" ref="CT15:CT17" si="32">CS15/CR15*1000</f>
        <v>122857.14285714284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f t="shared" si="8"/>
        <v>0</v>
      </c>
      <c r="DD15" s="6">
        <f t="shared" si="9"/>
        <v>27758.865000000002</v>
      </c>
      <c r="DE15" s="8">
        <f t="shared" si="10"/>
        <v>250122.66999999998</v>
      </c>
    </row>
    <row r="16" spans="1:110" x14ac:dyDescent="0.3">
      <c r="A16" s="46">
        <v>2017</v>
      </c>
      <c r="B16" s="47" t="s">
        <v>12</v>
      </c>
      <c r="C16" s="6">
        <v>3463.15</v>
      </c>
      <c r="D16" s="5">
        <v>34811.69</v>
      </c>
      <c r="E16" s="8">
        <f t="shared" ref="E16" si="33">D16/C16*1000</f>
        <v>10052.030665723401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f t="shared" si="21"/>
        <v>0</v>
      </c>
      <c r="AG16" s="6">
        <v>1E-3</v>
      </c>
      <c r="AH16" s="5">
        <v>0.03</v>
      </c>
      <c r="AI16" s="8">
        <f t="shared" si="26"/>
        <v>30000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15.391</v>
      </c>
      <c r="AQ16" s="5">
        <v>23.52</v>
      </c>
      <c r="AR16" s="8">
        <f t="shared" si="27"/>
        <v>1528.1658111883567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25914.597000000002</v>
      </c>
      <c r="AZ16" s="5">
        <v>243704.23</v>
      </c>
      <c r="BA16" s="8">
        <f t="shared" si="28"/>
        <v>9404.1296494018407</v>
      </c>
      <c r="BB16" s="6">
        <v>0</v>
      </c>
      <c r="BC16" s="5">
        <v>0</v>
      </c>
      <c r="BD16" s="8">
        <f t="shared" si="2"/>
        <v>0</v>
      </c>
      <c r="BE16" s="6">
        <v>0</v>
      </c>
      <c r="BF16" s="5">
        <v>0</v>
      </c>
      <c r="BG16" s="8">
        <v>0</v>
      </c>
      <c r="BH16" s="6">
        <v>23900.786</v>
      </c>
      <c r="BI16" s="5">
        <v>220865.53</v>
      </c>
      <c r="BJ16" s="8">
        <f t="shared" si="29"/>
        <v>9240.9316580634622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10.874000000000001</v>
      </c>
      <c r="BX16" s="5">
        <v>17.14</v>
      </c>
      <c r="BY16" s="8">
        <f t="shared" si="30"/>
        <v>1576.2368953466985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f t="shared" si="6"/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0.18099999999999999</v>
      </c>
      <c r="CV16" s="5">
        <v>5.92</v>
      </c>
      <c r="CW16" s="8">
        <f t="shared" ref="CW16:CW17" si="34">CV16/CU16*1000</f>
        <v>32707.182320441989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f t="shared" si="8"/>
        <v>0</v>
      </c>
      <c r="DD16" s="6">
        <f t="shared" si="9"/>
        <v>53304.799000000006</v>
      </c>
      <c r="DE16" s="8">
        <f t="shared" si="10"/>
        <v>499422.14</v>
      </c>
    </row>
    <row r="17" spans="1:109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f t="shared" si="21"/>
        <v>0</v>
      </c>
      <c r="AG17" s="6">
        <v>0.83199999999999996</v>
      </c>
      <c r="AH17" s="5">
        <v>75.39</v>
      </c>
      <c r="AI17" s="8">
        <f t="shared" si="26"/>
        <v>90612.98076923078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6172.3090000000002</v>
      </c>
      <c r="AZ17" s="5">
        <v>58611.66</v>
      </c>
      <c r="BA17" s="8">
        <f t="shared" si="28"/>
        <v>9495.905017068977</v>
      </c>
      <c r="BB17" s="6">
        <v>0</v>
      </c>
      <c r="BC17" s="5">
        <v>0</v>
      </c>
      <c r="BD17" s="8">
        <f t="shared" si="2"/>
        <v>0</v>
      </c>
      <c r="BE17" s="6">
        <v>0</v>
      </c>
      <c r="BF17" s="5">
        <v>0</v>
      </c>
      <c r="BG17" s="8">
        <v>0</v>
      </c>
      <c r="BH17" s="6">
        <v>14576.391</v>
      </c>
      <c r="BI17" s="5">
        <v>132135.32999999999</v>
      </c>
      <c r="BJ17" s="8">
        <f t="shared" si="29"/>
        <v>9065.0237085434928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5.9009999999999998</v>
      </c>
      <c r="BX17" s="5">
        <v>11.41</v>
      </c>
      <c r="BY17" s="8">
        <f t="shared" si="30"/>
        <v>1933.570581257414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f t="shared" si="6"/>
        <v>0</v>
      </c>
      <c r="CO17" s="6">
        <v>0</v>
      </c>
      <c r="CP17" s="5">
        <v>0</v>
      </c>
      <c r="CQ17" s="8">
        <v>0</v>
      </c>
      <c r="CR17" s="6">
        <v>5.6000000000000001E-2</v>
      </c>
      <c r="CS17" s="5">
        <v>8.9</v>
      </c>
      <c r="CT17" s="8">
        <f t="shared" si="32"/>
        <v>158928.57142857145</v>
      </c>
      <c r="CU17" s="6">
        <v>0.18099999999999999</v>
      </c>
      <c r="CV17" s="5">
        <v>6.27</v>
      </c>
      <c r="CW17" s="8">
        <f t="shared" si="34"/>
        <v>34640.88397790055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f t="shared" si="8"/>
        <v>0</v>
      </c>
      <c r="DD17" s="6">
        <f t="shared" si="9"/>
        <v>20755.489000000001</v>
      </c>
      <c r="DE17" s="8">
        <f t="shared" si="10"/>
        <v>190842.69</v>
      </c>
    </row>
    <row r="18" spans="1:109" ht="15" thickBot="1" x14ac:dyDescent="0.35">
      <c r="A18" s="48"/>
      <c r="B18" s="49" t="s">
        <v>14</v>
      </c>
      <c r="C18" s="17">
        <f>SUM(C6:C17)</f>
        <v>3463.15</v>
      </c>
      <c r="D18" s="16">
        <f>SUM(D6:D17)</f>
        <v>34811.69</v>
      </c>
      <c r="E18" s="18"/>
      <c r="F18" s="17">
        <f>SUM(F6:F17)</f>
        <v>0</v>
      </c>
      <c r="G18" s="16">
        <f>SUM(G6:G17)</f>
        <v>0</v>
      </c>
      <c r="H18" s="18"/>
      <c r="I18" s="17">
        <f>SUM(I6:I17)</f>
        <v>6.0000000000000001E-3</v>
      </c>
      <c r="J18" s="16">
        <f>SUM(J6:J17)</f>
        <v>0.9</v>
      </c>
      <c r="K18" s="18"/>
      <c r="L18" s="17">
        <f>SUM(L6:L17)</f>
        <v>4.4999999999999998E-2</v>
      </c>
      <c r="M18" s="16">
        <f>SUM(M6:M17)</f>
        <v>0.33</v>
      </c>
      <c r="N18" s="18"/>
      <c r="O18" s="17">
        <f t="shared" ref="O18:P18" si="35">SUM(O6:O17)</f>
        <v>0</v>
      </c>
      <c r="P18" s="16">
        <f t="shared" si="35"/>
        <v>0</v>
      </c>
      <c r="Q18" s="18"/>
      <c r="R18" s="17">
        <f>SUM(R6:R17)</f>
        <v>0</v>
      </c>
      <c r="S18" s="16">
        <f>SUM(S6:S17)</f>
        <v>0</v>
      </c>
      <c r="T18" s="18"/>
      <c r="U18" s="17">
        <f>SUM(U6:U17)</f>
        <v>0.28200000000000003</v>
      </c>
      <c r="V18" s="16">
        <f>SUM(V6:V17)</f>
        <v>2.4500000000000002</v>
      </c>
      <c r="W18" s="18"/>
      <c r="X18" s="17">
        <f>SUM(X6:X17)</f>
        <v>12.5</v>
      </c>
      <c r="Y18" s="16">
        <f>SUM(Y6:Y17)</f>
        <v>199.52</v>
      </c>
      <c r="Z18" s="18"/>
      <c r="AA18" s="17">
        <f>SUM(AA6:AA17)</f>
        <v>0</v>
      </c>
      <c r="AB18" s="16">
        <f>SUM(AB6:AB17)</f>
        <v>0</v>
      </c>
      <c r="AC18" s="18"/>
      <c r="AD18" s="17">
        <f>SUM(AD6:AD17)</f>
        <v>0</v>
      </c>
      <c r="AE18" s="16">
        <f>SUM(AE6:AE17)</f>
        <v>0</v>
      </c>
      <c r="AF18" s="18"/>
      <c r="AG18" s="17">
        <f>SUM(AG6:AG17)</f>
        <v>4.9560000000000004</v>
      </c>
      <c r="AH18" s="16">
        <f>SUM(AH6:AH17)</f>
        <v>214.94</v>
      </c>
      <c r="AI18" s="18"/>
      <c r="AJ18" s="17">
        <f>SUM(AJ6:AJ17)</f>
        <v>0</v>
      </c>
      <c r="AK18" s="16">
        <f>SUM(AK6:AK17)</f>
        <v>0</v>
      </c>
      <c r="AL18" s="18"/>
      <c r="AM18" s="17">
        <f>SUM(AM6:AM17)</f>
        <v>0</v>
      </c>
      <c r="AN18" s="16">
        <f>SUM(AN6:AN17)</f>
        <v>0</v>
      </c>
      <c r="AO18" s="18"/>
      <c r="AP18" s="17">
        <f>SUM(AP6:AP17)</f>
        <v>84.814000000000007</v>
      </c>
      <c r="AQ18" s="16">
        <f>SUM(AQ6:AQ17)</f>
        <v>162.12</v>
      </c>
      <c r="AR18" s="18"/>
      <c r="AS18" s="17">
        <f>SUM(AS6:AS17)</f>
        <v>2650.556</v>
      </c>
      <c r="AT18" s="16">
        <f>SUM(AT6:AT17)</f>
        <v>22754.32</v>
      </c>
      <c r="AU18" s="18"/>
      <c r="AV18" s="17">
        <f>SUM(AV6:AV17)</f>
        <v>0</v>
      </c>
      <c r="AW18" s="16">
        <f>SUM(AW6:AW17)</f>
        <v>0</v>
      </c>
      <c r="AX18" s="18"/>
      <c r="AY18" s="17">
        <f>SUM(AY6:AY17)</f>
        <v>270591.799</v>
      </c>
      <c r="AZ18" s="16">
        <f>SUM(AZ6:AZ17)</f>
        <v>2516882.3800000004</v>
      </c>
      <c r="BA18" s="18"/>
      <c r="BB18" s="17">
        <f t="shared" ref="BB18:BC18" si="36">SUM(BB6:BB17)</f>
        <v>0</v>
      </c>
      <c r="BC18" s="16">
        <f t="shared" si="36"/>
        <v>0</v>
      </c>
      <c r="BD18" s="18"/>
      <c r="BE18" s="17">
        <f>SUM(BE6:BE17)</f>
        <v>6.0000000000000001E-3</v>
      </c>
      <c r="BF18" s="16">
        <f>SUM(BF6:BF17)</f>
        <v>0.39</v>
      </c>
      <c r="BG18" s="18"/>
      <c r="BH18" s="17">
        <f>SUM(BH6:BH17)</f>
        <v>186904.68299999999</v>
      </c>
      <c r="BI18" s="16">
        <f>SUM(BI6:BI17)</f>
        <v>1741343.1300000001</v>
      </c>
      <c r="BJ18" s="18"/>
      <c r="BK18" s="17">
        <f>SUM(BK6:BK17)</f>
        <v>4.0000000000000001E-3</v>
      </c>
      <c r="BL18" s="16">
        <f>SUM(BL6:BL17)</f>
        <v>0.05</v>
      </c>
      <c r="BM18" s="18"/>
      <c r="BN18" s="17">
        <f>SUM(BN6:BN17)</f>
        <v>0</v>
      </c>
      <c r="BO18" s="16">
        <f>SUM(BO6:BO17)</f>
        <v>0</v>
      </c>
      <c r="BP18" s="18"/>
      <c r="BQ18" s="17">
        <f>SUM(BQ6:BQ17)</f>
        <v>4.0000000000000001E-3</v>
      </c>
      <c r="BR18" s="16">
        <f>SUM(BR6:BR17)</f>
        <v>0.05</v>
      </c>
      <c r="BS18" s="18"/>
      <c r="BT18" s="17">
        <f>SUM(BT6:BT17)</f>
        <v>578.28200000000004</v>
      </c>
      <c r="BU18" s="16">
        <f>SUM(BU6:BU17)</f>
        <v>4907.42</v>
      </c>
      <c r="BV18" s="18"/>
      <c r="BW18" s="17">
        <f>SUM(BW6:BW17)</f>
        <v>151.52799999999999</v>
      </c>
      <c r="BX18" s="16">
        <f>SUM(BX6:BX17)</f>
        <v>330.91</v>
      </c>
      <c r="BY18" s="18"/>
      <c r="BZ18" s="17">
        <f>SUM(BZ6:BZ17)</f>
        <v>0.51</v>
      </c>
      <c r="CA18" s="16">
        <f>SUM(CA6:CA17)</f>
        <v>51.54</v>
      </c>
      <c r="CB18" s="18"/>
      <c r="CC18" s="17">
        <v>0</v>
      </c>
      <c r="CD18" s="16">
        <v>0</v>
      </c>
      <c r="CE18" s="18"/>
      <c r="CF18" s="17">
        <f>SUM(CF6:CF17)</f>
        <v>0</v>
      </c>
      <c r="CG18" s="16">
        <f>SUM(CG6:CG17)</f>
        <v>0</v>
      </c>
      <c r="CH18" s="18"/>
      <c r="CI18" s="17">
        <f>SUM(CI6:CI17)</f>
        <v>0</v>
      </c>
      <c r="CJ18" s="16">
        <f>SUM(CJ6:CJ17)</f>
        <v>0</v>
      </c>
      <c r="CK18" s="18"/>
      <c r="CL18" s="17">
        <f t="shared" ref="CL18:CM18" si="37">SUM(CL6:CL17)</f>
        <v>0</v>
      </c>
      <c r="CM18" s="16">
        <f t="shared" si="37"/>
        <v>0</v>
      </c>
      <c r="CN18" s="18"/>
      <c r="CO18" s="17">
        <f>SUM(CO6:CO17)</f>
        <v>0</v>
      </c>
      <c r="CP18" s="16">
        <f>SUM(CP6:CP17)</f>
        <v>0</v>
      </c>
      <c r="CQ18" s="18"/>
      <c r="CR18" s="17">
        <f>SUM(CR6:CR17)</f>
        <v>6.3E-2</v>
      </c>
      <c r="CS18" s="16">
        <f>SUM(CS6:CS17)</f>
        <v>9.76</v>
      </c>
      <c r="CT18" s="18"/>
      <c r="CU18" s="17">
        <f>SUM(CU6:CU17)</f>
        <v>214.23700000000002</v>
      </c>
      <c r="CV18" s="16">
        <f>SUM(CV6:CV17)</f>
        <v>2005.5800000000002</v>
      </c>
      <c r="CW18" s="18"/>
      <c r="CX18" s="17">
        <f>SUM(CX6:CX17)</f>
        <v>0</v>
      </c>
      <c r="CY18" s="16">
        <f>SUM(CY6:CY17)</f>
        <v>0</v>
      </c>
      <c r="CZ18" s="18"/>
      <c r="DA18" s="17">
        <f t="shared" ref="DA18:DB18" si="38">SUM(DA6:DA17)</f>
        <v>0</v>
      </c>
      <c r="DB18" s="16">
        <f t="shared" si="38"/>
        <v>0</v>
      </c>
      <c r="DC18" s="18"/>
      <c r="DD18" s="17">
        <f t="shared" si="9"/>
        <v>464443.18400000001</v>
      </c>
      <c r="DE18" s="18">
        <f t="shared" si="10"/>
        <v>4321671.8500000015</v>
      </c>
    </row>
    <row r="19" spans="1:109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>
        <v>0</v>
      </c>
      <c r="G19" s="10">
        <v>0</v>
      </c>
      <c r="H19" s="12">
        <v>0</v>
      </c>
      <c r="I19" s="11">
        <v>0</v>
      </c>
      <c r="J19" s="10">
        <v>0</v>
      </c>
      <c r="K19" s="12">
        <v>0</v>
      </c>
      <c r="L19" s="11">
        <v>0</v>
      </c>
      <c r="M19" s="10">
        <v>0</v>
      </c>
      <c r="N19" s="12">
        <v>0</v>
      </c>
      <c r="O19" s="11">
        <v>0</v>
      </c>
      <c r="P19" s="10">
        <v>0</v>
      </c>
      <c r="Q19" s="12">
        <f t="shared" ref="Q19:Q30" si="39">IF(O19=0,0,P19/O19*1000)</f>
        <v>0</v>
      </c>
      <c r="R19" s="11">
        <v>0</v>
      </c>
      <c r="S19" s="10">
        <v>0</v>
      </c>
      <c r="T19" s="12">
        <v>0</v>
      </c>
      <c r="U19" s="11">
        <v>0.08</v>
      </c>
      <c r="V19" s="10">
        <v>0.5</v>
      </c>
      <c r="W19" s="12">
        <f t="shared" ref="W19:W22" si="40">V19/U19*1000</f>
        <v>6250</v>
      </c>
      <c r="X19" s="11">
        <v>0</v>
      </c>
      <c r="Y19" s="10">
        <v>0</v>
      </c>
      <c r="Z19" s="12">
        <v>0</v>
      </c>
      <c r="AA19" s="11">
        <v>0</v>
      </c>
      <c r="AB19" s="10">
        <v>0</v>
      </c>
      <c r="AC19" s="12">
        <v>0</v>
      </c>
      <c r="AD19" s="6">
        <v>0</v>
      </c>
      <c r="AE19" s="5">
        <v>0</v>
      </c>
      <c r="AF19" s="8">
        <v>0</v>
      </c>
      <c r="AG19" s="11">
        <v>0</v>
      </c>
      <c r="AH19" s="10">
        <v>0</v>
      </c>
      <c r="AI19" s="12">
        <v>0</v>
      </c>
      <c r="AJ19" s="11">
        <v>0</v>
      </c>
      <c r="AK19" s="10">
        <v>0</v>
      </c>
      <c r="AL19" s="12">
        <v>0</v>
      </c>
      <c r="AM19" s="11">
        <v>0</v>
      </c>
      <c r="AN19" s="10">
        <v>0</v>
      </c>
      <c r="AO19" s="12">
        <v>0</v>
      </c>
      <c r="AP19" s="11">
        <v>11.319000000000001</v>
      </c>
      <c r="AQ19" s="10">
        <v>20.51</v>
      </c>
      <c r="AR19" s="12">
        <f t="shared" ref="AR19:AR30" si="41">AQ19/AP19*1000</f>
        <v>1811.9975262832406</v>
      </c>
      <c r="AS19" s="11">
        <v>0</v>
      </c>
      <c r="AT19" s="10">
        <v>0</v>
      </c>
      <c r="AU19" s="12">
        <v>0</v>
      </c>
      <c r="AV19" s="6">
        <v>0</v>
      </c>
      <c r="AW19" s="5">
        <v>0</v>
      </c>
      <c r="AX19" s="8">
        <v>0</v>
      </c>
      <c r="AY19" s="11">
        <v>30492.963</v>
      </c>
      <c r="AZ19" s="10">
        <v>280547.63</v>
      </c>
      <c r="BA19" s="12">
        <f t="shared" ref="BA19:BA30" si="42">AZ19/AY19*1000</f>
        <v>9200.4056804843804</v>
      </c>
      <c r="BB19" s="11">
        <v>0</v>
      </c>
      <c r="BC19" s="10">
        <v>0</v>
      </c>
      <c r="BD19" s="12">
        <f t="shared" ref="BD19:BD30" si="43">IF(BB19=0,0,BC19/BB19*1000)</f>
        <v>0</v>
      </c>
      <c r="BE19" s="11">
        <v>0</v>
      </c>
      <c r="BF19" s="10">
        <v>0</v>
      </c>
      <c r="BG19" s="12">
        <v>0</v>
      </c>
      <c r="BH19" s="11">
        <v>23236.338</v>
      </c>
      <c r="BI19" s="10">
        <v>200759.29</v>
      </c>
      <c r="BJ19" s="12">
        <f t="shared" ref="BJ19:BJ30" si="44">BI19/BH19*1000</f>
        <v>8639.8850799984066</v>
      </c>
      <c r="BK19" s="11">
        <v>0</v>
      </c>
      <c r="BL19" s="10">
        <v>0</v>
      </c>
      <c r="BM19" s="12">
        <v>0</v>
      </c>
      <c r="BN19" s="11">
        <v>0</v>
      </c>
      <c r="BO19" s="10">
        <v>0</v>
      </c>
      <c r="BP19" s="12">
        <v>0</v>
      </c>
      <c r="BQ19" s="11">
        <v>0</v>
      </c>
      <c r="BR19" s="10">
        <v>0</v>
      </c>
      <c r="BS19" s="12">
        <v>0</v>
      </c>
      <c r="BT19" s="11">
        <v>5</v>
      </c>
      <c r="BU19" s="10">
        <v>135.96</v>
      </c>
      <c r="BV19" s="12">
        <f t="shared" ref="BV19:BV30" si="45">BU19/BT19*1000</f>
        <v>27192</v>
      </c>
      <c r="BW19" s="11">
        <v>14.715999999999999</v>
      </c>
      <c r="BX19" s="10">
        <v>27.37</v>
      </c>
      <c r="BY19" s="12">
        <f t="shared" ref="BY19:BY30" si="46">BX19/BW19*1000</f>
        <v>1859.8804022832294</v>
      </c>
      <c r="BZ19" s="11">
        <v>0</v>
      </c>
      <c r="CA19" s="10">
        <v>0</v>
      </c>
      <c r="CB19" s="12">
        <v>0</v>
      </c>
      <c r="CC19" s="11">
        <v>0</v>
      </c>
      <c r="CD19" s="10">
        <v>0</v>
      </c>
      <c r="CE19" s="12">
        <v>0</v>
      </c>
      <c r="CF19" s="11">
        <v>0</v>
      </c>
      <c r="CG19" s="10">
        <v>0</v>
      </c>
      <c r="CH19" s="12">
        <v>0</v>
      </c>
      <c r="CI19" s="6">
        <v>0</v>
      </c>
      <c r="CJ19" s="5">
        <v>0</v>
      </c>
      <c r="CK19" s="8">
        <f t="shared" ref="CK19:CK30" si="47">IF(CI19=0,0,CJ19/CI19*1000)</f>
        <v>0</v>
      </c>
      <c r="CL19" s="11">
        <v>0</v>
      </c>
      <c r="CM19" s="10">
        <v>0</v>
      </c>
      <c r="CN19" s="12">
        <f t="shared" ref="CN19:CN30" si="48">IF(CL19=0,0,CM19/CL19*1000)</f>
        <v>0</v>
      </c>
      <c r="CO19" s="11">
        <v>0</v>
      </c>
      <c r="CP19" s="10">
        <v>0</v>
      </c>
      <c r="CQ19" s="12">
        <v>0</v>
      </c>
      <c r="CR19" s="11">
        <v>2.5999999999999999E-2</v>
      </c>
      <c r="CS19" s="10">
        <v>1.68</v>
      </c>
      <c r="CT19" s="12">
        <f t="shared" ref="CT19:CT29" si="49">CS19/CR19*1000</f>
        <v>64615.38461538461</v>
      </c>
      <c r="CU19" s="11">
        <v>0.19700000000000001</v>
      </c>
      <c r="CV19" s="10">
        <v>5.93</v>
      </c>
      <c r="CW19" s="12">
        <f t="shared" ref="CW19" si="50">CV19/CU19*1000</f>
        <v>30101.522842639592</v>
      </c>
      <c r="CX19" s="6">
        <v>0</v>
      </c>
      <c r="CY19" s="5">
        <v>0</v>
      </c>
      <c r="CZ19" s="8">
        <v>0</v>
      </c>
      <c r="DA19" s="6">
        <v>0</v>
      </c>
      <c r="DB19" s="5">
        <v>0</v>
      </c>
      <c r="DC19" s="8">
        <f t="shared" ref="DC19:DC30" si="51">IF(DA19=0,0,DB19/DA19*1000)</f>
        <v>0</v>
      </c>
      <c r="DD19" s="11">
        <f t="shared" ref="DD19:DD27" si="52">L19+U19+X19+AG19+AM19+AP19+AS19+AY19+BE19+BH19+BQ19+BT19+BW19+BZ19+DA19+I19+CR19+C19+CO19+AJ19+AA19+CF19</f>
        <v>53760.441999999995</v>
      </c>
      <c r="DE19" s="12">
        <f t="shared" ref="DE19:DE27" si="53">M19+V19+Y19+AH19+AN19+AQ19+AT19+AZ19+BF19+BI19+BR19+BU19+BX19+CA19+DB19+J19+CS19+D19+CP19+AK19+AB19+CG19</f>
        <v>481492.94000000006</v>
      </c>
    </row>
    <row r="20" spans="1:109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39"/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2.3730000000000002</v>
      </c>
      <c r="AQ20" s="5">
        <v>4.97</v>
      </c>
      <c r="AR20" s="8">
        <f t="shared" si="41"/>
        <v>2094.3952802359877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24209.355</v>
      </c>
      <c r="AZ20" s="5">
        <v>190704.41</v>
      </c>
      <c r="BA20" s="8">
        <f t="shared" si="42"/>
        <v>7877.3023899232348</v>
      </c>
      <c r="BB20" s="6">
        <v>0</v>
      </c>
      <c r="BC20" s="5">
        <v>0</v>
      </c>
      <c r="BD20" s="8">
        <f t="shared" si="43"/>
        <v>0</v>
      </c>
      <c r="BE20" s="6">
        <v>0</v>
      </c>
      <c r="BF20" s="5">
        <v>0</v>
      </c>
      <c r="BG20" s="8">
        <v>0</v>
      </c>
      <c r="BH20" s="6">
        <v>12287.347</v>
      </c>
      <c r="BI20" s="5">
        <v>104337.22</v>
      </c>
      <c r="BJ20" s="8">
        <f t="shared" si="44"/>
        <v>8491.4359462624434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0.3</v>
      </c>
      <c r="BU20" s="5">
        <v>12.4</v>
      </c>
      <c r="BV20" s="8">
        <f t="shared" si="45"/>
        <v>41333.333333333336</v>
      </c>
      <c r="BW20" s="6">
        <v>5.79</v>
      </c>
      <c r="BX20" s="5">
        <v>19.91</v>
      </c>
      <c r="BY20" s="8">
        <f t="shared" si="46"/>
        <v>3438.6873920552675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47"/>
        <v>0</v>
      </c>
      <c r="CL20" s="6">
        <v>0</v>
      </c>
      <c r="CM20" s="5">
        <v>0</v>
      </c>
      <c r="CN20" s="8">
        <f t="shared" si="48"/>
        <v>0</v>
      </c>
      <c r="CO20" s="6">
        <v>0</v>
      </c>
      <c r="CP20" s="5">
        <v>0</v>
      </c>
      <c r="CQ20" s="8">
        <v>0</v>
      </c>
      <c r="CR20" s="6">
        <v>7.0000000000000001E-3</v>
      </c>
      <c r="CS20" s="5">
        <v>0.81</v>
      </c>
      <c r="CT20" s="8">
        <f t="shared" si="49"/>
        <v>115714.28571428572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f t="shared" si="51"/>
        <v>0</v>
      </c>
      <c r="DD20" s="6">
        <f t="shared" si="52"/>
        <v>36505.171999999999</v>
      </c>
      <c r="DE20" s="8">
        <f t="shared" si="53"/>
        <v>295079.71999999997</v>
      </c>
    </row>
    <row r="21" spans="1:109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39"/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1.4E-2</v>
      </c>
      <c r="AK21" s="5">
        <v>2.4</v>
      </c>
      <c r="AL21" s="8">
        <f t="shared" ref="AL21" si="54">AK21/AJ21*1000</f>
        <v>171428.57142857142</v>
      </c>
      <c r="AM21" s="6">
        <v>0</v>
      </c>
      <c r="AN21" s="5">
        <v>0</v>
      </c>
      <c r="AO21" s="8">
        <v>0</v>
      </c>
      <c r="AP21" s="6">
        <v>2.1560000000000001</v>
      </c>
      <c r="AQ21" s="5">
        <v>4.3099999999999996</v>
      </c>
      <c r="AR21" s="8">
        <f t="shared" si="41"/>
        <v>1999.0723562152132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32908.455999999998</v>
      </c>
      <c r="AZ21" s="5">
        <v>255904.9</v>
      </c>
      <c r="BA21" s="8">
        <f t="shared" si="42"/>
        <v>7776.2657719341196</v>
      </c>
      <c r="BB21" s="6">
        <v>0</v>
      </c>
      <c r="BC21" s="5">
        <v>0</v>
      </c>
      <c r="BD21" s="8">
        <f t="shared" si="43"/>
        <v>0</v>
      </c>
      <c r="BE21" s="6">
        <v>0</v>
      </c>
      <c r="BF21" s="5">
        <v>0</v>
      </c>
      <c r="BG21" s="8">
        <v>0</v>
      </c>
      <c r="BH21" s="6">
        <v>9233.0580000000009</v>
      </c>
      <c r="BI21" s="5">
        <v>77367.56</v>
      </c>
      <c r="BJ21" s="8">
        <f t="shared" si="44"/>
        <v>8379.4079924549369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19.372</v>
      </c>
      <c r="BX21" s="5">
        <v>51.97</v>
      </c>
      <c r="BY21" s="8">
        <f t="shared" si="46"/>
        <v>2682.7379723311997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47"/>
        <v>0</v>
      </c>
      <c r="CL21" s="6">
        <v>0</v>
      </c>
      <c r="CM21" s="5">
        <v>0</v>
      </c>
      <c r="CN21" s="8">
        <f t="shared" si="48"/>
        <v>0</v>
      </c>
      <c r="CO21" s="6">
        <v>209.02</v>
      </c>
      <c r="CP21" s="5">
        <v>2237.14</v>
      </c>
      <c r="CQ21" s="8">
        <f t="shared" ref="CQ21" si="55">CP21/CO21*1000</f>
        <v>10702.994928714954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f t="shared" si="51"/>
        <v>0</v>
      </c>
      <c r="DD21" s="6">
        <f t="shared" si="52"/>
        <v>42372.076000000001</v>
      </c>
      <c r="DE21" s="8">
        <f t="shared" si="53"/>
        <v>335568.28</v>
      </c>
    </row>
    <row r="22" spans="1:109" x14ac:dyDescent="0.3">
      <c r="A22" s="46">
        <v>2018</v>
      </c>
      <c r="B22" s="47" t="s">
        <v>5</v>
      </c>
      <c r="C22" s="6">
        <v>3810</v>
      </c>
      <c r="D22" s="5">
        <v>29658.53</v>
      </c>
      <c r="E22" s="8">
        <f t="shared" ref="E22:E30" si="56">D22/C22*1000</f>
        <v>7784.3910761154848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39"/>
        <v>0</v>
      </c>
      <c r="R22" s="6">
        <v>0</v>
      </c>
      <c r="S22" s="5">
        <v>0</v>
      </c>
      <c r="T22" s="8">
        <v>0</v>
      </c>
      <c r="U22" s="6">
        <v>5.8000000000000003E-2</v>
      </c>
      <c r="V22" s="5">
        <v>0.25</v>
      </c>
      <c r="W22" s="8">
        <f t="shared" si="40"/>
        <v>4310.3448275862065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8.2739999999999991</v>
      </c>
      <c r="AH22" s="5">
        <v>32.090000000000003</v>
      </c>
      <c r="AI22" s="8">
        <f t="shared" ref="AI22:AI25" si="57">AH22/AG22*1000</f>
        <v>3878.4143098863919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19.773</v>
      </c>
      <c r="AQ22" s="5">
        <v>48.27</v>
      </c>
      <c r="AR22" s="8">
        <f t="shared" si="41"/>
        <v>2441.2077074798972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11275.851000000001</v>
      </c>
      <c r="AZ22" s="5">
        <v>87553.600000000006</v>
      </c>
      <c r="BA22" s="8">
        <f t="shared" si="42"/>
        <v>7764.6999769684789</v>
      </c>
      <c r="BB22" s="6">
        <v>0</v>
      </c>
      <c r="BC22" s="5">
        <v>0</v>
      </c>
      <c r="BD22" s="8">
        <f t="shared" si="43"/>
        <v>0</v>
      </c>
      <c r="BE22" s="6">
        <v>0</v>
      </c>
      <c r="BF22" s="5">
        <v>0</v>
      </c>
      <c r="BG22" s="8">
        <v>0</v>
      </c>
      <c r="BH22" s="6">
        <v>8513.3950000000004</v>
      </c>
      <c r="BI22" s="5">
        <v>70730.69</v>
      </c>
      <c r="BJ22" s="8">
        <f t="shared" si="44"/>
        <v>8308.1649565185216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2E-3</v>
      </c>
      <c r="BU22" s="5">
        <v>0.13</v>
      </c>
      <c r="BV22" s="8">
        <f t="shared" si="45"/>
        <v>65000</v>
      </c>
      <c r="BW22" s="6">
        <v>2.0459999999999998</v>
      </c>
      <c r="BX22" s="5">
        <v>12.13</v>
      </c>
      <c r="BY22" s="8">
        <f t="shared" si="46"/>
        <v>5928.6412512218976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47"/>
        <v>0</v>
      </c>
      <c r="CL22" s="6">
        <v>0</v>
      </c>
      <c r="CM22" s="5">
        <v>0</v>
      </c>
      <c r="CN22" s="8">
        <f t="shared" si="48"/>
        <v>0</v>
      </c>
      <c r="CO22" s="6">
        <v>0</v>
      </c>
      <c r="CP22" s="5">
        <v>0</v>
      </c>
      <c r="CQ22" s="8">
        <v>0</v>
      </c>
      <c r="CR22" s="6">
        <v>1E-3</v>
      </c>
      <c r="CS22" s="5">
        <v>0.81</v>
      </c>
      <c r="CT22" s="8">
        <f t="shared" si="49"/>
        <v>810000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f t="shared" si="51"/>
        <v>0</v>
      </c>
      <c r="DD22" s="6">
        <f t="shared" si="52"/>
        <v>23629.4</v>
      </c>
      <c r="DE22" s="8">
        <f t="shared" si="53"/>
        <v>188036.50000000003</v>
      </c>
    </row>
    <row r="23" spans="1:109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39"/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f t="shared" ref="AF23:AF30" si="58">IF(AD23=0,0,AE23/AD23*1000)</f>
        <v>0</v>
      </c>
      <c r="AG23" s="6">
        <v>0.83799999999999997</v>
      </c>
      <c r="AH23" s="5">
        <v>66.3</v>
      </c>
      <c r="AI23" s="8">
        <f t="shared" si="57"/>
        <v>79116.945107398569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5.5170000000000003</v>
      </c>
      <c r="AQ23" s="5">
        <v>14.96</v>
      </c>
      <c r="AR23" s="8">
        <f t="shared" si="41"/>
        <v>2711.6186333152073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26640.236000000001</v>
      </c>
      <c r="AZ23" s="5">
        <v>214332.57</v>
      </c>
      <c r="BA23" s="8">
        <f t="shared" si="42"/>
        <v>8045.4456184247028</v>
      </c>
      <c r="BB23" s="6">
        <v>0</v>
      </c>
      <c r="BC23" s="5">
        <v>0</v>
      </c>
      <c r="BD23" s="8">
        <f t="shared" si="43"/>
        <v>0</v>
      </c>
      <c r="BE23" s="6">
        <v>0</v>
      </c>
      <c r="BF23" s="5">
        <v>0</v>
      </c>
      <c r="BG23" s="8">
        <v>0</v>
      </c>
      <c r="BH23" s="6">
        <v>9015.6949999999997</v>
      </c>
      <c r="BI23" s="5">
        <v>79675.33</v>
      </c>
      <c r="BJ23" s="8">
        <f t="shared" si="44"/>
        <v>8837.4029955538663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5</v>
      </c>
      <c r="BU23" s="5">
        <v>120.74</v>
      </c>
      <c r="BV23" s="8">
        <f t="shared" si="45"/>
        <v>24148</v>
      </c>
      <c r="BW23" s="6">
        <v>16.471</v>
      </c>
      <c r="BX23" s="5">
        <v>42.71</v>
      </c>
      <c r="BY23" s="8">
        <f t="shared" si="46"/>
        <v>2593.042316799223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47"/>
        <v>0</v>
      </c>
      <c r="CL23" s="6">
        <v>0</v>
      </c>
      <c r="CM23" s="5">
        <v>0</v>
      </c>
      <c r="CN23" s="8">
        <f t="shared" si="48"/>
        <v>0</v>
      </c>
      <c r="CO23" s="6">
        <v>0</v>
      </c>
      <c r="CP23" s="5">
        <v>0</v>
      </c>
      <c r="CQ23" s="8">
        <v>0</v>
      </c>
      <c r="CR23" s="6">
        <v>1E-3</v>
      </c>
      <c r="CS23" s="5">
        <v>0.81</v>
      </c>
      <c r="CT23" s="8">
        <f t="shared" si="49"/>
        <v>810000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f t="shared" si="51"/>
        <v>0</v>
      </c>
      <c r="DD23" s="6">
        <f t="shared" si="52"/>
        <v>35683.757999999994</v>
      </c>
      <c r="DE23" s="8">
        <f t="shared" si="53"/>
        <v>294253.42000000004</v>
      </c>
    </row>
    <row r="24" spans="1:109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f t="shared" si="39"/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20</v>
      </c>
      <c r="AB24" s="5">
        <v>271.517</v>
      </c>
      <c r="AC24" s="8">
        <f t="shared" ref="AC24:AC26" si="59">AB24/AA24*1000</f>
        <v>13575.849999999999</v>
      </c>
      <c r="AD24" s="6">
        <v>0</v>
      </c>
      <c r="AE24" s="5">
        <v>0</v>
      </c>
      <c r="AF24" s="8">
        <f t="shared" si="58"/>
        <v>0</v>
      </c>
      <c r="AG24" s="6">
        <v>0.36</v>
      </c>
      <c r="AH24" s="5">
        <v>34.561999999999998</v>
      </c>
      <c r="AI24" s="8">
        <f t="shared" si="57"/>
        <v>96005.555555555547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5.0620000000000003</v>
      </c>
      <c r="AQ24" s="5">
        <v>10.531000000000001</v>
      </c>
      <c r="AR24" s="8">
        <f t="shared" si="41"/>
        <v>2080.4030027657054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20304.647000000001</v>
      </c>
      <c r="AZ24" s="5">
        <v>163504.22</v>
      </c>
      <c r="BA24" s="8">
        <f t="shared" si="42"/>
        <v>8052.5517139007634</v>
      </c>
      <c r="BB24" s="6">
        <v>0</v>
      </c>
      <c r="BC24" s="5">
        <v>0</v>
      </c>
      <c r="BD24" s="8">
        <f t="shared" si="43"/>
        <v>0</v>
      </c>
      <c r="BE24" s="6">
        <v>0</v>
      </c>
      <c r="BF24" s="5">
        <v>0</v>
      </c>
      <c r="BG24" s="8">
        <v>0</v>
      </c>
      <c r="BH24" s="6">
        <v>22037.248</v>
      </c>
      <c r="BI24" s="5">
        <v>173377.53099999999</v>
      </c>
      <c r="BJ24" s="8">
        <f t="shared" si="44"/>
        <v>7867.4765106786472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8.6972999999999985</v>
      </c>
      <c r="BX24" s="5">
        <v>28.689</v>
      </c>
      <c r="BY24" s="8">
        <f t="shared" si="46"/>
        <v>3298.6099134214073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47"/>
        <v>0</v>
      </c>
      <c r="CL24" s="6">
        <v>0</v>
      </c>
      <c r="CM24" s="5">
        <v>0</v>
      </c>
      <c r="CN24" s="8">
        <f t="shared" si="48"/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f t="shared" si="51"/>
        <v>0</v>
      </c>
      <c r="DD24" s="6">
        <f t="shared" si="52"/>
        <v>42376.014299999995</v>
      </c>
      <c r="DE24" s="8">
        <f t="shared" si="53"/>
        <v>337227.05</v>
      </c>
    </row>
    <row r="25" spans="1:109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39"/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f t="shared" si="58"/>
        <v>0</v>
      </c>
      <c r="AG25" s="6">
        <v>1.1399999999999999</v>
      </c>
      <c r="AH25" s="5">
        <v>108.15900000000001</v>
      </c>
      <c r="AI25" s="8">
        <f t="shared" si="57"/>
        <v>94876.315789473694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5.5206999999999997</v>
      </c>
      <c r="AQ25" s="5">
        <v>10.436</v>
      </c>
      <c r="AR25" s="8">
        <f t="shared" si="41"/>
        <v>1890.3399931168151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15756.223</v>
      </c>
      <c r="AZ25" s="5">
        <v>133848.44399999999</v>
      </c>
      <c r="BA25" s="8">
        <f t="shared" si="42"/>
        <v>8494.9574526839333</v>
      </c>
      <c r="BB25" s="6">
        <v>0</v>
      </c>
      <c r="BC25" s="5">
        <v>0</v>
      </c>
      <c r="BD25" s="8">
        <f t="shared" si="43"/>
        <v>0</v>
      </c>
      <c r="BE25" s="6">
        <v>0</v>
      </c>
      <c r="BF25" s="5">
        <v>0</v>
      </c>
      <c r="BG25" s="8">
        <v>0</v>
      </c>
      <c r="BH25" s="6">
        <v>18943.546999999999</v>
      </c>
      <c r="BI25" s="5">
        <v>157031.54</v>
      </c>
      <c r="BJ25" s="8">
        <f t="shared" si="44"/>
        <v>8289.4475886696418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8.8089999999999993</v>
      </c>
      <c r="BX25" s="5">
        <v>24.890999999999998</v>
      </c>
      <c r="BY25" s="8">
        <f t="shared" si="46"/>
        <v>2825.6328754682709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47"/>
        <v>0</v>
      </c>
      <c r="CL25" s="6">
        <v>0</v>
      </c>
      <c r="CM25" s="5">
        <v>0</v>
      </c>
      <c r="CN25" s="8">
        <f t="shared" si="48"/>
        <v>0</v>
      </c>
      <c r="CO25" s="6">
        <v>0</v>
      </c>
      <c r="CP25" s="5">
        <v>0</v>
      </c>
      <c r="CQ25" s="8">
        <v>0</v>
      </c>
      <c r="CR25" s="6">
        <v>6.3800000000000003E-3</v>
      </c>
      <c r="CS25" s="5">
        <v>0.85</v>
      </c>
      <c r="CT25" s="8">
        <f t="shared" si="49"/>
        <v>133228.84012539181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f t="shared" si="51"/>
        <v>0</v>
      </c>
      <c r="DD25" s="6">
        <f t="shared" si="52"/>
        <v>34715.246079999997</v>
      </c>
      <c r="DE25" s="8">
        <f t="shared" si="53"/>
        <v>291024.32</v>
      </c>
    </row>
    <row r="26" spans="1:109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39"/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40</v>
      </c>
      <c r="AB26" s="5">
        <v>560.25599999999997</v>
      </c>
      <c r="AC26" s="8">
        <f t="shared" si="59"/>
        <v>14006.4</v>
      </c>
      <c r="AD26" s="6">
        <v>0</v>
      </c>
      <c r="AE26" s="5">
        <v>0</v>
      </c>
      <c r="AF26" s="8">
        <f t="shared" si="58"/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9.25</v>
      </c>
      <c r="AQ26" s="5">
        <v>24.87</v>
      </c>
      <c r="AR26" s="8">
        <f t="shared" si="41"/>
        <v>2688.6486486486488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32579.109</v>
      </c>
      <c r="AZ26" s="5">
        <v>266206</v>
      </c>
      <c r="BA26" s="8">
        <f t="shared" si="42"/>
        <v>8171.064469565451</v>
      </c>
      <c r="BB26" s="6">
        <v>0</v>
      </c>
      <c r="BC26" s="5">
        <v>0</v>
      </c>
      <c r="BD26" s="8">
        <f t="shared" si="43"/>
        <v>0</v>
      </c>
      <c r="BE26" s="6">
        <v>0</v>
      </c>
      <c r="BF26" s="5">
        <v>0</v>
      </c>
      <c r="BG26" s="8">
        <v>0</v>
      </c>
      <c r="BH26" s="6">
        <v>16486.183000000001</v>
      </c>
      <c r="BI26" s="5">
        <v>134236.671</v>
      </c>
      <c r="BJ26" s="8">
        <f t="shared" si="44"/>
        <v>8142.3741929832986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0.6</v>
      </c>
      <c r="BU26" s="5">
        <v>25.241</v>
      </c>
      <c r="BV26" s="8">
        <f t="shared" si="45"/>
        <v>42068.333333333336</v>
      </c>
      <c r="BW26" s="6">
        <v>18.511599999999998</v>
      </c>
      <c r="BX26" s="5">
        <v>57.326999999999998</v>
      </c>
      <c r="BY26" s="8">
        <f t="shared" si="46"/>
        <v>3096.8149700728195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47"/>
        <v>0</v>
      </c>
      <c r="CL26" s="6">
        <v>0</v>
      </c>
      <c r="CM26" s="5">
        <v>0</v>
      </c>
      <c r="CN26" s="8">
        <f t="shared" si="48"/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f t="shared" si="51"/>
        <v>0</v>
      </c>
      <c r="DD26" s="6">
        <f t="shared" si="52"/>
        <v>49133.653599999998</v>
      </c>
      <c r="DE26" s="8">
        <f t="shared" si="53"/>
        <v>401110.36499999993</v>
      </c>
    </row>
    <row r="27" spans="1:109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39"/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f t="shared" si="58"/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15.84099</v>
      </c>
      <c r="AQ27" s="5">
        <v>44.472999999999999</v>
      </c>
      <c r="AR27" s="8">
        <f t="shared" si="41"/>
        <v>2807.4634224249871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26222.870999999999</v>
      </c>
      <c r="AZ27" s="5">
        <v>221121.12100000001</v>
      </c>
      <c r="BA27" s="8">
        <f t="shared" si="42"/>
        <v>8432.3764930239722</v>
      </c>
      <c r="BB27" s="6">
        <v>0</v>
      </c>
      <c r="BC27" s="5">
        <v>0</v>
      </c>
      <c r="BD27" s="8">
        <f t="shared" si="43"/>
        <v>0</v>
      </c>
      <c r="BE27" s="6">
        <v>0</v>
      </c>
      <c r="BF27" s="5">
        <v>0</v>
      </c>
      <c r="BG27" s="8">
        <v>0</v>
      </c>
      <c r="BH27" s="6">
        <v>21473.578000000001</v>
      </c>
      <c r="BI27" s="5">
        <v>183777.58</v>
      </c>
      <c r="BJ27" s="8">
        <f t="shared" si="44"/>
        <v>8558.3119869450711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15.4148</v>
      </c>
      <c r="BX27" s="5">
        <v>25.859000000000002</v>
      </c>
      <c r="BY27" s="8">
        <f t="shared" si="46"/>
        <v>1677.5436593403742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47"/>
        <v>0</v>
      </c>
      <c r="CL27" s="6">
        <v>0</v>
      </c>
      <c r="CM27" s="5">
        <v>0</v>
      </c>
      <c r="CN27" s="8">
        <f t="shared" si="48"/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f t="shared" si="51"/>
        <v>0</v>
      </c>
      <c r="DD27" s="6">
        <f t="shared" si="52"/>
        <v>47727.704790000003</v>
      </c>
      <c r="DE27" s="8">
        <f t="shared" si="53"/>
        <v>404969.033</v>
      </c>
    </row>
    <row r="28" spans="1:109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39"/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f t="shared" si="58"/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7.0401999999999996</v>
      </c>
      <c r="AQ28" s="5">
        <v>17.117999999999999</v>
      </c>
      <c r="AR28" s="8">
        <f t="shared" si="41"/>
        <v>2431.4650151984315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24220.833999999999</v>
      </c>
      <c r="AZ28" s="5">
        <v>203330.628</v>
      </c>
      <c r="BA28" s="8">
        <f t="shared" si="42"/>
        <v>8394.8648506488262</v>
      </c>
      <c r="BB28" s="6">
        <v>0</v>
      </c>
      <c r="BC28" s="5">
        <v>0</v>
      </c>
      <c r="BD28" s="8">
        <f t="shared" si="43"/>
        <v>0</v>
      </c>
      <c r="BE28" s="6">
        <v>0</v>
      </c>
      <c r="BF28" s="5">
        <v>0</v>
      </c>
      <c r="BG28" s="8">
        <v>0</v>
      </c>
      <c r="BH28" s="6">
        <v>16375.405000000001</v>
      </c>
      <c r="BI28" s="5">
        <v>134993.201</v>
      </c>
      <c r="BJ28" s="8">
        <f t="shared" si="44"/>
        <v>8243.6557141640151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2.8620000000000001</v>
      </c>
      <c r="BX28" s="5">
        <v>11.295999999999999</v>
      </c>
      <c r="BY28" s="8">
        <f t="shared" si="46"/>
        <v>3946.890286512928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5.1999999999999998E-2</v>
      </c>
      <c r="CG28" s="5">
        <v>0.159</v>
      </c>
      <c r="CH28" s="8">
        <f t="shared" ref="CH28" si="60">CG28/CF28*1000</f>
        <v>3057.6923076923081</v>
      </c>
      <c r="CI28" s="6">
        <v>0</v>
      </c>
      <c r="CJ28" s="5">
        <v>0</v>
      </c>
      <c r="CK28" s="8">
        <f t="shared" si="47"/>
        <v>0</v>
      </c>
      <c r="CL28" s="6">
        <v>0</v>
      </c>
      <c r="CM28" s="5">
        <v>0</v>
      </c>
      <c r="CN28" s="8">
        <f t="shared" si="48"/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f t="shared" si="51"/>
        <v>0</v>
      </c>
      <c r="DD28" s="6">
        <f>L28+U28+X28+AG28+AM28+AP28+AS28+AY28+BE28+BH28+BQ28+BT28+BW28+BZ28+DA28+I28+CR28+C28+CO28+AJ28+AA28+CF28</f>
        <v>40606.193200000002</v>
      </c>
      <c r="DE28" s="8">
        <f>M28+V28+Y28+AH28+AN28+AQ28+AT28+AZ28+BF28+BI28+BR28+BU28+BX28+CA28+DB28+J28+CS28+D28+CP28+AK28+AB28+CG28</f>
        <v>338352.40199999994</v>
      </c>
    </row>
    <row r="29" spans="1:109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39"/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f t="shared" si="58"/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11.329799999999999</v>
      </c>
      <c r="AQ29" s="5">
        <v>23.988</v>
      </c>
      <c r="AR29" s="8">
        <f t="shared" si="41"/>
        <v>2117.2483185934443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19164.310000000001</v>
      </c>
      <c r="AZ29" s="5">
        <v>150106.66399999999</v>
      </c>
      <c r="BA29" s="8">
        <f t="shared" si="42"/>
        <v>7832.6151058921496</v>
      </c>
      <c r="BB29" s="6">
        <v>0</v>
      </c>
      <c r="BC29" s="5">
        <v>0</v>
      </c>
      <c r="BD29" s="8">
        <f t="shared" si="43"/>
        <v>0</v>
      </c>
      <c r="BE29" s="6">
        <v>0</v>
      </c>
      <c r="BF29" s="5">
        <v>0</v>
      </c>
      <c r="BG29" s="8">
        <v>0</v>
      </c>
      <c r="BH29" s="6">
        <v>10877.8555</v>
      </c>
      <c r="BI29" s="5">
        <v>93477.857999999993</v>
      </c>
      <c r="BJ29" s="8">
        <f t="shared" si="44"/>
        <v>8593.4086916304404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11.74452</v>
      </c>
      <c r="BX29" s="5">
        <v>32.869999999999997</v>
      </c>
      <c r="BY29" s="8">
        <f t="shared" si="46"/>
        <v>2798.7520988512088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47"/>
        <v>0</v>
      </c>
      <c r="CL29" s="6">
        <v>0</v>
      </c>
      <c r="CM29" s="5">
        <v>0</v>
      </c>
      <c r="CN29" s="8">
        <f t="shared" si="48"/>
        <v>0</v>
      </c>
      <c r="CO29" s="6">
        <v>0</v>
      </c>
      <c r="CP29" s="5">
        <v>0</v>
      </c>
      <c r="CQ29" s="8">
        <v>0</v>
      </c>
      <c r="CR29" s="6">
        <v>2E-3</v>
      </c>
      <c r="CS29" s="5">
        <v>0.90400000000000003</v>
      </c>
      <c r="CT29" s="8">
        <f t="shared" si="49"/>
        <v>452000</v>
      </c>
      <c r="CU29" s="6">
        <v>0.36287999999999998</v>
      </c>
      <c r="CV29" s="5">
        <v>12.46</v>
      </c>
      <c r="CW29" s="8">
        <f t="shared" ref="CW29" si="61">CV29/CU29*1000</f>
        <v>34336.419753086426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f t="shared" si="51"/>
        <v>0</v>
      </c>
      <c r="DD29" s="6">
        <f t="shared" ref="DD29:DD31" si="62">L29+U29+X29+AG29+AM29+AP29+AS29+AY29+BE29+BH29+BQ29+BT29+BW29+BZ29+DA29+I29+CR29+C29+CO29+AJ29+AA29+CF29</f>
        <v>30065.241820000003</v>
      </c>
      <c r="DE29" s="8">
        <f t="shared" ref="DE29:DE31" si="63">M29+V29+Y29+AH29+AN29+AQ29+AT29+AZ29+BF29+BI29+BR29+BU29+BX29+CA29+DB29+J29+CS29+D29+CP29+AK29+AB29+CG29</f>
        <v>243642.28400000001</v>
      </c>
    </row>
    <row r="30" spans="1:109" x14ac:dyDescent="0.3">
      <c r="A30" s="46">
        <v>2018</v>
      </c>
      <c r="B30" s="47" t="s">
        <v>13</v>
      </c>
      <c r="C30" s="6">
        <v>2967.9070000000002</v>
      </c>
      <c r="D30" s="5">
        <v>23315.032999999999</v>
      </c>
      <c r="E30" s="8">
        <f t="shared" si="56"/>
        <v>7855.7154924328825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39"/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f t="shared" si="58"/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1.264</v>
      </c>
      <c r="AQ30" s="5">
        <v>3.2719999999999998</v>
      </c>
      <c r="AR30" s="8">
        <f t="shared" si="41"/>
        <v>2588.6075949367087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9434.5560000000005</v>
      </c>
      <c r="AZ30" s="5">
        <v>81571.275999999998</v>
      </c>
      <c r="BA30" s="8">
        <f t="shared" si="42"/>
        <v>8646.0111106447384</v>
      </c>
      <c r="BB30" s="6">
        <v>0</v>
      </c>
      <c r="BC30" s="5">
        <v>0</v>
      </c>
      <c r="BD30" s="8">
        <f t="shared" si="43"/>
        <v>0</v>
      </c>
      <c r="BE30" s="6">
        <v>0</v>
      </c>
      <c r="BF30" s="5">
        <v>0</v>
      </c>
      <c r="BG30" s="8">
        <v>0</v>
      </c>
      <c r="BH30" s="6">
        <v>17280.794999999998</v>
      </c>
      <c r="BI30" s="5">
        <v>134719.416</v>
      </c>
      <c r="BJ30" s="8">
        <f t="shared" si="44"/>
        <v>7795.9038342854028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5</v>
      </c>
      <c r="BU30" s="5">
        <v>123.652</v>
      </c>
      <c r="BV30" s="8">
        <f t="shared" si="45"/>
        <v>24730.399999999998</v>
      </c>
      <c r="BW30" s="6">
        <v>6.0685000000000002</v>
      </c>
      <c r="BX30" s="5">
        <v>11.425000000000001</v>
      </c>
      <c r="BY30" s="8">
        <f t="shared" si="46"/>
        <v>1882.6728186537036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47"/>
        <v>0</v>
      </c>
      <c r="CL30" s="6">
        <v>0</v>
      </c>
      <c r="CM30" s="5">
        <v>0</v>
      </c>
      <c r="CN30" s="8">
        <f t="shared" si="48"/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f t="shared" si="51"/>
        <v>0</v>
      </c>
      <c r="DD30" s="6">
        <f t="shared" si="62"/>
        <v>29695.590499999998</v>
      </c>
      <c r="DE30" s="8">
        <f t="shared" si="63"/>
        <v>239744.07399999996</v>
      </c>
    </row>
    <row r="31" spans="1:109" ht="15" thickBot="1" x14ac:dyDescent="0.35">
      <c r="A31" s="48"/>
      <c r="B31" s="49" t="s">
        <v>14</v>
      </c>
      <c r="C31" s="17">
        <f>SUM(C19:C30)</f>
        <v>6777.9070000000002</v>
      </c>
      <c r="D31" s="16">
        <f>SUM(D19:D30)</f>
        <v>52973.562999999995</v>
      </c>
      <c r="E31" s="18"/>
      <c r="F31" s="17">
        <f>SUM(F19:F30)</f>
        <v>0</v>
      </c>
      <c r="G31" s="16">
        <f>SUM(G19:G30)</f>
        <v>0</v>
      </c>
      <c r="H31" s="18"/>
      <c r="I31" s="17">
        <f>SUM(I19:I30)</f>
        <v>0</v>
      </c>
      <c r="J31" s="16">
        <f>SUM(J19:J30)</f>
        <v>0</v>
      </c>
      <c r="K31" s="18"/>
      <c r="L31" s="17">
        <f>SUM(L19:L30)</f>
        <v>0</v>
      </c>
      <c r="M31" s="16">
        <f>SUM(M19:M30)</f>
        <v>0</v>
      </c>
      <c r="N31" s="18"/>
      <c r="O31" s="17">
        <f t="shared" ref="O31:P31" si="64">SUM(O19:O30)</f>
        <v>0</v>
      </c>
      <c r="P31" s="16">
        <f t="shared" si="64"/>
        <v>0</v>
      </c>
      <c r="Q31" s="18"/>
      <c r="R31" s="17">
        <f>SUM(R19:R30)</f>
        <v>0</v>
      </c>
      <c r="S31" s="16">
        <f>SUM(S19:S30)</f>
        <v>0</v>
      </c>
      <c r="T31" s="18"/>
      <c r="U31" s="17">
        <f>SUM(U19:U30)</f>
        <v>0.13800000000000001</v>
      </c>
      <c r="V31" s="16">
        <f>SUM(V19:V30)</f>
        <v>0.75</v>
      </c>
      <c r="W31" s="18"/>
      <c r="X31" s="17">
        <f>SUM(X19:X30)</f>
        <v>0</v>
      </c>
      <c r="Y31" s="16">
        <f>SUM(Y19:Y30)</f>
        <v>0</v>
      </c>
      <c r="Z31" s="18"/>
      <c r="AA31" s="17">
        <f>SUM(AA19:AA30)</f>
        <v>60</v>
      </c>
      <c r="AB31" s="16">
        <f>SUM(AB19:AB30)</f>
        <v>831.77299999999991</v>
      </c>
      <c r="AC31" s="18"/>
      <c r="AD31" s="17">
        <f>SUM(AD19:AD30)</f>
        <v>0</v>
      </c>
      <c r="AE31" s="16">
        <f>SUM(AE19:AE30)</f>
        <v>0</v>
      </c>
      <c r="AF31" s="18"/>
      <c r="AG31" s="17">
        <f>SUM(AG19:AG30)</f>
        <v>10.611999999999998</v>
      </c>
      <c r="AH31" s="16">
        <f>SUM(AH19:AH30)</f>
        <v>241.11099999999999</v>
      </c>
      <c r="AI31" s="18"/>
      <c r="AJ31" s="17">
        <f>SUM(AJ19:AJ30)</f>
        <v>1.4E-2</v>
      </c>
      <c r="AK31" s="16">
        <f>SUM(AK19:AK30)</f>
        <v>2.4</v>
      </c>
      <c r="AL31" s="18"/>
      <c r="AM31" s="17">
        <f>SUM(AM19:AM30)</f>
        <v>0</v>
      </c>
      <c r="AN31" s="16">
        <f>SUM(AN19:AN30)</f>
        <v>0</v>
      </c>
      <c r="AO31" s="18"/>
      <c r="AP31" s="17">
        <f>SUM(AP19:AP30)</f>
        <v>96.445689999999999</v>
      </c>
      <c r="AQ31" s="16">
        <f>SUM(AQ19:AQ30)</f>
        <v>227.70800000000003</v>
      </c>
      <c r="AR31" s="18"/>
      <c r="AS31" s="17">
        <f>SUM(AS19:AS30)</f>
        <v>0</v>
      </c>
      <c r="AT31" s="16">
        <f>SUM(AT19:AT30)</f>
        <v>0</v>
      </c>
      <c r="AU31" s="18"/>
      <c r="AV31" s="17">
        <f>SUM(AV19:AV30)</f>
        <v>0</v>
      </c>
      <c r="AW31" s="16">
        <f>SUM(AW19:AW30)</f>
        <v>0</v>
      </c>
      <c r="AX31" s="18"/>
      <c r="AY31" s="17">
        <f>SUM(AY19:AY30)</f>
        <v>273209.41100000002</v>
      </c>
      <c r="AZ31" s="16">
        <f>SUM(AZ19:AZ30)</f>
        <v>2248731.463</v>
      </c>
      <c r="BA31" s="18"/>
      <c r="BB31" s="17">
        <f t="shared" ref="BB31:BC31" si="65">SUM(BB19:BB30)</f>
        <v>0</v>
      </c>
      <c r="BC31" s="16">
        <f t="shared" si="65"/>
        <v>0</v>
      </c>
      <c r="BD31" s="18"/>
      <c r="BE31" s="17">
        <f>SUM(BE19:BE30)</f>
        <v>0</v>
      </c>
      <c r="BF31" s="16">
        <f>SUM(BF19:BF30)</f>
        <v>0</v>
      </c>
      <c r="BG31" s="18"/>
      <c r="BH31" s="17">
        <f>SUM(BH19:BH30)</f>
        <v>185760.44449999998</v>
      </c>
      <c r="BI31" s="16">
        <f>SUM(BI19:BI30)</f>
        <v>1544483.8869999999</v>
      </c>
      <c r="BJ31" s="18"/>
      <c r="BK31" s="17">
        <f>SUM(BK19:BK30)</f>
        <v>0</v>
      </c>
      <c r="BL31" s="16">
        <f>SUM(BL19:BL30)</f>
        <v>0</v>
      </c>
      <c r="BM31" s="18"/>
      <c r="BN31" s="17">
        <f>SUM(BN19:BN30)</f>
        <v>0</v>
      </c>
      <c r="BO31" s="16">
        <f>SUM(BO19:BO30)</f>
        <v>0</v>
      </c>
      <c r="BP31" s="18"/>
      <c r="BQ31" s="17">
        <f>SUM(BQ19:BQ30)</f>
        <v>0</v>
      </c>
      <c r="BR31" s="16">
        <f>SUM(BR19:BR30)</f>
        <v>0</v>
      </c>
      <c r="BS31" s="18"/>
      <c r="BT31" s="17">
        <f>SUM(BT19:BT30)</f>
        <v>15.901999999999999</v>
      </c>
      <c r="BU31" s="16">
        <f>SUM(BU19:BU30)</f>
        <v>418.12299999999999</v>
      </c>
      <c r="BV31" s="18"/>
      <c r="BW31" s="17">
        <f>SUM(BW19:BW30)</f>
        <v>130.50271999999998</v>
      </c>
      <c r="BX31" s="16">
        <f>SUM(BX19:BX30)</f>
        <v>346.44699999999995</v>
      </c>
      <c r="BY31" s="18"/>
      <c r="BZ31" s="17">
        <f>SUM(BZ19:BZ30)</f>
        <v>0</v>
      </c>
      <c r="CA31" s="16">
        <f>SUM(CA19:CA30)</f>
        <v>0</v>
      </c>
      <c r="CB31" s="18"/>
      <c r="CC31" s="17">
        <v>0</v>
      </c>
      <c r="CD31" s="16">
        <v>0</v>
      </c>
      <c r="CE31" s="18"/>
      <c r="CF31" s="17">
        <f>SUM(CF19:CF30)</f>
        <v>5.1999999999999998E-2</v>
      </c>
      <c r="CG31" s="16">
        <f>SUM(CG19:CG30)</f>
        <v>0.159</v>
      </c>
      <c r="CH31" s="18"/>
      <c r="CI31" s="17">
        <f>SUM(CI19:CI30)</f>
        <v>0</v>
      </c>
      <c r="CJ31" s="16">
        <f>SUM(CJ19:CJ30)</f>
        <v>0</v>
      </c>
      <c r="CK31" s="18"/>
      <c r="CL31" s="17">
        <f t="shared" ref="CL31:CM31" si="66">SUM(CL19:CL30)</f>
        <v>0</v>
      </c>
      <c r="CM31" s="16">
        <f t="shared" si="66"/>
        <v>0</v>
      </c>
      <c r="CN31" s="18"/>
      <c r="CO31" s="17">
        <f>SUM(CO19:CO30)</f>
        <v>209.02</v>
      </c>
      <c r="CP31" s="16">
        <f>SUM(CP19:CP30)</f>
        <v>2237.14</v>
      </c>
      <c r="CQ31" s="18"/>
      <c r="CR31" s="17">
        <f>SUM(CR19:CR30)</f>
        <v>4.3380000000000002E-2</v>
      </c>
      <c r="CS31" s="16">
        <f>SUM(CS19:CS30)</f>
        <v>5.8639999999999999</v>
      </c>
      <c r="CT31" s="18"/>
      <c r="CU31" s="17">
        <f>SUM(CU19:CU30)</f>
        <v>0.55987999999999993</v>
      </c>
      <c r="CV31" s="16">
        <f>SUM(CV19:CV30)</f>
        <v>18.39</v>
      </c>
      <c r="CW31" s="18"/>
      <c r="CX31" s="17">
        <f>SUM(CX19:CX30)</f>
        <v>0</v>
      </c>
      <c r="CY31" s="16">
        <f>SUM(CY19:CY30)</f>
        <v>0</v>
      </c>
      <c r="CZ31" s="18"/>
      <c r="DA31" s="17">
        <f t="shared" ref="DA31:DB31" si="67">SUM(DA19:DA30)</f>
        <v>0</v>
      </c>
      <c r="DB31" s="16">
        <f t="shared" si="67"/>
        <v>0</v>
      </c>
      <c r="DC31" s="18"/>
      <c r="DD31" s="17">
        <f t="shared" si="62"/>
        <v>466270.49229000008</v>
      </c>
      <c r="DE31" s="18">
        <f t="shared" si="63"/>
        <v>3850500.3880000003</v>
      </c>
    </row>
    <row r="32" spans="1:109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>
        <v>0.44600000000000001</v>
      </c>
      <c r="G32" s="5">
        <v>11.999000000000001</v>
      </c>
      <c r="H32" s="8">
        <f t="shared" ref="H32" si="68">G32/F32*1000</f>
        <v>26903.587443946191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69">IF(O32=0,0,P32/O32*1000)</f>
        <v>0</v>
      </c>
      <c r="R32" s="6">
        <v>0</v>
      </c>
      <c r="S32" s="5">
        <v>0</v>
      </c>
      <c r="T32" s="8">
        <v>0</v>
      </c>
      <c r="U32" s="6">
        <v>5.1999999999999998E-2</v>
      </c>
      <c r="V32" s="5">
        <v>0.29199999999999998</v>
      </c>
      <c r="W32" s="8">
        <f t="shared" ref="W32:W36" si="70">V32/U32*1000</f>
        <v>5615.3846153846152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0.72</v>
      </c>
      <c r="AH32" s="5">
        <v>74.962000000000003</v>
      </c>
      <c r="AI32" s="8">
        <f t="shared" ref="AI32:AI43" si="71">AH32/AG32*1000</f>
        <v>104113.88888888889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8.044220000000001</v>
      </c>
      <c r="AQ32" s="5">
        <v>19.815000000000001</v>
      </c>
      <c r="AR32" s="8">
        <f t="shared" ref="AR32:AR43" si="72">AQ32/AP32*1000</f>
        <v>2463.2593340311428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39114.169600000001</v>
      </c>
      <c r="AZ32" s="5">
        <v>284611.94400000002</v>
      </c>
      <c r="BA32" s="8">
        <f t="shared" ref="BA32:BA43" si="73">AZ32/AY32*1000</f>
        <v>7276.4409141386959</v>
      </c>
      <c r="BB32" s="6">
        <v>0</v>
      </c>
      <c r="BC32" s="5">
        <v>0</v>
      </c>
      <c r="BD32" s="8">
        <f t="shared" ref="BD32:BD43" si="74">IF(BB32=0,0,BC32/BB32*1000)</f>
        <v>0</v>
      </c>
      <c r="BE32" s="6">
        <v>0</v>
      </c>
      <c r="BF32" s="5">
        <v>0</v>
      </c>
      <c r="BG32" s="8">
        <v>0</v>
      </c>
      <c r="BH32" s="6">
        <v>10200.084000000001</v>
      </c>
      <c r="BI32" s="5">
        <v>79092.910999999993</v>
      </c>
      <c r="BJ32" s="8">
        <f t="shared" ref="BJ32:BJ43" si="75">BI32/BH32*1000</f>
        <v>7754.1431031352276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1E-3</v>
      </c>
      <c r="BU32" s="5">
        <v>7.0999999999999994E-2</v>
      </c>
      <c r="BV32" s="8">
        <f t="shared" ref="BV32:BV42" si="76">BU32/BT32*1000</f>
        <v>70999.999999999985</v>
      </c>
      <c r="BW32" s="6">
        <v>14.97161</v>
      </c>
      <c r="BX32" s="5">
        <v>53.334000000000003</v>
      </c>
      <c r="BY32" s="8">
        <f t="shared" ref="BY32:BY43" si="77">BX32/BW32*1000</f>
        <v>3562.3423265767678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f t="shared" ref="CN32:CN43" si="78">IF(CL32=0,0,CM32/CL32*1000)</f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f t="shared" ref="DC32:DC43" si="79">IF(DA32=0,0,DB32/DA32*1000)</f>
        <v>0</v>
      </c>
      <c r="DD32" s="6">
        <f t="shared" ref="DD32:DD37" si="80">L32+U32+X32+AG32+AM32+AP32+AS32+AY32+BE32+BH32+BQ32+BT32+BW32+BZ32+DA32+I32+CR32+C32+CO32+AJ32+AA32+CF32+F32+CU32+R32+BN32+BK32</f>
        <v>49338.488430000005</v>
      </c>
      <c r="DE32" s="8">
        <f t="shared" ref="DE32:DE37" si="81">M32+V32+Y32+AH32+AN32+AQ32+AT32+AZ32+BF32+BI32+BR32+BU32+BX32+CA32+DB32+J32+CS32+D32+CP32+AK32+AB32+CG32+G32+CV32+S32+BO32+BL32</f>
        <v>363865.32799999998</v>
      </c>
    </row>
    <row r="33" spans="1:109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69"/>
        <v>0</v>
      </c>
      <c r="R33" s="6">
        <v>0.5</v>
      </c>
      <c r="S33" s="5">
        <v>11.071999999999999</v>
      </c>
      <c r="T33" s="8">
        <f t="shared" ref="T33" si="82">S33/R33*1000</f>
        <v>22144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16.619</v>
      </c>
      <c r="AQ33" s="5">
        <v>37.537999999999997</v>
      </c>
      <c r="AR33" s="8">
        <f t="shared" si="72"/>
        <v>2258.7399963896742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26478.395</v>
      </c>
      <c r="AZ33" s="5">
        <v>199998.421</v>
      </c>
      <c r="BA33" s="8">
        <f t="shared" si="73"/>
        <v>7553.2682777789205</v>
      </c>
      <c r="BB33" s="6">
        <v>0</v>
      </c>
      <c r="BC33" s="5">
        <v>0</v>
      </c>
      <c r="BD33" s="8">
        <f t="shared" si="74"/>
        <v>0</v>
      </c>
      <c r="BE33" s="6">
        <v>0</v>
      </c>
      <c r="BF33" s="5">
        <v>0</v>
      </c>
      <c r="BG33" s="8">
        <v>0</v>
      </c>
      <c r="BH33" s="6">
        <v>9817.8870000000006</v>
      </c>
      <c r="BI33" s="5">
        <v>76574.820000000007</v>
      </c>
      <c r="BJ33" s="8">
        <f t="shared" si="75"/>
        <v>7799.5214245183315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14.145</v>
      </c>
      <c r="BX33" s="5">
        <v>35.234000000000002</v>
      </c>
      <c r="BY33" s="8">
        <f t="shared" si="77"/>
        <v>2490.9155178508308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f t="shared" si="78"/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3.7999999999999999E-2</v>
      </c>
      <c r="CY33" s="5">
        <v>0.81699999999999995</v>
      </c>
      <c r="CZ33" s="8">
        <f t="shared" ref="CZ33" si="83">CY33/CX33*1000</f>
        <v>21500</v>
      </c>
      <c r="DA33" s="6">
        <v>0</v>
      </c>
      <c r="DB33" s="5">
        <v>0</v>
      </c>
      <c r="DC33" s="8">
        <f t="shared" si="79"/>
        <v>0</v>
      </c>
      <c r="DD33" s="6">
        <f t="shared" si="80"/>
        <v>36327.545999999995</v>
      </c>
      <c r="DE33" s="8">
        <f t="shared" si="81"/>
        <v>276657.08499999996</v>
      </c>
    </row>
    <row r="34" spans="1:109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69"/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30394.498</v>
      </c>
      <c r="AZ34" s="5">
        <v>228424.242</v>
      </c>
      <c r="BA34" s="8">
        <f t="shared" si="73"/>
        <v>7515.3155021675311</v>
      </c>
      <c r="BB34" s="6">
        <v>0</v>
      </c>
      <c r="BC34" s="5">
        <v>0</v>
      </c>
      <c r="BD34" s="8">
        <f t="shared" si="74"/>
        <v>0</v>
      </c>
      <c r="BE34" s="6">
        <v>0</v>
      </c>
      <c r="BF34" s="5">
        <v>0</v>
      </c>
      <c r="BG34" s="8">
        <v>0</v>
      </c>
      <c r="BH34" s="6">
        <v>15639.993</v>
      </c>
      <c r="BI34" s="5">
        <v>121659.32799999999</v>
      </c>
      <c r="BJ34" s="8">
        <f t="shared" si="75"/>
        <v>7778.732893294773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15.273999999999999</v>
      </c>
      <c r="BX34" s="5">
        <v>49.143000000000001</v>
      </c>
      <c r="BY34" s="8">
        <f t="shared" si="77"/>
        <v>3217.4283095456335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f t="shared" si="78"/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f t="shared" si="79"/>
        <v>0</v>
      </c>
      <c r="DD34" s="6">
        <f t="shared" si="80"/>
        <v>46049.764999999999</v>
      </c>
      <c r="DE34" s="8">
        <f t="shared" si="81"/>
        <v>350132.71299999999</v>
      </c>
    </row>
    <row r="35" spans="1:109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69"/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18.687000000000001</v>
      </c>
      <c r="AQ35" s="5">
        <v>32.744</v>
      </c>
      <c r="AR35" s="8">
        <f t="shared" si="72"/>
        <v>1752.2341734895917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7711.56</v>
      </c>
      <c r="AZ35" s="5">
        <v>59459.010999999999</v>
      </c>
      <c r="BA35" s="8">
        <f t="shared" si="73"/>
        <v>7710.3739061875931</v>
      </c>
      <c r="BB35" s="6">
        <v>0</v>
      </c>
      <c r="BC35" s="5">
        <v>0</v>
      </c>
      <c r="BD35" s="8">
        <f t="shared" si="74"/>
        <v>0</v>
      </c>
      <c r="BE35" s="6">
        <v>119.7</v>
      </c>
      <c r="BF35" s="5">
        <v>1364.922</v>
      </c>
      <c r="BG35" s="8">
        <f t="shared" ref="BG35" si="84">BF35/BE35*1000</f>
        <v>11402.857142857141</v>
      </c>
      <c r="BH35" s="6">
        <v>30868.084999999999</v>
      </c>
      <c r="BI35" s="5">
        <v>239076.43799999999</v>
      </c>
      <c r="BJ35" s="8">
        <f t="shared" si="75"/>
        <v>7745.1010647404919</v>
      </c>
      <c r="BK35" s="6">
        <v>0</v>
      </c>
      <c r="BL35" s="5">
        <v>0</v>
      </c>
      <c r="BM35" s="8">
        <v>0</v>
      </c>
      <c r="BN35" s="6">
        <v>28.74</v>
      </c>
      <c r="BO35" s="5">
        <v>219.97900000000001</v>
      </c>
      <c r="BP35" s="8">
        <f t="shared" ref="BP35:BP39" si="85">BO35/BN35*1000</f>
        <v>7654.1057759220603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17.173999999999999</v>
      </c>
      <c r="BX35" s="5">
        <v>34.024999999999999</v>
      </c>
      <c r="BY35" s="8">
        <f t="shared" si="77"/>
        <v>1981.1925002911378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f t="shared" si="78"/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f t="shared" si="79"/>
        <v>0</v>
      </c>
      <c r="DD35" s="6">
        <f t="shared" si="80"/>
        <v>38763.945999999996</v>
      </c>
      <c r="DE35" s="62">
        <f t="shared" si="81"/>
        <v>300187.11900000001</v>
      </c>
    </row>
    <row r="36" spans="1:109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69"/>
        <v>0</v>
      </c>
      <c r="R36" s="6">
        <v>0</v>
      </c>
      <c r="S36" s="5">
        <v>0</v>
      </c>
      <c r="T36" s="8">
        <v>0</v>
      </c>
      <c r="U36" s="6">
        <v>0.15</v>
      </c>
      <c r="V36" s="5">
        <v>0.29099999999999998</v>
      </c>
      <c r="W36" s="8">
        <f t="shared" si="70"/>
        <v>1940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f t="shared" ref="AF36:AF43" si="86">IF(AD36=0,0,AE36/AD36*1000)</f>
        <v>0</v>
      </c>
      <c r="AG36" s="6">
        <v>0.36</v>
      </c>
      <c r="AH36" s="5">
        <v>37.265000000000001</v>
      </c>
      <c r="AI36" s="8">
        <f t="shared" si="71"/>
        <v>103513.88888888891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14.51</v>
      </c>
      <c r="AQ36" s="5">
        <v>29.593</v>
      </c>
      <c r="AR36" s="8">
        <f t="shared" si="72"/>
        <v>2039.4900068917989</v>
      </c>
      <c r="AS36" s="6">
        <v>594.80899999999997</v>
      </c>
      <c r="AT36" s="5">
        <v>4380.7920000000004</v>
      </c>
      <c r="AU36" s="8">
        <f t="shared" ref="AU36" si="87">AT36/AS36*1000</f>
        <v>7365.0398699414445</v>
      </c>
      <c r="AV36" s="6">
        <v>0</v>
      </c>
      <c r="AW36" s="5">
        <v>0</v>
      </c>
      <c r="AX36" s="8">
        <v>0</v>
      </c>
      <c r="AY36" s="6">
        <v>38433.648200000003</v>
      </c>
      <c r="AZ36" s="5">
        <v>283643.43699999998</v>
      </c>
      <c r="BA36" s="8">
        <f t="shared" si="73"/>
        <v>7380.0810041238792</v>
      </c>
      <c r="BB36" s="6">
        <v>0</v>
      </c>
      <c r="BC36" s="5">
        <v>0</v>
      </c>
      <c r="BD36" s="8">
        <f t="shared" si="74"/>
        <v>0</v>
      </c>
      <c r="BE36" s="6">
        <v>0</v>
      </c>
      <c r="BF36" s="5">
        <v>0</v>
      </c>
      <c r="BG36" s="8">
        <v>0</v>
      </c>
      <c r="BH36" s="6">
        <v>15404.537</v>
      </c>
      <c r="BI36" s="5">
        <v>119444.18</v>
      </c>
      <c r="BJ36" s="8">
        <f t="shared" si="75"/>
        <v>7753.8312251773614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23.533999999999999</v>
      </c>
      <c r="BX36" s="5">
        <v>46.94</v>
      </c>
      <c r="BY36" s="8">
        <f t="shared" si="77"/>
        <v>1994.5610605931843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f t="shared" si="78"/>
        <v>0</v>
      </c>
      <c r="CO36" s="6">
        <v>0</v>
      </c>
      <c r="CP36" s="5">
        <v>0</v>
      </c>
      <c r="CQ36" s="8">
        <v>0</v>
      </c>
      <c r="CR36" s="6">
        <v>1E-3</v>
      </c>
      <c r="CS36" s="5">
        <v>0.89100000000000001</v>
      </c>
      <c r="CT36" s="8">
        <f t="shared" ref="CT36:CT40" si="88">CS36/CR36*1000</f>
        <v>891000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f t="shared" si="79"/>
        <v>0</v>
      </c>
      <c r="DD36" s="6">
        <f t="shared" si="80"/>
        <v>54471.549200000001</v>
      </c>
      <c r="DE36" s="8">
        <f t="shared" si="81"/>
        <v>407583.38899999997</v>
      </c>
    </row>
    <row r="37" spans="1:109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69"/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f t="shared" si="86"/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4.3840000000000003</v>
      </c>
      <c r="AQ37" s="5">
        <v>7.8289999999999997</v>
      </c>
      <c r="AR37" s="8">
        <f t="shared" si="72"/>
        <v>1785.8120437956202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17425.671999999999</v>
      </c>
      <c r="AZ37" s="5">
        <v>129423.886</v>
      </c>
      <c r="BA37" s="8">
        <f t="shared" si="73"/>
        <v>7427.1962653721475</v>
      </c>
      <c r="BB37" s="6">
        <v>0</v>
      </c>
      <c r="BC37" s="5">
        <v>0</v>
      </c>
      <c r="BD37" s="8">
        <f t="shared" si="74"/>
        <v>0</v>
      </c>
      <c r="BE37" s="6">
        <v>0</v>
      </c>
      <c r="BF37" s="5">
        <v>0</v>
      </c>
      <c r="BG37" s="8">
        <v>0</v>
      </c>
      <c r="BH37" s="6">
        <v>12706.418</v>
      </c>
      <c r="BI37" s="5">
        <v>96908.328999999998</v>
      </c>
      <c r="BJ37" s="8">
        <f t="shared" si="75"/>
        <v>7626.7228891730156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2E-3</v>
      </c>
      <c r="BU37" s="5">
        <v>7.5999999999999998E-2</v>
      </c>
      <c r="BV37" s="8">
        <f t="shared" si="76"/>
        <v>38000</v>
      </c>
      <c r="BW37" s="6">
        <v>6.9370000000000003</v>
      </c>
      <c r="BX37" s="5">
        <v>21.315000000000001</v>
      </c>
      <c r="BY37" s="8">
        <f t="shared" si="77"/>
        <v>3072.6538849646822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f t="shared" si="78"/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f t="shared" si="79"/>
        <v>0</v>
      </c>
      <c r="DD37" s="6">
        <f t="shared" si="80"/>
        <v>30143.412999999997</v>
      </c>
      <c r="DE37" s="8">
        <f t="shared" si="81"/>
        <v>226361.435</v>
      </c>
    </row>
    <row r="38" spans="1:109" x14ac:dyDescent="0.3">
      <c r="A38" s="46">
        <v>2019</v>
      </c>
      <c r="B38" s="47" t="s">
        <v>8</v>
      </c>
      <c r="C38" s="6">
        <v>1987.789</v>
      </c>
      <c r="D38" s="5">
        <v>14362.222</v>
      </c>
      <c r="E38" s="8">
        <f t="shared" ref="E38" si="89">D38/C38*1000</f>
        <v>7225.2246088493303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69"/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f t="shared" si="86"/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2.952</v>
      </c>
      <c r="AQ38" s="5">
        <v>6.4569999999999999</v>
      </c>
      <c r="AR38" s="8">
        <f t="shared" si="72"/>
        <v>2187.3306233062331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38998.648000000001</v>
      </c>
      <c r="AZ38" s="5">
        <v>293758.74800000002</v>
      </c>
      <c r="BA38" s="8">
        <f t="shared" si="73"/>
        <v>7532.536717683136</v>
      </c>
      <c r="BB38" s="6">
        <v>0</v>
      </c>
      <c r="BC38" s="5">
        <v>0</v>
      </c>
      <c r="BD38" s="8">
        <f t="shared" si="74"/>
        <v>0</v>
      </c>
      <c r="BE38" s="6">
        <v>0</v>
      </c>
      <c r="BF38" s="5">
        <v>0</v>
      </c>
      <c r="BG38" s="8">
        <v>0</v>
      </c>
      <c r="BH38" s="6">
        <v>10766.411</v>
      </c>
      <c r="BI38" s="5">
        <v>81008.433999999994</v>
      </c>
      <c r="BJ38" s="8">
        <f t="shared" si="75"/>
        <v>7524.1818280948028</v>
      </c>
      <c r="BK38" s="6">
        <v>292.76</v>
      </c>
      <c r="BL38" s="5">
        <v>2362.1619999999998</v>
      </c>
      <c r="BM38" s="8">
        <f t="shared" ref="BM38:BM39" si="90">BL38/BK38*1000</f>
        <v>8068.5954365350444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5.0999999999999996</v>
      </c>
      <c r="BU38" s="5">
        <v>133.76400000000001</v>
      </c>
      <c r="BV38" s="8">
        <f t="shared" si="76"/>
        <v>26228.23529411765</v>
      </c>
      <c r="BW38" s="6">
        <v>21.553999999999998</v>
      </c>
      <c r="BX38" s="5">
        <v>49.546999999999997</v>
      </c>
      <c r="BY38" s="8">
        <f t="shared" si="77"/>
        <v>2298.7380532615757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f t="shared" si="78"/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f t="shared" si="79"/>
        <v>0</v>
      </c>
      <c r="DD38" s="6">
        <f>L38+U38+X38+AG38+AM38+AP38+AS38+AY38+BE38+BH38+BQ38+BT38+BW38+BZ38+DA38+I38+CR38+C38+CO38+AJ38+AA38+CF38+F38+CU38+R38+BN38+BK38</f>
        <v>52075.213999999993</v>
      </c>
      <c r="DE38" s="8">
        <f>M38+V38+Y38+AH38+AN38+AQ38+AT38+AZ38+BF38+BI38+BR38+BU38+BX38+CA38+DB38+J38+CS38+D38+CP38+AK38+AB38+CG38+G38+CV38+S38+BO38+BL38</f>
        <v>391681.33400000009</v>
      </c>
    </row>
    <row r="39" spans="1:109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69"/>
        <v>0</v>
      </c>
      <c r="R39" s="6">
        <v>5.5E-2</v>
      </c>
      <c r="S39" s="5">
        <v>0.28799999999999998</v>
      </c>
      <c r="T39" s="8">
        <f t="shared" ref="T39" si="91">S39/R39*1000</f>
        <v>5236.363636363636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f t="shared" si="86"/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8.73</v>
      </c>
      <c r="AQ39" s="5">
        <v>14.88</v>
      </c>
      <c r="AR39" s="8">
        <f t="shared" si="72"/>
        <v>1704.4673539518899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17732.817999999999</v>
      </c>
      <c r="AZ39" s="5">
        <v>128144.254</v>
      </c>
      <c r="BA39" s="8">
        <f t="shared" si="73"/>
        <v>7226.3897368145326</v>
      </c>
      <c r="BB39" s="6">
        <v>0</v>
      </c>
      <c r="BC39" s="5">
        <v>0</v>
      </c>
      <c r="BD39" s="8">
        <f t="shared" si="74"/>
        <v>0</v>
      </c>
      <c r="BE39" s="6">
        <v>0</v>
      </c>
      <c r="BF39" s="5">
        <v>0</v>
      </c>
      <c r="BG39" s="8">
        <v>0</v>
      </c>
      <c r="BH39" s="6">
        <v>17680.132000000001</v>
      </c>
      <c r="BI39" s="5">
        <v>124682.671</v>
      </c>
      <c r="BJ39" s="8">
        <f t="shared" si="75"/>
        <v>7052.134622071826</v>
      </c>
      <c r="BK39" s="6">
        <v>1051.18</v>
      </c>
      <c r="BL39" s="5">
        <v>8985.8420000000006</v>
      </c>
      <c r="BM39" s="8">
        <f t="shared" si="90"/>
        <v>8548.338058182233</v>
      </c>
      <c r="BN39" s="6">
        <v>56.16</v>
      </c>
      <c r="BO39" s="5">
        <v>490.87</v>
      </c>
      <c r="BP39" s="8">
        <f t="shared" si="85"/>
        <v>8740.562678062679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10.878</v>
      </c>
      <c r="BX39" s="5">
        <v>29.236000000000001</v>
      </c>
      <c r="BY39" s="8">
        <f t="shared" si="77"/>
        <v>2687.6264019121163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f t="shared" si="78"/>
        <v>0</v>
      </c>
      <c r="CO39" s="6">
        <v>0</v>
      </c>
      <c r="CP39" s="5">
        <v>0</v>
      </c>
      <c r="CQ39" s="8">
        <v>0</v>
      </c>
      <c r="CR39" s="6">
        <v>3.4799999999999998E-2</v>
      </c>
      <c r="CS39" s="5">
        <v>12.898</v>
      </c>
      <c r="CT39" s="8">
        <f t="shared" si="88"/>
        <v>370632.18390804599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f t="shared" si="79"/>
        <v>0</v>
      </c>
      <c r="DD39" s="6">
        <f t="shared" ref="DD39:DD44" si="92">L39+U39+X39+AG39+AM39+AP39+AS39+AY39+BE39+BH39+BQ39+BT39+BW39+BZ39+DA39+I39+CR39+C39+CO39+AJ39+AA39+CF39+F39+CU39+R39+BN39+BK39</f>
        <v>36539.987800000003</v>
      </c>
      <c r="DE39" s="8">
        <f t="shared" ref="DE39:DE44" si="93">M39+V39+Y39+AH39+AN39+AQ39+AT39+AZ39+BF39+BI39+BR39+BU39+BX39+CA39+DB39+J39+CS39+D39+CP39+AK39+AB39+CG39+G39+CV39+S39+BO39+BL39</f>
        <v>262360.93899999995</v>
      </c>
    </row>
    <row r="40" spans="1:109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69"/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f t="shared" si="86"/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1.7843900000000001</v>
      </c>
      <c r="AQ40" s="5">
        <v>3.528</v>
      </c>
      <c r="AR40" s="8">
        <f t="shared" si="72"/>
        <v>1977.1462516602312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35687.919000000002</v>
      </c>
      <c r="AZ40" s="5">
        <v>286157.00300000003</v>
      </c>
      <c r="BA40" s="8">
        <f t="shared" si="73"/>
        <v>8018.3157499320714</v>
      </c>
      <c r="BB40" s="6">
        <v>0</v>
      </c>
      <c r="BC40" s="5">
        <v>0</v>
      </c>
      <c r="BD40" s="8">
        <f t="shared" si="74"/>
        <v>0</v>
      </c>
      <c r="BE40" s="6">
        <v>0</v>
      </c>
      <c r="BF40" s="5">
        <v>0</v>
      </c>
      <c r="BG40" s="8">
        <v>0</v>
      </c>
      <c r="BH40" s="6">
        <v>1656.2860000000001</v>
      </c>
      <c r="BI40" s="5">
        <v>17727.228999999999</v>
      </c>
      <c r="BJ40" s="8">
        <f t="shared" si="75"/>
        <v>10702.999964981891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1.5</v>
      </c>
      <c r="BU40" s="5">
        <v>65.061000000000007</v>
      </c>
      <c r="BV40" s="8">
        <f t="shared" si="76"/>
        <v>43374</v>
      </c>
      <c r="BW40" s="6">
        <v>31.612029999999997</v>
      </c>
      <c r="BX40" s="5">
        <v>69.122</v>
      </c>
      <c r="BY40" s="8">
        <f t="shared" si="77"/>
        <v>2186.5726433892414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f t="shared" si="78"/>
        <v>0</v>
      </c>
      <c r="CO40" s="6">
        <v>0</v>
      </c>
      <c r="CP40" s="5">
        <v>0</v>
      </c>
      <c r="CQ40" s="8">
        <v>0</v>
      </c>
      <c r="CR40" s="6">
        <v>5.0000000000000001E-3</v>
      </c>
      <c r="CS40" s="5">
        <v>1.798</v>
      </c>
      <c r="CT40" s="8">
        <f t="shared" si="88"/>
        <v>359600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f t="shared" si="79"/>
        <v>0</v>
      </c>
      <c r="DD40" s="6">
        <f t="shared" si="92"/>
        <v>37379.106419999996</v>
      </c>
      <c r="DE40" s="8">
        <f t="shared" si="93"/>
        <v>304023.74099999998</v>
      </c>
    </row>
    <row r="41" spans="1:109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69"/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f t="shared" si="86"/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4.3780000000000001</v>
      </c>
      <c r="AQ41" s="5">
        <v>8.2360000000000007</v>
      </c>
      <c r="AR41" s="8">
        <f t="shared" si="72"/>
        <v>1881.2243033348561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47642.000999999997</v>
      </c>
      <c r="AZ41" s="5">
        <v>385400.21799999999</v>
      </c>
      <c r="BA41" s="8">
        <f t="shared" si="73"/>
        <v>8089.5052665818966</v>
      </c>
      <c r="BB41" s="6">
        <v>0</v>
      </c>
      <c r="BC41" s="5">
        <v>0</v>
      </c>
      <c r="BD41" s="8">
        <f t="shared" si="74"/>
        <v>0</v>
      </c>
      <c r="BE41" s="6">
        <v>0</v>
      </c>
      <c r="BF41" s="5">
        <v>0</v>
      </c>
      <c r="BG41" s="8">
        <v>0</v>
      </c>
      <c r="BH41" s="6">
        <v>5174.3459999999995</v>
      </c>
      <c r="BI41" s="5">
        <v>41915.987999999998</v>
      </c>
      <c r="BJ41" s="8">
        <f t="shared" si="75"/>
        <v>8100.7315707144444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7.0010000000000003</v>
      </c>
      <c r="BX41" s="5">
        <v>19.314</v>
      </c>
      <c r="BY41" s="8">
        <f t="shared" si="77"/>
        <v>2758.7487501785458</v>
      </c>
      <c r="BZ41" s="6">
        <v>9.3599999999999989E-2</v>
      </c>
      <c r="CA41" s="5">
        <v>9.3759999999999994</v>
      </c>
      <c r="CB41" s="8">
        <f t="shared" ref="CB41" si="94">CA41/BZ41*1000</f>
        <v>100170.94017094017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f t="shared" si="78"/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0.10548</v>
      </c>
      <c r="CV41" s="5">
        <v>5.61</v>
      </c>
      <c r="CW41" s="8">
        <f t="shared" ref="CW41:CW43" si="95">CV41/CU41*1000</f>
        <v>53185.437997724694</v>
      </c>
      <c r="CX41" s="6">
        <v>1E-3</v>
      </c>
      <c r="CY41" s="5">
        <v>6.5000000000000002E-2</v>
      </c>
      <c r="CZ41" s="8">
        <f t="shared" ref="CZ41" si="96">CY41/CX41*1000</f>
        <v>65000</v>
      </c>
      <c r="DA41" s="6">
        <v>0</v>
      </c>
      <c r="DB41" s="5">
        <v>0</v>
      </c>
      <c r="DC41" s="8">
        <f t="shared" si="79"/>
        <v>0</v>
      </c>
      <c r="DD41" s="6">
        <f t="shared" si="92"/>
        <v>52827.925079999986</v>
      </c>
      <c r="DE41" s="8">
        <f t="shared" si="93"/>
        <v>427358.74199999997</v>
      </c>
    </row>
    <row r="42" spans="1:109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69"/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f t="shared" si="86"/>
        <v>0</v>
      </c>
      <c r="AG42" s="6">
        <v>0.36</v>
      </c>
      <c r="AH42" s="5">
        <v>36.098999999999997</v>
      </c>
      <c r="AI42" s="8">
        <f t="shared" si="71"/>
        <v>100274.99999999999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4.2590000000000003</v>
      </c>
      <c r="AQ42" s="5">
        <v>4.0590000000000002</v>
      </c>
      <c r="AR42" s="8">
        <f t="shared" si="72"/>
        <v>953.04061986381771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21730.899329999997</v>
      </c>
      <c r="AZ42" s="5">
        <v>186537.603</v>
      </c>
      <c r="BA42" s="8">
        <f t="shared" si="73"/>
        <v>8583.9798973473971</v>
      </c>
      <c r="BB42" s="6">
        <v>0</v>
      </c>
      <c r="BC42" s="5">
        <v>0</v>
      </c>
      <c r="BD42" s="8">
        <f t="shared" si="74"/>
        <v>0</v>
      </c>
      <c r="BE42" s="6">
        <v>0</v>
      </c>
      <c r="BF42" s="5">
        <v>0</v>
      </c>
      <c r="BG42" s="8">
        <v>0</v>
      </c>
      <c r="BH42" s="6">
        <v>4855.12</v>
      </c>
      <c r="BI42" s="5">
        <v>41705.053</v>
      </c>
      <c r="BJ42" s="8">
        <f t="shared" si="75"/>
        <v>8589.9118868328696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1E-3</v>
      </c>
      <c r="BU42" s="5">
        <v>7.3999999999999996E-2</v>
      </c>
      <c r="BV42" s="8">
        <f t="shared" si="76"/>
        <v>74000</v>
      </c>
      <c r="BW42" s="6">
        <v>10.052</v>
      </c>
      <c r="BX42" s="5">
        <v>17.138000000000002</v>
      </c>
      <c r="BY42" s="8">
        <f t="shared" si="77"/>
        <v>1704.9343414245923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f t="shared" si="78"/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f t="shared" si="79"/>
        <v>0</v>
      </c>
      <c r="DD42" s="6">
        <f t="shared" si="92"/>
        <v>26600.691329999994</v>
      </c>
      <c r="DE42" s="8">
        <f t="shared" si="93"/>
        <v>228300.02600000001</v>
      </c>
    </row>
    <row r="43" spans="1:109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69"/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f t="shared" si="86"/>
        <v>0</v>
      </c>
      <c r="AG43" s="6">
        <v>0.36</v>
      </c>
      <c r="AH43" s="5">
        <v>36.365000000000002</v>
      </c>
      <c r="AI43" s="8">
        <f t="shared" si="71"/>
        <v>101013.88888888891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4.7850000000000001</v>
      </c>
      <c r="AQ43" s="5">
        <v>7.9189999999999996</v>
      </c>
      <c r="AR43" s="8">
        <f t="shared" si="72"/>
        <v>1654.9634273772203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6663.0169999999998</v>
      </c>
      <c r="AZ43" s="5">
        <v>56769.487000000001</v>
      </c>
      <c r="BA43" s="8">
        <f t="shared" si="73"/>
        <v>8520.0873718317107</v>
      </c>
      <c r="BB43" s="6">
        <v>0</v>
      </c>
      <c r="BC43" s="5">
        <v>0</v>
      </c>
      <c r="BD43" s="8">
        <f t="shared" si="74"/>
        <v>0</v>
      </c>
      <c r="BE43" s="6">
        <v>0</v>
      </c>
      <c r="BF43" s="5">
        <v>0</v>
      </c>
      <c r="BG43" s="8">
        <v>0</v>
      </c>
      <c r="BH43" s="6">
        <v>24700.203000000001</v>
      </c>
      <c r="BI43" s="5">
        <v>223581.60200000001</v>
      </c>
      <c r="BJ43" s="8">
        <f t="shared" si="75"/>
        <v>9051.8123272104276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8.1440000000000001</v>
      </c>
      <c r="BX43" s="5">
        <v>24.632000000000001</v>
      </c>
      <c r="BY43" s="8">
        <f t="shared" si="77"/>
        <v>3024.557956777996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f t="shared" si="78"/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0.18143999999999999</v>
      </c>
      <c r="CV43" s="5">
        <v>5.609</v>
      </c>
      <c r="CW43" s="8">
        <f t="shared" si="95"/>
        <v>30913.800705467373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f t="shared" si="79"/>
        <v>0</v>
      </c>
      <c r="DD43" s="6">
        <f t="shared" si="92"/>
        <v>31376.690440000002</v>
      </c>
      <c r="DE43" s="8">
        <f t="shared" si="93"/>
        <v>280425.614</v>
      </c>
    </row>
    <row r="44" spans="1:109" ht="15" thickBot="1" x14ac:dyDescent="0.35">
      <c r="A44" s="48"/>
      <c r="B44" s="49" t="s">
        <v>14</v>
      </c>
      <c r="C44" s="17">
        <f>SUM(C32:C43)</f>
        <v>1987.789</v>
      </c>
      <c r="D44" s="16">
        <f>SUM(D32:D43)</f>
        <v>14362.222</v>
      </c>
      <c r="E44" s="18"/>
      <c r="F44" s="17">
        <f>SUM(F32:F43)</f>
        <v>0.44600000000000001</v>
      </c>
      <c r="G44" s="16">
        <f>SUM(G32:G43)</f>
        <v>11.999000000000001</v>
      </c>
      <c r="H44" s="18"/>
      <c r="I44" s="17">
        <f>SUM(I32:I43)</f>
        <v>0</v>
      </c>
      <c r="J44" s="16">
        <f>SUM(J32:J43)</f>
        <v>0</v>
      </c>
      <c r="K44" s="18"/>
      <c r="L44" s="17">
        <f>SUM(L32:L43)</f>
        <v>0</v>
      </c>
      <c r="M44" s="16">
        <f>SUM(M32:M43)</f>
        <v>0</v>
      </c>
      <c r="N44" s="18"/>
      <c r="O44" s="17">
        <f t="shared" ref="O44:P44" si="97">SUM(O32:O43)</f>
        <v>0</v>
      </c>
      <c r="P44" s="16">
        <f t="shared" si="97"/>
        <v>0</v>
      </c>
      <c r="Q44" s="18"/>
      <c r="R44" s="17">
        <f>SUM(R32:R43)</f>
        <v>0.55500000000000005</v>
      </c>
      <c r="S44" s="16">
        <f>SUM(S32:S43)</f>
        <v>11.36</v>
      </c>
      <c r="T44" s="18"/>
      <c r="U44" s="17">
        <f>SUM(U32:U43)</f>
        <v>0.20199999999999999</v>
      </c>
      <c r="V44" s="16">
        <f>SUM(V32:V43)</f>
        <v>0.58299999999999996</v>
      </c>
      <c r="W44" s="18"/>
      <c r="X44" s="17">
        <f>SUM(X32:X43)</f>
        <v>0</v>
      </c>
      <c r="Y44" s="16">
        <f>SUM(Y32:Y43)</f>
        <v>0</v>
      </c>
      <c r="Z44" s="18"/>
      <c r="AA44" s="17">
        <f>SUM(AA32:AA43)</f>
        <v>0</v>
      </c>
      <c r="AB44" s="16">
        <f>SUM(AB32:AB43)</f>
        <v>0</v>
      </c>
      <c r="AC44" s="18"/>
      <c r="AD44" s="17">
        <f>SUM(AD32:AD43)</f>
        <v>0</v>
      </c>
      <c r="AE44" s="16">
        <f>SUM(AE32:AE43)</f>
        <v>0</v>
      </c>
      <c r="AF44" s="18"/>
      <c r="AG44" s="17">
        <f>SUM(AG32:AG43)</f>
        <v>1.7999999999999998</v>
      </c>
      <c r="AH44" s="16">
        <f>SUM(AH32:AH43)</f>
        <v>184.691</v>
      </c>
      <c r="AI44" s="18"/>
      <c r="AJ44" s="17">
        <f>SUM(AJ32:AJ43)</f>
        <v>0</v>
      </c>
      <c r="AK44" s="16">
        <f>SUM(AK32:AK43)</f>
        <v>0</v>
      </c>
      <c r="AL44" s="18"/>
      <c r="AM44" s="17">
        <f>SUM(AM32:AM43)</f>
        <v>0</v>
      </c>
      <c r="AN44" s="16">
        <f>SUM(AN32:AN43)</f>
        <v>0</v>
      </c>
      <c r="AO44" s="18"/>
      <c r="AP44" s="17">
        <f>SUM(AP32:AP43)</f>
        <v>89.132610000000014</v>
      </c>
      <c r="AQ44" s="16">
        <f>SUM(AQ32:AQ43)</f>
        <v>172.59799999999998</v>
      </c>
      <c r="AR44" s="18"/>
      <c r="AS44" s="17">
        <f>SUM(AS32:AS43)</f>
        <v>594.80899999999997</v>
      </c>
      <c r="AT44" s="16">
        <f>SUM(AT32:AT43)</f>
        <v>4380.7920000000004</v>
      </c>
      <c r="AU44" s="18"/>
      <c r="AV44" s="17">
        <f>SUM(AV32:AV43)</f>
        <v>0</v>
      </c>
      <c r="AW44" s="16">
        <f>SUM(AW32:AW43)</f>
        <v>0</v>
      </c>
      <c r="AX44" s="18"/>
      <c r="AY44" s="17">
        <f>SUM(AY32:AY43)</f>
        <v>328013.24513</v>
      </c>
      <c r="AZ44" s="16">
        <f>SUM(AZ32:AZ43)</f>
        <v>2522328.2540000002</v>
      </c>
      <c r="BA44" s="18"/>
      <c r="BB44" s="17">
        <f t="shared" ref="BB44:BC44" si="98">SUM(BB32:BB43)</f>
        <v>0</v>
      </c>
      <c r="BC44" s="16">
        <f t="shared" si="98"/>
        <v>0</v>
      </c>
      <c r="BD44" s="18"/>
      <c r="BE44" s="17">
        <f>SUM(BE32:BE43)</f>
        <v>119.7</v>
      </c>
      <c r="BF44" s="16">
        <f>SUM(BF32:BF43)</f>
        <v>1364.922</v>
      </c>
      <c r="BG44" s="18"/>
      <c r="BH44" s="17">
        <f>SUM(BH32:BH43)</f>
        <v>159469.50200000004</v>
      </c>
      <c r="BI44" s="16">
        <f>SUM(BI32:BI43)</f>
        <v>1263376.983</v>
      </c>
      <c r="BJ44" s="18"/>
      <c r="BK44" s="17">
        <f>SUM(BK32:BK43)</f>
        <v>1343.94</v>
      </c>
      <c r="BL44" s="16">
        <f>SUM(BL32:BL43)</f>
        <v>11348.004000000001</v>
      </c>
      <c r="BM44" s="18"/>
      <c r="BN44" s="17">
        <f>SUM(BN32:BN43)</f>
        <v>84.899999999999991</v>
      </c>
      <c r="BO44" s="16">
        <f>SUM(BO32:BO43)</f>
        <v>710.84900000000005</v>
      </c>
      <c r="BP44" s="18"/>
      <c r="BQ44" s="17">
        <f>SUM(BQ32:BQ43)</f>
        <v>0</v>
      </c>
      <c r="BR44" s="16">
        <f>SUM(BR32:BR43)</f>
        <v>0</v>
      </c>
      <c r="BS44" s="18"/>
      <c r="BT44" s="17">
        <f>SUM(BT32:BT43)</f>
        <v>6.6040000000000001</v>
      </c>
      <c r="BU44" s="16">
        <f>SUM(BU32:BU43)</f>
        <v>199.04600000000002</v>
      </c>
      <c r="BV44" s="18"/>
      <c r="BW44" s="17">
        <f>SUM(BW32:BW43)</f>
        <v>181.27664000000001</v>
      </c>
      <c r="BX44" s="16">
        <f>SUM(BX32:BX43)</f>
        <v>448.98</v>
      </c>
      <c r="BY44" s="18"/>
      <c r="BZ44" s="17">
        <f>SUM(BZ32:BZ43)</f>
        <v>9.3599999999999989E-2</v>
      </c>
      <c r="CA44" s="16">
        <f>SUM(CA32:CA43)</f>
        <v>9.3759999999999994</v>
      </c>
      <c r="CB44" s="18"/>
      <c r="CC44" s="17">
        <v>0</v>
      </c>
      <c r="CD44" s="16">
        <v>0</v>
      </c>
      <c r="CE44" s="18"/>
      <c r="CF44" s="17">
        <f>SUM(CF32:CF43)</f>
        <v>0</v>
      </c>
      <c r="CG44" s="16">
        <f>SUM(CG32:CG43)</f>
        <v>0</v>
      </c>
      <c r="CH44" s="18"/>
      <c r="CI44" s="17">
        <f>SUM(CI32:CI43)</f>
        <v>0</v>
      </c>
      <c r="CJ44" s="16">
        <f>SUM(CJ32:CJ43)</f>
        <v>0</v>
      </c>
      <c r="CK44" s="18"/>
      <c r="CL44" s="17">
        <f t="shared" ref="CL44:CM44" si="99">SUM(CL32:CL43)</f>
        <v>0</v>
      </c>
      <c r="CM44" s="16">
        <f t="shared" si="99"/>
        <v>0</v>
      </c>
      <c r="CN44" s="18"/>
      <c r="CO44" s="17">
        <f>SUM(CO32:CO43)</f>
        <v>0</v>
      </c>
      <c r="CP44" s="16">
        <f>SUM(CP32:CP43)</f>
        <v>0</v>
      </c>
      <c r="CQ44" s="18"/>
      <c r="CR44" s="17">
        <f>SUM(CR32:CR43)</f>
        <v>4.0799999999999996E-2</v>
      </c>
      <c r="CS44" s="16">
        <f>SUM(CS32:CS43)</f>
        <v>15.587</v>
      </c>
      <c r="CT44" s="18"/>
      <c r="CU44" s="17">
        <f>SUM(CU32:CU43)</f>
        <v>0.28692000000000001</v>
      </c>
      <c r="CV44" s="16">
        <f>SUM(CV32:CV43)</f>
        <v>11.219000000000001</v>
      </c>
      <c r="CW44" s="18"/>
      <c r="CX44" s="17">
        <f>SUM(CX32:CX43)</f>
        <v>3.9E-2</v>
      </c>
      <c r="CY44" s="16">
        <f>SUM(CY32:CY43)</f>
        <v>0.8819999999999999</v>
      </c>
      <c r="CZ44" s="18"/>
      <c r="DA44" s="17">
        <f t="shared" ref="DA44:DB44" si="100">SUM(DA32:DA43)</f>
        <v>0</v>
      </c>
      <c r="DB44" s="16">
        <f t="shared" si="100"/>
        <v>0</v>
      </c>
      <c r="DC44" s="18"/>
      <c r="DD44" s="17">
        <f t="shared" si="92"/>
        <v>491894.32270000008</v>
      </c>
      <c r="DE44" s="18">
        <f t="shared" si="93"/>
        <v>3818937.4649999999</v>
      </c>
    </row>
    <row r="45" spans="1:109" x14ac:dyDescent="0.3">
      <c r="A45" s="57">
        <v>2020</v>
      </c>
      <c r="B45" s="58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0.502</v>
      </c>
      <c r="M45" s="5">
        <v>2.7829999999999999</v>
      </c>
      <c r="N45" s="8">
        <f t="shared" ref="N45:N47" si="101">M45/L45*1000</f>
        <v>5543.8247011952189</v>
      </c>
      <c r="O45" s="6">
        <v>0</v>
      </c>
      <c r="P45" s="5">
        <v>0</v>
      </c>
      <c r="Q45" s="8">
        <f t="shared" ref="Q45:Q56" si="102">IF(O45=0,0,P45/O45*1000)</f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20</v>
      </c>
      <c r="AB45" s="5">
        <v>297.69600000000003</v>
      </c>
      <c r="AC45" s="8">
        <f t="shared" ref="AC45" si="103">AB45/AA45*1000</f>
        <v>14884.800000000003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11.832000000000001</v>
      </c>
      <c r="AQ45" s="5">
        <v>20.745999999999999</v>
      </c>
      <c r="AR45" s="8">
        <f t="shared" ref="AR45:AR48" si="104">AQ45/AP45*1000</f>
        <v>1753.3806626098713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23571.597000000002</v>
      </c>
      <c r="AZ45" s="5">
        <v>234597.05300000001</v>
      </c>
      <c r="BA45" s="8">
        <f t="shared" ref="BA45:BA48" si="105">AZ45/AY45*1000</f>
        <v>9952.5311331260236</v>
      </c>
      <c r="BB45" s="6">
        <v>0</v>
      </c>
      <c r="BC45" s="5">
        <v>0</v>
      </c>
      <c r="BD45" s="8">
        <f t="shared" ref="BD45:BD56" si="106">IF(BB45=0,0,BC45/BB45*1000)</f>
        <v>0</v>
      </c>
      <c r="BE45" s="6">
        <v>0</v>
      </c>
      <c r="BF45" s="5">
        <v>0</v>
      </c>
      <c r="BG45" s="8">
        <v>0</v>
      </c>
      <c r="BH45" s="6">
        <v>18355.868999999999</v>
      </c>
      <c r="BI45" s="5">
        <v>186158.11199999999</v>
      </c>
      <c r="BJ45" s="8">
        <f t="shared" ref="BJ45:BJ48" si="107">BI45/BH45*1000</f>
        <v>10141.61258178515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28.837330000000001</v>
      </c>
      <c r="BX45" s="5">
        <v>53.881</v>
      </c>
      <c r="BY45" s="8">
        <f t="shared" ref="BY45:BY48" si="108">BX45/BW45*1000</f>
        <v>1868.4462119065809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f t="shared" ref="CN45:CN56" si="109">IF(CL45=0,0,CM45/CL45*1000)</f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0.36287999999999998</v>
      </c>
      <c r="CV45" s="5">
        <v>11.004</v>
      </c>
      <c r="CW45" s="8">
        <f t="shared" ref="CW45" si="110">CV45/CU45*1000</f>
        <v>30324.074074074077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f t="shared" ref="DC45:DC56" si="111">IF(DA45=0,0,DB45/DA45*1000)</f>
        <v>0</v>
      </c>
      <c r="DD45" s="60">
        <f t="shared" ref="DD45:DD54" si="112">L45+U45+X45+AG45+AM45+AP45+AS45+AY45+BE45+BH45+BQ45+BT45+BW45+BZ45+DA45+I45+CR45+C45+CO45+AJ45+AA45+CF45+F45+CU45+R45+BN45+BK45+AV45+AD45</f>
        <v>41989.000210000006</v>
      </c>
      <c r="DE45" s="61">
        <f t="shared" ref="DE45:DE54" si="113">M45+V45+Y45+AH45+AN45+AQ45+AT45+AZ45+BF45+BI45+BR45+BU45+BX45+CA45+DB45+J45+CS45+D45+CP45+AK45+AB45+CG45+G45+CV45+S45+BO45+BL45+AW45+AE45</f>
        <v>421141.27500000002</v>
      </c>
    </row>
    <row r="46" spans="1:109" x14ac:dyDescent="0.3">
      <c r="A46" s="57">
        <v>2020</v>
      </c>
      <c r="B46" s="58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102"/>
        <v>0</v>
      </c>
      <c r="R46" s="6">
        <v>0</v>
      </c>
      <c r="S46" s="5">
        <v>0</v>
      </c>
      <c r="T46" s="8">
        <v>0</v>
      </c>
      <c r="U46" s="6">
        <v>0.02</v>
      </c>
      <c r="V46" s="5">
        <v>0.71</v>
      </c>
      <c r="W46" s="8">
        <f t="shared" ref="W46" si="114">V46/U46*1000</f>
        <v>35500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0.36</v>
      </c>
      <c r="AH46" s="5">
        <v>36.159999999999997</v>
      </c>
      <c r="AI46" s="8">
        <f t="shared" ref="AI46" si="115">AH46/AG46*1000</f>
        <v>100444.44444444444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1.835</v>
      </c>
      <c r="AQ46" s="5">
        <v>4.524</v>
      </c>
      <c r="AR46" s="8">
        <f t="shared" si="104"/>
        <v>2465.3950953678473</v>
      </c>
      <c r="AS46" s="6">
        <v>0</v>
      </c>
      <c r="AT46" s="5">
        <v>0</v>
      </c>
      <c r="AU46" s="8">
        <v>0</v>
      </c>
      <c r="AV46" s="6">
        <v>25.152999999999999</v>
      </c>
      <c r="AW46" s="5">
        <v>288.16000000000003</v>
      </c>
      <c r="AX46" s="8">
        <f t="shared" ref="AX46" si="116">AW46/AV46*1000</f>
        <v>11456.287520375305</v>
      </c>
      <c r="AY46" s="6">
        <v>23127.85528</v>
      </c>
      <c r="AZ46" s="5">
        <v>245007.30600000001</v>
      </c>
      <c r="BA46" s="8">
        <f t="shared" si="105"/>
        <v>10593.602521020273</v>
      </c>
      <c r="BB46" s="6">
        <v>0</v>
      </c>
      <c r="BC46" s="5">
        <v>0</v>
      </c>
      <c r="BD46" s="8">
        <f t="shared" si="106"/>
        <v>0</v>
      </c>
      <c r="BE46" s="6">
        <v>0</v>
      </c>
      <c r="BF46" s="5">
        <v>0</v>
      </c>
      <c r="BG46" s="8">
        <v>0</v>
      </c>
      <c r="BH46" s="6">
        <v>960.77</v>
      </c>
      <c r="BI46" s="5">
        <v>10784.571</v>
      </c>
      <c r="BJ46" s="8">
        <f t="shared" si="107"/>
        <v>11224.92479990008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0.79916999999999994</v>
      </c>
      <c r="BU46" s="5">
        <v>35.171999999999997</v>
      </c>
      <c r="BV46" s="8">
        <f t="shared" ref="BV46:BV48" si="117">BU46/BT46*1000</f>
        <v>44010.661060850631</v>
      </c>
      <c r="BW46" s="6">
        <v>5.7320000000000002</v>
      </c>
      <c r="BX46" s="5">
        <v>17.306000000000001</v>
      </c>
      <c r="BY46" s="8">
        <f t="shared" si="108"/>
        <v>3019.1905094207959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f t="shared" si="109"/>
        <v>0</v>
      </c>
      <c r="CO46" s="6">
        <v>0</v>
      </c>
      <c r="CP46" s="5">
        <v>0</v>
      </c>
      <c r="CQ46" s="8">
        <v>0</v>
      </c>
      <c r="CR46" s="6">
        <v>2.23E-2</v>
      </c>
      <c r="CS46" s="5">
        <v>23.562999999999999</v>
      </c>
      <c r="CT46" s="68">
        <f t="shared" ref="CT46" si="118">CS46/CR46*1000</f>
        <v>1056636.7713004483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f t="shared" si="111"/>
        <v>0</v>
      </c>
      <c r="DD46" s="6">
        <f t="shared" si="112"/>
        <v>24122.546749999998</v>
      </c>
      <c r="DE46" s="8">
        <f t="shared" si="113"/>
        <v>256197.47200000001</v>
      </c>
    </row>
    <row r="47" spans="1:109" x14ac:dyDescent="0.3">
      <c r="A47" s="57">
        <v>2020</v>
      </c>
      <c r="B47" s="58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2.52</v>
      </c>
      <c r="M47" s="5">
        <v>12.542</v>
      </c>
      <c r="N47" s="8">
        <f t="shared" si="101"/>
        <v>4976.9841269841272</v>
      </c>
      <c r="O47" s="6">
        <v>0</v>
      </c>
      <c r="P47" s="5">
        <v>0</v>
      </c>
      <c r="Q47" s="8">
        <f t="shared" si="102"/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6.81</v>
      </c>
      <c r="AQ47" s="5">
        <v>9.8190000000000008</v>
      </c>
      <c r="AR47" s="8">
        <f t="shared" si="104"/>
        <v>1441.8502202643174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36720.247000000003</v>
      </c>
      <c r="AZ47" s="5">
        <v>387335.85700000002</v>
      </c>
      <c r="BA47" s="8">
        <f t="shared" si="105"/>
        <v>10548.291164817056</v>
      </c>
      <c r="BB47" s="6">
        <v>0</v>
      </c>
      <c r="BC47" s="5">
        <v>0</v>
      </c>
      <c r="BD47" s="8">
        <f t="shared" si="106"/>
        <v>0</v>
      </c>
      <c r="BE47" s="6">
        <v>0</v>
      </c>
      <c r="BF47" s="5">
        <v>0</v>
      </c>
      <c r="BG47" s="8">
        <v>0</v>
      </c>
      <c r="BH47" s="6">
        <v>13940.904</v>
      </c>
      <c r="BI47" s="5">
        <v>151395.682</v>
      </c>
      <c r="BJ47" s="8">
        <f t="shared" si="107"/>
        <v>10859.818129441248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1.38</v>
      </c>
      <c r="BX47" s="5">
        <v>8.8710000000000004</v>
      </c>
      <c r="BY47" s="8">
        <f t="shared" si="108"/>
        <v>6428.2608695652179</v>
      </c>
      <c r="BZ47" s="6">
        <v>0.44297000000000003</v>
      </c>
      <c r="CA47" s="5">
        <v>13.321</v>
      </c>
      <c r="CB47" s="8">
        <f t="shared" ref="CB47" si="119">CA47/BZ47*1000</f>
        <v>30072.013906133594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f t="shared" si="109"/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f t="shared" si="111"/>
        <v>0</v>
      </c>
      <c r="DD47" s="6">
        <f t="shared" si="112"/>
        <v>50672.303970000001</v>
      </c>
      <c r="DE47" s="8">
        <f t="shared" si="113"/>
        <v>538776.09200000006</v>
      </c>
    </row>
    <row r="48" spans="1:109" x14ac:dyDescent="0.3">
      <c r="A48" s="57">
        <v>2020</v>
      </c>
      <c r="B48" s="58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102"/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8.2249999999999996</v>
      </c>
      <c r="AQ48" s="5">
        <v>17.931000000000001</v>
      </c>
      <c r="AR48" s="8">
        <f t="shared" si="104"/>
        <v>2180.0607902735564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24340.463</v>
      </c>
      <c r="AZ48" s="5">
        <v>266659.62699999998</v>
      </c>
      <c r="BA48" s="8">
        <f t="shared" si="105"/>
        <v>10955.404874590922</v>
      </c>
      <c r="BB48" s="6">
        <v>0</v>
      </c>
      <c r="BC48" s="5">
        <v>0</v>
      </c>
      <c r="BD48" s="8">
        <f t="shared" si="106"/>
        <v>0</v>
      </c>
      <c r="BE48" s="6">
        <v>0</v>
      </c>
      <c r="BF48" s="5">
        <v>0</v>
      </c>
      <c r="BG48" s="8">
        <v>0</v>
      </c>
      <c r="BH48" s="6">
        <v>24684.206999999999</v>
      </c>
      <c r="BI48" s="5">
        <v>263024.98599999998</v>
      </c>
      <c r="BJ48" s="8">
        <f t="shared" si="107"/>
        <v>10655.597969989476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2.5000000000000001E-2</v>
      </c>
      <c r="BU48" s="5">
        <v>1.9450000000000001</v>
      </c>
      <c r="BV48" s="8">
        <f t="shared" si="117"/>
        <v>77800</v>
      </c>
      <c r="BW48" s="6">
        <v>4.3550000000000004</v>
      </c>
      <c r="BX48" s="5">
        <v>16.969000000000001</v>
      </c>
      <c r="BY48" s="8">
        <f t="shared" si="108"/>
        <v>3896.4408725602752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f t="shared" si="109"/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f t="shared" si="111"/>
        <v>0</v>
      </c>
      <c r="DD48" s="6">
        <f t="shared" si="112"/>
        <v>49037.275000000001</v>
      </c>
      <c r="DE48" s="69">
        <f t="shared" si="113"/>
        <v>529721.45799999998</v>
      </c>
    </row>
    <row r="49" spans="1:109" x14ac:dyDescent="0.3">
      <c r="A49" s="57">
        <v>2020</v>
      </c>
      <c r="B49" s="8" t="s">
        <v>6</v>
      </c>
      <c r="C49" s="6">
        <v>0</v>
      </c>
      <c r="D49" s="5">
        <v>0</v>
      </c>
      <c r="E49" s="8">
        <f t="shared" ref="E49:BY56" si="120">IF(C49=0,0,D49/C49*1000)</f>
        <v>0</v>
      </c>
      <c r="F49" s="6">
        <v>0</v>
      </c>
      <c r="G49" s="5">
        <v>0</v>
      </c>
      <c r="H49" s="8">
        <f t="shared" si="120"/>
        <v>0</v>
      </c>
      <c r="I49" s="6">
        <v>0</v>
      </c>
      <c r="J49" s="5">
        <v>0</v>
      </c>
      <c r="K49" s="8">
        <f t="shared" si="120"/>
        <v>0</v>
      </c>
      <c r="L49" s="6">
        <v>0</v>
      </c>
      <c r="M49" s="5">
        <v>0</v>
      </c>
      <c r="N49" s="8">
        <f t="shared" si="120"/>
        <v>0</v>
      </c>
      <c r="O49" s="6">
        <v>0</v>
      </c>
      <c r="P49" s="5">
        <v>0</v>
      </c>
      <c r="Q49" s="8">
        <f t="shared" si="102"/>
        <v>0</v>
      </c>
      <c r="R49" s="6">
        <v>0</v>
      </c>
      <c r="S49" s="5">
        <v>0</v>
      </c>
      <c r="T49" s="8">
        <f t="shared" si="120"/>
        <v>0</v>
      </c>
      <c r="U49" s="6">
        <v>0</v>
      </c>
      <c r="V49" s="5">
        <v>0</v>
      </c>
      <c r="W49" s="8">
        <f t="shared" si="120"/>
        <v>0</v>
      </c>
      <c r="X49" s="6">
        <v>0</v>
      </c>
      <c r="Y49" s="5">
        <v>0</v>
      </c>
      <c r="Z49" s="8">
        <f t="shared" si="120"/>
        <v>0</v>
      </c>
      <c r="AA49" s="6">
        <v>0</v>
      </c>
      <c r="AB49" s="5">
        <v>0</v>
      </c>
      <c r="AC49" s="8">
        <f t="shared" si="120"/>
        <v>0</v>
      </c>
      <c r="AD49" s="6">
        <v>0</v>
      </c>
      <c r="AE49" s="5">
        <v>0</v>
      </c>
      <c r="AF49" s="8">
        <f t="shared" ref="AF49:AF56" si="121">IF(AD49=0,0,AE49/AD49*1000)</f>
        <v>0</v>
      </c>
      <c r="AG49" s="6">
        <v>0</v>
      </c>
      <c r="AH49" s="5">
        <v>0</v>
      </c>
      <c r="AI49" s="8">
        <f t="shared" si="120"/>
        <v>0</v>
      </c>
      <c r="AJ49" s="6">
        <v>0</v>
      </c>
      <c r="AK49" s="5">
        <v>0</v>
      </c>
      <c r="AL49" s="8">
        <f t="shared" si="120"/>
        <v>0</v>
      </c>
      <c r="AM49" s="6">
        <v>0</v>
      </c>
      <c r="AN49" s="5">
        <v>0</v>
      </c>
      <c r="AO49" s="8">
        <f t="shared" si="120"/>
        <v>0</v>
      </c>
      <c r="AP49" s="6">
        <v>0</v>
      </c>
      <c r="AQ49" s="5">
        <v>0</v>
      </c>
      <c r="AR49" s="8">
        <f t="shared" si="120"/>
        <v>0</v>
      </c>
      <c r="AS49" s="6">
        <v>0</v>
      </c>
      <c r="AT49" s="5">
        <v>0</v>
      </c>
      <c r="AU49" s="8">
        <f t="shared" si="120"/>
        <v>0</v>
      </c>
      <c r="AV49" s="6">
        <v>0</v>
      </c>
      <c r="AW49" s="5">
        <v>0</v>
      </c>
      <c r="AX49" s="8">
        <f t="shared" si="120"/>
        <v>0</v>
      </c>
      <c r="AY49" s="6">
        <v>15879.156000000001</v>
      </c>
      <c r="AZ49" s="5">
        <v>195911.50399999999</v>
      </c>
      <c r="BA49" s="8">
        <f t="shared" si="120"/>
        <v>12337.652202673742</v>
      </c>
      <c r="BB49" s="6">
        <v>0</v>
      </c>
      <c r="BC49" s="5">
        <v>0</v>
      </c>
      <c r="BD49" s="8">
        <f t="shared" si="106"/>
        <v>0</v>
      </c>
      <c r="BE49" s="6">
        <v>0</v>
      </c>
      <c r="BF49" s="5">
        <v>0</v>
      </c>
      <c r="BG49" s="8">
        <f t="shared" si="120"/>
        <v>0</v>
      </c>
      <c r="BH49" s="6">
        <v>16003.275</v>
      </c>
      <c r="BI49" s="5">
        <v>166918.53099999999</v>
      </c>
      <c r="BJ49" s="8">
        <f t="shared" si="120"/>
        <v>10430.273240945993</v>
      </c>
      <c r="BK49" s="6">
        <v>0</v>
      </c>
      <c r="BL49" s="5">
        <v>0</v>
      </c>
      <c r="BM49" s="8">
        <f t="shared" si="120"/>
        <v>0</v>
      </c>
      <c r="BN49" s="6">
        <v>0</v>
      </c>
      <c r="BO49" s="5">
        <v>0</v>
      </c>
      <c r="BP49" s="8">
        <f t="shared" si="120"/>
        <v>0</v>
      </c>
      <c r="BQ49" s="6">
        <v>0</v>
      </c>
      <c r="BR49" s="5">
        <v>0</v>
      </c>
      <c r="BS49" s="8">
        <f t="shared" si="120"/>
        <v>0</v>
      </c>
      <c r="BT49" s="6">
        <v>0</v>
      </c>
      <c r="BU49" s="5">
        <v>0</v>
      </c>
      <c r="BV49" s="8">
        <f t="shared" si="120"/>
        <v>0</v>
      </c>
      <c r="BW49" s="6">
        <v>3.72</v>
      </c>
      <c r="BX49" s="5">
        <v>11.012</v>
      </c>
      <c r="BY49" s="8">
        <f t="shared" si="120"/>
        <v>2960.2150537634407</v>
      </c>
      <c r="BZ49" s="6">
        <v>0</v>
      </c>
      <c r="CA49" s="5">
        <v>0</v>
      </c>
      <c r="CB49" s="8">
        <f t="shared" ref="CB49:CW56" si="122">IF(BZ49=0,0,CA49/BZ49*1000)</f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f t="shared" si="122"/>
        <v>0</v>
      </c>
      <c r="CI49" s="6">
        <v>0</v>
      </c>
      <c r="CJ49" s="5">
        <v>0</v>
      </c>
      <c r="CK49" s="8">
        <f t="shared" ref="CK49:CK56" si="123">IF(CI49=0,0,CJ49/CI49*1000)</f>
        <v>0</v>
      </c>
      <c r="CL49" s="6">
        <v>0</v>
      </c>
      <c r="CM49" s="5">
        <v>0</v>
      </c>
      <c r="CN49" s="8">
        <f t="shared" si="109"/>
        <v>0</v>
      </c>
      <c r="CO49" s="6">
        <v>0</v>
      </c>
      <c r="CP49" s="5">
        <v>0</v>
      </c>
      <c r="CQ49" s="8">
        <f t="shared" si="122"/>
        <v>0</v>
      </c>
      <c r="CR49" s="6">
        <v>0</v>
      </c>
      <c r="CS49" s="5">
        <v>0</v>
      </c>
      <c r="CT49" s="8">
        <f t="shared" si="122"/>
        <v>0</v>
      </c>
      <c r="CU49" s="6">
        <v>0</v>
      </c>
      <c r="CV49" s="5">
        <v>0</v>
      </c>
      <c r="CW49" s="8">
        <f t="shared" si="122"/>
        <v>0</v>
      </c>
      <c r="CX49" s="6">
        <v>0</v>
      </c>
      <c r="CY49" s="5">
        <v>0</v>
      </c>
      <c r="CZ49" s="8">
        <f t="shared" ref="CZ49:CZ56" si="124">IF(CX49=0,0,CY49/CX49*1000)</f>
        <v>0</v>
      </c>
      <c r="DA49" s="6">
        <v>0</v>
      </c>
      <c r="DB49" s="5">
        <v>0</v>
      </c>
      <c r="DC49" s="8">
        <f t="shared" si="111"/>
        <v>0</v>
      </c>
      <c r="DD49" s="6">
        <f t="shared" si="112"/>
        <v>31886.151000000002</v>
      </c>
      <c r="DE49" s="8">
        <f t="shared" si="113"/>
        <v>362841.04699999996</v>
      </c>
    </row>
    <row r="50" spans="1:109" x14ac:dyDescent="0.3">
      <c r="A50" s="57">
        <v>2020</v>
      </c>
      <c r="B50" s="58" t="s">
        <v>7</v>
      </c>
      <c r="C50" s="6">
        <v>0</v>
      </c>
      <c r="D50" s="5">
        <v>0</v>
      </c>
      <c r="E50" s="8">
        <f t="shared" si="120"/>
        <v>0</v>
      </c>
      <c r="F50" s="6">
        <v>0</v>
      </c>
      <c r="G50" s="5">
        <v>0</v>
      </c>
      <c r="H50" s="8">
        <f t="shared" si="120"/>
        <v>0</v>
      </c>
      <c r="I50" s="6">
        <v>0</v>
      </c>
      <c r="J50" s="5">
        <v>0</v>
      </c>
      <c r="K50" s="8">
        <f t="shared" si="120"/>
        <v>0</v>
      </c>
      <c r="L50" s="6">
        <v>0</v>
      </c>
      <c r="M50" s="5">
        <v>0</v>
      </c>
      <c r="N50" s="8">
        <f t="shared" si="120"/>
        <v>0</v>
      </c>
      <c r="O50" s="6">
        <v>0</v>
      </c>
      <c r="P50" s="5">
        <v>0</v>
      </c>
      <c r="Q50" s="8">
        <f t="shared" si="102"/>
        <v>0</v>
      </c>
      <c r="R50" s="6">
        <v>0</v>
      </c>
      <c r="S50" s="5">
        <v>0</v>
      </c>
      <c r="T50" s="8">
        <f t="shared" si="120"/>
        <v>0</v>
      </c>
      <c r="U50" s="6">
        <v>0</v>
      </c>
      <c r="V50" s="5">
        <v>0</v>
      </c>
      <c r="W50" s="8">
        <f t="shared" si="120"/>
        <v>0</v>
      </c>
      <c r="X50" s="6">
        <v>0</v>
      </c>
      <c r="Y50" s="5">
        <v>0</v>
      </c>
      <c r="Z50" s="8">
        <f t="shared" si="120"/>
        <v>0</v>
      </c>
      <c r="AA50" s="6">
        <v>0</v>
      </c>
      <c r="AB50" s="5">
        <v>0</v>
      </c>
      <c r="AC50" s="8">
        <f t="shared" si="120"/>
        <v>0</v>
      </c>
      <c r="AD50" s="6">
        <v>0</v>
      </c>
      <c r="AE50" s="5">
        <v>0</v>
      </c>
      <c r="AF50" s="8">
        <f t="shared" si="121"/>
        <v>0</v>
      </c>
      <c r="AG50" s="6">
        <v>0</v>
      </c>
      <c r="AH50" s="5">
        <v>0</v>
      </c>
      <c r="AI50" s="8">
        <f t="shared" si="120"/>
        <v>0</v>
      </c>
      <c r="AJ50" s="6">
        <v>0</v>
      </c>
      <c r="AK50" s="5">
        <v>0</v>
      </c>
      <c r="AL50" s="8">
        <f t="shared" si="120"/>
        <v>0</v>
      </c>
      <c r="AM50" s="6">
        <v>0</v>
      </c>
      <c r="AN50" s="5">
        <v>0</v>
      </c>
      <c r="AO50" s="8">
        <f t="shared" si="120"/>
        <v>0</v>
      </c>
      <c r="AP50" s="6">
        <v>14.54</v>
      </c>
      <c r="AQ50" s="5">
        <v>24.667000000000002</v>
      </c>
      <c r="AR50" s="8">
        <f t="shared" si="120"/>
        <v>1696.4924346629989</v>
      </c>
      <c r="AS50" s="6">
        <v>0</v>
      </c>
      <c r="AT50" s="5">
        <v>0</v>
      </c>
      <c r="AU50" s="8">
        <f t="shared" si="120"/>
        <v>0</v>
      </c>
      <c r="AV50" s="6">
        <v>0</v>
      </c>
      <c r="AW50" s="5">
        <v>0</v>
      </c>
      <c r="AX50" s="8">
        <f t="shared" si="120"/>
        <v>0</v>
      </c>
      <c r="AY50" s="6">
        <v>18455.373</v>
      </c>
      <c r="AZ50" s="5">
        <v>189150.5</v>
      </c>
      <c r="BA50" s="8">
        <f t="shared" si="120"/>
        <v>10249.074890006288</v>
      </c>
      <c r="BB50" s="6">
        <v>0</v>
      </c>
      <c r="BC50" s="5">
        <v>0</v>
      </c>
      <c r="BD50" s="8">
        <f t="shared" si="106"/>
        <v>0</v>
      </c>
      <c r="BE50" s="6">
        <v>0</v>
      </c>
      <c r="BF50" s="5">
        <v>0</v>
      </c>
      <c r="BG50" s="8">
        <f t="shared" si="120"/>
        <v>0</v>
      </c>
      <c r="BH50" s="6">
        <v>9761.8240000000005</v>
      </c>
      <c r="BI50" s="5">
        <v>105400.47500000001</v>
      </c>
      <c r="BJ50" s="8">
        <f t="shared" si="120"/>
        <v>10797.211156439616</v>
      </c>
      <c r="BK50" s="6">
        <v>0</v>
      </c>
      <c r="BL50" s="5">
        <v>0</v>
      </c>
      <c r="BM50" s="8">
        <f t="shared" si="120"/>
        <v>0</v>
      </c>
      <c r="BN50" s="6">
        <v>0</v>
      </c>
      <c r="BO50" s="5">
        <v>0</v>
      </c>
      <c r="BP50" s="8">
        <f t="shared" si="120"/>
        <v>0</v>
      </c>
      <c r="BQ50" s="6">
        <v>0</v>
      </c>
      <c r="BR50" s="5">
        <v>0</v>
      </c>
      <c r="BS50" s="8">
        <f t="shared" si="120"/>
        <v>0</v>
      </c>
      <c r="BT50" s="6">
        <v>0</v>
      </c>
      <c r="BU50" s="5">
        <v>0</v>
      </c>
      <c r="BV50" s="8">
        <f t="shared" si="120"/>
        <v>0</v>
      </c>
      <c r="BW50" s="6">
        <v>29.768999999999998</v>
      </c>
      <c r="BX50" s="5">
        <v>91.757999999999996</v>
      </c>
      <c r="BY50" s="8">
        <f t="shared" si="120"/>
        <v>3082.3339715811753</v>
      </c>
      <c r="BZ50" s="6">
        <v>0</v>
      </c>
      <c r="CA50" s="5">
        <v>0</v>
      </c>
      <c r="CB50" s="8">
        <f t="shared" si="122"/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f t="shared" si="122"/>
        <v>0</v>
      </c>
      <c r="CI50" s="6">
        <v>0</v>
      </c>
      <c r="CJ50" s="5">
        <v>0</v>
      </c>
      <c r="CK50" s="8">
        <f t="shared" si="123"/>
        <v>0</v>
      </c>
      <c r="CL50" s="6">
        <v>0</v>
      </c>
      <c r="CM50" s="5">
        <v>0</v>
      </c>
      <c r="CN50" s="8">
        <f t="shared" si="109"/>
        <v>0</v>
      </c>
      <c r="CO50" s="6">
        <v>0</v>
      </c>
      <c r="CP50" s="5">
        <v>0</v>
      </c>
      <c r="CQ50" s="8">
        <f t="shared" si="122"/>
        <v>0</v>
      </c>
      <c r="CR50" s="6">
        <v>0</v>
      </c>
      <c r="CS50" s="5">
        <v>0</v>
      </c>
      <c r="CT50" s="8">
        <f t="shared" si="122"/>
        <v>0</v>
      </c>
      <c r="CU50" s="6">
        <v>0</v>
      </c>
      <c r="CV50" s="5">
        <v>0</v>
      </c>
      <c r="CW50" s="8">
        <f t="shared" si="122"/>
        <v>0</v>
      </c>
      <c r="CX50" s="6">
        <v>0</v>
      </c>
      <c r="CY50" s="5">
        <v>0</v>
      </c>
      <c r="CZ50" s="8">
        <f t="shared" si="124"/>
        <v>0</v>
      </c>
      <c r="DA50" s="6">
        <v>0</v>
      </c>
      <c r="DB50" s="5">
        <v>0</v>
      </c>
      <c r="DC50" s="8">
        <f t="shared" si="111"/>
        <v>0</v>
      </c>
      <c r="DD50" s="6">
        <f t="shared" si="112"/>
        <v>28261.506000000001</v>
      </c>
      <c r="DE50" s="8">
        <f t="shared" si="113"/>
        <v>294667.39999999997</v>
      </c>
    </row>
    <row r="51" spans="1:109" x14ac:dyDescent="0.3">
      <c r="A51" s="57">
        <v>2020</v>
      </c>
      <c r="B51" s="58" t="s">
        <v>8</v>
      </c>
      <c r="C51" s="6">
        <v>0</v>
      </c>
      <c r="D51" s="5">
        <v>0</v>
      </c>
      <c r="E51" s="8">
        <f t="shared" si="120"/>
        <v>0</v>
      </c>
      <c r="F51" s="6">
        <v>0</v>
      </c>
      <c r="G51" s="5">
        <v>0</v>
      </c>
      <c r="H51" s="8">
        <f t="shared" si="120"/>
        <v>0</v>
      </c>
      <c r="I51" s="6">
        <v>0</v>
      </c>
      <c r="J51" s="5">
        <v>0</v>
      </c>
      <c r="K51" s="8">
        <f t="shared" si="120"/>
        <v>0</v>
      </c>
      <c r="L51" s="6">
        <v>0</v>
      </c>
      <c r="M51" s="5">
        <v>0</v>
      </c>
      <c r="N51" s="8">
        <f t="shared" si="120"/>
        <v>0</v>
      </c>
      <c r="O51" s="6">
        <v>0</v>
      </c>
      <c r="P51" s="5">
        <v>0</v>
      </c>
      <c r="Q51" s="8">
        <f t="shared" si="102"/>
        <v>0</v>
      </c>
      <c r="R51" s="6">
        <v>0</v>
      </c>
      <c r="S51" s="5">
        <v>0</v>
      </c>
      <c r="T51" s="8">
        <f t="shared" si="120"/>
        <v>0</v>
      </c>
      <c r="U51" s="6">
        <v>0</v>
      </c>
      <c r="V51" s="5">
        <v>0</v>
      </c>
      <c r="W51" s="8">
        <f t="shared" si="120"/>
        <v>0</v>
      </c>
      <c r="X51" s="6">
        <v>0</v>
      </c>
      <c r="Y51" s="5">
        <v>0</v>
      </c>
      <c r="Z51" s="8">
        <f t="shared" si="120"/>
        <v>0</v>
      </c>
      <c r="AA51" s="6">
        <v>20</v>
      </c>
      <c r="AB51" s="5">
        <v>332.95600000000002</v>
      </c>
      <c r="AC51" s="8">
        <f t="shared" si="120"/>
        <v>16647.8</v>
      </c>
      <c r="AD51" s="6">
        <v>0</v>
      </c>
      <c r="AE51" s="5">
        <v>0</v>
      </c>
      <c r="AF51" s="8">
        <f t="shared" si="121"/>
        <v>0</v>
      </c>
      <c r="AG51" s="6">
        <v>0</v>
      </c>
      <c r="AH51" s="5">
        <v>0</v>
      </c>
      <c r="AI51" s="8">
        <f t="shared" si="120"/>
        <v>0</v>
      </c>
      <c r="AJ51" s="6">
        <v>0</v>
      </c>
      <c r="AK51" s="5">
        <v>0</v>
      </c>
      <c r="AL51" s="8">
        <f t="shared" si="120"/>
        <v>0</v>
      </c>
      <c r="AM51" s="6">
        <v>0</v>
      </c>
      <c r="AN51" s="5">
        <v>0</v>
      </c>
      <c r="AO51" s="8">
        <f t="shared" si="120"/>
        <v>0</v>
      </c>
      <c r="AP51" s="6">
        <v>17.53</v>
      </c>
      <c r="AQ51" s="5">
        <v>51.570999999999998</v>
      </c>
      <c r="AR51" s="8">
        <f t="shared" si="120"/>
        <v>2941.8710781517398</v>
      </c>
      <c r="AS51" s="6">
        <v>0</v>
      </c>
      <c r="AT51" s="5">
        <v>0</v>
      </c>
      <c r="AU51" s="8">
        <f t="shared" si="120"/>
        <v>0</v>
      </c>
      <c r="AV51" s="6">
        <v>0</v>
      </c>
      <c r="AW51" s="5">
        <v>0</v>
      </c>
      <c r="AX51" s="8">
        <f t="shared" si="120"/>
        <v>0</v>
      </c>
      <c r="AY51" s="6">
        <v>18917.333999999999</v>
      </c>
      <c r="AZ51" s="5">
        <v>193310.16099999999</v>
      </c>
      <c r="BA51" s="8">
        <f t="shared" si="120"/>
        <v>10218.678858236577</v>
      </c>
      <c r="BB51" s="6">
        <v>0</v>
      </c>
      <c r="BC51" s="5">
        <v>0</v>
      </c>
      <c r="BD51" s="8">
        <f t="shared" si="106"/>
        <v>0</v>
      </c>
      <c r="BE51" s="6">
        <v>0</v>
      </c>
      <c r="BF51" s="5">
        <v>0</v>
      </c>
      <c r="BG51" s="8">
        <f t="shared" si="120"/>
        <v>0</v>
      </c>
      <c r="BH51" s="6">
        <v>20546.221000000001</v>
      </c>
      <c r="BI51" s="5">
        <v>205838.14</v>
      </c>
      <c r="BJ51" s="8">
        <f t="shared" si="120"/>
        <v>10018.29679530849</v>
      </c>
      <c r="BK51" s="6">
        <v>0</v>
      </c>
      <c r="BL51" s="5">
        <v>0</v>
      </c>
      <c r="BM51" s="8">
        <f t="shared" si="120"/>
        <v>0</v>
      </c>
      <c r="BN51" s="6">
        <v>0</v>
      </c>
      <c r="BO51" s="5">
        <v>0</v>
      </c>
      <c r="BP51" s="8">
        <f t="shared" si="120"/>
        <v>0</v>
      </c>
      <c r="BQ51" s="6">
        <v>0</v>
      </c>
      <c r="BR51" s="5">
        <v>0</v>
      </c>
      <c r="BS51" s="8">
        <f t="shared" si="120"/>
        <v>0</v>
      </c>
      <c r="BT51" s="6">
        <v>0.81920000000000004</v>
      </c>
      <c r="BU51" s="5">
        <v>26.407</v>
      </c>
      <c r="BV51" s="8">
        <f t="shared" si="120"/>
        <v>32235.107421875</v>
      </c>
      <c r="BW51" s="6">
        <v>9.9909999999999997</v>
      </c>
      <c r="BX51" s="5">
        <v>26.651</v>
      </c>
      <c r="BY51" s="8">
        <f t="shared" si="120"/>
        <v>2667.5007506756083</v>
      </c>
      <c r="BZ51" s="6">
        <v>0</v>
      </c>
      <c r="CA51" s="5">
        <v>0</v>
      </c>
      <c r="CB51" s="8">
        <f t="shared" si="122"/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f t="shared" si="122"/>
        <v>0</v>
      </c>
      <c r="CI51" s="6">
        <v>0</v>
      </c>
      <c r="CJ51" s="5">
        <v>0</v>
      </c>
      <c r="CK51" s="8">
        <f t="shared" si="123"/>
        <v>0</v>
      </c>
      <c r="CL51" s="6">
        <v>0</v>
      </c>
      <c r="CM51" s="5">
        <v>0</v>
      </c>
      <c r="CN51" s="8">
        <f t="shared" si="109"/>
        <v>0</v>
      </c>
      <c r="CO51" s="6">
        <v>0</v>
      </c>
      <c r="CP51" s="5">
        <v>0</v>
      </c>
      <c r="CQ51" s="8">
        <f t="shared" si="122"/>
        <v>0</v>
      </c>
      <c r="CR51" s="6">
        <v>0</v>
      </c>
      <c r="CS51" s="5">
        <v>0</v>
      </c>
      <c r="CT51" s="8">
        <f t="shared" si="122"/>
        <v>0</v>
      </c>
      <c r="CU51" s="6">
        <v>0</v>
      </c>
      <c r="CV51" s="5">
        <v>0</v>
      </c>
      <c r="CW51" s="8">
        <f t="shared" si="122"/>
        <v>0</v>
      </c>
      <c r="CX51" s="6">
        <v>0</v>
      </c>
      <c r="CY51" s="5">
        <v>0</v>
      </c>
      <c r="CZ51" s="8">
        <f t="shared" si="124"/>
        <v>0</v>
      </c>
      <c r="DA51" s="6">
        <v>0</v>
      </c>
      <c r="DB51" s="5">
        <v>0</v>
      </c>
      <c r="DC51" s="8">
        <f t="shared" si="111"/>
        <v>0</v>
      </c>
      <c r="DD51" s="6">
        <f t="shared" si="112"/>
        <v>39511.895199999999</v>
      </c>
      <c r="DE51" s="8">
        <f t="shared" si="113"/>
        <v>399585.886</v>
      </c>
    </row>
    <row r="52" spans="1:109" x14ac:dyDescent="0.3">
      <c r="A52" s="57">
        <v>2020</v>
      </c>
      <c r="B52" s="58" t="s">
        <v>9</v>
      </c>
      <c r="C52" s="6">
        <v>0</v>
      </c>
      <c r="D52" s="5">
        <v>0</v>
      </c>
      <c r="E52" s="8">
        <f t="shared" si="120"/>
        <v>0</v>
      </c>
      <c r="F52" s="6">
        <v>0</v>
      </c>
      <c r="G52" s="5">
        <v>0</v>
      </c>
      <c r="H52" s="8">
        <f t="shared" si="120"/>
        <v>0</v>
      </c>
      <c r="I52" s="6">
        <v>0</v>
      </c>
      <c r="J52" s="5">
        <v>0</v>
      </c>
      <c r="K52" s="8">
        <f t="shared" si="120"/>
        <v>0</v>
      </c>
      <c r="L52" s="6">
        <v>0</v>
      </c>
      <c r="M52" s="5">
        <v>0</v>
      </c>
      <c r="N52" s="8">
        <f t="shared" si="120"/>
        <v>0</v>
      </c>
      <c r="O52" s="6">
        <v>0</v>
      </c>
      <c r="P52" s="5">
        <v>0</v>
      </c>
      <c r="Q52" s="8">
        <f t="shared" si="102"/>
        <v>0</v>
      </c>
      <c r="R52" s="6">
        <v>0</v>
      </c>
      <c r="S52" s="5">
        <v>0</v>
      </c>
      <c r="T52" s="8">
        <f t="shared" si="120"/>
        <v>0</v>
      </c>
      <c r="U52" s="70">
        <v>0.28000000000000003</v>
      </c>
      <c r="V52" s="71">
        <v>1.202</v>
      </c>
      <c r="W52" s="8">
        <f t="shared" si="120"/>
        <v>4292.8571428571431</v>
      </c>
      <c r="X52" s="6">
        <v>0</v>
      </c>
      <c r="Y52" s="5">
        <v>0</v>
      </c>
      <c r="Z52" s="8">
        <f t="shared" si="120"/>
        <v>0</v>
      </c>
      <c r="AA52" s="6">
        <v>0</v>
      </c>
      <c r="AB52" s="5">
        <v>0</v>
      </c>
      <c r="AC52" s="8">
        <f t="shared" si="120"/>
        <v>0</v>
      </c>
      <c r="AD52" s="6">
        <v>0</v>
      </c>
      <c r="AE52" s="5">
        <v>0</v>
      </c>
      <c r="AF52" s="8">
        <f t="shared" si="121"/>
        <v>0</v>
      </c>
      <c r="AG52" s="6">
        <v>0</v>
      </c>
      <c r="AH52" s="5">
        <v>0</v>
      </c>
      <c r="AI52" s="8">
        <f t="shared" si="120"/>
        <v>0</v>
      </c>
      <c r="AJ52" s="6">
        <v>0</v>
      </c>
      <c r="AK52" s="5">
        <v>0</v>
      </c>
      <c r="AL52" s="8">
        <f t="shared" si="120"/>
        <v>0</v>
      </c>
      <c r="AM52" s="6">
        <v>0</v>
      </c>
      <c r="AN52" s="5">
        <v>0</v>
      </c>
      <c r="AO52" s="8">
        <f t="shared" si="120"/>
        <v>0</v>
      </c>
      <c r="AP52" s="70">
        <v>2.72</v>
      </c>
      <c r="AQ52" s="71">
        <v>2.0070000000000001</v>
      </c>
      <c r="AR52" s="8">
        <f t="shared" si="120"/>
        <v>737.86764705882354</v>
      </c>
      <c r="AS52" s="6">
        <v>0</v>
      </c>
      <c r="AT52" s="5">
        <v>0</v>
      </c>
      <c r="AU52" s="8">
        <f t="shared" si="120"/>
        <v>0</v>
      </c>
      <c r="AV52" s="6">
        <v>0</v>
      </c>
      <c r="AW52" s="5">
        <v>0</v>
      </c>
      <c r="AX52" s="8">
        <f t="shared" si="120"/>
        <v>0</v>
      </c>
      <c r="AY52" s="70">
        <v>25845.668000000001</v>
      </c>
      <c r="AZ52" s="71">
        <v>267515.03499999997</v>
      </c>
      <c r="BA52" s="8">
        <f t="shared" si="120"/>
        <v>10350.478656616651</v>
      </c>
      <c r="BB52" s="6">
        <v>0</v>
      </c>
      <c r="BC52" s="5">
        <v>0</v>
      </c>
      <c r="BD52" s="8">
        <f t="shared" si="106"/>
        <v>0</v>
      </c>
      <c r="BE52" s="6">
        <v>0</v>
      </c>
      <c r="BF52" s="5">
        <v>0</v>
      </c>
      <c r="BG52" s="8">
        <f t="shared" si="120"/>
        <v>0</v>
      </c>
      <c r="BH52" s="70">
        <v>11332.996999999999</v>
      </c>
      <c r="BI52" s="71">
        <v>116597.81</v>
      </c>
      <c r="BJ52" s="8">
        <f t="shared" si="120"/>
        <v>10288.347380661973</v>
      </c>
      <c r="BK52" s="6">
        <v>0</v>
      </c>
      <c r="BL52" s="5">
        <v>0</v>
      </c>
      <c r="BM52" s="8">
        <f t="shared" si="120"/>
        <v>0</v>
      </c>
      <c r="BN52" s="6">
        <v>0</v>
      </c>
      <c r="BO52" s="5">
        <v>0</v>
      </c>
      <c r="BP52" s="8">
        <f t="shared" si="120"/>
        <v>0</v>
      </c>
      <c r="BQ52" s="6">
        <v>0</v>
      </c>
      <c r="BR52" s="5">
        <v>0</v>
      </c>
      <c r="BS52" s="8">
        <f t="shared" si="120"/>
        <v>0</v>
      </c>
      <c r="BT52" s="70">
        <v>8</v>
      </c>
      <c r="BU52" s="71">
        <v>248.40100000000001</v>
      </c>
      <c r="BV52" s="8">
        <f t="shared" si="120"/>
        <v>31050.125</v>
      </c>
      <c r="BW52" s="70">
        <v>30.254009999999997</v>
      </c>
      <c r="BX52" s="71">
        <v>83.683000000000007</v>
      </c>
      <c r="BY52" s="8">
        <f t="shared" si="120"/>
        <v>2766.0134970537797</v>
      </c>
      <c r="BZ52" s="6">
        <v>0</v>
      </c>
      <c r="CA52" s="5">
        <v>0</v>
      </c>
      <c r="CB52" s="8">
        <f t="shared" si="122"/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f t="shared" si="122"/>
        <v>0</v>
      </c>
      <c r="CI52" s="6">
        <v>0</v>
      </c>
      <c r="CJ52" s="5">
        <v>0</v>
      </c>
      <c r="CK52" s="8">
        <f t="shared" si="123"/>
        <v>0</v>
      </c>
      <c r="CL52" s="6">
        <v>0</v>
      </c>
      <c r="CM52" s="5">
        <v>0</v>
      </c>
      <c r="CN52" s="8">
        <f t="shared" si="109"/>
        <v>0</v>
      </c>
      <c r="CO52" s="6">
        <v>0</v>
      </c>
      <c r="CP52" s="5">
        <v>0</v>
      </c>
      <c r="CQ52" s="8">
        <f t="shared" si="122"/>
        <v>0</v>
      </c>
      <c r="CR52" s="6">
        <v>0</v>
      </c>
      <c r="CS52" s="5">
        <v>0</v>
      </c>
      <c r="CT52" s="8">
        <f t="shared" si="122"/>
        <v>0</v>
      </c>
      <c r="CU52" s="6">
        <v>0</v>
      </c>
      <c r="CV52" s="5">
        <v>0</v>
      </c>
      <c r="CW52" s="8">
        <f t="shared" si="122"/>
        <v>0</v>
      </c>
      <c r="CX52" s="6">
        <v>0</v>
      </c>
      <c r="CY52" s="5">
        <v>0</v>
      </c>
      <c r="CZ52" s="8">
        <f t="shared" si="124"/>
        <v>0</v>
      </c>
      <c r="DA52" s="6">
        <v>0</v>
      </c>
      <c r="DB52" s="5">
        <v>0</v>
      </c>
      <c r="DC52" s="8">
        <f t="shared" si="111"/>
        <v>0</v>
      </c>
      <c r="DD52" s="6">
        <f t="shared" si="112"/>
        <v>37219.919009999998</v>
      </c>
      <c r="DE52" s="8">
        <f t="shared" si="113"/>
        <v>384448.13799999998</v>
      </c>
    </row>
    <row r="53" spans="1:109" x14ac:dyDescent="0.3">
      <c r="A53" s="57">
        <v>2020</v>
      </c>
      <c r="B53" s="58" t="s">
        <v>10</v>
      </c>
      <c r="C53" s="6">
        <v>0</v>
      </c>
      <c r="D53" s="5">
        <v>0</v>
      </c>
      <c r="E53" s="8">
        <f t="shared" si="120"/>
        <v>0</v>
      </c>
      <c r="F53" s="6">
        <v>0</v>
      </c>
      <c r="G53" s="5">
        <v>0</v>
      </c>
      <c r="H53" s="8">
        <f t="shared" si="120"/>
        <v>0</v>
      </c>
      <c r="I53" s="6">
        <v>0</v>
      </c>
      <c r="J53" s="5">
        <v>0</v>
      </c>
      <c r="K53" s="8">
        <f t="shared" si="120"/>
        <v>0</v>
      </c>
      <c r="L53" s="6">
        <v>0</v>
      </c>
      <c r="M53" s="5">
        <v>0</v>
      </c>
      <c r="N53" s="8">
        <f t="shared" si="120"/>
        <v>0</v>
      </c>
      <c r="O53" s="6">
        <v>0</v>
      </c>
      <c r="P53" s="5">
        <v>0</v>
      </c>
      <c r="Q53" s="8">
        <f t="shared" si="102"/>
        <v>0</v>
      </c>
      <c r="R53" s="6">
        <v>0</v>
      </c>
      <c r="S53" s="5">
        <v>0</v>
      </c>
      <c r="T53" s="8">
        <f t="shared" si="120"/>
        <v>0</v>
      </c>
      <c r="U53" s="6">
        <v>0</v>
      </c>
      <c r="V53" s="5">
        <v>0</v>
      </c>
      <c r="W53" s="8">
        <f t="shared" si="120"/>
        <v>0</v>
      </c>
      <c r="X53" s="6">
        <v>0</v>
      </c>
      <c r="Y53" s="5">
        <v>0</v>
      </c>
      <c r="Z53" s="8">
        <f t="shared" si="120"/>
        <v>0</v>
      </c>
      <c r="AA53" s="6">
        <v>0</v>
      </c>
      <c r="AB53" s="5">
        <v>0</v>
      </c>
      <c r="AC53" s="8">
        <f t="shared" si="120"/>
        <v>0</v>
      </c>
      <c r="AD53" s="6">
        <v>0</v>
      </c>
      <c r="AE53" s="5">
        <v>0</v>
      </c>
      <c r="AF53" s="8">
        <f t="shared" si="121"/>
        <v>0</v>
      </c>
      <c r="AG53" s="6">
        <v>0</v>
      </c>
      <c r="AH53" s="5">
        <v>0</v>
      </c>
      <c r="AI53" s="8">
        <f t="shared" si="120"/>
        <v>0</v>
      </c>
      <c r="AJ53" s="6">
        <v>0</v>
      </c>
      <c r="AK53" s="5">
        <v>0</v>
      </c>
      <c r="AL53" s="8">
        <f t="shared" si="120"/>
        <v>0</v>
      </c>
      <c r="AM53" s="6">
        <v>0</v>
      </c>
      <c r="AN53" s="5">
        <v>0</v>
      </c>
      <c r="AO53" s="8">
        <f t="shared" si="120"/>
        <v>0</v>
      </c>
      <c r="AP53" s="72">
        <v>13.689</v>
      </c>
      <c r="AQ53" s="73">
        <v>53.994999999999997</v>
      </c>
      <c r="AR53" s="8">
        <f t="shared" si="120"/>
        <v>3944.4079187668926</v>
      </c>
      <c r="AS53" s="6">
        <v>0</v>
      </c>
      <c r="AT53" s="5">
        <v>0</v>
      </c>
      <c r="AU53" s="8">
        <f t="shared" si="120"/>
        <v>0</v>
      </c>
      <c r="AV53" s="72">
        <v>2.4169999999999998</v>
      </c>
      <c r="AW53" s="73">
        <v>58.350999999999999</v>
      </c>
      <c r="AX53" s="8">
        <f t="shared" si="120"/>
        <v>24141.911460488209</v>
      </c>
      <c r="AY53" s="72">
        <v>34309.624000000003</v>
      </c>
      <c r="AZ53" s="73">
        <v>372896.68</v>
      </c>
      <c r="BA53" s="8">
        <f t="shared" si="120"/>
        <v>10868.573785594386</v>
      </c>
      <c r="BB53" s="6">
        <v>0</v>
      </c>
      <c r="BC53" s="5">
        <v>0</v>
      </c>
      <c r="BD53" s="8">
        <f t="shared" si="106"/>
        <v>0</v>
      </c>
      <c r="BE53" s="6">
        <v>0</v>
      </c>
      <c r="BF53" s="5">
        <v>0</v>
      </c>
      <c r="BG53" s="8">
        <f t="shared" si="120"/>
        <v>0</v>
      </c>
      <c r="BH53" s="72">
        <v>8496.6730000000007</v>
      </c>
      <c r="BI53" s="73">
        <v>100585.85</v>
      </c>
      <c r="BJ53" s="8">
        <f t="shared" si="120"/>
        <v>11838.26304719506</v>
      </c>
      <c r="BK53" s="6">
        <v>0</v>
      </c>
      <c r="BL53" s="5">
        <v>0</v>
      </c>
      <c r="BM53" s="8">
        <f t="shared" si="120"/>
        <v>0</v>
      </c>
      <c r="BN53" s="6">
        <v>0</v>
      </c>
      <c r="BO53" s="5">
        <v>0</v>
      </c>
      <c r="BP53" s="8">
        <f t="shared" si="120"/>
        <v>0</v>
      </c>
      <c r="BQ53" s="6">
        <v>0</v>
      </c>
      <c r="BR53" s="5">
        <v>0</v>
      </c>
      <c r="BS53" s="8">
        <f t="shared" si="120"/>
        <v>0</v>
      </c>
      <c r="BT53" s="6">
        <v>0</v>
      </c>
      <c r="BU53" s="5">
        <v>0</v>
      </c>
      <c r="BV53" s="8">
        <f t="shared" si="120"/>
        <v>0</v>
      </c>
      <c r="BW53" s="72">
        <v>12.487</v>
      </c>
      <c r="BX53" s="73">
        <v>35.963000000000001</v>
      </c>
      <c r="BY53" s="8">
        <f t="shared" si="120"/>
        <v>2880.035236646112</v>
      </c>
      <c r="BZ53" s="6">
        <v>0</v>
      </c>
      <c r="CA53" s="5">
        <v>0</v>
      </c>
      <c r="CB53" s="8">
        <f t="shared" si="122"/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f t="shared" si="122"/>
        <v>0</v>
      </c>
      <c r="CI53" s="6">
        <v>0</v>
      </c>
      <c r="CJ53" s="5">
        <v>0</v>
      </c>
      <c r="CK53" s="8">
        <f t="shared" si="123"/>
        <v>0</v>
      </c>
      <c r="CL53" s="6">
        <v>0</v>
      </c>
      <c r="CM53" s="5">
        <v>0</v>
      </c>
      <c r="CN53" s="8">
        <f t="shared" si="109"/>
        <v>0</v>
      </c>
      <c r="CO53" s="6">
        <v>0</v>
      </c>
      <c r="CP53" s="5">
        <v>0</v>
      </c>
      <c r="CQ53" s="8">
        <f t="shared" si="122"/>
        <v>0</v>
      </c>
      <c r="CR53" s="6">
        <v>0</v>
      </c>
      <c r="CS53" s="5">
        <v>0</v>
      </c>
      <c r="CT53" s="8">
        <f t="shared" si="122"/>
        <v>0</v>
      </c>
      <c r="CU53" s="6">
        <v>0</v>
      </c>
      <c r="CV53" s="5">
        <v>0</v>
      </c>
      <c r="CW53" s="8">
        <f t="shared" si="122"/>
        <v>0</v>
      </c>
      <c r="CX53" s="6">
        <v>0</v>
      </c>
      <c r="CY53" s="5">
        <v>0</v>
      </c>
      <c r="CZ53" s="8">
        <f t="shared" si="124"/>
        <v>0</v>
      </c>
      <c r="DA53" s="6">
        <v>0</v>
      </c>
      <c r="DB53" s="5">
        <v>0</v>
      </c>
      <c r="DC53" s="8">
        <f t="shared" si="111"/>
        <v>0</v>
      </c>
      <c r="DD53" s="6">
        <f t="shared" si="112"/>
        <v>42834.890000000007</v>
      </c>
      <c r="DE53" s="8">
        <f t="shared" si="113"/>
        <v>473630.83900000004</v>
      </c>
    </row>
    <row r="54" spans="1:109" x14ac:dyDescent="0.3">
      <c r="A54" s="57">
        <v>2020</v>
      </c>
      <c r="B54" s="58" t="s">
        <v>11</v>
      </c>
      <c r="C54" s="6">
        <v>0</v>
      </c>
      <c r="D54" s="5">
        <v>0</v>
      </c>
      <c r="E54" s="8">
        <f t="shared" si="120"/>
        <v>0</v>
      </c>
      <c r="F54" s="6">
        <v>0</v>
      </c>
      <c r="G54" s="5">
        <v>0</v>
      </c>
      <c r="H54" s="8">
        <f t="shared" si="120"/>
        <v>0</v>
      </c>
      <c r="I54" s="6">
        <v>0</v>
      </c>
      <c r="J54" s="5">
        <v>0</v>
      </c>
      <c r="K54" s="8">
        <f t="shared" si="120"/>
        <v>0</v>
      </c>
      <c r="L54" s="6">
        <v>0</v>
      </c>
      <c r="M54" s="5">
        <v>0</v>
      </c>
      <c r="N54" s="8">
        <f t="shared" si="120"/>
        <v>0</v>
      </c>
      <c r="O54" s="6">
        <v>0</v>
      </c>
      <c r="P54" s="5">
        <v>0</v>
      </c>
      <c r="Q54" s="8">
        <f t="shared" si="102"/>
        <v>0</v>
      </c>
      <c r="R54" s="6">
        <v>0</v>
      </c>
      <c r="S54" s="5">
        <v>0</v>
      </c>
      <c r="T54" s="8">
        <f t="shared" si="120"/>
        <v>0</v>
      </c>
      <c r="U54" s="6">
        <v>0</v>
      </c>
      <c r="V54" s="5">
        <v>0</v>
      </c>
      <c r="W54" s="8">
        <f t="shared" si="120"/>
        <v>0</v>
      </c>
      <c r="X54" s="6">
        <v>0</v>
      </c>
      <c r="Y54" s="5">
        <v>0</v>
      </c>
      <c r="Z54" s="8">
        <f t="shared" si="120"/>
        <v>0</v>
      </c>
      <c r="AA54" s="6">
        <v>0</v>
      </c>
      <c r="AB54" s="5">
        <v>0</v>
      </c>
      <c r="AC54" s="8">
        <f t="shared" si="120"/>
        <v>0</v>
      </c>
      <c r="AD54" s="6">
        <v>0</v>
      </c>
      <c r="AE54" s="5">
        <v>0</v>
      </c>
      <c r="AF54" s="8">
        <f t="shared" si="121"/>
        <v>0</v>
      </c>
      <c r="AG54" s="6">
        <v>0</v>
      </c>
      <c r="AH54" s="5">
        <v>0</v>
      </c>
      <c r="AI54" s="8">
        <f t="shared" si="120"/>
        <v>0</v>
      </c>
      <c r="AJ54" s="6">
        <v>0</v>
      </c>
      <c r="AK54" s="5">
        <v>0</v>
      </c>
      <c r="AL54" s="8">
        <f t="shared" si="120"/>
        <v>0</v>
      </c>
      <c r="AM54" s="6">
        <v>0</v>
      </c>
      <c r="AN54" s="5">
        <v>0</v>
      </c>
      <c r="AO54" s="8">
        <f t="shared" si="120"/>
        <v>0</v>
      </c>
      <c r="AP54" s="7">
        <v>31.640999999999998</v>
      </c>
      <c r="AQ54" s="74">
        <v>61.524000000000001</v>
      </c>
      <c r="AR54" s="8">
        <f t="shared" si="120"/>
        <v>1944.4391770171615</v>
      </c>
      <c r="AS54" s="6">
        <v>0</v>
      </c>
      <c r="AT54" s="5">
        <v>0</v>
      </c>
      <c r="AU54" s="8">
        <f t="shared" si="120"/>
        <v>0</v>
      </c>
      <c r="AV54" s="6">
        <v>0</v>
      </c>
      <c r="AW54" s="5">
        <v>0</v>
      </c>
      <c r="AX54" s="8">
        <f t="shared" si="120"/>
        <v>0</v>
      </c>
      <c r="AY54" s="7">
        <v>33352.714</v>
      </c>
      <c r="AZ54" s="74">
        <v>369195.21600000001</v>
      </c>
      <c r="BA54" s="8">
        <f t="shared" si="120"/>
        <v>11069.420497534324</v>
      </c>
      <c r="BB54" s="6">
        <v>0</v>
      </c>
      <c r="BC54" s="5">
        <v>0</v>
      </c>
      <c r="BD54" s="8">
        <f t="shared" si="106"/>
        <v>0</v>
      </c>
      <c r="BE54" s="6">
        <v>0</v>
      </c>
      <c r="BF54" s="5">
        <v>0</v>
      </c>
      <c r="BG54" s="8">
        <f t="shared" si="120"/>
        <v>0</v>
      </c>
      <c r="BH54" s="7">
        <v>23435.78</v>
      </c>
      <c r="BI54" s="74">
        <v>278128.19900000002</v>
      </c>
      <c r="BJ54" s="8">
        <f t="shared" si="120"/>
        <v>11867.67408637562</v>
      </c>
      <c r="BK54" s="6">
        <v>0</v>
      </c>
      <c r="BL54" s="5">
        <v>0</v>
      </c>
      <c r="BM54" s="8">
        <f t="shared" si="120"/>
        <v>0</v>
      </c>
      <c r="BN54" s="6">
        <v>0</v>
      </c>
      <c r="BO54" s="5">
        <v>0</v>
      </c>
      <c r="BP54" s="8">
        <f t="shared" si="120"/>
        <v>0</v>
      </c>
      <c r="BQ54" s="6">
        <v>0</v>
      </c>
      <c r="BR54" s="5">
        <v>0</v>
      </c>
      <c r="BS54" s="8">
        <f t="shared" si="120"/>
        <v>0</v>
      </c>
      <c r="BT54" s="7">
        <v>7.9</v>
      </c>
      <c r="BU54" s="74">
        <v>207.61199999999999</v>
      </c>
      <c r="BV54" s="8">
        <f t="shared" si="120"/>
        <v>26279.999999999996</v>
      </c>
      <c r="BW54" s="7">
        <v>40.792000000000002</v>
      </c>
      <c r="BX54" s="74">
        <v>113.51900000000001</v>
      </c>
      <c r="BY54" s="8">
        <f t="shared" si="120"/>
        <v>2782.8740929594037</v>
      </c>
      <c r="BZ54" s="6">
        <v>0</v>
      </c>
      <c r="CA54" s="5">
        <v>0</v>
      </c>
      <c r="CB54" s="8">
        <f t="shared" si="122"/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f t="shared" si="122"/>
        <v>0</v>
      </c>
      <c r="CI54" s="6">
        <v>0</v>
      </c>
      <c r="CJ54" s="5">
        <v>0</v>
      </c>
      <c r="CK54" s="8">
        <f t="shared" si="123"/>
        <v>0</v>
      </c>
      <c r="CL54" s="6">
        <v>0</v>
      </c>
      <c r="CM54" s="5">
        <v>0</v>
      </c>
      <c r="CN54" s="8">
        <f t="shared" si="109"/>
        <v>0</v>
      </c>
      <c r="CO54" s="6">
        <v>0</v>
      </c>
      <c r="CP54" s="5">
        <v>0</v>
      </c>
      <c r="CQ54" s="8">
        <f t="shared" si="122"/>
        <v>0</v>
      </c>
      <c r="CR54" s="6">
        <v>0</v>
      </c>
      <c r="CS54" s="5">
        <v>0</v>
      </c>
      <c r="CT54" s="8">
        <f t="shared" si="122"/>
        <v>0</v>
      </c>
      <c r="CU54" s="6">
        <v>0</v>
      </c>
      <c r="CV54" s="5">
        <v>0</v>
      </c>
      <c r="CW54" s="8">
        <f t="shared" si="122"/>
        <v>0</v>
      </c>
      <c r="CX54" s="7">
        <v>0.35</v>
      </c>
      <c r="CY54" s="74">
        <v>0.5</v>
      </c>
      <c r="CZ54" s="8">
        <f t="shared" si="124"/>
        <v>1428.5714285714287</v>
      </c>
      <c r="DA54" s="7">
        <v>0</v>
      </c>
      <c r="DB54" s="74">
        <v>0</v>
      </c>
      <c r="DC54" s="8">
        <f t="shared" si="111"/>
        <v>0</v>
      </c>
      <c r="DD54" s="6">
        <f t="shared" si="112"/>
        <v>56868.827000000005</v>
      </c>
      <c r="DE54" s="8">
        <f t="shared" si="113"/>
        <v>647706.06999999995</v>
      </c>
    </row>
    <row r="55" spans="1:109" x14ac:dyDescent="0.3">
      <c r="A55" s="57">
        <v>2020</v>
      </c>
      <c r="B55" s="8" t="s">
        <v>12</v>
      </c>
      <c r="C55" s="6">
        <v>0</v>
      </c>
      <c r="D55" s="5">
        <v>0</v>
      </c>
      <c r="E55" s="8">
        <f t="shared" si="120"/>
        <v>0</v>
      </c>
      <c r="F55" s="6">
        <v>0</v>
      </c>
      <c r="G55" s="5">
        <v>0</v>
      </c>
      <c r="H55" s="8">
        <f t="shared" si="120"/>
        <v>0</v>
      </c>
      <c r="I55" s="6">
        <v>0</v>
      </c>
      <c r="J55" s="5">
        <v>0</v>
      </c>
      <c r="K55" s="8">
        <f t="shared" si="120"/>
        <v>0</v>
      </c>
      <c r="L55" s="6">
        <v>0</v>
      </c>
      <c r="M55" s="5">
        <v>0</v>
      </c>
      <c r="N55" s="8">
        <f t="shared" si="120"/>
        <v>0</v>
      </c>
      <c r="O55" s="6">
        <v>0</v>
      </c>
      <c r="P55" s="5">
        <v>0</v>
      </c>
      <c r="Q55" s="8">
        <f t="shared" si="102"/>
        <v>0</v>
      </c>
      <c r="R55" s="6">
        <v>0</v>
      </c>
      <c r="S55" s="5">
        <v>0</v>
      </c>
      <c r="T55" s="8">
        <f t="shared" si="120"/>
        <v>0</v>
      </c>
      <c r="U55" s="72">
        <v>0.1</v>
      </c>
      <c r="V55" s="73">
        <v>1.899</v>
      </c>
      <c r="W55" s="8">
        <f t="shared" si="120"/>
        <v>18990</v>
      </c>
      <c r="X55" s="6">
        <v>0</v>
      </c>
      <c r="Y55" s="5">
        <v>0</v>
      </c>
      <c r="Z55" s="8">
        <f t="shared" si="120"/>
        <v>0</v>
      </c>
      <c r="AA55" s="6">
        <v>0</v>
      </c>
      <c r="AB55" s="5">
        <v>0</v>
      </c>
      <c r="AC55" s="8">
        <f t="shared" si="120"/>
        <v>0</v>
      </c>
      <c r="AD55" s="72">
        <v>20</v>
      </c>
      <c r="AE55" s="73">
        <v>331.38499999999999</v>
      </c>
      <c r="AF55" s="8">
        <f t="shared" si="121"/>
        <v>16569.25</v>
      </c>
      <c r="AG55" s="6">
        <v>0</v>
      </c>
      <c r="AH55" s="5">
        <v>0</v>
      </c>
      <c r="AI55" s="8">
        <f t="shared" si="120"/>
        <v>0</v>
      </c>
      <c r="AJ55" s="6">
        <v>0</v>
      </c>
      <c r="AK55" s="5">
        <v>0</v>
      </c>
      <c r="AL55" s="8">
        <f t="shared" si="120"/>
        <v>0</v>
      </c>
      <c r="AM55" s="6">
        <v>0</v>
      </c>
      <c r="AN55" s="5">
        <v>0</v>
      </c>
      <c r="AO55" s="8">
        <f t="shared" si="120"/>
        <v>0</v>
      </c>
      <c r="AP55" s="72">
        <v>2.4129999999999998</v>
      </c>
      <c r="AQ55" s="73">
        <v>6.0940000000000003</v>
      </c>
      <c r="AR55" s="8">
        <f t="shared" si="120"/>
        <v>2525.4869457107343</v>
      </c>
      <c r="AS55" s="6">
        <v>0</v>
      </c>
      <c r="AT55" s="5">
        <v>0</v>
      </c>
      <c r="AU55" s="8">
        <f t="shared" si="120"/>
        <v>0</v>
      </c>
      <c r="AV55" s="6">
        <v>0</v>
      </c>
      <c r="AW55" s="5">
        <v>0</v>
      </c>
      <c r="AX55" s="8">
        <f t="shared" si="120"/>
        <v>0</v>
      </c>
      <c r="AY55" s="72">
        <v>34291.567999999999</v>
      </c>
      <c r="AZ55" s="73">
        <v>377553.47200000001</v>
      </c>
      <c r="BA55" s="8">
        <f t="shared" si="120"/>
        <v>11010.096476194965</v>
      </c>
      <c r="BB55" s="6">
        <v>0</v>
      </c>
      <c r="BC55" s="5">
        <v>0</v>
      </c>
      <c r="BD55" s="8">
        <f t="shared" si="106"/>
        <v>0</v>
      </c>
      <c r="BE55" s="6">
        <v>0</v>
      </c>
      <c r="BF55" s="5">
        <v>0</v>
      </c>
      <c r="BG55" s="8">
        <f t="shared" si="120"/>
        <v>0</v>
      </c>
      <c r="BH55" s="72">
        <v>4977.5889999999999</v>
      </c>
      <c r="BI55" s="73">
        <v>61774.114000000001</v>
      </c>
      <c r="BJ55" s="8">
        <f t="shared" si="120"/>
        <v>12410.448914122882</v>
      </c>
      <c r="BK55" s="6">
        <v>0</v>
      </c>
      <c r="BL55" s="5">
        <v>0</v>
      </c>
      <c r="BM55" s="8">
        <f t="shared" si="120"/>
        <v>0</v>
      </c>
      <c r="BN55" s="6">
        <v>0</v>
      </c>
      <c r="BO55" s="5">
        <v>0</v>
      </c>
      <c r="BP55" s="8">
        <f t="shared" si="120"/>
        <v>0</v>
      </c>
      <c r="BQ55" s="6">
        <v>0</v>
      </c>
      <c r="BR55" s="5">
        <v>0</v>
      </c>
      <c r="BS55" s="8">
        <f t="shared" si="120"/>
        <v>0</v>
      </c>
      <c r="BT55" s="72">
        <v>8</v>
      </c>
      <c r="BU55" s="73">
        <v>176.97499999999999</v>
      </c>
      <c r="BV55" s="8">
        <f t="shared" si="120"/>
        <v>22121.875</v>
      </c>
      <c r="BW55" s="72">
        <v>52.786000000000001</v>
      </c>
      <c r="BX55" s="73">
        <v>164.03899999999999</v>
      </c>
      <c r="BY55" s="8">
        <f t="shared" si="120"/>
        <v>3107.6232334331071</v>
      </c>
      <c r="BZ55" s="6">
        <v>0</v>
      </c>
      <c r="CA55" s="5">
        <v>0</v>
      </c>
      <c r="CB55" s="8">
        <f t="shared" si="122"/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f t="shared" si="122"/>
        <v>0</v>
      </c>
      <c r="CI55" s="6">
        <v>0</v>
      </c>
      <c r="CJ55" s="5">
        <v>0</v>
      </c>
      <c r="CK55" s="8">
        <f t="shared" si="123"/>
        <v>0</v>
      </c>
      <c r="CL55" s="6">
        <v>0</v>
      </c>
      <c r="CM55" s="5">
        <v>0</v>
      </c>
      <c r="CN55" s="8">
        <f t="shared" si="109"/>
        <v>0</v>
      </c>
      <c r="CO55" s="6">
        <v>0</v>
      </c>
      <c r="CP55" s="5">
        <v>0</v>
      </c>
      <c r="CQ55" s="8">
        <f t="shared" si="122"/>
        <v>0</v>
      </c>
      <c r="CR55" s="6">
        <v>0</v>
      </c>
      <c r="CS55" s="5">
        <v>0</v>
      </c>
      <c r="CT55" s="8">
        <f t="shared" si="122"/>
        <v>0</v>
      </c>
      <c r="CU55" s="6">
        <v>0</v>
      </c>
      <c r="CV55" s="5">
        <v>0</v>
      </c>
      <c r="CW55" s="8">
        <f t="shared" si="122"/>
        <v>0</v>
      </c>
      <c r="CX55" s="6">
        <v>0</v>
      </c>
      <c r="CY55" s="5">
        <v>0</v>
      </c>
      <c r="CZ55" s="8">
        <f t="shared" si="124"/>
        <v>0</v>
      </c>
      <c r="DA55" s="6">
        <v>0</v>
      </c>
      <c r="DB55" s="5">
        <v>0</v>
      </c>
      <c r="DC55" s="8">
        <f t="shared" si="111"/>
        <v>0</v>
      </c>
      <c r="DD55" s="6">
        <f>L55+U55+X55+AG55+AM55+AP55+AS55+AY55+BE55+BH55+BQ55+BT55+BW55+BZ55+DA55+I55+CR55+C55+CO55+AJ55+AA55+CF55+F55+CU55+R55+BN55+BK55+AV55+AD55</f>
        <v>39352.455999999998</v>
      </c>
      <c r="DE55" s="8">
        <f>M55+V55+Y55+AH55+AN55+AQ55+AT55+AZ55+BF55+BI55+BR55+BU55+BX55+CA55+DB55+J55+CS55+D55+CP55+AK55+AB55+CG55+G55+CV55+S55+BO55+BL55+AW55+AE55</f>
        <v>440007.978</v>
      </c>
    </row>
    <row r="56" spans="1:109" x14ac:dyDescent="0.3">
      <c r="A56" s="57">
        <v>2020</v>
      </c>
      <c r="B56" s="58" t="s">
        <v>13</v>
      </c>
      <c r="C56" s="6">
        <v>0</v>
      </c>
      <c r="D56" s="5">
        <v>0</v>
      </c>
      <c r="E56" s="8">
        <f t="shared" si="120"/>
        <v>0</v>
      </c>
      <c r="F56" s="6">
        <v>0</v>
      </c>
      <c r="G56" s="5">
        <v>0</v>
      </c>
      <c r="H56" s="8">
        <f t="shared" si="120"/>
        <v>0</v>
      </c>
      <c r="I56" s="6">
        <v>0</v>
      </c>
      <c r="J56" s="5">
        <v>0</v>
      </c>
      <c r="K56" s="8">
        <f t="shared" si="120"/>
        <v>0</v>
      </c>
      <c r="L56" s="6">
        <v>0</v>
      </c>
      <c r="M56" s="5">
        <v>0</v>
      </c>
      <c r="N56" s="8">
        <f t="shared" si="120"/>
        <v>0</v>
      </c>
      <c r="O56" s="6">
        <v>0</v>
      </c>
      <c r="P56" s="5">
        <v>0</v>
      </c>
      <c r="Q56" s="8">
        <f t="shared" si="102"/>
        <v>0</v>
      </c>
      <c r="R56" s="6">
        <v>0</v>
      </c>
      <c r="S56" s="5">
        <v>0</v>
      </c>
      <c r="T56" s="8">
        <f t="shared" si="120"/>
        <v>0</v>
      </c>
      <c r="U56" s="75">
        <v>0.2</v>
      </c>
      <c r="V56" s="5">
        <v>0.308</v>
      </c>
      <c r="W56" s="8">
        <f t="shared" si="120"/>
        <v>1539.9999999999998</v>
      </c>
      <c r="X56" s="6">
        <v>0</v>
      </c>
      <c r="Y56" s="5">
        <v>0</v>
      </c>
      <c r="Z56" s="8">
        <f t="shared" si="120"/>
        <v>0</v>
      </c>
      <c r="AA56" s="6">
        <v>0</v>
      </c>
      <c r="AB56" s="5">
        <v>0</v>
      </c>
      <c r="AC56" s="8">
        <f t="shared" si="120"/>
        <v>0</v>
      </c>
      <c r="AD56" s="6">
        <v>0</v>
      </c>
      <c r="AE56" s="5">
        <v>0</v>
      </c>
      <c r="AF56" s="8">
        <f t="shared" si="121"/>
        <v>0</v>
      </c>
      <c r="AG56" s="6">
        <v>0</v>
      </c>
      <c r="AH56" s="5">
        <v>0</v>
      </c>
      <c r="AI56" s="8">
        <f t="shared" si="120"/>
        <v>0</v>
      </c>
      <c r="AJ56" s="6">
        <v>0</v>
      </c>
      <c r="AK56" s="5">
        <v>0</v>
      </c>
      <c r="AL56" s="8">
        <f t="shared" si="120"/>
        <v>0</v>
      </c>
      <c r="AM56" s="6">
        <v>0</v>
      </c>
      <c r="AN56" s="5">
        <v>0</v>
      </c>
      <c r="AO56" s="8">
        <f t="shared" si="120"/>
        <v>0</v>
      </c>
      <c r="AP56" s="75">
        <v>3.2709999999999999</v>
      </c>
      <c r="AQ56" s="5">
        <v>6.6360000000000001</v>
      </c>
      <c r="AR56" s="8">
        <f t="shared" si="120"/>
        <v>2028.7373891776217</v>
      </c>
      <c r="AS56" s="6">
        <v>0</v>
      </c>
      <c r="AT56" s="5">
        <v>0</v>
      </c>
      <c r="AU56" s="8">
        <f t="shared" si="120"/>
        <v>0</v>
      </c>
      <c r="AV56" s="6">
        <v>0</v>
      </c>
      <c r="AW56" s="5">
        <v>0</v>
      </c>
      <c r="AX56" s="8">
        <f t="shared" si="120"/>
        <v>0</v>
      </c>
      <c r="AY56" s="75">
        <v>30873.376</v>
      </c>
      <c r="AZ56" s="5">
        <v>330105.78100000002</v>
      </c>
      <c r="BA56" s="8">
        <f t="shared" si="120"/>
        <v>10692.247618141924</v>
      </c>
      <c r="BB56" s="6">
        <v>0</v>
      </c>
      <c r="BC56" s="5">
        <v>0</v>
      </c>
      <c r="BD56" s="8">
        <f t="shared" si="106"/>
        <v>0</v>
      </c>
      <c r="BE56" s="6">
        <v>0</v>
      </c>
      <c r="BF56" s="5">
        <v>0</v>
      </c>
      <c r="BG56" s="8">
        <f t="shared" si="120"/>
        <v>0</v>
      </c>
      <c r="BH56" s="75">
        <v>14540.548000000001</v>
      </c>
      <c r="BI56" s="5">
        <v>178899.071</v>
      </c>
      <c r="BJ56" s="8">
        <f t="shared" si="120"/>
        <v>12303.461396365528</v>
      </c>
      <c r="BK56" s="6">
        <v>0</v>
      </c>
      <c r="BL56" s="5">
        <v>0</v>
      </c>
      <c r="BM56" s="8">
        <f t="shared" si="120"/>
        <v>0</v>
      </c>
      <c r="BN56" s="6">
        <v>0</v>
      </c>
      <c r="BO56" s="5">
        <v>0</v>
      </c>
      <c r="BP56" s="8">
        <f t="shared" si="120"/>
        <v>0</v>
      </c>
      <c r="BQ56" s="6">
        <v>0</v>
      </c>
      <c r="BR56" s="5">
        <v>0</v>
      </c>
      <c r="BS56" s="8">
        <f t="shared" si="120"/>
        <v>0</v>
      </c>
      <c r="BT56" s="6">
        <v>0</v>
      </c>
      <c r="BU56" s="5">
        <v>0</v>
      </c>
      <c r="BV56" s="8">
        <f t="shared" si="120"/>
        <v>0</v>
      </c>
      <c r="BW56" s="75">
        <v>1.4905599999999999</v>
      </c>
      <c r="BX56" s="5">
        <v>4.266</v>
      </c>
      <c r="BY56" s="8">
        <f t="shared" si="120"/>
        <v>2862.0115929583517</v>
      </c>
      <c r="BZ56" s="6">
        <v>0</v>
      </c>
      <c r="CA56" s="5">
        <v>0</v>
      </c>
      <c r="CB56" s="8">
        <f t="shared" si="122"/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f t="shared" si="122"/>
        <v>0</v>
      </c>
      <c r="CI56" s="6">
        <v>0</v>
      </c>
      <c r="CJ56" s="5">
        <v>0</v>
      </c>
      <c r="CK56" s="8">
        <f t="shared" si="123"/>
        <v>0</v>
      </c>
      <c r="CL56" s="6">
        <v>0</v>
      </c>
      <c r="CM56" s="5">
        <v>0</v>
      </c>
      <c r="CN56" s="8">
        <f t="shared" si="109"/>
        <v>0</v>
      </c>
      <c r="CO56" s="6">
        <v>0</v>
      </c>
      <c r="CP56" s="5">
        <v>0</v>
      </c>
      <c r="CQ56" s="8">
        <f t="shared" si="122"/>
        <v>0</v>
      </c>
      <c r="CR56" s="6">
        <v>0</v>
      </c>
      <c r="CS56" s="5">
        <v>0</v>
      </c>
      <c r="CT56" s="8">
        <f t="shared" si="122"/>
        <v>0</v>
      </c>
      <c r="CU56" s="6">
        <v>0</v>
      </c>
      <c r="CV56" s="5">
        <v>0</v>
      </c>
      <c r="CW56" s="8">
        <f t="shared" si="122"/>
        <v>0</v>
      </c>
      <c r="CX56" s="6">
        <v>0</v>
      </c>
      <c r="CY56" s="5">
        <v>0</v>
      </c>
      <c r="CZ56" s="8">
        <f t="shared" si="124"/>
        <v>0</v>
      </c>
      <c r="DA56" s="6">
        <v>0</v>
      </c>
      <c r="DB56" s="5">
        <v>0</v>
      </c>
      <c r="DC56" s="8">
        <f t="shared" si="111"/>
        <v>0</v>
      </c>
      <c r="DD56" s="6">
        <f t="shared" ref="DD56:DD57" si="125">L56+U56+X56+AG56+AM56+AP56+AS56+AY56+BE56+BH56+BQ56+BT56+BW56+BZ56+DA56+I56+CR56+C56+CO56+AJ56+AA56+CF56+F56+CU56+R56+BN56+BK56+AV56+AD56</f>
        <v>45418.885560000002</v>
      </c>
      <c r="DE56" s="8">
        <f t="shared" ref="DE56:DE57" si="126">M56+V56+Y56+AH56+AN56+AQ56+AT56+AZ56+BF56+BI56+BR56+BU56+BX56+CA56+DB56+J56+CS56+D56+CP56+AK56+AB56+CG56+G56+CV56+S56+BO56+BL56+AW56+AE56</f>
        <v>509016.06200000003</v>
      </c>
    </row>
    <row r="57" spans="1:109" ht="15" thickBot="1" x14ac:dyDescent="0.35">
      <c r="A57" s="48"/>
      <c r="B57" s="59" t="s">
        <v>14</v>
      </c>
      <c r="C57" s="17">
        <f t="shared" ref="C57:D57" si="127">SUM(C45:C56)</f>
        <v>0</v>
      </c>
      <c r="D57" s="16">
        <f t="shared" si="127"/>
        <v>0</v>
      </c>
      <c r="E57" s="18"/>
      <c r="F57" s="17">
        <f t="shared" ref="F57:G57" si="128">SUM(F45:F56)</f>
        <v>0</v>
      </c>
      <c r="G57" s="16">
        <f t="shared" si="128"/>
        <v>0</v>
      </c>
      <c r="H57" s="18"/>
      <c r="I57" s="17">
        <f t="shared" ref="I57:J57" si="129">SUM(I45:I56)</f>
        <v>0</v>
      </c>
      <c r="J57" s="16">
        <f t="shared" si="129"/>
        <v>0</v>
      </c>
      <c r="K57" s="18"/>
      <c r="L57" s="17">
        <f t="shared" ref="L57:M57" si="130">SUM(L45:L56)</f>
        <v>3.0220000000000002</v>
      </c>
      <c r="M57" s="16">
        <f t="shared" si="130"/>
        <v>15.324999999999999</v>
      </c>
      <c r="N57" s="18"/>
      <c r="O57" s="17">
        <f t="shared" ref="O57:P57" si="131">SUM(O45:O56)</f>
        <v>0</v>
      </c>
      <c r="P57" s="16">
        <f t="shared" si="131"/>
        <v>0</v>
      </c>
      <c r="Q57" s="18"/>
      <c r="R57" s="17">
        <f t="shared" ref="R57:S57" si="132">SUM(R45:R56)</f>
        <v>0</v>
      </c>
      <c r="S57" s="16">
        <f t="shared" si="132"/>
        <v>0</v>
      </c>
      <c r="T57" s="18"/>
      <c r="U57" s="17">
        <f t="shared" ref="U57:V57" si="133">SUM(U45:U56)</f>
        <v>0.60000000000000009</v>
      </c>
      <c r="V57" s="16">
        <f t="shared" si="133"/>
        <v>4.1189999999999998</v>
      </c>
      <c r="W57" s="18"/>
      <c r="X57" s="17">
        <f t="shared" ref="X57:Y57" si="134">SUM(X45:X56)</f>
        <v>0</v>
      </c>
      <c r="Y57" s="16">
        <f t="shared" si="134"/>
        <v>0</v>
      </c>
      <c r="Z57" s="18"/>
      <c r="AA57" s="17">
        <f t="shared" ref="AA57:AB57" si="135">SUM(AA45:AA56)</f>
        <v>40</v>
      </c>
      <c r="AB57" s="16">
        <f t="shared" si="135"/>
        <v>630.65200000000004</v>
      </c>
      <c r="AC57" s="18"/>
      <c r="AD57" s="17">
        <f t="shared" ref="AD57:AE57" si="136">SUM(AD45:AD56)</f>
        <v>20</v>
      </c>
      <c r="AE57" s="16">
        <f t="shared" si="136"/>
        <v>331.38499999999999</v>
      </c>
      <c r="AF57" s="18"/>
      <c r="AG57" s="17">
        <f t="shared" ref="AG57:AH57" si="137">SUM(AG45:AG56)</f>
        <v>0.36</v>
      </c>
      <c r="AH57" s="16">
        <f t="shared" si="137"/>
        <v>36.159999999999997</v>
      </c>
      <c r="AI57" s="18"/>
      <c r="AJ57" s="17">
        <f t="shared" ref="AJ57:AK57" si="138">SUM(AJ45:AJ56)</f>
        <v>0</v>
      </c>
      <c r="AK57" s="16">
        <f t="shared" si="138"/>
        <v>0</v>
      </c>
      <c r="AL57" s="18"/>
      <c r="AM57" s="17">
        <f t="shared" ref="AM57:AN57" si="139">SUM(AM45:AM56)</f>
        <v>0</v>
      </c>
      <c r="AN57" s="16">
        <f t="shared" si="139"/>
        <v>0</v>
      </c>
      <c r="AO57" s="18"/>
      <c r="AP57" s="17">
        <f t="shared" ref="AP57:AQ57" si="140">SUM(AP45:AP56)</f>
        <v>114.506</v>
      </c>
      <c r="AQ57" s="16">
        <f t="shared" si="140"/>
        <v>259.51400000000001</v>
      </c>
      <c r="AR57" s="18"/>
      <c r="AS57" s="17">
        <f t="shared" ref="AS57:AT57" si="141">SUM(AS45:AS56)</f>
        <v>0</v>
      </c>
      <c r="AT57" s="16">
        <f t="shared" si="141"/>
        <v>0</v>
      </c>
      <c r="AU57" s="18"/>
      <c r="AV57" s="17">
        <f t="shared" ref="AV57:AW57" si="142">SUM(AV45:AV56)</f>
        <v>27.57</v>
      </c>
      <c r="AW57" s="16">
        <f t="shared" si="142"/>
        <v>346.51100000000002</v>
      </c>
      <c r="AX57" s="18"/>
      <c r="AY57" s="17">
        <f t="shared" ref="AY57:AZ57" si="143">SUM(AY45:AY56)</f>
        <v>319684.97528000001</v>
      </c>
      <c r="AZ57" s="16">
        <f t="shared" si="143"/>
        <v>3429238.1919999998</v>
      </c>
      <c r="BA57" s="18"/>
      <c r="BB57" s="17">
        <f t="shared" ref="BB57:BC57" si="144">SUM(BB45:BB56)</f>
        <v>0</v>
      </c>
      <c r="BC57" s="16">
        <f t="shared" si="144"/>
        <v>0</v>
      </c>
      <c r="BD57" s="18"/>
      <c r="BE57" s="17">
        <f t="shared" ref="BE57:BF57" si="145">SUM(BE45:BE56)</f>
        <v>0</v>
      </c>
      <c r="BF57" s="16">
        <f t="shared" si="145"/>
        <v>0</v>
      </c>
      <c r="BG57" s="18"/>
      <c r="BH57" s="17">
        <f t="shared" ref="BH57:BI57" si="146">SUM(BH45:BH56)</f>
        <v>167036.65700000001</v>
      </c>
      <c r="BI57" s="16">
        <f t="shared" si="146"/>
        <v>1825505.5410000002</v>
      </c>
      <c r="BJ57" s="18"/>
      <c r="BK57" s="17">
        <f t="shared" ref="BK57:BL57" si="147">SUM(BK45:BK56)</f>
        <v>0</v>
      </c>
      <c r="BL57" s="16">
        <f t="shared" si="147"/>
        <v>0</v>
      </c>
      <c r="BM57" s="18"/>
      <c r="BN57" s="17">
        <f t="shared" ref="BN57:BO57" si="148">SUM(BN45:BN56)</f>
        <v>0</v>
      </c>
      <c r="BO57" s="16">
        <f t="shared" si="148"/>
        <v>0</v>
      </c>
      <c r="BP57" s="18"/>
      <c r="BQ57" s="17">
        <f t="shared" ref="BQ57:BR57" si="149">SUM(BQ45:BQ56)</f>
        <v>0</v>
      </c>
      <c r="BR57" s="16">
        <f t="shared" si="149"/>
        <v>0</v>
      </c>
      <c r="BS57" s="18"/>
      <c r="BT57" s="17">
        <f t="shared" ref="BT57:BU57" si="150">SUM(BT45:BT56)</f>
        <v>25.543370000000003</v>
      </c>
      <c r="BU57" s="16">
        <f t="shared" si="150"/>
        <v>696.51200000000006</v>
      </c>
      <c r="BV57" s="18"/>
      <c r="BW57" s="17">
        <f t="shared" ref="BW57:BX57" si="151">SUM(BW45:BW56)</f>
        <v>221.59389999999999</v>
      </c>
      <c r="BX57" s="16">
        <f t="shared" si="151"/>
        <v>627.91800000000001</v>
      </c>
      <c r="BY57" s="18"/>
      <c r="BZ57" s="17">
        <f t="shared" ref="BZ57:CA57" si="152">SUM(BZ45:BZ56)</f>
        <v>0.44297000000000003</v>
      </c>
      <c r="CA57" s="16">
        <f t="shared" si="152"/>
        <v>13.321</v>
      </c>
      <c r="CB57" s="18"/>
      <c r="CC57" s="17">
        <v>0</v>
      </c>
      <c r="CD57" s="16">
        <v>0</v>
      </c>
      <c r="CE57" s="18"/>
      <c r="CF57" s="17">
        <f t="shared" ref="CF57:CG57" si="153">SUM(CF45:CF56)</f>
        <v>0</v>
      </c>
      <c r="CG57" s="16">
        <f t="shared" si="153"/>
        <v>0</v>
      </c>
      <c r="CH57" s="18"/>
      <c r="CI57" s="17">
        <f t="shared" ref="CI57:CJ57" si="154">SUM(CI45:CI56)</f>
        <v>0</v>
      </c>
      <c r="CJ57" s="16">
        <f t="shared" si="154"/>
        <v>0</v>
      </c>
      <c r="CK57" s="18"/>
      <c r="CL57" s="17">
        <f t="shared" ref="CL57:CM57" si="155">SUM(CL45:CL56)</f>
        <v>0</v>
      </c>
      <c r="CM57" s="16">
        <f t="shared" si="155"/>
        <v>0</v>
      </c>
      <c r="CN57" s="18"/>
      <c r="CO57" s="17">
        <f t="shared" ref="CO57:CP57" si="156">SUM(CO45:CO56)</f>
        <v>0</v>
      </c>
      <c r="CP57" s="16">
        <f t="shared" si="156"/>
        <v>0</v>
      </c>
      <c r="CQ57" s="18"/>
      <c r="CR57" s="17">
        <f t="shared" ref="CR57:CS57" si="157">SUM(CR45:CR56)</f>
        <v>2.23E-2</v>
      </c>
      <c r="CS57" s="16">
        <f t="shared" si="157"/>
        <v>23.562999999999999</v>
      </c>
      <c r="CT57" s="18"/>
      <c r="CU57" s="17">
        <f t="shared" ref="CU57:CV57" si="158">SUM(CU45:CU56)</f>
        <v>0.36287999999999998</v>
      </c>
      <c r="CV57" s="16">
        <f t="shared" si="158"/>
        <v>11.004</v>
      </c>
      <c r="CW57" s="18"/>
      <c r="CX57" s="17">
        <f t="shared" ref="CX57:CY57" si="159">SUM(CX45:CX56)</f>
        <v>0.35</v>
      </c>
      <c r="CY57" s="16">
        <f t="shared" si="159"/>
        <v>0.5</v>
      </c>
      <c r="CZ57" s="18"/>
      <c r="DA57" s="17">
        <f t="shared" ref="DA57:DB57" si="160">SUM(DA45:DA56)</f>
        <v>0</v>
      </c>
      <c r="DB57" s="16">
        <f t="shared" si="160"/>
        <v>0</v>
      </c>
      <c r="DC57" s="18"/>
      <c r="DD57" s="17">
        <f t="shared" si="125"/>
        <v>487175.6557</v>
      </c>
      <c r="DE57" s="18">
        <f t="shared" si="126"/>
        <v>5257739.7169999992</v>
      </c>
    </row>
    <row r="58" spans="1:109" x14ac:dyDescent="0.3">
      <c r="A58" s="57">
        <v>2021</v>
      </c>
      <c r="B58" s="58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 t="shared" ref="H58:H69" si="161">IF(F58=0,0,G58/F58*1000)</f>
        <v>0</v>
      </c>
      <c r="I58" s="6">
        <v>0</v>
      </c>
      <c r="J58" s="5">
        <v>0</v>
      </c>
      <c r="K58" s="8">
        <f t="shared" ref="K58:K69" si="162">IF(I58=0,0,J58/I58*1000)</f>
        <v>0</v>
      </c>
      <c r="L58" s="6">
        <v>0</v>
      </c>
      <c r="M58" s="5">
        <v>0</v>
      </c>
      <c r="N58" s="8">
        <f t="shared" ref="N58:N69" si="163">IF(L58=0,0,M58/L58*1000)</f>
        <v>0</v>
      </c>
      <c r="O58" s="6">
        <v>0</v>
      </c>
      <c r="P58" s="5">
        <v>0</v>
      </c>
      <c r="Q58" s="8">
        <f t="shared" ref="Q58:Q69" si="164">IF(O58=0,0,P58/O58*1000)</f>
        <v>0</v>
      </c>
      <c r="R58" s="6">
        <v>0</v>
      </c>
      <c r="S58" s="5">
        <v>0</v>
      </c>
      <c r="T58" s="8">
        <f t="shared" ref="T58:T69" si="165">IF(R58=0,0,S58/R58*1000)</f>
        <v>0</v>
      </c>
      <c r="U58" s="75">
        <v>0.28999999999999998</v>
      </c>
      <c r="V58" s="5">
        <v>2.6339999999999999</v>
      </c>
      <c r="W58" s="8">
        <f t="shared" ref="W58:W69" si="166">IF(U58=0,0,V58/U58*1000)</f>
        <v>9082.7586206896558</v>
      </c>
      <c r="X58" s="6">
        <v>0</v>
      </c>
      <c r="Y58" s="5">
        <v>0</v>
      </c>
      <c r="Z58" s="8">
        <f t="shared" ref="Z58:Z69" si="167">IF(X58=0,0,Y58/X58*1000)</f>
        <v>0</v>
      </c>
      <c r="AA58" s="6">
        <v>0</v>
      </c>
      <c r="AB58" s="5">
        <v>0</v>
      </c>
      <c r="AC58" s="8">
        <f t="shared" ref="AC58:AC69" si="168">IF(AA58=0,0,AB58/AA58*1000)</f>
        <v>0</v>
      </c>
      <c r="AD58" s="75">
        <v>20</v>
      </c>
      <c r="AE58" s="5">
        <v>356.18099999999998</v>
      </c>
      <c r="AF58" s="8">
        <f t="shared" ref="AF58:AF69" si="169">IF(AD58=0,0,AE58/AD58*1000)</f>
        <v>17809.05</v>
      </c>
      <c r="AG58" s="6">
        <v>0</v>
      </c>
      <c r="AH58" s="5">
        <v>0</v>
      </c>
      <c r="AI58" s="8">
        <f t="shared" ref="AI58:AI69" si="170">IF(AG58=0,0,AH58/AG58*1000)</f>
        <v>0</v>
      </c>
      <c r="AJ58" s="6">
        <v>0</v>
      </c>
      <c r="AK58" s="5">
        <v>0</v>
      </c>
      <c r="AL58" s="8">
        <f t="shared" ref="AL58:AL69" si="171">IF(AJ58=0,0,AK58/AJ58*1000)</f>
        <v>0</v>
      </c>
      <c r="AM58" s="6">
        <v>0</v>
      </c>
      <c r="AN58" s="5">
        <v>0</v>
      </c>
      <c r="AO58" s="8">
        <f t="shared" ref="AO58:AO69" si="172">IF(AM58=0,0,AN58/AM58*1000)</f>
        <v>0</v>
      </c>
      <c r="AP58" s="75">
        <v>4.3040000000000003</v>
      </c>
      <c r="AQ58" s="5">
        <v>34.130000000000003</v>
      </c>
      <c r="AR58" s="8">
        <f t="shared" ref="AR58:AR69" si="173">IF(AP58=0,0,AQ58/AP58*1000)</f>
        <v>7929.8327137546466</v>
      </c>
      <c r="AS58" s="6">
        <v>0</v>
      </c>
      <c r="AT58" s="5">
        <v>0</v>
      </c>
      <c r="AU58" s="8">
        <f t="shared" ref="AU58:AU69" si="174">IF(AS58=0,0,AT58/AS58*1000)</f>
        <v>0</v>
      </c>
      <c r="AV58" s="6">
        <v>0</v>
      </c>
      <c r="AW58" s="5">
        <v>0</v>
      </c>
      <c r="AX58" s="8">
        <f t="shared" ref="AX58:AX69" si="175">IF(AV58=0,0,AW58/AV58*1000)</f>
        <v>0</v>
      </c>
      <c r="AY58" s="75">
        <v>17776.647000000001</v>
      </c>
      <c r="AZ58" s="5">
        <v>207869.07399999999</v>
      </c>
      <c r="BA58" s="8">
        <f t="shared" ref="BA58:BA69" si="176">IF(AY58=0,0,AZ58/AY58*1000)</f>
        <v>11693.379184499752</v>
      </c>
      <c r="BB58" s="6">
        <v>0</v>
      </c>
      <c r="BC58" s="5">
        <v>0</v>
      </c>
      <c r="BD58" s="8">
        <f t="shared" ref="BD58:BD69" si="177">IF(BB58=0,0,BC58/BB58*1000)</f>
        <v>0</v>
      </c>
      <c r="BE58" s="6">
        <v>0</v>
      </c>
      <c r="BF58" s="5">
        <v>0</v>
      </c>
      <c r="BG58" s="8">
        <f t="shared" ref="BG58:BG69" si="178">IF(BE58=0,0,BF58/BE58*1000)</f>
        <v>0</v>
      </c>
      <c r="BH58" s="75">
        <v>837.72</v>
      </c>
      <c r="BI58" s="5">
        <v>12342.286</v>
      </c>
      <c r="BJ58" s="8">
        <f t="shared" ref="BJ58:BJ69" si="179">IF(BH58=0,0,BI58/BH58*1000)</f>
        <v>14733.187699947477</v>
      </c>
      <c r="BK58" s="6">
        <v>0</v>
      </c>
      <c r="BL58" s="5">
        <v>0</v>
      </c>
      <c r="BM58" s="8">
        <f t="shared" ref="BM58:BM69" si="180">IF(BK58=0,0,BL58/BK58*1000)</f>
        <v>0</v>
      </c>
      <c r="BN58" s="6">
        <v>0</v>
      </c>
      <c r="BO58" s="5">
        <v>0</v>
      </c>
      <c r="BP58" s="8">
        <f t="shared" ref="BP58:BP69" si="181">IF(BN58=0,0,BO58/BN58*1000)</f>
        <v>0</v>
      </c>
      <c r="BQ58" s="6">
        <v>0</v>
      </c>
      <c r="BR58" s="5">
        <v>0</v>
      </c>
      <c r="BS58" s="8">
        <f t="shared" ref="BS58:BS69" si="182">IF(BQ58=0,0,BR58/BQ58*1000)</f>
        <v>0</v>
      </c>
      <c r="BT58" s="6">
        <v>0</v>
      </c>
      <c r="BU58" s="5">
        <v>0</v>
      </c>
      <c r="BV58" s="8">
        <f t="shared" ref="BV58:BV69" si="183">IF(BT58=0,0,BU58/BT58*1000)</f>
        <v>0</v>
      </c>
      <c r="BW58" s="75">
        <v>3.25</v>
      </c>
      <c r="BX58" s="5">
        <v>9.3239999999999998</v>
      </c>
      <c r="BY58" s="8">
        <f t="shared" ref="BY58:BY69" si="184">IF(BW58=0,0,BX58/BW58*1000)</f>
        <v>2868.9230769230771</v>
      </c>
      <c r="BZ58" s="6">
        <v>0</v>
      </c>
      <c r="CA58" s="5">
        <v>0</v>
      </c>
      <c r="CB58" s="8">
        <f t="shared" ref="CB58:CB69" si="185">IF(BZ58=0,0,CA58/BZ58*1000)</f>
        <v>0</v>
      </c>
      <c r="CC58" s="6">
        <v>0</v>
      </c>
      <c r="CD58" s="5">
        <v>0</v>
      </c>
      <c r="CE58" s="8">
        <f t="shared" ref="CE58:CE69" si="186">IF(CC58=0,0,CD58/CC58*1000)</f>
        <v>0</v>
      </c>
      <c r="CF58" s="6">
        <v>0</v>
      </c>
      <c r="CG58" s="5">
        <v>0</v>
      </c>
      <c r="CH58" s="8">
        <f t="shared" ref="CH58:CH69" si="187">IF(CF58=0,0,CG58/CF58*1000)</f>
        <v>0</v>
      </c>
      <c r="CI58" s="75">
        <v>18.75</v>
      </c>
      <c r="CJ58" s="5">
        <v>480.721</v>
      </c>
      <c r="CK58" s="8">
        <f t="shared" ref="CK58:CK69" si="188">IF(CI58=0,0,CJ58/CI58*1000)</f>
        <v>25638.453333333335</v>
      </c>
      <c r="CL58" s="6">
        <v>0</v>
      </c>
      <c r="CM58" s="5">
        <v>0</v>
      </c>
      <c r="CN58" s="8">
        <f t="shared" ref="CN58:CN69" si="189">IF(CL58=0,0,CM58/CL58*1000)</f>
        <v>0</v>
      </c>
      <c r="CO58" s="6">
        <v>0</v>
      </c>
      <c r="CP58" s="5">
        <v>0</v>
      </c>
      <c r="CQ58" s="8">
        <f t="shared" ref="CQ58:CQ69" si="190">IF(CO58=0,0,CP58/CO58*1000)</f>
        <v>0</v>
      </c>
      <c r="CR58" s="6">
        <v>0</v>
      </c>
      <c r="CS58" s="5">
        <v>0</v>
      </c>
      <c r="CT58" s="8">
        <f t="shared" ref="CT58:CT69" si="191">IF(CR58=0,0,CS58/CR58*1000)</f>
        <v>0</v>
      </c>
      <c r="CU58" s="6">
        <v>0</v>
      </c>
      <c r="CV58" s="5">
        <v>0</v>
      </c>
      <c r="CW58" s="8">
        <f t="shared" ref="CW58:CW69" si="192">IF(CU58=0,0,CV58/CU58*1000)</f>
        <v>0</v>
      </c>
      <c r="CX58" s="6">
        <v>0</v>
      </c>
      <c r="CY58" s="5">
        <v>0</v>
      </c>
      <c r="CZ58" s="8">
        <f t="shared" ref="CZ58:CZ69" si="193">IF(CX58=0,0,CY58/CX58*1000)</f>
        <v>0</v>
      </c>
      <c r="DA58" s="6">
        <v>0</v>
      </c>
      <c r="DB58" s="5">
        <v>0</v>
      </c>
      <c r="DC58" s="8">
        <f t="shared" ref="DC58:DC69" si="194">IF(DA58=0,0,DB58/DA58*1000)</f>
        <v>0</v>
      </c>
      <c r="DD58" s="60">
        <f t="shared" ref="DD58:DD61" si="195">L58+U58+X58+AG58+AM58+AP58+AS58+AY58+BE58+BH58+BQ58+BT58+BW58+BZ58+DA58+I58+CR58+C58+CO58+AJ58+AA58+CF58+F58+CU58+R58+BN58+BK58+AV58+AD58+CI58+CC58+BB58</f>
        <v>18660.961000000003</v>
      </c>
      <c r="DE58" s="61">
        <f t="shared" ref="DE58:DE61" si="196">M58+V58+Y58+AH58+AN58+AQ58+AT58+AZ58+BF58+BI58+BR58+BU58+BX58+CA58+DB58+J58+CS58+D58+CP58+AK58+AB58+CG58+G58+CV58+S58+BO58+BL58+AW58+AE58+CJ58+CD58+BC58</f>
        <v>221094.34999999998</v>
      </c>
    </row>
    <row r="59" spans="1:109" x14ac:dyDescent="0.3">
      <c r="A59" s="57">
        <v>2021</v>
      </c>
      <c r="B59" s="58" t="s">
        <v>3</v>
      </c>
      <c r="C59" s="6">
        <v>0</v>
      </c>
      <c r="D59" s="5">
        <v>0</v>
      </c>
      <c r="E59" s="8">
        <f t="shared" ref="E59:E60" si="197">IF(C59=0,0,D59/C59*1000)</f>
        <v>0</v>
      </c>
      <c r="F59" s="6">
        <v>0</v>
      </c>
      <c r="G59" s="5">
        <v>0</v>
      </c>
      <c r="H59" s="8">
        <f t="shared" si="161"/>
        <v>0</v>
      </c>
      <c r="I59" s="6">
        <v>0</v>
      </c>
      <c r="J59" s="5">
        <v>0</v>
      </c>
      <c r="K59" s="8">
        <f t="shared" si="162"/>
        <v>0</v>
      </c>
      <c r="L59" s="6">
        <v>0</v>
      </c>
      <c r="M59" s="5">
        <v>0</v>
      </c>
      <c r="N59" s="8">
        <f t="shared" si="163"/>
        <v>0</v>
      </c>
      <c r="O59" s="6">
        <v>0</v>
      </c>
      <c r="P59" s="5">
        <v>0</v>
      </c>
      <c r="Q59" s="8">
        <f t="shared" si="164"/>
        <v>0</v>
      </c>
      <c r="R59" s="6">
        <v>0</v>
      </c>
      <c r="S59" s="5">
        <v>0</v>
      </c>
      <c r="T59" s="8">
        <f t="shared" si="165"/>
        <v>0</v>
      </c>
      <c r="U59" s="75">
        <v>1.4</v>
      </c>
      <c r="V59" s="5">
        <v>1.778</v>
      </c>
      <c r="W59" s="8">
        <f t="shared" si="166"/>
        <v>1270</v>
      </c>
      <c r="X59" s="6">
        <v>0</v>
      </c>
      <c r="Y59" s="5">
        <v>0</v>
      </c>
      <c r="Z59" s="8">
        <f t="shared" si="167"/>
        <v>0</v>
      </c>
      <c r="AA59" s="6">
        <v>0</v>
      </c>
      <c r="AB59" s="5">
        <v>0</v>
      </c>
      <c r="AC59" s="8">
        <f t="shared" si="168"/>
        <v>0</v>
      </c>
      <c r="AD59" s="6">
        <v>0</v>
      </c>
      <c r="AE59" s="5">
        <v>0</v>
      </c>
      <c r="AF59" s="8">
        <f t="shared" si="169"/>
        <v>0</v>
      </c>
      <c r="AG59" s="6">
        <v>0</v>
      </c>
      <c r="AH59" s="5">
        <v>0</v>
      </c>
      <c r="AI59" s="8">
        <f t="shared" si="170"/>
        <v>0</v>
      </c>
      <c r="AJ59" s="6">
        <v>0</v>
      </c>
      <c r="AK59" s="5">
        <v>0</v>
      </c>
      <c r="AL59" s="8">
        <f t="shared" si="171"/>
        <v>0</v>
      </c>
      <c r="AM59" s="6">
        <v>0</v>
      </c>
      <c r="AN59" s="5">
        <v>0</v>
      </c>
      <c r="AO59" s="8">
        <f t="shared" si="172"/>
        <v>0</v>
      </c>
      <c r="AP59" s="75">
        <v>13.425000000000001</v>
      </c>
      <c r="AQ59" s="5">
        <v>24.324000000000002</v>
      </c>
      <c r="AR59" s="8">
        <f t="shared" si="173"/>
        <v>1811.8435754189945</v>
      </c>
      <c r="AS59" s="6">
        <v>0</v>
      </c>
      <c r="AT59" s="5">
        <v>0</v>
      </c>
      <c r="AU59" s="8">
        <f t="shared" si="174"/>
        <v>0</v>
      </c>
      <c r="AV59" s="6">
        <v>0</v>
      </c>
      <c r="AW59" s="5">
        <v>0</v>
      </c>
      <c r="AX59" s="8">
        <f t="shared" si="175"/>
        <v>0</v>
      </c>
      <c r="AY59" s="75">
        <v>30085.688999999998</v>
      </c>
      <c r="AZ59" s="5">
        <v>342980.12800000003</v>
      </c>
      <c r="BA59" s="8">
        <f t="shared" si="176"/>
        <v>11400.10880256058</v>
      </c>
      <c r="BB59" s="6">
        <v>0</v>
      </c>
      <c r="BC59" s="5">
        <v>0</v>
      </c>
      <c r="BD59" s="8">
        <f t="shared" si="177"/>
        <v>0</v>
      </c>
      <c r="BE59" s="6">
        <v>0</v>
      </c>
      <c r="BF59" s="5">
        <v>0</v>
      </c>
      <c r="BG59" s="8">
        <f t="shared" si="178"/>
        <v>0</v>
      </c>
      <c r="BH59" s="75">
        <v>9148.0159999999996</v>
      </c>
      <c r="BI59" s="5">
        <v>140157.08900000001</v>
      </c>
      <c r="BJ59" s="8">
        <f t="shared" si="179"/>
        <v>15321.036714408896</v>
      </c>
      <c r="BK59" s="6">
        <v>0</v>
      </c>
      <c r="BL59" s="5">
        <v>0</v>
      </c>
      <c r="BM59" s="8">
        <f t="shared" si="180"/>
        <v>0</v>
      </c>
      <c r="BN59" s="6">
        <v>0</v>
      </c>
      <c r="BO59" s="5">
        <v>0</v>
      </c>
      <c r="BP59" s="8">
        <f t="shared" si="181"/>
        <v>0</v>
      </c>
      <c r="BQ59" s="6">
        <v>0</v>
      </c>
      <c r="BR59" s="5">
        <v>0</v>
      </c>
      <c r="BS59" s="8">
        <f t="shared" si="182"/>
        <v>0</v>
      </c>
      <c r="BT59" s="6">
        <v>0</v>
      </c>
      <c r="BU59" s="5">
        <v>0</v>
      </c>
      <c r="BV59" s="8">
        <f t="shared" si="183"/>
        <v>0</v>
      </c>
      <c r="BW59" s="75">
        <v>8.1579999999999995</v>
      </c>
      <c r="BX59" s="5">
        <v>15.19</v>
      </c>
      <c r="BY59" s="8">
        <f t="shared" si="184"/>
        <v>1861.9759745035549</v>
      </c>
      <c r="BZ59" s="6">
        <v>0</v>
      </c>
      <c r="CA59" s="5">
        <v>0</v>
      </c>
      <c r="CB59" s="8">
        <f t="shared" si="185"/>
        <v>0</v>
      </c>
      <c r="CC59" s="6">
        <v>0</v>
      </c>
      <c r="CD59" s="5">
        <v>0</v>
      </c>
      <c r="CE59" s="8">
        <f t="shared" si="186"/>
        <v>0</v>
      </c>
      <c r="CF59" s="6">
        <v>0</v>
      </c>
      <c r="CG59" s="5">
        <v>0</v>
      </c>
      <c r="CH59" s="8">
        <f t="shared" si="187"/>
        <v>0</v>
      </c>
      <c r="CI59" s="6">
        <v>0</v>
      </c>
      <c r="CJ59" s="5">
        <v>0</v>
      </c>
      <c r="CK59" s="8">
        <f t="shared" si="188"/>
        <v>0</v>
      </c>
      <c r="CL59" s="6">
        <v>0</v>
      </c>
      <c r="CM59" s="5">
        <v>0</v>
      </c>
      <c r="CN59" s="8">
        <f t="shared" si="189"/>
        <v>0</v>
      </c>
      <c r="CO59" s="6">
        <v>0</v>
      </c>
      <c r="CP59" s="5">
        <v>0</v>
      </c>
      <c r="CQ59" s="8">
        <f t="shared" si="190"/>
        <v>0</v>
      </c>
      <c r="CR59" s="6">
        <v>0</v>
      </c>
      <c r="CS59" s="5">
        <v>0</v>
      </c>
      <c r="CT59" s="8">
        <f t="shared" si="191"/>
        <v>0</v>
      </c>
      <c r="CU59" s="6">
        <v>0</v>
      </c>
      <c r="CV59" s="5">
        <v>0</v>
      </c>
      <c r="CW59" s="8">
        <f t="shared" si="192"/>
        <v>0</v>
      </c>
      <c r="CX59" s="75">
        <v>4.4999999999999998E-2</v>
      </c>
      <c r="CY59" s="5">
        <v>0.6</v>
      </c>
      <c r="CZ59" s="8">
        <f t="shared" si="193"/>
        <v>13333.333333333334</v>
      </c>
      <c r="DA59" s="75">
        <v>0</v>
      </c>
      <c r="DB59" s="5">
        <v>0</v>
      </c>
      <c r="DC59" s="8">
        <f t="shared" si="194"/>
        <v>0</v>
      </c>
      <c r="DD59" s="6">
        <f t="shared" si="195"/>
        <v>39256.688000000002</v>
      </c>
      <c r="DE59" s="8">
        <f t="shared" si="196"/>
        <v>483178.50900000002</v>
      </c>
    </row>
    <row r="60" spans="1:109" x14ac:dyDescent="0.3">
      <c r="A60" s="57">
        <v>2021</v>
      </c>
      <c r="B60" s="58" t="s">
        <v>4</v>
      </c>
      <c r="C60" s="6">
        <v>0</v>
      </c>
      <c r="D60" s="5">
        <v>0</v>
      </c>
      <c r="E60" s="8">
        <f t="shared" si="197"/>
        <v>0</v>
      </c>
      <c r="F60" s="6">
        <v>0</v>
      </c>
      <c r="G60" s="5">
        <v>0</v>
      </c>
      <c r="H60" s="8">
        <f t="shared" si="161"/>
        <v>0</v>
      </c>
      <c r="I60" s="6">
        <v>0</v>
      </c>
      <c r="J60" s="5">
        <v>0</v>
      </c>
      <c r="K60" s="8">
        <f t="shared" si="162"/>
        <v>0</v>
      </c>
      <c r="L60" s="6">
        <v>0</v>
      </c>
      <c r="M60" s="5">
        <v>0</v>
      </c>
      <c r="N60" s="8">
        <f t="shared" si="163"/>
        <v>0</v>
      </c>
      <c r="O60" s="6">
        <v>0</v>
      </c>
      <c r="P60" s="5">
        <v>0</v>
      </c>
      <c r="Q60" s="8">
        <f t="shared" si="164"/>
        <v>0</v>
      </c>
      <c r="R60" s="6">
        <v>0</v>
      </c>
      <c r="S60" s="5">
        <v>0</v>
      </c>
      <c r="T60" s="8">
        <f t="shared" si="165"/>
        <v>0</v>
      </c>
      <c r="U60" s="6">
        <v>0</v>
      </c>
      <c r="V60" s="5">
        <v>0</v>
      </c>
      <c r="W60" s="8">
        <f t="shared" si="166"/>
        <v>0</v>
      </c>
      <c r="X60" s="6">
        <v>0</v>
      </c>
      <c r="Y60" s="5">
        <v>0</v>
      </c>
      <c r="Z60" s="8">
        <f t="shared" si="167"/>
        <v>0</v>
      </c>
      <c r="AA60" s="6">
        <v>0</v>
      </c>
      <c r="AB60" s="5">
        <v>0</v>
      </c>
      <c r="AC60" s="8">
        <f t="shared" si="168"/>
        <v>0</v>
      </c>
      <c r="AD60" s="75">
        <v>30</v>
      </c>
      <c r="AE60" s="5">
        <v>247</v>
      </c>
      <c r="AF60" s="8">
        <f t="shared" si="169"/>
        <v>8233.3333333333321</v>
      </c>
      <c r="AG60" s="6">
        <v>0</v>
      </c>
      <c r="AH60" s="5">
        <v>0</v>
      </c>
      <c r="AI60" s="8">
        <f t="shared" si="170"/>
        <v>0</v>
      </c>
      <c r="AJ60" s="6">
        <v>0</v>
      </c>
      <c r="AK60" s="5">
        <v>0</v>
      </c>
      <c r="AL60" s="8">
        <f t="shared" si="171"/>
        <v>0</v>
      </c>
      <c r="AM60" s="6">
        <v>0</v>
      </c>
      <c r="AN60" s="5">
        <v>0</v>
      </c>
      <c r="AO60" s="8">
        <f t="shared" si="172"/>
        <v>0</v>
      </c>
      <c r="AP60" s="75">
        <v>9.1620000000000008</v>
      </c>
      <c r="AQ60" s="5">
        <v>12.331</v>
      </c>
      <c r="AR60" s="8">
        <f t="shared" si="173"/>
        <v>1345.8851779087533</v>
      </c>
      <c r="AS60" s="6">
        <v>0</v>
      </c>
      <c r="AT60" s="5">
        <v>0</v>
      </c>
      <c r="AU60" s="8">
        <f t="shared" si="174"/>
        <v>0</v>
      </c>
      <c r="AV60" s="6">
        <v>0</v>
      </c>
      <c r="AW60" s="5">
        <v>0</v>
      </c>
      <c r="AX60" s="8">
        <f t="shared" si="175"/>
        <v>0</v>
      </c>
      <c r="AY60" s="75">
        <v>37223.262999999999</v>
      </c>
      <c r="AZ60" s="5">
        <v>527345.69900000002</v>
      </c>
      <c r="BA60" s="8">
        <f t="shared" si="176"/>
        <v>14167.10026200551</v>
      </c>
      <c r="BB60" s="6">
        <v>0</v>
      </c>
      <c r="BC60" s="5">
        <v>0</v>
      </c>
      <c r="BD60" s="8">
        <f t="shared" si="177"/>
        <v>0</v>
      </c>
      <c r="BE60" s="6">
        <v>0</v>
      </c>
      <c r="BF60" s="5">
        <v>0</v>
      </c>
      <c r="BG60" s="8">
        <f t="shared" si="178"/>
        <v>0</v>
      </c>
      <c r="BH60" s="75">
        <v>11493.514999999999</v>
      </c>
      <c r="BI60" s="5">
        <v>180620.451</v>
      </c>
      <c r="BJ60" s="8">
        <f t="shared" si="179"/>
        <v>15714.988060658556</v>
      </c>
      <c r="BK60" s="6">
        <v>0</v>
      </c>
      <c r="BL60" s="5">
        <v>0</v>
      </c>
      <c r="BM60" s="8">
        <f t="shared" si="180"/>
        <v>0</v>
      </c>
      <c r="BN60" s="6">
        <v>0</v>
      </c>
      <c r="BO60" s="5">
        <v>0</v>
      </c>
      <c r="BP60" s="8">
        <f t="shared" si="181"/>
        <v>0</v>
      </c>
      <c r="BQ60" s="6">
        <v>0</v>
      </c>
      <c r="BR60" s="5">
        <v>0</v>
      </c>
      <c r="BS60" s="8">
        <f t="shared" si="182"/>
        <v>0</v>
      </c>
      <c r="BT60" s="75">
        <v>7.7750000000000004</v>
      </c>
      <c r="BU60" s="5">
        <v>204.327</v>
      </c>
      <c r="BV60" s="8">
        <f t="shared" si="183"/>
        <v>26279.999999999996</v>
      </c>
      <c r="BW60" s="75">
        <v>20.805509999999998</v>
      </c>
      <c r="BX60" s="5">
        <v>66.552000000000007</v>
      </c>
      <c r="BY60" s="8">
        <f t="shared" si="184"/>
        <v>3198.7680186642874</v>
      </c>
      <c r="BZ60" s="75">
        <v>0.25229000000000001</v>
      </c>
      <c r="CA60" s="5">
        <v>13.82</v>
      </c>
      <c r="CB60" s="8">
        <f t="shared" si="185"/>
        <v>54778.231400372584</v>
      </c>
      <c r="CC60" s="75">
        <v>349.47</v>
      </c>
      <c r="CD60" s="5">
        <v>4882.2619999999997</v>
      </c>
      <c r="CE60" s="8">
        <f t="shared" si="186"/>
        <v>13970.475291155175</v>
      </c>
      <c r="CF60" s="6">
        <v>0</v>
      </c>
      <c r="CG60" s="5">
        <v>0</v>
      </c>
      <c r="CH60" s="8">
        <f t="shared" si="187"/>
        <v>0</v>
      </c>
      <c r="CI60" s="6">
        <v>0</v>
      </c>
      <c r="CJ60" s="5">
        <v>0</v>
      </c>
      <c r="CK60" s="8">
        <f t="shared" si="188"/>
        <v>0</v>
      </c>
      <c r="CL60" s="6">
        <v>0</v>
      </c>
      <c r="CM60" s="5">
        <v>0</v>
      </c>
      <c r="CN60" s="8">
        <f t="shared" si="189"/>
        <v>0</v>
      </c>
      <c r="CO60" s="6">
        <v>0</v>
      </c>
      <c r="CP60" s="5">
        <v>0</v>
      </c>
      <c r="CQ60" s="8">
        <f t="shared" si="190"/>
        <v>0</v>
      </c>
      <c r="CR60" s="6">
        <v>0</v>
      </c>
      <c r="CS60" s="5">
        <v>0</v>
      </c>
      <c r="CT60" s="8">
        <f t="shared" si="191"/>
        <v>0</v>
      </c>
      <c r="CU60" s="6">
        <v>0</v>
      </c>
      <c r="CV60" s="5">
        <v>0</v>
      </c>
      <c r="CW60" s="8">
        <f t="shared" si="192"/>
        <v>0</v>
      </c>
      <c r="CX60" s="6">
        <v>0</v>
      </c>
      <c r="CY60" s="5">
        <v>0</v>
      </c>
      <c r="CZ60" s="8">
        <f t="shared" si="193"/>
        <v>0</v>
      </c>
      <c r="DA60" s="6">
        <v>0</v>
      </c>
      <c r="DB60" s="5">
        <v>0</v>
      </c>
      <c r="DC60" s="8">
        <f t="shared" si="194"/>
        <v>0</v>
      </c>
      <c r="DD60" s="6">
        <f t="shared" si="195"/>
        <v>49134.242799999993</v>
      </c>
      <c r="DE60" s="8">
        <f t="shared" si="196"/>
        <v>713392.44200000004</v>
      </c>
    </row>
    <row r="61" spans="1:109" x14ac:dyDescent="0.3">
      <c r="A61" s="57">
        <v>2021</v>
      </c>
      <c r="B61" s="58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 t="shared" si="161"/>
        <v>0</v>
      </c>
      <c r="I61" s="6">
        <v>0</v>
      </c>
      <c r="J61" s="5">
        <v>0</v>
      </c>
      <c r="K61" s="8">
        <f t="shared" si="162"/>
        <v>0</v>
      </c>
      <c r="L61" s="6">
        <v>0</v>
      </c>
      <c r="M61" s="5">
        <v>0</v>
      </c>
      <c r="N61" s="8">
        <f t="shared" si="163"/>
        <v>0</v>
      </c>
      <c r="O61" s="6">
        <v>0</v>
      </c>
      <c r="P61" s="5">
        <v>0</v>
      </c>
      <c r="Q61" s="8">
        <f t="shared" si="164"/>
        <v>0</v>
      </c>
      <c r="R61" s="6">
        <v>0</v>
      </c>
      <c r="S61" s="5">
        <v>0</v>
      </c>
      <c r="T61" s="8">
        <f t="shared" si="165"/>
        <v>0</v>
      </c>
      <c r="U61" s="6">
        <v>0</v>
      </c>
      <c r="V61" s="5">
        <v>0</v>
      </c>
      <c r="W61" s="8">
        <f t="shared" si="166"/>
        <v>0</v>
      </c>
      <c r="X61" s="6">
        <v>0</v>
      </c>
      <c r="Y61" s="5">
        <v>0</v>
      </c>
      <c r="Z61" s="8">
        <f t="shared" si="167"/>
        <v>0</v>
      </c>
      <c r="AA61" s="6">
        <v>0</v>
      </c>
      <c r="AB61" s="5">
        <v>0</v>
      </c>
      <c r="AC61" s="8">
        <f t="shared" si="168"/>
        <v>0</v>
      </c>
      <c r="AD61" s="6">
        <v>0</v>
      </c>
      <c r="AE61" s="5">
        <v>0</v>
      </c>
      <c r="AF61" s="8">
        <f t="shared" si="169"/>
        <v>0</v>
      </c>
      <c r="AG61" s="6">
        <v>0</v>
      </c>
      <c r="AH61" s="5">
        <v>0</v>
      </c>
      <c r="AI61" s="8">
        <f t="shared" si="170"/>
        <v>0</v>
      </c>
      <c r="AJ61" s="6">
        <v>0</v>
      </c>
      <c r="AK61" s="5">
        <v>0</v>
      </c>
      <c r="AL61" s="8">
        <f t="shared" si="171"/>
        <v>0</v>
      </c>
      <c r="AM61" s="6">
        <v>0</v>
      </c>
      <c r="AN61" s="5">
        <v>0</v>
      </c>
      <c r="AO61" s="8">
        <f t="shared" si="172"/>
        <v>0</v>
      </c>
      <c r="AP61" s="75">
        <v>5.9859999999999998</v>
      </c>
      <c r="AQ61" s="5">
        <v>14.686</v>
      </c>
      <c r="AR61" s="8">
        <f t="shared" si="173"/>
        <v>2453.3912462412295</v>
      </c>
      <c r="AS61" s="6">
        <v>0</v>
      </c>
      <c r="AT61" s="5">
        <v>0</v>
      </c>
      <c r="AU61" s="8">
        <f t="shared" si="174"/>
        <v>0</v>
      </c>
      <c r="AV61" s="6">
        <v>0</v>
      </c>
      <c r="AW61" s="5">
        <v>0</v>
      </c>
      <c r="AX61" s="8">
        <f t="shared" si="175"/>
        <v>0</v>
      </c>
      <c r="AY61" s="75">
        <v>41797.624000000003</v>
      </c>
      <c r="AZ61" s="5">
        <v>631352.82499999995</v>
      </c>
      <c r="BA61" s="8">
        <f t="shared" si="176"/>
        <v>15104.993168989698</v>
      </c>
      <c r="BB61" s="6">
        <v>0</v>
      </c>
      <c r="BC61" s="5">
        <v>0</v>
      </c>
      <c r="BD61" s="8">
        <f t="shared" si="177"/>
        <v>0</v>
      </c>
      <c r="BE61" s="6">
        <v>0</v>
      </c>
      <c r="BF61" s="5">
        <v>0</v>
      </c>
      <c r="BG61" s="8">
        <f t="shared" si="178"/>
        <v>0</v>
      </c>
      <c r="BH61" s="75">
        <v>12020.578</v>
      </c>
      <c r="BI61" s="5">
        <v>191936.63500000001</v>
      </c>
      <c r="BJ61" s="8">
        <f t="shared" si="179"/>
        <v>15967.338259441436</v>
      </c>
      <c r="BK61" s="6">
        <v>0</v>
      </c>
      <c r="BL61" s="5">
        <v>0</v>
      </c>
      <c r="BM61" s="8">
        <f t="shared" si="180"/>
        <v>0</v>
      </c>
      <c r="BN61" s="6">
        <v>0</v>
      </c>
      <c r="BO61" s="5">
        <v>0</v>
      </c>
      <c r="BP61" s="8">
        <f t="shared" si="181"/>
        <v>0</v>
      </c>
      <c r="BQ61" s="6">
        <v>0</v>
      </c>
      <c r="BR61" s="5">
        <v>0</v>
      </c>
      <c r="BS61" s="8">
        <f t="shared" si="182"/>
        <v>0</v>
      </c>
      <c r="BT61" s="75">
        <v>1E-3</v>
      </c>
      <c r="BU61" s="5">
        <v>0.57599999999999996</v>
      </c>
      <c r="BV61" s="55">
        <f t="shared" si="183"/>
        <v>576000</v>
      </c>
      <c r="BW61" s="75">
        <v>28.003499999999999</v>
      </c>
      <c r="BX61" s="5">
        <v>68.254000000000005</v>
      </c>
      <c r="BY61" s="8">
        <f t="shared" si="184"/>
        <v>2437.3381898691241</v>
      </c>
      <c r="BZ61" s="6">
        <v>0</v>
      </c>
      <c r="CA61" s="5">
        <v>0</v>
      </c>
      <c r="CB61" s="8">
        <f t="shared" si="185"/>
        <v>0</v>
      </c>
      <c r="CC61" s="6">
        <v>0</v>
      </c>
      <c r="CD61" s="5">
        <v>0</v>
      </c>
      <c r="CE61" s="8">
        <f t="shared" si="186"/>
        <v>0</v>
      </c>
      <c r="CF61" s="6">
        <v>0</v>
      </c>
      <c r="CG61" s="5">
        <v>0</v>
      </c>
      <c r="CH61" s="8">
        <f t="shared" si="187"/>
        <v>0</v>
      </c>
      <c r="CI61" s="6">
        <v>0</v>
      </c>
      <c r="CJ61" s="5">
        <v>0</v>
      </c>
      <c r="CK61" s="8">
        <f t="shared" si="188"/>
        <v>0</v>
      </c>
      <c r="CL61" s="6">
        <v>0</v>
      </c>
      <c r="CM61" s="5">
        <v>0</v>
      </c>
      <c r="CN61" s="8">
        <f t="shared" si="189"/>
        <v>0</v>
      </c>
      <c r="CO61" s="6">
        <v>0</v>
      </c>
      <c r="CP61" s="5">
        <v>0</v>
      </c>
      <c r="CQ61" s="8">
        <f t="shared" si="190"/>
        <v>0</v>
      </c>
      <c r="CR61" s="6">
        <v>0</v>
      </c>
      <c r="CS61" s="5">
        <v>0</v>
      </c>
      <c r="CT61" s="8">
        <f t="shared" si="191"/>
        <v>0</v>
      </c>
      <c r="CU61" s="6">
        <v>0</v>
      </c>
      <c r="CV61" s="5">
        <v>0</v>
      </c>
      <c r="CW61" s="8">
        <f t="shared" si="192"/>
        <v>0</v>
      </c>
      <c r="CX61" s="6">
        <v>0</v>
      </c>
      <c r="CY61" s="5">
        <v>0</v>
      </c>
      <c r="CZ61" s="8">
        <f t="shared" si="193"/>
        <v>0</v>
      </c>
      <c r="DA61" s="6">
        <v>0</v>
      </c>
      <c r="DB61" s="5">
        <v>0</v>
      </c>
      <c r="DC61" s="8">
        <f t="shared" si="194"/>
        <v>0</v>
      </c>
      <c r="DD61" s="6">
        <f t="shared" si="195"/>
        <v>53852.192499999997</v>
      </c>
      <c r="DE61" s="69">
        <f t="shared" si="196"/>
        <v>823372.97599999991</v>
      </c>
    </row>
    <row r="62" spans="1:109" x14ac:dyDescent="0.3">
      <c r="A62" s="57">
        <v>2021</v>
      </c>
      <c r="B62" s="8" t="s">
        <v>6</v>
      </c>
      <c r="C62" s="6">
        <v>0</v>
      </c>
      <c r="D62" s="5">
        <v>0</v>
      </c>
      <c r="E62" s="8">
        <f t="shared" ref="E62:E69" si="198">IF(C62=0,0,D62/C62*1000)</f>
        <v>0</v>
      </c>
      <c r="F62" s="6">
        <v>0</v>
      </c>
      <c r="G62" s="5">
        <v>0</v>
      </c>
      <c r="H62" s="8">
        <f t="shared" si="161"/>
        <v>0</v>
      </c>
      <c r="I62" s="6">
        <v>0</v>
      </c>
      <c r="J62" s="5">
        <v>0</v>
      </c>
      <c r="K62" s="8">
        <f t="shared" si="162"/>
        <v>0</v>
      </c>
      <c r="L62" s="6">
        <v>0</v>
      </c>
      <c r="M62" s="5">
        <v>0</v>
      </c>
      <c r="N62" s="8">
        <f t="shared" si="163"/>
        <v>0</v>
      </c>
      <c r="O62" s="6">
        <v>0</v>
      </c>
      <c r="P62" s="5">
        <v>0</v>
      </c>
      <c r="Q62" s="8">
        <f t="shared" si="164"/>
        <v>0</v>
      </c>
      <c r="R62" s="6">
        <v>0</v>
      </c>
      <c r="S62" s="5">
        <v>0</v>
      </c>
      <c r="T62" s="8">
        <f t="shared" si="165"/>
        <v>0</v>
      </c>
      <c r="U62" s="72">
        <v>0.65</v>
      </c>
      <c r="V62" s="73">
        <v>1.1000000000000001</v>
      </c>
      <c r="W62" s="8">
        <f t="shared" si="166"/>
        <v>1692.3076923076924</v>
      </c>
      <c r="X62" s="6">
        <v>0</v>
      </c>
      <c r="Y62" s="5">
        <v>0</v>
      </c>
      <c r="Z62" s="8">
        <f t="shared" si="167"/>
        <v>0</v>
      </c>
      <c r="AA62" s="6">
        <v>0</v>
      </c>
      <c r="AB62" s="5">
        <v>0</v>
      </c>
      <c r="AC62" s="8">
        <f t="shared" si="168"/>
        <v>0</v>
      </c>
      <c r="AD62" s="6">
        <v>0</v>
      </c>
      <c r="AE62" s="5">
        <v>0</v>
      </c>
      <c r="AF62" s="8">
        <f t="shared" si="169"/>
        <v>0</v>
      </c>
      <c r="AG62" s="6">
        <v>0</v>
      </c>
      <c r="AH62" s="5">
        <v>0</v>
      </c>
      <c r="AI62" s="8">
        <f t="shared" si="170"/>
        <v>0</v>
      </c>
      <c r="AJ62" s="6">
        <v>0</v>
      </c>
      <c r="AK62" s="5">
        <v>0</v>
      </c>
      <c r="AL62" s="8">
        <f t="shared" si="171"/>
        <v>0</v>
      </c>
      <c r="AM62" s="6">
        <v>0</v>
      </c>
      <c r="AN62" s="5">
        <v>0</v>
      </c>
      <c r="AO62" s="8">
        <f t="shared" si="172"/>
        <v>0</v>
      </c>
      <c r="AP62" s="72">
        <v>11.019</v>
      </c>
      <c r="AQ62" s="73">
        <v>26.068000000000001</v>
      </c>
      <c r="AR62" s="8">
        <f t="shared" si="173"/>
        <v>2365.7319175968782</v>
      </c>
      <c r="AS62" s="6">
        <v>0</v>
      </c>
      <c r="AT62" s="5">
        <v>0</v>
      </c>
      <c r="AU62" s="8">
        <f t="shared" si="174"/>
        <v>0</v>
      </c>
      <c r="AV62" s="6">
        <v>0</v>
      </c>
      <c r="AW62" s="5">
        <v>0</v>
      </c>
      <c r="AX62" s="8">
        <f t="shared" si="175"/>
        <v>0</v>
      </c>
      <c r="AY62" s="72">
        <v>20813.495999999999</v>
      </c>
      <c r="AZ62" s="73">
        <v>342958.24400000001</v>
      </c>
      <c r="BA62" s="8">
        <f t="shared" si="176"/>
        <v>16477.685632437722</v>
      </c>
      <c r="BB62" s="72">
        <v>8.7167999999999992</v>
      </c>
      <c r="BC62" s="73">
        <v>311.495</v>
      </c>
      <c r="BD62" s="8">
        <f t="shared" si="177"/>
        <v>35735.017437591778</v>
      </c>
      <c r="BE62" s="6">
        <v>0</v>
      </c>
      <c r="BF62" s="5">
        <v>0</v>
      </c>
      <c r="BG62" s="8">
        <f t="shared" si="178"/>
        <v>0</v>
      </c>
      <c r="BH62" s="72">
        <v>5531.3990000000003</v>
      </c>
      <c r="BI62" s="73">
        <v>90902.301000000007</v>
      </c>
      <c r="BJ62" s="8">
        <f t="shared" si="179"/>
        <v>16433.871611865281</v>
      </c>
      <c r="BK62" s="6">
        <v>0</v>
      </c>
      <c r="BL62" s="5">
        <v>0</v>
      </c>
      <c r="BM62" s="8">
        <f t="shared" si="180"/>
        <v>0</v>
      </c>
      <c r="BN62" s="6">
        <v>0</v>
      </c>
      <c r="BO62" s="5">
        <v>0</v>
      </c>
      <c r="BP62" s="8">
        <f t="shared" si="181"/>
        <v>0</v>
      </c>
      <c r="BQ62" s="6">
        <v>0</v>
      </c>
      <c r="BR62" s="5">
        <v>0</v>
      </c>
      <c r="BS62" s="8">
        <f t="shared" si="182"/>
        <v>0</v>
      </c>
      <c r="BT62" s="6">
        <v>0</v>
      </c>
      <c r="BU62" s="5">
        <v>0</v>
      </c>
      <c r="BV62" s="8">
        <f t="shared" si="183"/>
        <v>0</v>
      </c>
      <c r="BW62" s="72">
        <v>14.16</v>
      </c>
      <c r="BX62" s="73">
        <v>35.692</v>
      </c>
      <c r="BY62" s="8">
        <f t="shared" si="184"/>
        <v>2520.6214689265539</v>
      </c>
      <c r="BZ62" s="6">
        <v>0</v>
      </c>
      <c r="CA62" s="5">
        <v>0</v>
      </c>
      <c r="CB62" s="8">
        <f t="shared" si="185"/>
        <v>0</v>
      </c>
      <c r="CC62" s="6">
        <v>0</v>
      </c>
      <c r="CD62" s="5">
        <v>0</v>
      </c>
      <c r="CE62" s="8">
        <f t="shared" si="186"/>
        <v>0</v>
      </c>
      <c r="CF62" s="6">
        <v>0</v>
      </c>
      <c r="CG62" s="5">
        <v>0</v>
      </c>
      <c r="CH62" s="8">
        <f t="shared" si="187"/>
        <v>0</v>
      </c>
      <c r="CI62" s="72">
        <v>27.847000000000001</v>
      </c>
      <c r="CJ62" s="73">
        <v>750.77599999999995</v>
      </c>
      <c r="CK62" s="8">
        <f t="shared" si="188"/>
        <v>26960.749811469814</v>
      </c>
      <c r="CL62" s="6">
        <v>0</v>
      </c>
      <c r="CM62" s="5">
        <v>0</v>
      </c>
      <c r="CN62" s="8">
        <f t="shared" si="189"/>
        <v>0</v>
      </c>
      <c r="CO62" s="6">
        <v>0</v>
      </c>
      <c r="CP62" s="5">
        <v>0</v>
      </c>
      <c r="CQ62" s="8">
        <f t="shared" si="190"/>
        <v>0</v>
      </c>
      <c r="CR62" s="6">
        <v>0</v>
      </c>
      <c r="CS62" s="5">
        <v>0</v>
      </c>
      <c r="CT62" s="8">
        <f t="shared" si="191"/>
        <v>0</v>
      </c>
      <c r="CU62" s="72">
        <v>8.2000000000000003E-2</v>
      </c>
      <c r="CV62" s="73">
        <v>5.6429999999999998</v>
      </c>
      <c r="CW62" s="8">
        <f t="shared" si="192"/>
        <v>68817.073170731703</v>
      </c>
      <c r="CX62" s="6">
        <v>0</v>
      </c>
      <c r="CY62" s="5">
        <v>0</v>
      </c>
      <c r="CZ62" s="8">
        <f t="shared" si="193"/>
        <v>0</v>
      </c>
      <c r="DA62" s="6">
        <v>0</v>
      </c>
      <c r="DB62" s="5">
        <v>0</v>
      </c>
      <c r="DC62" s="8">
        <f t="shared" si="194"/>
        <v>0</v>
      </c>
      <c r="DD62" s="6">
        <f>L62+U62+X62+AG62+AM62+AP62+AS62+AY62+BE62+BH62+BQ62+BT62+BW62+BZ62+DA62+I62+CR62+C62+CO62+AJ62+AA62+CF62+F62+CU62+R62+BN62+BK62+AV62+AD62+CI62+CC62+BB62</f>
        <v>26407.3698</v>
      </c>
      <c r="DE62" s="8">
        <f>M62+V62+Y62+AH62+AN62+AQ62+AT62+AZ62+BF62+BI62+BR62+BU62+BX62+CA62+DB62+J62+CS62+D62+CP62+AK62+AB62+CG62+G62+CV62+S62+BO62+BL62+AW62+AE62+CJ62+CD62+BC62</f>
        <v>434991.31899999996</v>
      </c>
    </row>
    <row r="63" spans="1:109" x14ac:dyDescent="0.3">
      <c r="A63" s="57">
        <v>2021</v>
      </c>
      <c r="B63" s="58" t="s">
        <v>7</v>
      </c>
      <c r="C63" s="6">
        <v>0</v>
      </c>
      <c r="D63" s="5">
        <v>0</v>
      </c>
      <c r="E63" s="8">
        <f t="shared" si="198"/>
        <v>0</v>
      </c>
      <c r="F63" s="6">
        <v>0</v>
      </c>
      <c r="G63" s="5">
        <v>0</v>
      </c>
      <c r="H63" s="8">
        <f t="shared" si="161"/>
        <v>0</v>
      </c>
      <c r="I63" s="6">
        <v>0</v>
      </c>
      <c r="J63" s="5">
        <v>0</v>
      </c>
      <c r="K63" s="8">
        <f t="shared" si="162"/>
        <v>0</v>
      </c>
      <c r="L63" s="6">
        <v>0</v>
      </c>
      <c r="M63" s="5">
        <v>0</v>
      </c>
      <c r="N63" s="8">
        <f t="shared" si="163"/>
        <v>0</v>
      </c>
      <c r="O63" s="6">
        <v>0</v>
      </c>
      <c r="P63" s="5">
        <v>0</v>
      </c>
      <c r="Q63" s="8">
        <f t="shared" si="164"/>
        <v>0</v>
      </c>
      <c r="R63" s="6">
        <v>0</v>
      </c>
      <c r="S63" s="5">
        <v>0</v>
      </c>
      <c r="T63" s="8">
        <f t="shared" si="165"/>
        <v>0</v>
      </c>
      <c r="U63" s="75">
        <v>0.9</v>
      </c>
      <c r="V63" s="5">
        <v>0.41299999999999998</v>
      </c>
      <c r="W63" s="8">
        <f t="shared" si="166"/>
        <v>458.88888888888886</v>
      </c>
      <c r="X63" s="6">
        <v>0</v>
      </c>
      <c r="Y63" s="5">
        <v>0</v>
      </c>
      <c r="Z63" s="8">
        <f t="shared" si="167"/>
        <v>0</v>
      </c>
      <c r="AA63" s="6">
        <v>0</v>
      </c>
      <c r="AB63" s="5">
        <v>0</v>
      </c>
      <c r="AC63" s="8">
        <f t="shared" si="168"/>
        <v>0</v>
      </c>
      <c r="AD63" s="6">
        <v>0</v>
      </c>
      <c r="AE63" s="5">
        <v>0</v>
      </c>
      <c r="AF63" s="8">
        <f t="shared" si="169"/>
        <v>0</v>
      </c>
      <c r="AG63" s="6">
        <v>0</v>
      </c>
      <c r="AH63" s="5">
        <v>0</v>
      </c>
      <c r="AI63" s="8">
        <f t="shared" si="170"/>
        <v>0</v>
      </c>
      <c r="AJ63" s="6">
        <v>0</v>
      </c>
      <c r="AK63" s="5">
        <v>0</v>
      </c>
      <c r="AL63" s="8">
        <f t="shared" si="171"/>
        <v>0</v>
      </c>
      <c r="AM63" s="6">
        <v>0</v>
      </c>
      <c r="AN63" s="5">
        <v>0</v>
      </c>
      <c r="AO63" s="8">
        <f t="shared" si="172"/>
        <v>0</v>
      </c>
      <c r="AP63" s="75">
        <v>11.327</v>
      </c>
      <c r="AQ63" s="5">
        <v>19.576000000000001</v>
      </c>
      <c r="AR63" s="8">
        <f t="shared" si="173"/>
        <v>1728.2599099496779</v>
      </c>
      <c r="AS63" s="6">
        <v>0</v>
      </c>
      <c r="AT63" s="5">
        <v>0</v>
      </c>
      <c r="AU63" s="8">
        <f t="shared" si="174"/>
        <v>0</v>
      </c>
      <c r="AV63" s="6">
        <v>0</v>
      </c>
      <c r="AW63" s="5">
        <v>0</v>
      </c>
      <c r="AX63" s="8">
        <f t="shared" si="175"/>
        <v>0</v>
      </c>
      <c r="AY63" s="75">
        <v>43826.415999999997</v>
      </c>
      <c r="AZ63" s="5">
        <v>687781.12899999996</v>
      </c>
      <c r="BA63" s="8">
        <f t="shared" si="176"/>
        <v>15693.300793749597</v>
      </c>
      <c r="BB63" s="75">
        <v>8.6623199999999994</v>
      </c>
      <c r="BC63" s="5">
        <v>309.548</v>
      </c>
      <c r="BD63" s="8">
        <f t="shared" si="177"/>
        <v>35734.999399698929</v>
      </c>
      <c r="BE63" s="6">
        <v>0</v>
      </c>
      <c r="BF63" s="5">
        <v>0</v>
      </c>
      <c r="BG63" s="8">
        <f t="shared" si="178"/>
        <v>0</v>
      </c>
      <c r="BH63" s="75">
        <v>9364.5769999999993</v>
      </c>
      <c r="BI63" s="5">
        <v>156472.834</v>
      </c>
      <c r="BJ63" s="8">
        <f t="shared" si="179"/>
        <v>16709.012483959501</v>
      </c>
      <c r="BK63" s="6">
        <v>0</v>
      </c>
      <c r="BL63" s="5">
        <v>0</v>
      </c>
      <c r="BM63" s="8">
        <f t="shared" si="180"/>
        <v>0</v>
      </c>
      <c r="BN63" s="6">
        <v>0</v>
      </c>
      <c r="BO63" s="5">
        <v>0</v>
      </c>
      <c r="BP63" s="8">
        <f t="shared" si="181"/>
        <v>0</v>
      </c>
      <c r="BQ63" s="6">
        <v>0</v>
      </c>
      <c r="BR63" s="5">
        <v>0</v>
      </c>
      <c r="BS63" s="8">
        <f t="shared" si="182"/>
        <v>0</v>
      </c>
      <c r="BT63" s="75">
        <v>7.7568000000000001</v>
      </c>
      <c r="BU63" s="5">
        <v>216.12700000000001</v>
      </c>
      <c r="BV63" s="8">
        <f t="shared" si="183"/>
        <v>27862.907384488448</v>
      </c>
      <c r="BW63" s="75">
        <v>40.436</v>
      </c>
      <c r="BX63" s="5">
        <v>75.957999999999998</v>
      </c>
      <c r="BY63" s="8">
        <f t="shared" si="184"/>
        <v>1878.474626570383</v>
      </c>
      <c r="BZ63" s="6">
        <v>0</v>
      </c>
      <c r="CA63" s="5">
        <v>0</v>
      </c>
      <c r="CB63" s="8">
        <f t="shared" si="185"/>
        <v>0</v>
      </c>
      <c r="CC63" s="6">
        <v>0</v>
      </c>
      <c r="CD63" s="5">
        <v>0</v>
      </c>
      <c r="CE63" s="8">
        <f t="shared" si="186"/>
        <v>0</v>
      </c>
      <c r="CF63" s="75">
        <v>0.182</v>
      </c>
      <c r="CG63" s="5">
        <v>4.82</v>
      </c>
      <c r="CH63" s="8">
        <f t="shared" si="187"/>
        <v>26483.516483516487</v>
      </c>
      <c r="CI63" s="6">
        <v>0</v>
      </c>
      <c r="CJ63" s="5">
        <v>0</v>
      </c>
      <c r="CK63" s="8">
        <f t="shared" si="188"/>
        <v>0</v>
      </c>
      <c r="CL63" s="6">
        <v>0</v>
      </c>
      <c r="CM63" s="5">
        <v>0</v>
      </c>
      <c r="CN63" s="8">
        <f t="shared" si="189"/>
        <v>0</v>
      </c>
      <c r="CO63" s="6">
        <v>0</v>
      </c>
      <c r="CP63" s="5">
        <v>0</v>
      </c>
      <c r="CQ63" s="8">
        <f t="shared" si="190"/>
        <v>0</v>
      </c>
      <c r="CR63" s="6">
        <v>0</v>
      </c>
      <c r="CS63" s="5">
        <v>0</v>
      </c>
      <c r="CT63" s="8">
        <f t="shared" si="191"/>
        <v>0</v>
      </c>
      <c r="CU63" s="6">
        <v>0</v>
      </c>
      <c r="CV63" s="5">
        <v>0</v>
      </c>
      <c r="CW63" s="8">
        <f t="shared" si="192"/>
        <v>0</v>
      </c>
      <c r="CX63" s="6">
        <v>0</v>
      </c>
      <c r="CY63" s="5">
        <v>0</v>
      </c>
      <c r="CZ63" s="8">
        <f t="shared" si="193"/>
        <v>0</v>
      </c>
      <c r="DA63" s="6">
        <v>0</v>
      </c>
      <c r="DB63" s="5">
        <v>0</v>
      </c>
      <c r="DC63" s="8">
        <f t="shared" si="194"/>
        <v>0</v>
      </c>
      <c r="DD63" s="6">
        <f t="shared" ref="DD63:DD70" si="199">L63+U63+X63+AG63+AM63+AP63+AS63+AY63+BE63+BH63+BQ63+BT63+BW63+BZ63+DA63+I63+CR63+C63+CO63+AJ63+AA63+CF63+F63+CU63+R63+BN63+BK63+AV63+AD63+CI63+CC63+BB63</f>
        <v>53260.257120000002</v>
      </c>
      <c r="DE63" s="8">
        <f t="shared" ref="DE63:DE70" si="200">M63+V63+Y63+AH63+AN63+AQ63+AT63+AZ63+BF63+BI63+BR63+BU63+BX63+CA63+DB63+J63+CS63+D63+CP63+AK63+AB63+CG63+G63+CV63+S63+BO63+BL63+AW63+AE63+CJ63+CD63+BC63</f>
        <v>844880.4049999998</v>
      </c>
    </row>
    <row r="64" spans="1:109" x14ac:dyDescent="0.3">
      <c r="A64" s="57">
        <v>2021</v>
      </c>
      <c r="B64" s="58" t="s">
        <v>8</v>
      </c>
      <c r="C64" s="6">
        <v>0</v>
      </c>
      <c r="D64" s="5">
        <v>0</v>
      </c>
      <c r="E64" s="8">
        <f t="shared" si="198"/>
        <v>0</v>
      </c>
      <c r="F64" s="6">
        <v>0</v>
      </c>
      <c r="G64" s="5">
        <v>0</v>
      </c>
      <c r="H64" s="8">
        <f t="shared" si="161"/>
        <v>0</v>
      </c>
      <c r="I64" s="6">
        <v>0</v>
      </c>
      <c r="J64" s="5">
        <v>0</v>
      </c>
      <c r="K64" s="8">
        <f t="shared" si="162"/>
        <v>0</v>
      </c>
      <c r="L64" s="6">
        <v>0</v>
      </c>
      <c r="M64" s="5">
        <v>0</v>
      </c>
      <c r="N64" s="8">
        <f t="shared" si="163"/>
        <v>0</v>
      </c>
      <c r="O64" s="6">
        <v>0</v>
      </c>
      <c r="P64" s="5">
        <v>0</v>
      </c>
      <c r="Q64" s="8">
        <f t="shared" si="164"/>
        <v>0</v>
      </c>
      <c r="R64" s="6">
        <v>0</v>
      </c>
      <c r="S64" s="5">
        <v>0</v>
      </c>
      <c r="T64" s="8">
        <f t="shared" si="165"/>
        <v>0</v>
      </c>
      <c r="U64" s="6">
        <v>0</v>
      </c>
      <c r="V64" s="5">
        <v>0</v>
      </c>
      <c r="W64" s="8">
        <f t="shared" si="166"/>
        <v>0</v>
      </c>
      <c r="X64" s="6">
        <v>0</v>
      </c>
      <c r="Y64" s="5">
        <v>0</v>
      </c>
      <c r="Z64" s="8">
        <f t="shared" si="167"/>
        <v>0</v>
      </c>
      <c r="AA64" s="6">
        <v>0</v>
      </c>
      <c r="AB64" s="5">
        <v>0</v>
      </c>
      <c r="AC64" s="8">
        <f t="shared" si="168"/>
        <v>0</v>
      </c>
      <c r="AD64" s="75">
        <v>30</v>
      </c>
      <c r="AE64" s="5">
        <v>300</v>
      </c>
      <c r="AF64" s="8">
        <f t="shared" si="169"/>
        <v>10000</v>
      </c>
      <c r="AG64" s="6">
        <v>0</v>
      </c>
      <c r="AH64" s="5">
        <v>0</v>
      </c>
      <c r="AI64" s="8">
        <f t="shared" si="170"/>
        <v>0</v>
      </c>
      <c r="AJ64" s="6">
        <v>0</v>
      </c>
      <c r="AK64" s="5">
        <v>0</v>
      </c>
      <c r="AL64" s="8">
        <f t="shared" si="171"/>
        <v>0</v>
      </c>
      <c r="AM64" s="6">
        <v>0</v>
      </c>
      <c r="AN64" s="5">
        <v>0</v>
      </c>
      <c r="AO64" s="8">
        <f t="shared" si="172"/>
        <v>0</v>
      </c>
      <c r="AP64" s="75">
        <v>14.468</v>
      </c>
      <c r="AQ64" s="5">
        <v>25.552</v>
      </c>
      <c r="AR64" s="8">
        <f t="shared" si="173"/>
        <v>1766.104506497097</v>
      </c>
      <c r="AS64" s="6">
        <v>0</v>
      </c>
      <c r="AT64" s="5">
        <v>0</v>
      </c>
      <c r="AU64" s="8">
        <f t="shared" si="174"/>
        <v>0</v>
      </c>
      <c r="AV64" s="6">
        <v>0</v>
      </c>
      <c r="AW64" s="5">
        <v>0</v>
      </c>
      <c r="AX64" s="8">
        <f t="shared" si="175"/>
        <v>0</v>
      </c>
      <c r="AY64" s="75">
        <v>31991.224160000002</v>
      </c>
      <c r="AZ64" s="5">
        <v>485016.98</v>
      </c>
      <c r="BA64" s="8">
        <f t="shared" si="176"/>
        <v>15160.938436561533</v>
      </c>
      <c r="BB64" s="75">
        <v>8.7167999999999992</v>
      </c>
      <c r="BC64" s="5">
        <v>311.495</v>
      </c>
      <c r="BD64" s="8">
        <f t="shared" si="177"/>
        <v>35735.017437591778</v>
      </c>
      <c r="BE64" s="6">
        <v>0</v>
      </c>
      <c r="BF64" s="5">
        <v>0</v>
      </c>
      <c r="BG64" s="8">
        <f t="shared" si="178"/>
        <v>0</v>
      </c>
      <c r="BH64" s="75">
        <v>8587.4326000000001</v>
      </c>
      <c r="BI64" s="5">
        <v>138303.69</v>
      </c>
      <c r="BJ64" s="8">
        <f t="shared" si="179"/>
        <v>16105.359592574852</v>
      </c>
      <c r="BK64" s="6">
        <v>0</v>
      </c>
      <c r="BL64" s="5">
        <v>0</v>
      </c>
      <c r="BM64" s="8">
        <f t="shared" si="180"/>
        <v>0</v>
      </c>
      <c r="BN64" s="6">
        <v>0</v>
      </c>
      <c r="BO64" s="5">
        <v>0</v>
      </c>
      <c r="BP64" s="8">
        <f t="shared" si="181"/>
        <v>0</v>
      </c>
      <c r="BQ64" s="6">
        <v>0</v>
      </c>
      <c r="BR64" s="5">
        <v>0</v>
      </c>
      <c r="BS64" s="8">
        <f t="shared" si="182"/>
        <v>0</v>
      </c>
      <c r="BT64" s="75">
        <v>0.7</v>
      </c>
      <c r="BU64" s="5">
        <v>34.009</v>
      </c>
      <c r="BV64" s="8">
        <f t="shared" si="183"/>
        <v>48584.285714285717</v>
      </c>
      <c r="BW64" s="75">
        <v>26.945</v>
      </c>
      <c r="BX64" s="5">
        <v>61.24</v>
      </c>
      <c r="BY64" s="8">
        <f t="shared" si="184"/>
        <v>2272.7778808684357</v>
      </c>
      <c r="BZ64" s="6">
        <v>0</v>
      </c>
      <c r="CA64" s="5">
        <v>0</v>
      </c>
      <c r="CB64" s="8">
        <f t="shared" si="185"/>
        <v>0</v>
      </c>
      <c r="CC64" s="6">
        <v>0</v>
      </c>
      <c r="CD64" s="5">
        <v>0</v>
      </c>
      <c r="CE64" s="8">
        <f t="shared" si="186"/>
        <v>0</v>
      </c>
      <c r="CF64" s="6">
        <v>0</v>
      </c>
      <c r="CG64" s="5">
        <v>0</v>
      </c>
      <c r="CH64" s="8">
        <f t="shared" si="187"/>
        <v>0</v>
      </c>
      <c r="CI64" s="6">
        <v>0</v>
      </c>
      <c r="CJ64" s="5">
        <v>0</v>
      </c>
      <c r="CK64" s="8">
        <f t="shared" si="188"/>
        <v>0</v>
      </c>
      <c r="CL64" s="6">
        <v>0</v>
      </c>
      <c r="CM64" s="5">
        <v>0</v>
      </c>
      <c r="CN64" s="8">
        <f t="shared" si="189"/>
        <v>0</v>
      </c>
      <c r="CO64" s="6">
        <v>0</v>
      </c>
      <c r="CP64" s="5">
        <v>0</v>
      </c>
      <c r="CQ64" s="8">
        <f t="shared" si="190"/>
        <v>0</v>
      </c>
      <c r="CR64" s="6">
        <v>0</v>
      </c>
      <c r="CS64" s="5">
        <v>0</v>
      </c>
      <c r="CT64" s="8">
        <f t="shared" si="191"/>
        <v>0</v>
      </c>
      <c r="CU64" s="75">
        <v>7.4999999999999997E-3</v>
      </c>
      <c r="CV64" s="5">
        <v>2.524</v>
      </c>
      <c r="CW64" s="8">
        <f t="shared" si="192"/>
        <v>336533.33333333337</v>
      </c>
      <c r="CX64" s="6">
        <v>0</v>
      </c>
      <c r="CY64" s="5">
        <v>0</v>
      </c>
      <c r="CZ64" s="8">
        <f t="shared" si="193"/>
        <v>0</v>
      </c>
      <c r="DA64" s="6">
        <v>0</v>
      </c>
      <c r="DB64" s="5">
        <v>0</v>
      </c>
      <c r="DC64" s="8">
        <f t="shared" si="194"/>
        <v>0</v>
      </c>
      <c r="DD64" s="6">
        <f t="shared" si="199"/>
        <v>40659.494060000005</v>
      </c>
      <c r="DE64" s="8">
        <f t="shared" si="200"/>
        <v>624055.49</v>
      </c>
    </row>
    <row r="65" spans="1:109" x14ac:dyDescent="0.3">
      <c r="A65" s="57">
        <v>2021</v>
      </c>
      <c r="B65" s="58" t="s">
        <v>9</v>
      </c>
      <c r="C65" s="6">
        <v>0</v>
      </c>
      <c r="D65" s="5">
        <v>0</v>
      </c>
      <c r="E65" s="8">
        <f t="shared" si="198"/>
        <v>0</v>
      </c>
      <c r="F65" s="6">
        <v>0</v>
      </c>
      <c r="G65" s="5">
        <v>0</v>
      </c>
      <c r="H65" s="8">
        <f t="shared" si="161"/>
        <v>0</v>
      </c>
      <c r="I65" s="6">
        <v>0</v>
      </c>
      <c r="J65" s="5">
        <v>0</v>
      </c>
      <c r="K65" s="8">
        <f t="shared" si="162"/>
        <v>0</v>
      </c>
      <c r="L65" s="6">
        <v>0</v>
      </c>
      <c r="M65" s="5">
        <v>0</v>
      </c>
      <c r="N65" s="8">
        <f t="shared" si="163"/>
        <v>0</v>
      </c>
      <c r="O65" s="6">
        <v>0</v>
      </c>
      <c r="P65" s="5">
        <v>0</v>
      </c>
      <c r="Q65" s="8">
        <f t="shared" si="164"/>
        <v>0</v>
      </c>
      <c r="R65" s="6">
        <v>0</v>
      </c>
      <c r="S65" s="5">
        <v>0</v>
      </c>
      <c r="T65" s="8">
        <f t="shared" si="165"/>
        <v>0</v>
      </c>
      <c r="U65" s="6">
        <v>0</v>
      </c>
      <c r="V65" s="5">
        <v>0</v>
      </c>
      <c r="W65" s="8">
        <f t="shared" si="166"/>
        <v>0</v>
      </c>
      <c r="X65" s="6">
        <v>0</v>
      </c>
      <c r="Y65" s="5">
        <v>0</v>
      </c>
      <c r="Z65" s="8">
        <f t="shared" si="167"/>
        <v>0</v>
      </c>
      <c r="AA65" s="6">
        <v>0</v>
      </c>
      <c r="AB65" s="5">
        <v>0</v>
      </c>
      <c r="AC65" s="8">
        <f t="shared" si="168"/>
        <v>0</v>
      </c>
      <c r="AD65" s="6">
        <v>0</v>
      </c>
      <c r="AE65" s="5">
        <v>0</v>
      </c>
      <c r="AF65" s="8">
        <f t="shared" si="169"/>
        <v>0</v>
      </c>
      <c r="AG65" s="6">
        <v>0</v>
      </c>
      <c r="AH65" s="5">
        <v>0</v>
      </c>
      <c r="AI65" s="8">
        <f t="shared" si="170"/>
        <v>0</v>
      </c>
      <c r="AJ65" s="6">
        <v>0</v>
      </c>
      <c r="AK65" s="5">
        <v>0</v>
      </c>
      <c r="AL65" s="8">
        <f t="shared" si="171"/>
        <v>0</v>
      </c>
      <c r="AM65" s="6">
        <v>0</v>
      </c>
      <c r="AN65" s="5">
        <v>0</v>
      </c>
      <c r="AO65" s="8">
        <f t="shared" si="172"/>
        <v>0</v>
      </c>
      <c r="AP65" s="6">
        <v>0</v>
      </c>
      <c r="AQ65" s="5">
        <v>0</v>
      </c>
      <c r="AR65" s="8">
        <f t="shared" si="173"/>
        <v>0</v>
      </c>
      <c r="AS65" s="6">
        <v>0</v>
      </c>
      <c r="AT65" s="5">
        <v>0</v>
      </c>
      <c r="AU65" s="8">
        <f t="shared" si="174"/>
        <v>0</v>
      </c>
      <c r="AV65" s="6">
        <v>0</v>
      </c>
      <c r="AW65" s="5">
        <v>0</v>
      </c>
      <c r="AX65" s="8">
        <f t="shared" si="175"/>
        <v>0</v>
      </c>
      <c r="AY65" s="75">
        <v>42268.396000000001</v>
      </c>
      <c r="AZ65" s="5">
        <v>633907.39599999995</v>
      </c>
      <c r="BA65" s="8">
        <f t="shared" si="176"/>
        <v>14997.195445978123</v>
      </c>
      <c r="BB65" s="75">
        <v>8.7840000000000007</v>
      </c>
      <c r="BC65" s="5">
        <v>313.89600000000002</v>
      </c>
      <c r="BD65" s="8">
        <f t="shared" si="177"/>
        <v>35734.97267759563</v>
      </c>
      <c r="BE65" s="6">
        <v>0</v>
      </c>
      <c r="BF65" s="5">
        <v>0</v>
      </c>
      <c r="BG65" s="8">
        <f t="shared" si="178"/>
        <v>0</v>
      </c>
      <c r="BH65" s="75">
        <v>10868.094999999999</v>
      </c>
      <c r="BI65" s="5">
        <v>174835.29800000001</v>
      </c>
      <c r="BJ65" s="8">
        <f t="shared" si="179"/>
        <v>16087.023346777887</v>
      </c>
      <c r="BK65" s="6">
        <v>0</v>
      </c>
      <c r="BL65" s="5">
        <v>0</v>
      </c>
      <c r="BM65" s="8">
        <f t="shared" si="180"/>
        <v>0</v>
      </c>
      <c r="BN65" s="6">
        <v>0</v>
      </c>
      <c r="BO65" s="5">
        <v>0</v>
      </c>
      <c r="BP65" s="8">
        <f t="shared" si="181"/>
        <v>0</v>
      </c>
      <c r="BQ65" s="6">
        <v>0</v>
      </c>
      <c r="BR65" s="5">
        <v>0</v>
      </c>
      <c r="BS65" s="8">
        <f t="shared" si="182"/>
        <v>0</v>
      </c>
      <c r="BT65" s="6">
        <v>0</v>
      </c>
      <c r="BU65" s="5">
        <v>0</v>
      </c>
      <c r="BV65" s="8">
        <f t="shared" si="183"/>
        <v>0</v>
      </c>
      <c r="BW65" s="75">
        <v>30.253869999999999</v>
      </c>
      <c r="BX65" s="5">
        <v>71.774000000000001</v>
      </c>
      <c r="BY65" s="8">
        <f t="shared" si="184"/>
        <v>2372.3907057179795</v>
      </c>
      <c r="BZ65" s="6">
        <v>0</v>
      </c>
      <c r="CA65" s="5">
        <v>0</v>
      </c>
      <c r="CB65" s="8">
        <f t="shared" si="185"/>
        <v>0</v>
      </c>
      <c r="CC65" s="6">
        <v>0</v>
      </c>
      <c r="CD65" s="5">
        <v>0</v>
      </c>
      <c r="CE65" s="8">
        <f t="shared" si="186"/>
        <v>0</v>
      </c>
      <c r="CF65" s="6">
        <v>0</v>
      </c>
      <c r="CG65" s="5">
        <v>0</v>
      </c>
      <c r="CH65" s="8">
        <f t="shared" si="187"/>
        <v>0</v>
      </c>
      <c r="CI65" s="6">
        <v>0</v>
      </c>
      <c r="CJ65" s="5">
        <v>0</v>
      </c>
      <c r="CK65" s="8">
        <f t="shared" si="188"/>
        <v>0</v>
      </c>
      <c r="CL65" s="6">
        <v>0</v>
      </c>
      <c r="CM65" s="5">
        <v>0</v>
      </c>
      <c r="CN65" s="8">
        <f t="shared" si="189"/>
        <v>0</v>
      </c>
      <c r="CO65" s="6">
        <v>0</v>
      </c>
      <c r="CP65" s="5">
        <v>0</v>
      </c>
      <c r="CQ65" s="8">
        <f t="shared" si="190"/>
        <v>0</v>
      </c>
      <c r="CR65" s="6">
        <v>0</v>
      </c>
      <c r="CS65" s="5">
        <v>0</v>
      </c>
      <c r="CT65" s="8">
        <f t="shared" si="191"/>
        <v>0</v>
      </c>
      <c r="CU65" s="75">
        <v>5.4000000000000001E-4</v>
      </c>
      <c r="CV65" s="5">
        <v>0.26500000000000001</v>
      </c>
      <c r="CW65" s="8">
        <f t="shared" si="192"/>
        <v>490740.74074074079</v>
      </c>
      <c r="CX65" s="6">
        <v>0</v>
      </c>
      <c r="CY65" s="5">
        <v>0</v>
      </c>
      <c r="CZ65" s="8">
        <f t="shared" si="193"/>
        <v>0</v>
      </c>
      <c r="DA65" s="6">
        <v>0</v>
      </c>
      <c r="DB65" s="5">
        <v>0</v>
      </c>
      <c r="DC65" s="8">
        <f t="shared" si="194"/>
        <v>0</v>
      </c>
      <c r="DD65" s="6">
        <f t="shared" si="199"/>
        <v>53175.529410000003</v>
      </c>
      <c r="DE65" s="8">
        <f t="shared" si="200"/>
        <v>809128.62899999984</v>
      </c>
    </row>
    <row r="66" spans="1:109" x14ac:dyDescent="0.3">
      <c r="A66" s="57">
        <v>2021</v>
      </c>
      <c r="B66" s="58" t="s">
        <v>10</v>
      </c>
      <c r="C66" s="6">
        <v>0</v>
      </c>
      <c r="D66" s="5">
        <v>0</v>
      </c>
      <c r="E66" s="8">
        <f t="shared" si="198"/>
        <v>0</v>
      </c>
      <c r="F66" s="6">
        <v>0</v>
      </c>
      <c r="G66" s="5">
        <v>0</v>
      </c>
      <c r="H66" s="8">
        <f t="shared" si="161"/>
        <v>0</v>
      </c>
      <c r="I66" s="6">
        <v>0</v>
      </c>
      <c r="J66" s="5">
        <v>0</v>
      </c>
      <c r="K66" s="8">
        <f t="shared" si="162"/>
        <v>0</v>
      </c>
      <c r="L66" s="6">
        <v>0</v>
      </c>
      <c r="M66" s="5">
        <v>0</v>
      </c>
      <c r="N66" s="8">
        <f t="shared" si="163"/>
        <v>0</v>
      </c>
      <c r="O66" s="6">
        <v>0</v>
      </c>
      <c r="P66" s="5">
        <v>0</v>
      </c>
      <c r="Q66" s="8">
        <f t="shared" si="164"/>
        <v>0</v>
      </c>
      <c r="R66" s="6">
        <v>0</v>
      </c>
      <c r="S66" s="5">
        <v>0</v>
      </c>
      <c r="T66" s="8">
        <f t="shared" si="165"/>
        <v>0</v>
      </c>
      <c r="U66" s="75">
        <v>0.25</v>
      </c>
      <c r="V66" s="5">
        <v>0.4</v>
      </c>
      <c r="W66" s="8">
        <f t="shared" si="166"/>
        <v>1600</v>
      </c>
      <c r="X66" s="6">
        <v>0</v>
      </c>
      <c r="Y66" s="5">
        <v>0</v>
      </c>
      <c r="Z66" s="8">
        <f t="shared" si="167"/>
        <v>0</v>
      </c>
      <c r="AA66" s="6">
        <v>0</v>
      </c>
      <c r="AB66" s="5">
        <v>0</v>
      </c>
      <c r="AC66" s="8">
        <f t="shared" si="168"/>
        <v>0</v>
      </c>
      <c r="AD66" s="6">
        <v>0</v>
      </c>
      <c r="AE66" s="5">
        <v>0</v>
      </c>
      <c r="AF66" s="8">
        <f t="shared" si="169"/>
        <v>0</v>
      </c>
      <c r="AG66" s="6">
        <v>0</v>
      </c>
      <c r="AH66" s="5">
        <v>0</v>
      </c>
      <c r="AI66" s="8">
        <f t="shared" si="170"/>
        <v>0</v>
      </c>
      <c r="AJ66" s="6">
        <v>0</v>
      </c>
      <c r="AK66" s="5">
        <v>0</v>
      </c>
      <c r="AL66" s="8">
        <f t="shared" si="171"/>
        <v>0</v>
      </c>
      <c r="AM66" s="6">
        <v>0</v>
      </c>
      <c r="AN66" s="5">
        <v>0</v>
      </c>
      <c r="AO66" s="8">
        <f t="shared" si="172"/>
        <v>0</v>
      </c>
      <c r="AP66" s="75">
        <v>13.714</v>
      </c>
      <c r="AQ66" s="5">
        <v>29.344000000000001</v>
      </c>
      <c r="AR66" s="8">
        <f t="shared" si="173"/>
        <v>2139.7112439842499</v>
      </c>
      <c r="AS66" s="6">
        <v>0</v>
      </c>
      <c r="AT66" s="5">
        <v>0</v>
      </c>
      <c r="AU66" s="8">
        <f t="shared" si="174"/>
        <v>0</v>
      </c>
      <c r="AV66" s="6">
        <v>0</v>
      </c>
      <c r="AW66" s="5">
        <v>0</v>
      </c>
      <c r="AX66" s="8">
        <f t="shared" si="175"/>
        <v>0</v>
      </c>
      <c r="AY66" s="75">
        <v>23667.665000000001</v>
      </c>
      <c r="AZ66" s="5">
        <v>378665.94</v>
      </c>
      <c r="BA66" s="8">
        <f t="shared" si="176"/>
        <v>15999.294395961748</v>
      </c>
      <c r="BB66" s="75">
        <v>39.527999999999999</v>
      </c>
      <c r="BC66" s="5">
        <v>1326.8109999999999</v>
      </c>
      <c r="BD66" s="8">
        <f t="shared" si="177"/>
        <v>33566.358024691355</v>
      </c>
      <c r="BE66" s="6">
        <v>0</v>
      </c>
      <c r="BF66" s="5">
        <v>0</v>
      </c>
      <c r="BG66" s="8">
        <f t="shared" si="178"/>
        <v>0</v>
      </c>
      <c r="BH66" s="75">
        <v>3009.2930000000001</v>
      </c>
      <c r="BI66" s="5">
        <v>52436.474999999999</v>
      </c>
      <c r="BJ66" s="8">
        <f t="shared" si="179"/>
        <v>17424.848627235697</v>
      </c>
      <c r="BK66" s="6">
        <v>0</v>
      </c>
      <c r="BL66" s="5">
        <v>0</v>
      </c>
      <c r="BM66" s="8">
        <f t="shared" si="180"/>
        <v>0</v>
      </c>
      <c r="BN66" s="6">
        <v>0</v>
      </c>
      <c r="BO66" s="5">
        <v>0</v>
      </c>
      <c r="BP66" s="8">
        <f t="shared" si="181"/>
        <v>0</v>
      </c>
      <c r="BQ66" s="6">
        <v>0</v>
      </c>
      <c r="BR66" s="5">
        <v>0</v>
      </c>
      <c r="BS66" s="8">
        <f t="shared" si="182"/>
        <v>0</v>
      </c>
      <c r="BT66" s="75">
        <v>7.9002700000000008</v>
      </c>
      <c r="BU66" s="5">
        <v>207.649</v>
      </c>
      <c r="BV66" s="8">
        <f t="shared" si="183"/>
        <v>26283.78523771972</v>
      </c>
      <c r="BW66" s="75">
        <v>26.998999999999999</v>
      </c>
      <c r="BX66" s="5">
        <v>51.459000000000003</v>
      </c>
      <c r="BY66" s="8">
        <f t="shared" si="184"/>
        <v>1905.9594799807403</v>
      </c>
      <c r="BZ66" s="75">
        <v>22</v>
      </c>
      <c r="CA66" s="5">
        <v>457.30700000000002</v>
      </c>
      <c r="CB66" s="8">
        <f t="shared" si="185"/>
        <v>20786.68181818182</v>
      </c>
      <c r="CC66" s="6">
        <v>0</v>
      </c>
      <c r="CD66" s="5">
        <v>0</v>
      </c>
      <c r="CE66" s="8">
        <f t="shared" si="186"/>
        <v>0</v>
      </c>
      <c r="CF66" s="6">
        <v>0</v>
      </c>
      <c r="CG66" s="5">
        <v>0</v>
      </c>
      <c r="CH66" s="8">
        <f t="shared" si="187"/>
        <v>0</v>
      </c>
      <c r="CI66" s="6">
        <v>0</v>
      </c>
      <c r="CJ66" s="5">
        <v>0</v>
      </c>
      <c r="CK66" s="8">
        <f t="shared" si="188"/>
        <v>0</v>
      </c>
      <c r="CL66" s="6">
        <v>0</v>
      </c>
      <c r="CM66" s="5">
        <v>0</v>
      </c>
      <c r="CN66" s="8">
        <f t="shared" si="189"/>
        <v>0</v>
      </c>
      <c r="CO66" s="6">
        <v>0</v>
      </c>
      <c r="CP66" s="5">
        <v>0</v>
      </c>
      <c r="CQ66" s="8">
        <f t="shared" si="190"/>
        <v>0</v>
      </c>
      <c r="CR66" s="6">
        <v>0</v>
      </c>
      <c r="CS66" s="5">
        <v>0</v>
      </c>
      <c r="CT66" s="8">
        <f t="shared" si="191"/>
        <v>0</v>
      </c>
      <c r="CU66" s="75">
        <v>5.4000000000000003E-3</v>
      </c>
      <c r="CV66" s="5">
        <v>2.3330000000000002</v>
      </c>
      <c r="CW66" s="8">
        <f t="shared" si="192"/>
        <v>432037.03703703708</v>
      </c>
      <c r="CX66" s="6">
        <v>0</v>
      </c>
      <c r="CY66" s="5">
        <v>0</v>
      </c>
      <c r="CZ66" s="8">
        <f t="shared" si="193"/>
        <v>0</v>
      </c>
      <c r="DA66" s="6">
        <v>0</v>
      </c>
      <c r="DB66" s="5">
        <v>0</v>
      </c>
      <c r="DC66" s="8">
        <f t="shared" si="194"/>
        <v>0</v>
      </c>
      <c r="DD66" s="6">
        <f t="shared" si="199"/>
        <v>26787.354669999997</v>
      </c>
      <c r="DE66" s="8">
        <f t="shared" si="200"/>
        <v>433177.71799999988</v>
      </c>
    </row>
    <row r="67" spans="1:109" x14ac:dyDescent="0.3">
      <c r="A67" s="57">
        <v>2021</v>
      </c>
      <c r="B67" s="58" t="s">
        <v>11</v>
      </c>
      <c r="C67" s="6">
        <v>0</v>
      </c>
      <c r="D67" s="5">
        <v>0</v>
      </c>
      <c r="E67" s="8">
        <f t="shared" si="198"/>
        <v>0</v>
      </c>
      <c r="F67" s="6">
        <v>0</v>
      </c>
      <c r="G67" s="5">
        <v>0</v>
      </c>
      <c r="H67" s="8">
        <f t="shared" si="161"/>
        <v>0</v>
      </c>
      <c r="I67" s="6">
        <v>0</v>
      </c>
      <c r="J67" s="5">
        <v>0</v>
      </c>
      <c r="K67" s="8">
        <f t="shared" si="162"/>
        <v>0</v>
      </c>
      <c r="L67" s="6">
        <v>0</v>
      </c>
      <c r="M67" s="5">
        <v>0</v>
      </c>
      <c r="N67" s="8">
        <f t="shared" si="163"/>
        <v>0</v>
      </c>
      <c r="O67" s="6">
        <v>0</v>
      </c>
      <c r="P67" s="5">
        <v>0</v>
      </c>
      <c r="Q67" s="8">
        <f t="shared" si="164"/>
        <v>0</v>
      </c>
      <c r="R67" s="6">
        <v>0</v>
      </c>
      <c r="S67" s="5">
        <v>0</v>
      </c>
      <c r="T67" s="8">
        <f t="shared" si="165"/>
        <v>0</v>
      </c>
      <c r="U67" s="6">
        <v>0</v>
      </c>
      <c r="V67" s="5">
        <v>0</v>
      </c>
      <c r="W67" s="8">
        <f t="shared" si="166"/>
        <v>0</v>
      </c>
      <c r="X67" s="6">
        <v>0</v>
      </c>
      <c r="Y67" s="5">
        <v>0</v>
      </c>
      <c r="Z67" s="8">
        <f t="shared" si="167"/>
        <v>0</v>
      </c>
      <c r="AA67" s="6">
        <v>0</v>
      </c>
      <c r="AB67" s="5">
        <v>0</v>
      </c>
      <c r="AC67" s="8">
        <f t="shared" si="168"/>
        <v>0</v>
      </c>
      <c r="AD67" s="6">
        <v>0</v>
      </c>
      <c r="AE67" s="5">
        <v>0</v>
      </c>
      <c r="AF67" s="8">
        <f t="shared" si="169"/>
        <v>0</v>
      </c>
      <c r="AG67" s="6">
        <v>0</v>
      </c>
      <c r="AH67" s="5">
        <v>0</v>
      </c>
      <c r="AI67" s="8">
        <f t="shared" si="170"/>
        <v>0</v>
      </c>
      <c r="AJ67" s="6">
        <v>0</v>
      </c>
      <c r="AK67" s="5">
        <v>0</v>
      </c>
      <c r="AL67" s="8">
        <f t="shared" si="171"/>
        <v>0</v>
      </c>
      <c r="AM67" s="6">
        <v>0</v>
      </c>
      <c r="AN67" s="5">
        <v>0</v>
      </c>
      <c r="AO67" s="8">
        <f t="shared" si="172"/>
        <v>0</v>
      </c>
      <c r="AP67" s="75">
        <v>2.0790000000000002</v>
      </c>
      <c r="AQ67" s="5">
        <v>3.9470000000000001</v>
      </c>
      <c r="AR67" s="8">
        <f t="shared" si="173"/>
        <v>1898.5088985088985</v>
      </c>
      <c r="AS67" s="6">
        <v>0</v>
      </c>
      <c r="AT67" s="5">
        <v>0</v>
      </c>
      <c r="AU67" s="8">
        <f t="shared" si="174"/>
        <v>0</v>
      </c>
      <c r="AV67" s="6">
        <v>0</v>
      </c>
      <c r="AW67" s="5">
        <v>0</v>
      </c>
      <c r="AX67" s="8">
        <f t="shared" si="175"/>
        <v>0</v>
      </c>
      <c r="AY67" s="75">
        <v>38244.557000000001</v>
      </c>
      <c r="AZ67" s="5">
        <v>624711.24199999997</v>
      </c>
      <c r="BA67" s="8">
        <f t="shared" si="176"/>
        <v>16334.644482873731</v>
      </c>
      <c r="BB67" s="6">
        <v>0</v>
      </c>
      <c r="BC67" s="5">
        <v>0</v>
      </c>
      <c r="BD67" s="8">
        <f t="shared" si="177"/>
        <v>0</v>
      </c>
      <c r="BE67" s="6">
        <v>0</v>
      </c>
      <c r="BF67" s="5">
        <v>0</v>
      </c>
      <c r="BG67" s="8">
        <f t="shared" si="178"/>
        <v>0</v>
      </c>
      <c r="BH67" s="75">
        <v>11774.858</v>
      </c>
      <c r="BI67" s="5">
        <v>204902.87</v>
      </c>
      <c r="BJ67" s="8">
        <f t="shared" si="179"/>
        <v>17401.727477308006</v>
      </c>
      <c r="BK67" s="6">
        <v>0</v>
      </c>
      <c r="BL67" s="5">
        <v>0</v>
      </c>
      <c r="BM67" s="8">
        <f t="shared" si="180"/>
        <v>0</v>
      </c>
      <c r="BN67" s="6">
        <v>0</v>
      </c>
      <c r="BO67" s="5">
        <v>0</v>
      </c>
      <c r="BP67" s="8">
        <f t="shared" si="181"/>
        <v>0</v>
      </c>
      <c r="BQ67" s="6">
        <v>0</v>
      </c>
      <c r="BR67" s="5">
        <v>0</v>
      </c>
      <c r="BS67" s="8">
        <f t="shared" si="182"/>
        <v>0</v>
      </c>
      <c r="BT67" s="6">
        <v>0</v>
      </c>
      <c r="BU67" s="5">
        <v>0</v>
      </c>
      <c r="BV67" s="8">
        <f t="shared" si="183"/>
        <v>0</v>
      </c>
      <c r="BW67" s="75">
        <v>6.9960000000000004</v>
      </c>
      <c r="BX67" s="5">
        <v>9.2759999999999998</v>
      </c>
      <c r="BY67" s="8">
        <f t="shared" si="184"/>
        <v>1325.9005145797598</v>
      </c>
      <c r="BZ67" s="6">
        <v>0</v>
      </c>
      <c r="CA67" s="5">
        <v>0</v>
      </c>
      <c r="CB67" s="8">
        <f t="shared" si="185"/>
        <v>0</v>
      </c>
      <c r="CC67" s="6">
        <v>0</v>
      </c>
      <c r="CD67" s="5">
        <v>0</v>
      </c>
      <c r="CE67" s="8">
        <f t="shared" si="186"/>
        <v>0</v>
      </c>
      <c r="CF67" s="6">
        <v>0</v>
      </c>
      <c r="CG67" s="5">
        <v>0</v>
      </c>
      <c r="CH67" s="8">
        <f t="shared" si="187"/>
        <v>0</v>
      </c>
      <c r="CI67" s="6">
        <v>0</v>
      </c>
      <c r="CJ67" s="5">
        <v>0</v>
      </c>
      <c r="CK67" s="8">
        <f t="shared" si="188"/>
        <v>0</v>
      </c>
      <c r="CL67" s="6">
        <v>0</v>
      </c>
      <c r="CM67" s="5">
        <v>0</v>
      </c>
      <c r="CN67" s="8">
        <f t="shared" si="189"/>
        <v>0</v>
      </c>
      <c r="CO67" s="6">
        <v>0</v>
      </c>
      <c r="CP67" s="5">
        <v>0</v>
      </c>
      <c r="CQ67" s="8">
        <f t="shared" si="190"/>
        <v>0</v>
      </c>
      <c r="CR67" s="6">
        <v>0</v>
      </c>
      <c r="CS67" s="5">
        <v>0</v>
      </c>
      <c r="CT67" s="8">
        <f t="shared" si="191"/>
        <v>0</v>
      </c>
      <c r="CU67" s="6">
        <v>0</v>
      </c>
      <c r="CV67" s="5">
        <v>0</v>
      </c>
      <c r="CW67" s="8">
        <f t="shared" si="192"/>
        <v>0</v>
      </c>
      <c r="CX67" s="6">
        <v>0</v>
      </c>
      <c r="CY67" s="5">
        <v>0</v>
      </c>
      <c r="CZ67" s="8">
        <f t="shared" si="193"/>
        <v>0</v>
      </c>
      <c r="DA67" s="6">
        <v>0</v>
      </c>
      <c r="DB67" s="5">
        <v>0</v>
      </c>
      <c r="DC67" s="8">
        <f t="shared" si="194"/>
        <v>0</v>
      </c>
      <c r="DD67" s="6">
        <f t="shared" si="199"/>
        <v>50028.49</v>
      </c>
      <c r="DE67" s="8">
        <f t="shared" si="200"/>
        <v>829627.33499999996</v>
      </c>
    </row>
    <row r="68" spans="1:109" x14ac:dyDescent="0.3">
      <c r="A68" s="57">
        <v>2021</v>
      </c>
      <c r="B68" s="8" t="s">
        <v>12</v>
      </c>
      <c r="C68" s="6">
        <v>0</v>
      </c>
      <c r="D68" s="5">
        <v>0</v>
      </c>
      <c r="E68" s="8">
        <f t="shared" si="198"/>
        <v>0</v>
      </c>
      <c r="F68" s="6">
        <v>0</v>
      </c>
      <c r="G68" s="5">
        <v>0</v>
      </c>
      <c r="H68" s="8">
        <f t="shared" si="161"/>
        <v>0</v>
      </c>
      <c r="I68" s="6">
        <v>0</v>
      </c>
      <c r="J68" s="5">
        <v>0</v>
      </c>
      <c r="K68" s="8">
        <f t="shared" si="162"/>
        <v>0</v>
      </c>
      <c r="L68" s="6">
        <v>0</v>
      </c>
      <c r="M68" s="5">
        <v>0</v>
      </c>
      <c r="N68" s="8">
        <f t="shared" si="163"/>
        <v>0</v>
      </c>
      <c r="O68" s="6">
        <v>0</v>
      </c>
      <c r="P68" s="5">
        <v>0</v>
      </c>
      <c r="Q68" s="8">
        <f t="shared" si="164"/>
        <v>0</v>
      </c>
      <c r="R68" s="6">
        <v>0</v>
      </c>
      <c r="S68" s="5">
        <v>0</v>
      </c>
      <c r="T68" s="8">
        <f t="shared" si="165"/>
        <v>0</v>
      </c>
      <c r="U68" s="6">
        <v>0</v>
      </c>
      <c r="V68" s="5">
        <v>0</v>
      </c>
      <c r="W68" s="8">
        <f t="shared" si="166"/>
        <v>0</v>
      </c>
      <c r="X68" s="6">
        <v>0</v>
      </c>
      <c r="Y68" s="5">
        <v>0</v>
      </c>
      <c r="Z68" s="8">
        <f t="shared" si="167"/>
        <v>0</v>
      </c>
      <c r="AA68" s="6">
        <v>0</v>
      </c>
      <c r="AB68" s="5">
        <v>0</v>
      </c>
      <c r="AC68" s="8">
        <f t="shared" si="168"/>
        <v>0</v>
      </c>
      <c r="AD68" s="6">
        <v>0</v>
      </c>
      <c r="AE68" s="5">
        <v>0</v>
      </c>
      <c r="AF68" s="8">
        <f t="shared" si="169"/>
        <v>0</v>
      </c>
      <c r="AG68" s="6">
        <v>0</v>
      </c>
      <c r="AH68" s="5">
        <v>0</v>
      </c>
      <c r="AI68" s="8">
        <f t="shared" si="170"/>
        <v>0</v>
      </c>
      <c r="AJ68" s="6">
        <v>0</v>
      </c>
      <c r="AK68" s="5">
        <v>0</v>
      </c>
      <c r="AL68" s="8">
        <f t="shared" si="171"/>
        <v>0</v>
      </c>
      <c r="AM68" s="6">
        <v>0</v>
      </c>
      <c r="AN68" s="5">
        <v>0</v>
      </c>
      <c r="AO68" s="8">
        <f t="shared" si="172"/>
        <v>0</v>
      </c>
      <c r="AP68" s="75">
        <v>8.4969999999999999</v>
      </c>
      <c r="AQ68" s="5">
        <v>22.068000000000001</v>
      </c>
      <c r="AR68" s="8">
        <f t="shared" si="173"/>
        <v>2597.1519359774038</v>
      </c>
      <c r="AS68" s="6">
        <v>0</v>
      </c>
      <c r="AT68" s="5">
        <v>0</v>
      </c>
      <c r="AU68" s="8">
        <f t="shared" si="174"/>
        <v>0</v>
      </c>
      <c r="AV68" s="6">
        <v>0</v>
      </c>
      <c r="AW68" s="5">
        <v>0</v>
      </c>
      <c r="AX68" s="8">
        <f t="shared" si="175"/>
        <v>0</v>
      </c>
      <c r="AY68" s="75">
        <v>16962.878000000001</v>
      </c>
      <c r="AZ68" s="5">
        <v>303538.38900000002</v>
      </c>
      <c r="BA68" s="8">
        <f t="shared" si="176"/>
        <v>17894.274132019345</v>
      </c>
      <c r="BB68" s="75">
        <v>17.229299999999999</v>
      </c>
      <c r="BC68" s="5">
        <v>542.58500000000004</v>
      </c>
      <c r="BD68" s="8">
        <f t="shared" si="177"/>
        <v>31491.993290499329</v>
      </c>
      <c r="BE68" s="6">
        <v>0</v>
      </c>
      <c r="BF68" s="5">
        <v>0</v>
      </c>
      <c r="BG68" s="8">
        <f t="shared" si="178"/>
        <v>0</v>
      </c>
      <c r="BH68" s="75">
        <v>14526.281000000001</v>
      </c>
      <c r="BI68" s="5">
        <v>280415.89500000002</v>
      </c>
      <c r="BJ68" s="8">
        <f t="shared" si="179"/>
        <v>19304.039003513702</v>
      </c>
      <c r="BK68" s="6">
        <v>0</v>
      </c>
      <c r="BL68" s="5">
        <v>0</v>
      </c>
      <c r="BM68" s="8">
        <f t="shared" si="180"/>
        <v>0</v>
      </c>
      <c r="BN68" s="6">
        <v>0</v>
      </c>
      <c r="BO68" s="5">
        <v>0</v>
      </c>
      <c r="BP68" s="8">
        <f t="shared" si="181"/>
        <v>0</v>
      </c>
      <c r="BQ68" s="6">
        <v>0</v>
      </c>
      <c r="BR68" s="5">
        <v>0</v>
      </c>
      <c r="BS68" s="8">
        <f t="shared" si="182"/>
        <v>0</v>
      </c>
      <c r="BT68" s="75">
        <v>11.7</v>
      </c>
      <c r="BU68" s="5">
        <v>509.928</v>
      </c>
      <c r="BV68" s="8">
        <f t="shared" si="183"/>
        <v>43583.58974358975</v>
      </c>
      <c r="BW68" s="75">
        <v>28.492999999999999</v>
      </c>
      <c r="BX68" s="5">
        <v>66.959000000000003</v>
      </c>
      <c r="BY68" s="8">
        <f t="shared" si="184"/>
        <v>2350.0157933527535</v>
      </c>
      <c r="BZ68" s="6">
        <v>0</v>
      </c>
      <c r="CA68" s="5">
        <v>0</v>
      </c>
      <c r="CB68" s="8">
        <f t="shared" si="185"/>
        <v>0</v>
      </c>
      <c r="CC68" s="6">
        <v>0</v>
      </c>
      <c r="CD68" s="5">
        <v>0</v>
      </c>
      <c r="CE68" s="8">
        <f t="shared" si="186"/>
        <v>0</v>
      </c>
      <c r="CF68" s="6">
        <v>0</v>
      </c>
      <c r="CG68" s="5">
        <v>0</v>
      </c>
      <c r="CH68" s="8">
        <f t="shared" si="187"/>
        <v>0</v>
      </c>
      <c r="CI68" s="6">
        <v>0</v>
      </c>
      <c r="CJ68" s="5">
        <v>0</v>
      </c>
      <c r="CK68" s="8">
        <f t="shared" si="188"/>
        <v>0</v>
      </c>
      <c r="CL68" s="6">
        <v>0</v>
      </c>
      <c r="CM68" s="5">
        <v>0</v>
      </c>
      <c r="CN68" s="8">
        <f t="shared" si="189"/>
        <v>0</v>
      </c>
      <c r="CO68" s="6">
        <v>0</v>
      </c>
      <c r="CP68" s="5">
        <v>0</v>
      </c>
      <c r="CQ68" s="8">
        <f t="shared" si="190"/>
        <v>0</v>
      </c>
      <c r="CR68" s="6">
        <v>0</v>
      </c>
      <c r="CS68" s="5">
        <v>0</v>
      </c>
      <c r="CT68" s="8">
        <f t="shared" si="191"/>
        <v>0</v>
      </c>
      <c r="CU68" s="75">
        <v>0.189</v>
      </c>
      <c r="CV68" s="5">
        <v>7.4340000000000002</v>
      </c>
      <c r="CW68" s="8">
        <f t="shared" si="192"/>
        <v>39333.333333333336</v>
      </c>
      <c r="CX68" s="6">
        <v>0</v>
      </c>
      <c r="CY68" s="5">
        <v>0</v>
      </c>
      <c r="CZ68" s="8">
        <f t="shared" si="193"/>
        <v>0</v>
      </c>
      <c r="DA68" s="6">
        <v>0</v>
      </c>
      <c r="DB68" s="5">
        <v>0</v>
      </c>
      <c r="DC68" s="8">
        <f t="shared" si="194"/>
        <v>0</v>
      </c>
      <c r="DD68" s="6">
        <f t="shared" si="199"/>
        <v>31555.2673</v>
      </c>
      <c r="DE68" s="8">
        <f t="shared" si="200"/>
        <v>585103.25800000003</v>
      </c>
    </row>
    <row r="69" spans="1:109" x14ac:dyDescent="0.3">
      <c r="A69" s="57">
        <v>2021</v>
      </c>
      <c r="B69" s="58" t="s">
        <v>13</v>
      </c>
      <c r="C69" s="6">
        <v>0</v>
      </c>
      <c r="D69" s="5">
        <v>0</v>
      </c>
      <c r="E69" s="8">
        <f t="shared" si="198"/>
        <v>0</v>
      </c>
      <c r="F69" s="6">
        <v>0</v>
      </c>
      <c r="G69" s="5">
        <v>0</v>
      </c>
      <c r="H69" s="8">
        <f t="shared" si="161"/>
        <v>0</v>
      </c>
      <c r="I69" s="6">
        <v>0</v>
      </c>
      <c r="J69" s="5">
        <v>0</v>
      </c>
      <c r="K69" s="8">
        <f t="shared" si="162"/>
        <v>0</v>
      </c>
      <c r="L69" s="6">
        <v>0</v>
      </c>
      <c r="M69" s="5">
        <v>0</v>
      </c>
      <c r="N69" s="8">
        <f t="shared" si="163"/>
        <v>0</v>
      </c>
      <c r="O69" s="6">
        <v>0</v>
      </c>
      <c r="P69" s="5">
        <v>0</v>
      </c>
      <c r="Q69" s="8">
        <f t="shared" si="164"/>
        <v>0</v>
      </c>
      <c r="R69" s="6">
        <v>0</v>
      </c>
      <c r="S69" s="5">
        <v>0</v>
      </c>
      <c r="T69" s="8">
        <f t="shared" si="165"/>
        <v>0</v>
      </c>
      <c r="U69" s="6">
        <v>0</v>
      </c>
      <c r="V69" s="5">
        <v>0</v>
      </c>
      <c r="W69" s="8">
        <f t="shared" si="166"/>
        <v>0</v>
      </c>
      <c r="X69" s="6">
        <v>0</v>
      </c>
      <c r="Y69" s="5">
        <v>0</v>
      </c>
      <c r="Z69" s="8">
        <f t="shared" si="167"/>
        <v>0</v>
      </c>
      <c r="AA69" s="6">
        <v>0</v>
      </c>
      <c r="AB69" s="5">
        <v>0</v>
      </c>
      <c r="AC69" s="8">
        <f t="shared" si="168"/>
        <v>0</v>
      </c>
      <c r="AD69" s="6">
        <v>0</v>
      </c>
      <c r="AE69" s="5">
        <v>0</v>
      </c>
      <c r="AF69" s="8">
        <f t="shared" si="169"/>
        <v>0</v>
      </c>
      <c r="AG69" s="6">
        <v>0</v>
      </c>
      <c r="AH69" s="5">
        <v>0</v>
      </c>
      <c r="AI69" s="8">
        <f t="shared" si="170"/>
        <v>0</v>
      </c>
      <c r="AJ69" s="6">
        <v>0</v>
      </c>
      <c r="AK69" s="5">
        <v>0</v>
      </c>
      <c r="AL69" s="8">
        <f t="shared" si="171"/>
        <v>0</v>
      </c>
      <c r="AM69" s="6">
        <v>0</v>
      </c>
      <c r="AN69" s="5">
        <v>0</v>
      </c>
      <c r="AO69" s="8">
        <f t="shared" si="172"/>
        <v>0</v>
      </c>
      <c r="AP69" s="75">
        <v>12.302</v>
      </c>
      <c r="AQ69" s="5">
        <v>27.175000000000001</v>
      </c>
      <c r="AR69" s="8">
        <f t="shared" si="173"/>
        <v>2208.9904080637293</v>
      </c>
      <c r="AS69" s="6">
        <v>0</v>
      </c>
      <c r="AT69" s="5">
        <v>0</v>
      </c>
      <c r="AU69" s="8">
        <f t="shared" si="174"/>
        <v>0</v>
      </c>
      <c r="AV69" s="6">
        <v>0</v>
      </c>
      <c r="AW69" s="5">
        <v>0</v>
      </c>
      <c r="AX69" s="8">
        <f t="shared" si="175"/>
        <v>0</v>
      </c>
      <c r="AY69" s="75">
        <v>28412.053</v>
      </c>
      <c r="AZ69" s="5">
        <v>602813.26500000001</v>
      </c>
      <c r="BA69" s="8">
        <f t="shared" si="176"/>
        <v>21216.814744080617</v>
      </c>
      <c r="BB69" s="75">
        <v>17.229299999999999</v>
      </c>
      <c r="BC69" s="5">
        <v>542.58500000000004</v>
      </c>
      <c r="BD69" s="8">
        <f t="shared" si="177"/>
        <v>31491.993290499329</v>
      </c>
      <c r="BE69" s="6">
        <v>0</v>
      </c>
      <c r="BF69" s="5">
        <v>0</v>
      </c>
      <c r="BG69" s="8">
        <f t="shared" si="178"/>
        <v>0</v>
      </c>
      <c r="BH69" s="75">
        <v>2067.8519999999999</v>
      </c>
      <c r="BI69" s="5">
        <v>44261.468999999997</v>
      </c>
      <c r="BJ69" s="8">
        <f t="shared" si="179"/>
        <v>21404.563285960503</v>
      </c>
      <c r="BK69" s="6">
        <v>0</v>
      </c>
      <c r="BL69" s="5">
        <v>0</v>
      </c>
      <c r="BM69" s="8">
        <f t="shared" si="180"/>
        <v>0</v>
      </c>
      <c r="BN69" s="6">
        <v>0</v>
      </c>
      <c r="BO69" s="5">
        <v>0</v>
      </c>
      <c r="BP69" s="8">
        <f t="shared" si="181"/>
        <v>0</v>
      </c>
      <c r="BQ69" s="6">
        <v>0</v>
      </c>
      <c r="BR69" s="5">
        <v>0</v>
      </c>
      <c r="BS69" s="8">
        <f t="shared" si="182"/>
        <v>0</v>
      </c>
      <c r="BT69" s="75">
        <v>0.5</v>
      </c>
      <c r="BU69" s="5">
        <v>43.895000000000003</v>
      </c>
      <c r="BV69" s="8">
        <f t="shared" si="183"/>
        <v>87790</v>
      </c>
      <c r="BW69" s="75">
        <v>16.28</v>
      </c>
      <c r="BX69" s="5">
        <v>48.095999999999997</v>
      </c>
      <c r="BY69" s="8">
        <f t="shared" si="184"/>
        <v>2954.2997542997541</v>
      </c>
      <c r="BZ69" s="6">
        <v>0</v>
      </c>
      <c r="CA69" s="5">
        <v>0</v>
      </c>
      <c r="CB69" s="8">
        <f t="shared" si="185"/>
        <v>0</v>
      </c>
      <c r="CC69" s="6">
        <v>0</v>
      </c>
      <c r="CD69" s="5">
        <v>0</v>
      </c>
      <c r="CE69" s="8">
        <f t="shared" si="186"/>
        <v>0</v>
      </c>
      <c r="CF69" s="6">
        <v>0</v>
      </c>
      <c r="CG69" s="5">
        <v>0</v>
      </c>
      <c r="CH69" s="8">
        <f t="shared" si="187"/>
        <v>0</v>
      </c>
      <c r="CI69" s="6">
        <v>0</v>
      </c>
      <c r="CJ69" s="5">
        <v>0</v>
      </c>
      <c r="CK69" s="8">
        <f t="shared" si="188"/>
        <v>0</v>
      </c>
      <c r="CL69" s="6">
        <v>0</v>
      </c>
      <c r="CM69" s="5">
        <v>0</v>
      </c>
      <c r="CN69" s="8">
        <f t="shared" si="189"/>
        <v>0</v>
      </c>
      <c r="CO69" s="6">
        <v>0</v>
      </c>
      <c r="CP69" s="5">
        <v>0</v>
      </c>
      <c r="CQ69" s="8">
        <f t="shared" si="190"/>
        <v>0</v>
      </c>
      <c r="CR69" s="6">
        <v>0</v>
      </c>
      <c r="CS69" s="5">
        <v>0</v>
      </c>
      <c r="CT69" s="8">
        <f t="shared" si="191"/>
        <v>0</v>
      </c>
      <c r="CU69" s="6">
        <v>0</v>
      </c>
      <c r="CV69" s="5">
        <v>0</v>
      </c>
      <c r="CW69" s="8">
        <f t="shared" si="192"/>
        <v>0</v>
      </c>
      <c r="CX69" s="6">
        <v>0</v>
      </c>
      <c r="CY69" s="5">
        <v>0</v>
      </c>
      <c r="CZ69" s="8">
        <f t="shared" si="193"/>
        <v>0</v>
      </c>
      <c r="DA69" s="6">
        <v>0</v>
      </c>
      <c r="DB69" s="5">
        <v>0</v>
      </c>
      <c r="DC69" s="8">
        <f t="shared" si="194"/>
        <v>0</v>
      </c>
      <c r="DD69" s="6">
        <f t="shared" si="199"/>
        <v>30526.216299999996</v>
      </c>
      <c r="DE69" s="8">
        <f t="shared" si="200"/>
        <v>647736.4850000001</v>
      </c>
    </row>
    <row r="70" spans="1:109" ht="15" thickBot="1" x14ac:dyDescent="0.35">
      <c r="A70" s="48"/>
      <c r="B70" s="59" t="s">
        <v>14</v>
      </c>
      <c r="C70" s="17">
        <f t="shared" ref="C70:D70" si="201">SUM(C58:C69)</f>
        <v>0</v>
      </c>
      <c r="D70" s="16">
        <f t="shared" si="201"/>
        <v>0</v>
      </c>
      <c r="E70" s="18"/>
      <c r="F70" s="17">
        <f t="shared" ref="F70:G70" si="202">SUM(F58:F69)</f>
        <v>0</v>
      </c>
      <c r="G70" s="16">
        <f t="shared" si="202"/>
        <v>0</v>
      </c>
      <c r="H70" s="18"/>
      <c r="I70" s="17">
        <f t="shared" ref="I70:J70" si="203">SUM(I58:I69)</f>
        <v>0</v>
      </c>
      <c r="J70" s="16">
        <f t="shared" si="203"/>
        <v>0</v>
      </c>
      <c r="K70" s="18"/>
      <c r="L70" s="17">
        <f t="shared" ref="L70:M70" si="204">SUM(L58:L69)</f>
        <v>0</v>
      </c>
      <c r="M70" s="16">
        <f t="shared" si="204"/>
        <v>0</v>
      </c>
      <c r="N70" s="18"/>
      <c r="O70" s="17">
        <f t="shared" ref="O70:P70" si="205">SUM(O58:O69)</f>
        <v>0</v>
      </c>
      <c r="P70" s="16">
        <f t="shared" si="205"/>
        <v>0</v>
      </c>
      <c r="Q70" s="18"/>
      <c r="R70" s="17">
        <f t="shared" ref="R70:S70" si="206">SUM(R58:R69)</f>
        <v>0</v>
      </c>
      <c r="S70" s="16">
        <f t="shared" si="206"/>
        <v>0</v>
      </c>
      <c r="T70" s="18"/>
      <c r="U70" s="17">
        <f t="shared" ref="U70:V70" si="207">SUM(U58:U69)</f>
        <v>3.4899999999999998</v>
      </c>
      <c r="V70" s="16">
        <f t="shared" si="207"/>
        <v>6.3250000000000011</v>
      </c>
      <c r="W70" s="18"/>
      <c r="X70" s="17">
        <f t="shared" ref="X70:Y70" si="208">SUM(X58:X69)</f>
        <v>0</v>
      </c>
      <c r="Y70" s="16">
        <f t="shared" si="208"/>
        <v>0</v>
      </c>
      <c r="Z70" s="18"/>
      <c r="AA70" s="17">
        <f t="shared" ref="AA70:AB70" si="209">SUM(AA58:AA69)</f>
        <v>0</v>
      </c>
      <c r="AB70" s="16">
        <f t="shared" si="209"/>
        <v>0</v>
      </c>
      <c r="AC70" s="18"/>
      <c r="AD70" s="17">
        <f t="shared" ref="AD70:AE70" si="210">SUM(AD58:AD69)</f>
        <v>80</v>
      </c>
      <c r="AE70" s="16">
        <f t="shared" si="210"/>
        <v>903.18100000000004</v>
      </c>
      <c r="AF70" s="18"/>
      <c r="AG70" s="17">
        <f t="shared" ref="AG70:AH70" si="211">SUM(AG58:AG69)</f>
        <v>0</v>
      </c>
      <c r="AH70" s="16">
        <f t="shared" si="211"/>
        <v>0</v>
      </c>
      <c r="AI70" s="18"/>
      <c r="AJ70" s="17">
        <f t="shared" ref="AJ70:AK70" si="212">SUM(AJ58:AJ69)</f>
        <v>0</v>
      </c>
      <c r="AK70" s="16">
        <f t="shared" si="212"/>
        <v>0</v>
      </c>
      <c r="AL70" s="18"/>
      <c r="AM70" s="17">
        <f t="shared" ref="AM70:AN70" si="213">SUM(AM58:AM69)</f>
        <v>0</v>
      </c>
      <c r="AN70" s="16">
        <f t="shared" si="213"/>
        <v>0</v>
      </c>
      <c r="AO70" s="18"/>
      <c r="AP70" s="17">
        <f t="shared" ref="AP70:AQ70" si="214">SUM(AP58:AP69)</f>
        <v>106.28299999999999</v>
      </c>
      <c r="AQ70" s="16">
        <f t="shared" si="214"/>
        <v>239.20100000000002</v>
      </c>
      <c r="AR70" s="18"/>
      <c r="AS70" s="17">
        <f t="shared" ref="AS70:AT70" si="215">SUM(AS58:AS69)</f>
        <v>0</v>
      </c>
      <c r="AT70" s="16">
        <f t="shared" si="215"/>
        <v>0</v>
      </c>
      <c r="AU70" s="18"/>
      <c r="AV70" s="17">
        <f t="shared" ref="AV70:AW70" si="216">SUM(AV58:AV69)</f>
        <v>0</v>
      </c>
      <c r="AW70" s="16">
        <f t="shared" si="216"/>
        <v>0</v>
      </c>
      <c r="AX70" s="18"/>
      <c r="AY70" s="17">
        <f t="shared" ref="AY70:AZ70" si="217">SUM(AY58:AY69)</f>
        <v>373069.90816000005</v>
      </c>
      <c r="AZ70" s="16">
        <f t="shared" si="217"/>
        <v>5768940.3109999998</v>
      </c>
      <c r="BA70" s="18"/>
      <c r="BB70" s="17">
        <f t="shared" ref="BB70:BC70" si="218">SUM(BB58:BB69)</f>
        <v>108.86651999999998</v>
      </c>
      <c r="BC70" s="16">
        <f t="shared" si="218"/>
        <v>3658.415</v>
      </c>
      <c r="BD70" s="18"/>
      <c r="BE70" s="17">
        <f t="shared" ref="BE70:BF70" si="219">SUM(BE58:BE69)</f>
        <v>0</v>
      </c>
      <c r="BF70" s="16">
        <f t="shared" si="219"/>
        <v>0</v>
      </c>
      <c r="BG70" s="18"/>
      <c r="BH70" s="17">
        <f t="shared" ref="BH70:BI70" si="220">SUM(BH58:BH69)</f>
        <v>99229.616600000008</v>
      </c>
      <c r="BI70" s="16">
        <f t="shared" si="220"/>
        <v>1667587.2930000001</v>
      </c>
      <c r="BJ70" s="18"/>
      <c r="BK70" s="17">
        <f t="shared" ref="BK70:BL70" si="221">SUM(BK58:BK69)</f>
        <v>0</v>
      </c>
      <c r="BL70" s="16">
        <f t="shared" si="221"/>
        <v>0</v>
      </c>
      <c r="BM70" s="18"/>
      <c r="BN70" s="17">
        <f t="shared" ref="BN70:BO70" si="222">SUM(BN58:BN69)</f>
        <v>0</v>
      </c>
      <c r="BO70" s="16">
        <f t="shared" si="222"/>
        <v>0</v>
      </c>
      <c r="BP70" s="18"/>
      <c r="BQ70" s="17">
        <f t="shared" ref="BQ70:BR70" si="223">SUM(BQ58:BQ69)</f>
        <v>0</v>
      </c>
      <c r="BR70" s="16">
        <f t="shared" si="223"/>
        <v>0</v>
      </c>
      <c r="BS70" s="18"/>
      <c r="BT70" s="17">
        <f t="shared" ref="BT70:BU70" si="224">SUM(BT58:BT69)</f>
        <v>36.333070000000006</v>
      </c>
      <c r="BU70" s="16">
        <f t="shared" si="224"/>
        <v>1216.511</v>
      </c>
      <c r="BV70" s="18"/>
      <c r="BW70" s="17">
        <f t="shared" ref="BW70:BX70" si="225">SUM(BW58:BW69)</f>
        <v>250.77987999999999</v>
      </c>
      <c r="BX70" s="16">
        <f t="shared" si="225"/>
        <v>579.77400000000011</v>
      </c>
      <c r="BY70" s="18"/>
      <c r="BZ70" s="17">
        <f t="shared" ref="BZ70:CA70" si="226">SUM(BZ58:BZ69)</f>
        <v>22.252289999999999</v>
      </c>
      <c r="CA70" s="16">
        <f t="shared" si="226"/>
        <v>471.12700000000001</v>
      </c>
      <c r="CB70" s="18"/>
      <c r="CC70" s="17">
        <f t="shared" ref="CC70:CD70" si="227">SUM(CC58:CC69)</f>
        <v>349.47</v>
      </c>
      <c r="CD70" s="16">
        <f t="shared" si="227"/>
        <v>4882.2619999999997</v>
      </c>
      <c r="CE70" s="18"/>
      <c r="CF70" s="17">
        <f t="shared" ref="CF70:CG70" si="228">SUM(CF58:CF69)</f>
        <v>0.182</v>
      </c>
      <c r="CG70" s="16">
        <f t="shared" si="228"/>
        <v>4.82</v>
      </c>
      <c r="CH70" s="18"/>
      <c r="CI70" s="17">
        <f t="shared" ref="CI70:CJ70" si="229">SUM(CI58:CI69)</f>
        <v>46.597000000000001</v>
      </c>
      <c r="CJ70" s="16">
        <f t="shared" si="229"/>
        <v>1231.4969999999998</v>
      </c>
      <c r="CK70" s="18"/>
      <c r="CL70" s="17">
        <f t="shared" ref="CL70:CM70" si="230">SUM(CL58:CL69)</f>
        <v>0</v>
      </c>
      <c r="CM70" s="16">
        <f t="shared" si="230"/>
        <v>0</v>
      </c>
      <c r="CN70" s="18"/>
      <c r="CO70" s="17">
        <f t="shared" ref="CO70:CP70" si="231">SUM(CO58:CO69)</f>
        <v>0</v>
      </c>
      <c r="CP70" s="16">
        <f t="shared" si="231"/>
        <v>0</v>
      </c>
      <c r="CQ70" s="18"/>
      <c r="CR70" s="17">
        <f t="shared" ref="CR70:CS70" si="232">SUM(CR58:CR69)</f>
        <v>0</v>
      </c>
      <c r="CS70" s="16">
        <f t="shared" si="232"/>
        <v>0</v>
      </c>
      <c r="CT70" s="18"/>
      <c r="CU70" s="17">
        <f t="shared" ref="CU70:CV70" si="233">SUM(CU58:CU69)</f>
        <v>0.28444000000000003</v>
      </c>
      <c r="CV70" s="16">
        <f t="shared" si="233"/>
        <v>18.199000000000002</v>
      </c>
      <c r="CW70" s="18"/>
      <c r="CX70" s="17">
        <f t="shared" ref="CX70:CY70" si="234">SUM(CX58:CX69)</f>
        <v>4.4999999999999998E-2</v>
      </c>
      <c r="CY70" s="16">
        <f t="shared" si="234"/>
        <v>0.6</v>
      </c>
      <c r="CZ70" s="18"/>
      <c r="DA70" s="17">
        <f t="shared" ref="DA70:DB70" si="235">SUM(DA58:DA69)</f>
        <v>0</v>
      </c>
      <c r="DB70" s="16">
        <f t="shared" si="235"/>
        <v>0</v>
      </c>
      <c r="DC70" s="18"/>
      <c r="DD70" s="17">
        <f t="shared" si="199"/>
        <v>473304.06295999995</v>
      </c>
      <c r="DE70" s="18">
        <f t="shared" si="200"/>
        <v>7449738.9160000002</v>
      </c>
    </row>
    <row r="71" spans="1:109" x14ac:dyDescent="0.3">
      <c r="A71" s="57">
        <v>2022</v>
      </c>
      <c r="B71" s="58" t="s">
        <v>2</v>
      </c>
      <c r="C71" s="6">
        <v>0</v>
      </c>
      <c r="D71" s="5">
        <v>0</v>
      </c>
      <c r="E71" s="8">
        <f>IF(C71=0,0,D71/C71*1000)</f>
        <v>0</v>
      </c>
      <c r="F71" s="6">
        <v>0</v>
      </c>
      <c r="G71" s="5">
        <v>0</v>
      </c>
      <c r="H71" s="8">
        <f t="shared" ref="H71:H82" si="236">IF(F71=0,0,G71/F71*1000)</f>
        <v>0</v>
      </c>
      <c r="I71" s="6">
        <v>0</v>
      </c>
      <c r="J71" s="5">
        <v>0</v>
      </c>
      <c r="K71" s="8">
        <f t="shared" ref="K71:K82" si="237">IF(I71=0,0,J71/I71*1000)</f>
        <v>0</v>
      </c>
      <c r="L71" s="6">
        <v>0</v>
      </c>
      <c r="M71" s="5">
        <v>0</v>
      </c>
      <c r="N71" s="8">
        <f t="shared" ref="N71:N82" si="238">IF(L71=0,0,M71/L71*1000)</f>
        <v>0</v>
      </c>
      <c r="O71" s="6">
        <v>0</v>
      </c>
      <c r="P71" s="5">
        <v>0</v>
      </c>
      <c r="Q71" s="8">
        <f t="shared" ref="Q71:Q82" si="239">IF(O71=0,0,P71/O71*1000)</f>
        <v>0</v>
      </c>
      <c r="R71" s="6">
        <v>0</v>
      </c>
      <c r="S71" s="5">
        <v>0</v>
      </c>
      <c r="T71" s="8">
        <f t="shared" ref="T71:T82" si="240">IF(R71=0,0,S71/R71*1000)</f>
        <v>0</v>
      </c>
      <c r="U71" s="75">
        <v>0.02</v>
      </c>
      <c r="V71" s="5">
        <v>0.15</v>
      </c>
      <c r="W71" s="8">
        <f t="shared" ref="W71:W82" si="241">IF(U71=0,0,V71/U71*1000)</f>
        <v>7500</v>
      </c>
      <c r="X71" s="6">
        <v>0</v>
      </c>
      <c r="Y71" s="5">
        <v>0</v>
      </c>
      <c r="Z71" s="8">
        <f t="shared" ref="Z71:Z82" si="242">IF(X71=0,0,Y71/X71*1000)</f>
        <v>0</v>
      </c>
      <c r="AA71" s="6">
        <v>0</v>
      </c>
      <c r="AB71" s="5">
        <v>0</v>
      </c>
      <c r="AC71" s="8">
        <f t="shared" ref="AC71:AC82" si="243">IF(AA71=0,0,AB71/AA71*1000)</f>
        <v>0</v>
      </c>
      <c r="AD71" s="6">
        <v>0</v>
      </c>
      <c r="AE71" s="5">
        <v>0</v>
      </c>
      <c r="AF71" s="8">
        <f t="shared" ref="AF71:AF82" si="244">IF(AD71=0,0,AE71/AD71*1000)</f>
        <v>0</v>
      </c>
      <c r="AG71" s="6">
        <v>0</v>
      </c>
      <c r="AH71" s="5">
        <v>0</v>
      </c>
      <c r="AI71" s="8">
        <f t="shared" ref="AI71:AI82" si="245">IF(AG71=0,0,AH71/AG71*1000)</f>
        <v>0</v>
      </c>
      <c r="AJ71" s="6">
        <v>0</v>
      </c>
      <c r="AK71" s="5">
        <v>0</v>
      </c>
      <c r="AL71" s="8">
        <f t="shared" ref="AL71:AL82" si="246">IF(AJ71=0,0,AK71/AJ71*1000)</f>
        <v>0</v>
      </c>
      <c r="AM71" s="6">
        <v>0</v>
      </c>
      <c r="AN71" s="5">
        <v>0</v>
      </c>
      <c r="AO71" s="8">
        <f t="shared" ref="AO71:AO82" si="247">IF(AM71=0,0,AN71/AM71*1000)</f>
        <v>0</v>
      </c>
      <c r="AP71" s="75">
        <v>1.73</v>
      </c>
      <c r="AQ71" s="5">
        <v>3.8149999999999999</v>
      </c>
      <c r="AR71" s="8">
        <f t="shared" ref="AR71:AR82" si="248">IF(AP71=0,0,AQ71/AP71*1000)</f>
        <v>2205.2023121387283</v>
      </c>
      <c r="AS71" s="6">
        <v>0</v>
      </c>
      <c r="AT71" s="5">
        <v>0</v>
      </c>
      <c r="AU71" s="8">
        <f t="shared" ref="AU71:AU82" si="249">IF(AS71=0,0,AT71/AS71*1000)</f>
        <v>0</v>
      </c>
      <c r="AV71" s="75">
        <v>0.6</v>
      </c>
      <c r="AW71" s="5">
        <v>6.66</v>
      </c>
      <c r="AX71" s="8">
        <f t="shared" ref="AX71:AX82" si="250">IF(AV71=0,0,AW71/AV71*1000)</f>
        <v>11100.000000000002</v>
      </c>
      <c r="AY71" s="75">
        <v>65914.394</v>
      </c>
      <c r="AZ71" s="5">
        <v>1355605.375</v>
      </c>
      <c r="BA71" s="8">
        <f t="shared" ref="BA71:BA82" si="251">IF(AY71=0,0,AZ71/AY71*1000)</f>
        <v>20566.150922968358</v>
      </c>
      <c r="BB71" s="75">
        <v>17.229299999999999</v>
      </c>
      <c r="BC71" s="5">
        <v>542.58500000000004</v>
      </c>
      <c r="BD71" s="8">
        <f t="shared" ref="BD71:BD82" si="252">IF(BB71=0,0,BC71/BB71*1000)</f>
        <v>31491.993290499329</v>
      </c>
      <c r="BE71" s="6">
        <v>0</v>
      </c>
      <c r="BF71" s="5">
        <v>0</v>
      </c>
      <c r="BG71" s="8">
        <f t="shared" ref="BG71:BG82" si="253">IF(BE71=0,0,BF71/BE71*1000)</f>
        <v>0</v>
      </c>
      <c r="BH71" s="75">
        <v>2258.4557999999997</v>
      </c>
      <c r="BI71" s="5">
        <v>48362.896999999997</v>
      </c>
      <c r="BJ71" s="8">
        <f t="shared" ref="BJ71:BJ82" si="254">IF(BH71=0,0,BI71/BH71*1000)</f>
        <v>21414.143681713853</v>
      </c>
      <c r="BK71" s="6">
        <v>0</v>
      </c>
      <c r="BL71" s="5">
        <v>0</v>
      </c>
      <c r="BM71" s="8">
        <f t="shared" ref="BM71:BM82" si="255">IF(BK71=0,0,BL71/BK71*1000)</f>
        <v>0</v>
      </c>
      <c r="BN71" s="6">
        <v>0</v>
      </c>
      <c r="BO71" s="5">
        <v>0</v>
      </c>
      <c r="BP71" s="8">
        <f t="shared" ref="BP71:BP82" si="256">IF(BN71=0,0,BO71/BN71*1000)</f>
        <v>0</v>
      </c>
      <c r="BQ71" s="6">
        <v>0</v>
      </c>
      <c r="BR71" s="5">
        <v>0</v>
      </c>
      <c r="BS71" s="8">
        <f t="shared" ref="BS71:BS82" si="257">IF(BQ71=0,0,BR71/BQ71*1000)</f>
        <v>0</v>
      </c>
      <c r="BT71" s="6">
        <v>0</v>
      </c>
      <c r="BU71" s="5">
        <v>0</v>
      </c>
      <c r="BV71" s="8">
        <f t="shared" ref="BV71:BV82" si="258">IF(BT71=0,0,BU71/BT71*1000)</f>
        <v>0</v>
      </c>
      <c r="BW71" s="75">
        <v>9.3010000000000002</v>
      </c>
      <c r="BX71" s="5">
        <v>25.847000000000001</v>
      </c>
      <c r="BY71" s="8">
        <f t="shared" ref="BY71:BY82" si="259">IF(BW71=0,0,BX71/BW71*1000)</f>
        <v>2778.9485001612729</v>
      </c>
      <c r="BZ71" s="6">
        <v>0</v>
      </c>
      <c r="CA71" s="5">
        <v>0</v>
      </c>
      <c r="CB71" s="8">
        <f t="shared" ref="CB71:CB82" si="260">IF(BZ71=0,0,CA71/BZ71*1000)</f>
        <v>0</v>
      </c>
      <c r="CC71" s="6">
        <v>0</v>
      </c>
      <c r="CD71" s="5">
        <v>0</v>
      </c>
      <c r="CE71" s="8">
        <f t="shared" ref="CE71:CE82" si="261">IF(CC71=0,0,CD71/CC71*1000)</f>
        <v>0</v>
      </c>
      <c r="CF71" s="6">
        <v>0</v>
      </c>
      <c r="CG71" s="5">
        <v>0</v>
      </c>
      <c r="CH71" s="8">
        <f t="shared" ref="CH71:CH82" si="262">IF(CF71=0,0,CG71/CF71*1000)</f>
        <v>0</v>
      </c>
      <c r="CI71" s="6">
        <v>0</v>
      </c>
      <c r="CJ71" s="5">
        <v>0</v>
      </c>
      <c r="CK71" s="8">
        <f t="shared" ref="CK71:CK82" si="263">IF(CI71=0,0,CJ71/CI71*1000)</f>
        <v>0</v>
      </c>
      <c r="CL71" s="6">
        <v>0</v>
      </c>
      <c r="CM71" s="5">
        <v>0</v>
      </c>
      <c r="CN71" s="8">
        <f t="shared" ref="CN71:CN82" si="264">IF(CL71=0,0,CM71/CL71*1000)</f>
        <v>0</v>
      </c>
      <c r="CO71" s="6">
        <v>0</v>
      </c>
      <c r="CP71" s="5">
        <v>0</v>
      </c>
      <c r="CQ71" s="8">
        <f t="shared" ref="CQ71:CQ82" si="265">IF(CO71=0,0,CP71/CO71*1000)</f>
        <v>0</v>
      </c>
      <c r="CR71" s="6">
        <v>0</v>
      </c>
      <c r="CS71" s="5">
        <v>0</v>
      </c>
      <c r="CT71" s="8">
        <f t="shared" ref="CT71:CT82" si="266">IF(CR71=0,0,CS71/CR71*1000)</f>
        <v>0</v>
      </c>
      <c r="CU71" s="75">
        <v>1E-3</v>
      </c>
      <c r="CV71" s="5">
        <v>0.56499999999999995</v>
      </c>
      <c r="CW71" s="8">
        <f t="shared" ref="CW71:CW82" si="267">IF(CU71=0,0,CV71/CU71*1000)</f>
        <v>564999.99999999988</v>
      </c>
      <c r="CX71" s="6">
        <v>0</v>
      </c>
      <c r="CY71" s="5">
        <v>0</v>
      </c>
      <c r="CZ71" s="8">
        <f t="shared" ref="CZ71:CZ82" si="268">IF(CX71=0,0,CY71/CX71*1000)</f>
        <v>0</v>
      </c>
      <c r="DA71" s="6">
        <v>0</v>
      </c>
      <c r="DB71" s="5">
        <v>0</v>
      </c>
      <c r="DC71" s="8">
        <f t="shared" ref="DC71:DC82" si="269">IF(DA71=0,0,DB71/DA71*1000)</f>
        <v>0</v>
      </c>
      <c r="DD71" s="60">
        <f>SUMIF($C$5:$DC$5,"Ton",C71:DC71)</f>
        <v>68201.731100000019</v>
      </c>
      <c r="DE71" s="61">
        <f>SUMIF($C$5:$DC$5,"F*",C71:DC71)</f>
        <v>1404547.8939999999</v>
      </c>
    </row>
    <row r="72" spans="1:109" x14ac:dyDescent="0.3">
      <c r="A72" s="57">
        <v>2022</v>
      </c>
      <c r="B72" s="58" t="s">
        <v>3</v>
      </c>
      <c r="C72" s="6">
        <v>0</v>
      </c>
      <c r="D72" s="5">
        <v>0</v>
      </c>
      <c r="E72" s="8">
        <f t="shared" ref="E72:E73" si="270">IF(C72=0,0,D72/C72*1000)</f>
        <v>0</v>
      </c>
      <c r="F72" s="6">
        <v>0</v>
      </c>
      <c r="G72" s="5">
        <v>0</v>
      </c>
      <c r="H72" s="8">
        <f t="shared" si="236"/>
        <v>0</v>
      </c>
      <c r="I72" s="6">
        <v>0</v>
      </c>
      <c r="J72" s="5">
        <v>0</v>
      </c>
      <c r="K72" s="8">
        <f t="shared" si="237"/>
        <v>0</v>
      </c>
      <c r="L72" s="6">
        <v>0</v>
      </c>
      <c r="M72" s="5">
        <v>0</v>
      </c>
      <c r="N72" s="8">
        <f t="shared" si="238"/>
        <v>0</v>
      </c>
      <c r="O72" s="6">
        <v>0</v>
      </c>
      <c r="P72" s="5">
        <v>0</v>
      </c>
      <c r="Q72" s="8">
        <f t="shared" si="239"/>
        <v>0</v>
      </c>
      <c r="R72" s="6">
        <v>0</v>
      </c>
      <c r="S72" s="5">
        <v>0</v>
      </c>
      <c r="T72" s="8">
        <f t="shared" si="240"/>
        <v>0</v>
      </c>
      <c r="U72" s="6">
        <v>0</v>
      </c>
      <c r="V72" s="5">
        <v>0</v>
      </c>
      <c r="W72" s="8">
        <f t="shared" si="241"/>
        <v>0</v>
      </c>
      <c r="X72" s="6">
        <v>0</v>
      </c>
      <c r="Y72" s="5">
        <v>0</v>
      </c>
      <c r="Z72" s="8">
        <f t="shared" si="242"/>
        <v>0</v>
      </c>
      <c r="AA72" s="6">
        <v>0</v>
      </c>
      <c r="AB72" s="5">
        <v>0</v>
      </c>
      <c r="AC72" s="8">
        <f t="shared" si="243"/>
        <v>0</v>
      </c>
      <c r="AD72" s="6">
        <v>0</v>
      </c>
      <c r="AE72" s="5">
        <v>0</v>
      </c>
      <c r="AF72" s="8">
        <f t="shared" si="244"/>
        <v>0</v>
      </c>
      <c r="AG72" s="6">
        <v>0</v>
      </c>
      <c r="AH72" s="5">
        <v>0</v>
      </c>
      <c r="AI72" s="8">
        <f t="shared" si="245"/>
        <v>0</v>
      </c>
      <c r="AJ72" s="6">
        <v>0</v>
      </c>
      <c r="AK72" s="5">
        <v>0</v>
      </c>
      <c r="AL72" s="8">
        <f t="shared" si="246"/>
        <v>0</v>
      </c>
      <c r="AM72" s="6">
        <v>0</v>
      </c>
      <c r="AN72" s="5">
        <v>0</v>
      </c>
      <c r="AO72" s="8">
        <f t="shared" si="247"/>
        <v>0</v>
      </c>
      <c r="AP72" s="75">
        <v>13.523999999999999</v>
      </c>
      <c r="AQ72" s="5">
        <v>21.96</v>
      </c>
      <c r="AR72" s="8">
        <f t="shared" si="248"/>
        <v>1623.7799467613133</v>
      </c>
      <c r="AS72" s="6">
        <v>0</v>
      </c>
      <c r="AT72" s="5">
        <v>0</v>
      </c>
      <c r="AU72" s="8">
        <f t="shared" si="249"/>
        <v>0</v>
      </c>
      <c r="AV72" s="6">
        <v>0</v>
      </c>
      <c r="AW72" s="5">
        <v>0</v>
      </c>
      <c r="AX72" s="8">
        <f t="shared" si="250"/>
        <v>0</v>
      </c>
      <c r="AY72" s="75">
        <v>37739.911</v>
      </c>
      <c r="AZ72" s="5">
        <v>724302.94099999999</v>
      </c>
      <c r="BA72" s="8">
        <f t="shared" si="251"/>
        <v>19191.962084913237</v>
      </c>
      <c r="BB72" s="75">
        <v>19.944599999999998</v>
      </c>
      <c r="BC72" s="5">
        <v>628.09500000000003</v>
      </c>
      <c r="BD72" s="8">
        <f t="shared" si="252"/>
        <v>31491.982792334773</v>
      </c>
      <c r="BE72" s="6">
        <v>0</v>
      </c>
      <c r="BF72" s="5">
        <v>0</v>
      </c>
      <c r="BG72" s="8">
        <f t="shared" si="253"/>
        <v>0</v>
      </c>
      <c r="BH72" s="75">
        <v>8720.4022699999987</v>
      </c>
      <c r="BI72" s="5">
        <v>181997.573</v>
      </c>
      <c r="BJ72" s="8">
        <f t="shared" si="254"/>
        <v>20870.318520294597</v>
      </c>
      <c r="BK72" s="6">
        <v>0</v>
      </c>
      <c r="BL72" s="5">
        <v>0</v>
      </c>
      <c r="BM72" s="8">
        <f t="shared" si="255"/>
        <v>0</v>
      </c>
      <c r="BN72" s="6">
        <v>0</v>
      </c>
      <c r="BO72" s="5">
        <v>0</v>
      </c>
      <c r="BP72" s="8">
        <f t="shared" si="256"/>
        <v>0</v>
      </c>
      <c r="BQ72" s="6">
        <v>0</v>
      </c>
      <c r="BR72" s="5">
        <v>0</v>
      </c>
      <c r="BS72" s="8">
        <f t="shared" si="257"/>
        <v>0</v>
      </c>
      <c r="BT72" s="75">
        <v>8</v>
      </c>
      <c r="BU72" s="5">
        <v>338.44400000000002</v>
      </c>
      <c r="BV72" s="8">
        <f t="shared" si="258"/>
        <v>42305.5</v>
      </c>
      <c r="BW72" s="75">
        <v>35.46</v>
      </c>
      <c r="BX72" s="5">
        <v>87.016000000000005</v>
      </c>
      <c r="BY72" s="8">
        <f t="shared" si="259"/>
        <v>2453.9199097574733</v>
      </c>
      <c r="BZ72" s="6">
        <v>0</v>
      </c>
      <c r="CA72" s="5">
        <v>0</v>
      </c>
      <c r="CB72" s="8">
        <f t="shared" si="260"/>
        <v>0</v>
      </c>
      <c r="CC72" s="6">
        <v>0</v>
      </c>
      <c r="CD72" s="5">
        <v>0</v>
      </c>
      <c r="CE72" s="8">
        <f t="shared" si="261"/>
        <v>0</v>
      </c>
      <c r="CF72" s="6">
        <v>0</v>
      </c>
      <c r="CG72" s="5">
        <v>0</v>
      </c>
      <c r="CH72" s="8">
        <f t="shared" si="262"/>
        <v>0</v>
      </c>
      <c r="CI72" s="6">
        <v>0</v>
      </c>
      <c r="CJ72" s="5">
        <v>0</v>
      </c>
      <c r="CK72" s="8">
        <f t="shared" si="263"/>
        <v>0</v>
      </c>
      <c r="CL72" s="6">
        <v>0</v>
      </c>
      <c r="CM72" s="5">
        <v>0</v>
      </c>
      <c r="CN72" s="8">
        <f t="shared" si="264"/>
        <v>0</v>
      </c>
      <c r="CO72" s="6">
        <v>0</v>
      </c>
      <c r="CP72" s="5">
        <v>0</v>
      </c>
      <c r="CQ72" s="8">
        <f t="shared" si="265"/>
        <v>0</v>
      </c>
      <c r="CR72" s="6">
        <v>0</v>
      </c>
      <c r="CS72" s="5">
        <v>0</v>
      </c>
      <c r="CT72" s="8">
        <f t="shared" si="266"/>
        <v>0</v>
      </c>
      <c r="CU72" s="6">
        <v>0</v>
      </c>
      <c r="CV72" s="5">
        <v>0</v>
      </c>
      <c r="CW72" s="8">
        <f t="shared" si="267"/>
        <v>0</v>
      </c>
      <c r="CX72" s="6">
        <v>0</v>
      </c>
      <c r="CY72" s="5">
        <v>0</v>
      </c>
      <c r="CZ72" s="8">
        <f t="shared" si="268"/>
        <v>0</v>
      </c>
      <c r="DA72" s="6">
        <v>0</v>
      </c>
      <c r="DB72" s="5">
        <v>0</v>
      </c>
      <c r="DC72" s="8">
        <f t="shared" si="269"/>
        <v>0</v>
      </c>
      <c r="DD72" s="6">
        <f t="shared" ref="DD72:DD83" si="271">SUMIF($C$5:$DC$5,"Ton",C72:DC72)</f>
        <v>46537.241869999998</v>
      </c>
      <c r="DE72" s="8">
        <f t="shared" ref="DE72:DE83" si="272">SUMIF($C$5:$DC$5,"F*",C72:DC72)</f>
        <v>907376.02899999986</v>
      </c>
    </row>
    <row r="73" spans="1:109" x14ac:dyDescent="0.3">
      <c r="A73" s="57">
        <v>2022</v>
      </c>
      <c r="B73" s="58" t="s">
        <v>4</v>
      </c>
      <c r="C73" s="6">
        <v>0</v>
      </c>
      <c r="D73" s="5">
        <v>0</v>
      </c>
      <c r="E73" s="8">
        <f t="shared" si="270"/>
        <v>0</v>
      </c>
      <c r="F73" s="6">
        <v>0</v>
      </c>
      <c r="G73" s="5">
        <v>0</v>
      </c>
      <c r="H73" s="8">
        <f t="shared" si="236"/>
        <v>0</v>
      </c>
      <c r="I73" s="6">
        <v>0</v>
      </c>
      <c r="J73" s="5">
        <v>0</v>
      </c>
      <c r="K73" s="8">
        <f t="shared" si="237"/>
        <v>0</v>
      </c>
      <c r="L73" s="75">
        <v>1</v>
      </c>
      <c r="M73" s="5">
        <v>2.2149999999999999</v>
      </c>
      <c r="N73" s="8">
        <f t="shared" si="238"/>
        <v>2215</v>
      </c>
      <c r="O73" s="6">
        <v>0</v>
      </c>
      <c r="P73" s="5">
        <v>0</v>
      </c>
      <c r="Q73" s="8">
        <f t="shared" si="239"/>
        <v>0</v>
      </c>
      <c r="R73" s="6">
        <v>0</v>
      </c>
      <c r="S73" s="5">
        <v>0</v>
      </c>
      <c r="T73" s="8">
        <f t="shared" si="240"/>
        <v>0</v>
      </c>
      <c r="U73" s="6">
        <v>0</v>
      </c>
      <c r="V73" s="5">
        <v>0</v>
      </c>
      <c r="W73" s="8">
        <f t="shared" si="241"/>
        <v>0</v>
      </c>
      <c r="X73" s="6">
        <v>0</v>
      </c>
      <c r="Y73" s="5">
        <v>0</v>
      </c>
      <c r="Z73" s="8">
        <f t="shared" si="242"/>
        <v>0</v>
      </c>
      <c r="AA73" s="6">
        <v>0</v>
      </c>
      <c r="AB73" s="5">
        <v>0</v>
      </c>
      <c r="AC73" s="8">
        <f t="shared" si="243"/>
        <v>0</v>
      </c>
      <c r="AD73" s="6">
        <v>0</v>
      </c>
      <c r="AE73" s="5">
        <v>0</v>
      </c>
      <c r="AF73" s="8">
        <f t="shared" si="244"/>
        <v>0</v>
      </c>
      <c r="AG73" s="75">
        <v>0.54</v>
      </c>
      <c r="AH73" s="5">
        <v>62.968000000000004</v>
      </c>
      <c r="AI73" s="8">
        <f t="shared" si="245"/>
        <v>116607.4074074074</v>
      </c>
      <c r="AJ73" s="6">
        <v>0</v>
      </c>
      <c r="AK73" s="5">
        <v>0</v>
      </c>
      <c r="AL73" s="8">
        <f t="shared" si="246"/>
        <v>0</v>
      </c>
      <c r="AM73" s="6">
        <v>0</v>
      </c>
      <c r="AN73" s="5">
        <v>0</v>
      </c>
      <c r="AO73" s="8">
        <f t="shared" si="247"/>
        <v>0</v>
      </c>
      <c r="AP73" s="75">
        <v>16.309999999999999</v>
      </c>
      <c r="AQ73" s="5">
        <v>31.463999999999999</v>
      </c>
      <c r="AR73" s="8">
        <f t="shared" si="248"/>
        <v>1929.1232372777438</v>
      </c>
      <c r="AS73" s="6">
        <v>0</v>
      </c>
      <c r="AT73" s="5">
        <v>0</v>
      </c>
      <c r="AU73" s="8">
        <f t="shared" si="249"/>
        <v>0</v>
      </c>
      <c r="AV73" s="6">
        <v>0</v>
      </c>
      <c r="AW73" s="5">
        <v>0</v>
      </c>
      <c r="AX73" s="8">
        <f t="shared" si="250"/>
        <v>0</v>
      </c>
      <c r="AY73" s="75">
        <v>25998.558000000001</v>
      </c>
      <c r="AZ73" s="5">
        <v>543528.16200000001</v>
      </c>
      <c r="BA73" s="8">
        <f t="shared" si="251"/>
        <v>20906.0887915399</v>
      </c>
      <c r="BB73" s="75">
        <v>19.3065</v>
      </c>
      <c r="BC73" s="5">
        <v>608</v>
      </c>
      <c r="BD73" s="8">
        <f t="shared" si="252"/>
        <v>31491.984564783881</v>
      </c>
      <c r="BE73" s="6">
        <v>0</v>
      </c>
      <c r="BF73" s="5">
        <v>0</v>
      </c>
      <c r="BG73" s="8">
        <f t="shared" si="253"/>
        <v>0</v>
      </c>
      <c r="BH73" s="75">
        <v>8403.4060000000009</v>
      </c>
      <c r="BI73" s="5">
        <v>186511.802</v>
      </c>
      <c r="BJ73" s="8">
        <f t="shared" si="254"/>
        <v>22194.786494904562</v>
      </c>
      <c r="BK73" s="6">
        <v>0</v>
      </c>
      <c r="BL73" s="5">
        <v>0</v>
      </c>
      <c r="BM73" s="8">
        <f t="shared" si="255"/>
        <v>0</v>
      </c>
      <c r="BN73" s="6">
        <v>0</v>
      </c>
      <c r="BO73" s="5">
        <v>0</v>
      </c>
      <c r="BP73" s="8">
        <f t="shared" si="256"/>
        <v>0</v>
      </c>
      <c r="BQ73" s="6">
        <v>0</v>
      </c>
      <c r="BR73" s="5">
        <v>0</v>
      </c>
      <c r="BS73" s="8">
        <f t="shared" si="257"/>
        <v>0</v>
      </c>
      <c r="BT73" s="6">
        <v>0</v>
      </c>
      <c r="BU73" s="5">
        <v>0</v>
      </c>
      <c r="BV73" s="8">
        <f t="shared" si="258"/>
        <v>0</v>
      </c>
      <c r="BW73" s="75">
        <v>12.583</v>
      </c>
      <c r="BX73" s="5">
        <v>22.396000000000001</v>
      </c>
      <c r="BY73" s="8">
        <f t="shared" si="259"/>
        <v>1779.8617181912105</v>
      </c>
      <c r="BZ73" s="6">
        <v>0</v>
      </c>
      <c r="CA73" s="5">
        <v>0</v>
      </c>
      <c r="CB73" s="8">
        <f t="shared" si="260"/>
        <v>0</v>
      </c>
      <c r="CC73" s="6">
        <v>0</v>
      </c>
      <c r="CD73" s="5">
        <v>0</v>
      </c>
      <c r="CE73" s="8">
        <f t="shared" si="261"/>
        <v>0</v>
      </c>
      <c r="CF73" s="6">
        <v>0</v>
      </c>
      <c r="CG73" s="5">
        <v>0</v>
      </c>
      <c r="CH73" s="8">
        <f t="shared" si="262"/>
        <v>0</v>
      </c>
      <c r="CI73" s="75">
        <v>21.95</v>
      </c>
      <c r="CJ73" s="5">
        <v>651.23199999999997</v>
      </c>
      <c r="CK73" s="8">
        <f t="shared" si="263"/>
        <v>29668.883826879272</v>
      </c>
      <c r="CL73" s="6">
        <v>0</v>
      </c>
      <c r="CM73" s="5">
        <v>0</v>
      </c>
      <c r="CN73" s="8">
        <f t="shared" si="264"/>
        <v>0</v>
      </c>
      <c r="CO73" s="6">
        <v>0</v>
      </c>
      <c r="CP73" s="5">
        <v>0</v>
      </c>
      <c r="CQ73" s="8">
        <f t="shared" si="265"/>
        <v>0</v>
      </c>
      <c r="CR73" s="6">
        <v>0</v>
      </c>
      <c r="CS73" s="5">
        <v>0</v>
      </c>
      <c r="CT73" s="8">
        <f t="shared" si="266"/>
        <v>0</v>
      </c>
      <c r="CU73" s="6">
        <v>0</v>
      </c>
      <c r="CV73" s="5">
        <v>0</v>
      </c>
      <c r="CW73" s="8">
        <f t="shared" si="267"/>
        <v>0</v>
      </c>
      <c r="CX73" s="6">
        <v>0</v>
      </c>
      <c r="CY73" s="5">
        <v>0</v>
      </c>
      <c r="CZ73" s="8">
        <f t="shared" si="268"/>
        <v>0</v>
      </c>
      <c r="DA73" s="6">
        <v>0</v>
      </c>
      <c r="DB73" s="5">
        <v>0</v>
      </c>
      <c r="DC73" s="8">
        <f t="shared" si="269"/>
        <v>0</v>
      </c>
      <c r="DD73" s="6">
        <f t="shared" si="271"/>
        <v>34473.653499999993</v>
      </c>
      <c r="DE73" s="8">
        <f t="shared" si="272"/>
        <v>731418.23899999994</v>
      </c>
    </row>
    <row r="74" spans="1:109" x14ac:dyDescent="0.3">
      <c r="A74" s="57">
        <v>2022</v>
      </c>
      <c r="B74" s="58" t="s">
        <v>5</v>
      </c>
      <c r="C74" s="6">
        <v>0</v>
      </c>
      <c r="D74" s="5">
        <v>0</v>
      </c>
      <c r="E74" s="8">
        <f>IF(C74=0,0,D74/C74*1000)</f>
        <v>0</v>
      </c>
      <c r="F74" s="6">
        <v>0</v>
      </c>
      <c r="G74" s="5">
        <v>0</v>
      </c>
      <c r="H74" s="8">
        <f t="shared" si="236"/>
        <v>0</v>
      </c>
      <c r="I74" s="6">
        <v>0</v>
      </c>
      <c r="J74" s="5">
        <v>0</v>
      </c>
      <c r="K74" s="8">
        <f t="shared" si="237"/>
        <v>0</v>
      </c>
      <c r="L74" s="6">
        <v>0</v>
      </c>
      <c r="M74" s="5">
        <v>0</v>
      </c>
      <c r="N74" s="8">
        <f t="shared" si="238"/>
        <v>0</v>
      </c>
      <c r="O74" s="6">
        <v>0</v>
      </c>
      <c r="P74" s="5">
        <v>0</v>
      </c>
      <c r="Q74" s="8">
        <f t="shared" si="239"/>
        <v>0</v>
      </c>
      <c r="R74" s="6">
        <v>0</v>
      </c>
      <c r="S74" s="5">
        <v>0</v>
      </c>
      <c r="T74" s="8">
        <f t="shared" si="240"/>
        <v>0</v>
      </c>
      <c r="U74" s="6">
        <v>0</v>
      </c>
      <c r="V74" s="5">
        <v>0</v>
      </c>
      <c r="W74" s="8">
        <f t="shared" si="241"/>
        <v>0</v>
      </c>
      <c r="X74" s="6">
        <v>0</v>
      </c>
      <c r="Y74" s="5">
        <v>0</v>
      </c>
      <c r="Z74" s="8">
        <f t="shared" si="242"/>
        <v>0</v>
      </c>
      <c r="AA74" s="6">
        <v>0</v>
      </c>
      <c r="AB74" s="5">
        <v>0</v>
      </c>
      <c r="AC74" s="8">
        <f t="shared" si="243"/>
        <v>0</v>
      </c>
      <c r="AD74" s="6">
        <v>0</v>
      </c>
      <c r="AE74" s="5">
        <v>0</v>
      </c>
      <c r="AF74" s="8">
        <f t="shared" si="244"/>
        <v>0</v>
      </c>
      <c r="AG74" s="75">
        <v>0.9</v>
      </c>
      <c r="AH74" s="5">
        <v>103.349</v>
      </c>
      <c r="AI74" s="8">
        <f t="shared" si="245"/>
        <v>114832.22222222223</v>
      </c>
      <c r="AJ74" s="6">
        <v>0</v>
      </c>
      <c r="AK74" s="5">
        <v>0</v>
      </c>
      <c r="AL74" s="8">
        <f t="shared" si="246"/>
        <v>0</v>
      </c>
      <c r="AM74" s="6">
        <v>0</v>
      </c>
      <c r="AN74" s="5">
        <v>0</v>
      </c>
      <c r="AO74" s="8">
        <f t="shared" si="247"/>
        <v>0</v>
      </c>
      <c r="AP74" s="75">
        <v>11.379</v>
      </c>
      <c r="AQ74" s="5">
        <v>14.298</v>
      </c>
      <c r="AR74" s="8">
        <f t="shared" si="248"/>
        <v>1256.5251779593989</v>
      </c>
      <c r="AS74" s="6">
        <v>0</v>
      </c>
      <c r="AT74" s="5">
        <v>0</v>
      </c>
      <c r="AU74" s="8">
        <f t="shared" si="249"/>
        <v>0</v>
      </c>
      <c r="AV74" s="6">
        <v>0</v>
      </c>
      <c r="AW74" s="5">
        <v>0</v>
      </c>
      <c r="AX74" s="8">
        <f t="shared" si="250"/>
        <v>0</v>
      </c>
      <c r="AY74" s="75">
        <v>19696.915000000001</v>
      </c>
      <c r="AZ74" s="5">
        <v>478865.098</v>
      </c>
      <c r="BA74" s="8">
        <f t="shared" si="251"/>
        <v>24311.680179358034</v>
      </c>
      <c r="BB74" s="6">
        <v>0</v>
      </c>
      <c r="BC74" s="5">
        <v>0</v>
      </c>
      <c r="BD74" s="8">
        <f t="shared" si="252"/>
        <v>0</v>
      </c>
      <c r="BE74" s="6">
        <v>0</v>
      </c>
      <c r="BF74" s="5">
        <v>0</v>
      </c>
      <c r="BG74" s="8">
        <f t="shared" si="253"/>
        <v>0</v>
      </c>
      <c r="BH74" s="75">
        <v>8582.7009999999991</v>
      </c>
      <c r="BI74" s="5">
        <v>213395.50899999999</v>
      </c>
      <c r="BJ74" s="8">
        <f t="shared" si="254"/>
        <v>24863.444386563158</v>
      </c>
      <c r="BK74" s="6">
        <v>0</v>
      </c>
      <c r="BL74" s="5">
        <v>0</v>
      </c>
      <c r="BM74" s="8">
        <f t="shared" si="255"/>
        <v>0</v>
      </c>
      <c r="BN74" s="6">
        <v>0</v>
      </c>
      <c r="BO74" s="5">
        <v>0</v>
      </c>
      <c r="BP74" s="8">
        <f t="shared" si="256"/>
        <v>0</v>
      </c>
      <c r="BQ74" s="6">
        <v>0</v>
      </c>
      <c r="BR74" s="5">
        <v>0</v>
      </c>
      <c r="BS74" s="8">
        <f t="shared" si="257"/>
        <v>0</v>
      </c>
      <c r="BT74" s="6">
        <v>0</v>
      </c>
      <c r="BU74" s="5">
        <v>0</v>
      </c>
      <c r="BV74" s="8">
        <f t="shared" si="258"/>
        <v>0</v>
      </c>
      <c r="BW74" s="75">
        <v>9</v>
      </c>
      <c r="BX74" s="5">
        <v>23.452999999999999</v>
      </c>
      <c r="BY74" s="8">
        <f t="shared" si="259"/>
        <v>2605.8888888888891</v>
      </c>
      <c r="BZ74" s="6">
        <v>0</v>
      </c>
      <c r="CA74" s="5">
        <v>0</v>
      </c>
      <c r="CB74" s="8">
        <f t="shared" si="260"/>
        <v>0</v>
      </c>
      <c r="CC74" s="6">
        <v>0</v>
      </c>
      <c r="CD74" s="5">
        <v>0</v>
      </c>
      <c r="CE74" s="8">
        <f t="shared" si="261"/>
        <v>0</v>
      </c>
      <c r="CF74" s="6">
        <v>0</v>
      </c>
      <c r="CG74" s="5">
        <v>0</v>
      </c>
      <c r="CH74" s="8">
        <f t="shared" si="262"/>
        <v>0</v>
      </c>
      <c r="CI74" s="6">
        <v>0</v>
      </c>
      <c r="CJ74" s="5">
        <v>0</v>
      </c>
      <c r="CK74" s="8">
        <f t="shared" si="263"/>
        <v>0</v>
      </c>
      <c r="CL74" s="6">
        <v>0</v>
      </c>
      <c r="CM74" s="5">
        <v>0</v>
      </c>
      <c r="CN74" s="8">
        <f t="shared" si="264"/>
        <v>0</v>
      </c>
      <c r="CO74" s="6">
        <v>0</v>
      </c>
      <c r="CP74" s="5">
        <v>0</v>
      </c>
      <c r="CQ74" s="8">
        <f t="shared" si="265"/>
        <v>0</v>
      </c>
      <c r="CR74" s="6">
        <v>0</v>
      </c>
      <c r="CS74" s="5">
        <v>0</v>
      </c>
      <c r="CT74" s="8">
        <f t="shared" si="266"/>
        <v>0</v>
      </c>
      <c r="CU74" s="6">
        <v>0</v>
      </c>
      <c r="CV74" s="5">
        <v>0</v>
      </c>
      <c r="CW74" s="8">
        <f t="shared" si="267"/>
        <v>0</v>
      </c>
      <c r="CX74" s="6">
        <v>0</v>
      </c>
      <c r="CY74" s="5">
        <v>0</v>
      </c>
      <c r="CZ74" s="8">
        <f t="shared" si="268"/>
        <v>0</v>
      </c>
      <c r="DA74" s="6">
        <v>0</v>
      </c>
      <c r="DB74" s="5">
        <v>0</v>
      </c>
      <c r="DC74" s="8">
        <f t="shared" si="269"/>
        <v>0</v>
      </c>
      <c r="DD74" s="6">
        <f t="shared" si="271"/>
        <v>28300.894999999997</v>
      </c>
      <c r="DE74" s="69">
        <f t="shared" si="272"/>
        <v>692401.70699999994</v>
      </c>
    </row>
    <row r="75" spans="1:109" x14ac:dyDescent="0.3">
      <c r="A75" s="57">
        <v>2022</v>
      </c>
      <c r="B75" s="8" t="s">
        <v>6</v>
      </c>
      <c r="C75" s="6">
        <v>0</v>
      </c>
      <c r="D75" s="5">
        <v>0</v>
      </c>
      <c r="E75" s="8">
        <f t="shared" ref="E75:E82" si="273">IF(C75=0,0,D75/C75*1000)</f>
        <v>0</v>
      </c>
      <c r="F75" s="6">
        <v>0</v>
      </c>
      <c r="G75" s="5">
        <v>0</v>
      </c>
      <c r="H75" s="8">
        <f t="shared" si="236"/>
        <v>0</v>
      </c>
      <c r="I75" s="6">
        <v>0</v>
      </c>
      <c r="J75" s="5">
        <v>0</v>
      </c>
      <c r="K75" s="8">
        <f t="shared" si="237"/>
        <v>0</v>
      </c>
      <c r="L75" s="6">
        <v>0</v>
      </c>
      <c r="M75" s="5">
        <v>0</v>
      </c>
      <c r="N75" s="8">
        <f t="shared" si="238"/>
        <v>0</v>
      </c>
      <c r="O75" s="75">
        <v>67.34</v>
      </c>
      <c r="P75" s="5">
        <v>3302.011</v>
      </c>
      <c r="Q75" s="8">
        <f t="shared" si="239"/>
        <v>49034.912384912379</v>
      </c>
      <c r="R75" s="6">
        <v>0</v>
      </c>
      <c r="S75" s="5">
        <v>0</v>
      </c>
      <c r="T75" s="8">
        <f t="shared" si="240"/>
        <v>0</v>
      </c>
      <c r="U75" s="6">
        <v>0</v>
      </c>
      <c r="V75" s="5">
        <v>0</v>
      </c>
      <c r="W75" s="8">
        <f t="shared" si="241"/>
        <v>0</v>
      </c>
      <c r="X75" s="6">
        <v>0</v>
      </c>
      <c r="Y75" s="5">
        <v>0</v>
      </c>
      <c r="Z75" s="8">
        <f t="shared" si="242"/>
        <v>0</v>
      </c>
      <c r="AA75" s="6">
        <v>0</v>
      </c>
      <c r="AB75" s="5">
        <v>0</v>
      </c>
      <c r="AC75" s="8">
        <f t="shared" si="243"/>
        <v>0</v>
      </c>
      <c r="AD75" s="6">
        <v>0</v>
      </c>
      <c r="AE75" s="5">
        <v>0</v>
      </c>
      <c r="AF75" s="8">
        <f t="shared" si="244"/>
        <v>0</v>
      </c>
      <c r="AG75" s="6">
        <v>0</v>
      </c>
      <c r="AH75" s="5">
        <v>0</v>
      </c>
      <c r="AI75" s="8">
        <f t="shared" si="245"/>
        <v>0</v>
      </c>
      <c r="AJ75" s="6">
        <v>0</v>
      </c>
      <c r="AK75" s="5">
        <v>0</v>
      </c>
      <c r="AL75" s="8">
        <f t="shared" si="246"/>
        <v>0</v>
      </c>
      <c r="AM75" s="6">
        <v>0</v>
      </c>
      <c r="AN75" s="5">
        <v>0</v>
      </c>
      <c r="AO75" s="8">
        <f t="shared" si="247"/>
        <v>0</v>
      </c>
      <c r="AP75" s="75">
        <v>10.65593</v>
      </c>
      <c r="AQ75" s="5">
        <v>35.972000000000001</v>
      </c>
      <c r="AR75" s="8">
        <f t="shared" si="248"/>
        <v>3375.7729264362665</v>
      </c>
      <c r="AS75" s="6">
        <v>0</v>
      </c>
      <c r="AT75" s="5">
        <v>0</v>
      </c>
      <c r="AU75" s="8">
        <f t="shared" si="249"/>
        <v>0</v>
      </c>
      <c r="AV75" s="6">
        <v>0</v>
      </c>
      <c r="AW75" s="5">
        <v>0</v>
      </c>
      <c r="AX75" s="8">
        <f t="shared" si="250"/>
        <v>0</v>
      </c>
      <c r="AY75" s="75">
        <v>27264.851999999999</v>
      </c>
      <c r="AZ75" s="5">
        <v>618874.22600000002</v>
      </c>
      <c r="BA75" s="8">
        <f t="shared" si="251"/>
        <v>22698.609403784772</v>
      </c>
      <c r="BB75" s="75">
        <v>20.148299999999999</v>
      </c>
      <c r="BC75" s="5">
        <v>634.51</v>
      </c>
      <c r="BD75" s="8">
        <f t="shared" si="252"/>
        <v>31491.98691701037</v>
      </c>
      <c r="BE75" s="6">
        <v>0</v>
      </c>
      <c r="BF75" s="5">
        <v>0</v>
      </c>
      <c r="BG75" s="8">
        <f t="shared" si="253"/>
        <v>0</v>
      </c>
      <c r="BH75" s="75">
        <v>11350.161</v>
      </c>
      <c r="BI75" s="5">
        <v>290005.50300000003</v>
      </c>
      <c r="BJ75" s="8">
        <f t="shared" si="254"/>
        <v>25550.783200344031</v>
      </c>
      <c r="BK75" s="6">
        <v>0</v>
      </c>
      <c r="BL75" s="5">
        <v>0</v>
      </c>
      <c r="BM75" s="8">
        <f t="shared" si="255"/>
        <v>0</v>
      </c>
      <c r="BN75" s="6">
        <v>0</v>
      </c>
      <c r="BO75" s="5">
        <v>0</v>
      </c>
      <c r="BP75" s="8">
        <f t="shared" si="256"/>
        <v>0</v>
      </c>
      <c r="BQ75" s="6">
        <v>0</v>
      </c>
      <c r="BR75" s="5">
        <v>0</v>
      </c>
      <c r="BS75" s="8">
        <f t="shared" si="257"/>
        <v>0</v>
      </c>
      <c r="BT75" s="75">
        <v>8</v>
      </c>
      <c r="BU75" s="5">
        <v>338.44400000000002</v>
      </c>
      <c r="BV75" s="8">
        <f t="shared" si="258"/>
        <v>42305.5</v>
      </c>
      <c r="BW75" s="75">
        <v>41.57</v>
      </c>
      <c r="BX75" s="5">
        <v>51.917999999999999</v>
      </c>
      <c r="BY75" s="8">
        <f t="shared" si="259"/>
        <v>1248.9295164782295</v>
      </c>
      <c r="BZ75" s="6">
        <v>0</v>
      </c>
      <c r="CA75" s="5">
        <v>0</v>
      </c>
      <c r="CB75" s="8">
        <f t="shared" si="260"/>
        <v>0</v>
      </c>
      <c r="CC75" s="6">
        <v>0</v>
      </c>
      <c r="CD75" s="5">
        <v>0</v>
      </c>
      <c r="CE75" s="8">
        <f t="shared" si="261"/>
        <v>0</v>
      </c>
      <c r="CF75" s="6">
        <v>0</v>
      </c>
      <c r="CG75" s="5">
        <v>0</v>
      </c>
      <c r="CH75" s="8">
        <f t="shared" si="262"/>
        <v>0</v>
      </c>
      <c r="CI75" s="6">
        <v>0</v>
      </c>
      <c r="CJ75" s="5">
        <v>0</v>
      </c>
      <c r="CK75" s="8">
        <f t="shared" si="263"/>
        <v>0</v>
      </c>
      <c r="CL75" s="6">
        <v>0</v>
      </c>
      <c r="CM75" s="5">
        <v>0</v>
      </c>
      <c r="CN75" s="8">
        <f t="shared" si="264"/>
        <v>0</v>
      </c>
      <c r="CO75" s="6">
        <v>0</v>
      </c>
      <c r="CP75" s="5">
        <v>0</v>
      </c>
      <c r="CQ75" s="8">
        <f t="shared" si="265"/>
        <v>0</v>
      </c>
      <c r="CR75" s="6">
        <v>0</v>
      </c>
      <c r="CS75" s="5">
        <v>0</v>
      </c>
      <c r="CT75" s="8">
        <f t="shared" si="266"/>
        <v>0</v>
      </c>
      <c r="CU75" s="6">
        <v>0</v>
      </c>
      <c r="CV75" s="5">
        <v>0</v>
      </c>
      <c r="CW75" s="8">
        <f t="shared" si="267"/>
        <v>0</v>
      </c>
      <c r="CX75" s="6">
        <v>0</v>
      </c>
      <c r="CY75" s="5">
        <v>0</v>
      </c>
      <c r="CZ75" s="8">
        <f t="shared" si="268"/>
        <v>0</v>
      </c>
      <c r="DA75" s="6">
        <v>0</v>
      </c>
      <c r="DB75" s="5">
        <v>0</v>
      </c>
      <c r="DC75" s="8">
        <f t="shared" si="269"/>
        <v>0</v>
      </c>
      <c r="DD75" s="6">
        <f t="shared" si="271"/>
        <v>38762.727229999997</v>
      </c>
      <c r="DE75" s="8">
        <f t="shared" si="272"/>
        <v>913242.58400000003</v>
      </c>
    </row>
    <row r="76" spans="1:109" x14ac:dyDescent="0.3">
      <c r="A76" s="57">
        <v>2022</v>
      </c>
      <c r="B76" s="58" t="s">
        <v>7</v>
      </c>
      <c r="C76" s="6">
        <v>0</v>
      </c>
      <c r="D76" s="5">
        <v>0</v>
      </c>
      <c r="E76" s="8">
        <f t="shared" si="273"/>
        <v>0</v>
      </c>
      <c r="F76" s="6">
        <v>0</v>
      </c>
      <c r="G76" s="5">
        <v>0</v>
      </c>
      <c r="H76" s="8">
        <f t="shared" si="236"/>
        <v>0</v>
      </c>
      <c r="I76" s="75">
        <v>6.1995100000000001</v>
      </c>
      <c r="J76" s="5">
        <v>9.9589999999999996</v>
      </c>
      <c r="K76" s="8">
        <f t="shared" si="237"/>
        <v>1606.4172813657854</v>
      </c>
      <c r="L76" s="6">
        <v>0</v>
      </c>
      <c r="M76" s="5">
        <v>0</v>
      </c>
      <c r="N76" s="8">
        <f t="shared" si="238"/>
        <v>0</v>
      </c>
      <c r="O76" s="6">
        <v>0</v>
      </c>
      <c r="P76" s="5">
        <v>0</v>
      </c>
      <c r="Q76" s="8">
        <f t="shared" si="239"/>
        <v>0</v>
      </c>
      <c r="R76" s="6">
        <v>0</v>
      </c>
      <c r="S76" s="5">
        <v>0</v>
      </c>
      <c r="T76" s="8">
        <f t="shared" si="240"/>
        <v>0</v>
      </c>
      <c r="U76" s="6">
        <v>0</v>
      </c>
      <c r="V76" s="5">
        <v>0</v>
      </c>
      <c r="W76" s="8">
        <f t="shared" si="241"/>
        <v>0</v>
      </c>
      <c r="X76" s="6">
        <v>0</v>
      </c>
      <c r="Y76" s="5">
        <v>0</v>
      </c>
      <c r="Z76" s="8">
        <f t="shared" si="242"/>
        <v>0</v>
      </c>
      <c r="AA76" s="6">
        <v>0</v>
      </c>
      <c r="AB76" s="5">
        <v>0</v>
      </c>
      <c r="AC76" s="8">
        <f t="shared" si="243"/>
        <v>0</v>
      </c>
      <c r="AD76" s="6">
        <v>0</v>
      </c>
      <c r="AE76" s="5">
        <v>0</v>
      </c>
      <c r="AF76" s="8">
        <f t="shared" si="244"/>
        <v>0</v>
      </c>
      <c r="AG76" s="75">
        <v>1.62</v>
      </c>
      <c r="AH76" s="5">
        <v>171.565</v>
      </c>
      <c r="AI76" s="8">
        <f t="shared" si="245"/>
        <v>105904.32098765431</v>
      </c>
      <c r="AJ76" s="6">
        <v>0</v>
      </c>
      <c r="AK76" s="5">
        <v>0</v>
      </c>
      <c r="AL76" s="8">
        <f t="shared" si="246"/>
        <v>0</v>
      </c>
      <c r="AM76" s="6">
        <v>0</v>
      </c>
      <c r="AN76" s="5">
        <v>0</v>
      </c>
      <c r="AO76" s="8">
        <f t="shared" si="247"/>
        <v>0</v>
      </c>
      <c r="AP76" s="75">
        <v>13.407</v>
      </c>
      <c r="AQ76" s="5">
        <v>32.581000000000003</v>
      </c>
      <c r="AR76" s="8">
        <f t="shared" si="248"/>
        <v>2430.1484299246663</v>
      </c>
      <c r="AS76" s="6">
        <v>0</v>
      </c>
      <c r="AT76" s="5">
        <v>0</v>
      </c>
      <c r="AU76" s="8">
        <f t="shared" si="249"/>
        <v>0</v>
      </c>
      <c r="AV76" s="6">
        <v>0</v>
      </c>
      <c r="AW76" s="5">
        <v>0</v>
      </c>
      <c r="AX76" s="8">
        <f t="shared" si="250"/>
        <v>0</v>
      </c>
      <c r="AY76" s="75">
        <v>2898.6280000000002</v>
      </c>
      <c r="AZ76" s="5">
        <v>76852.088000000003</v>
      </c>
      <c r="BA76" s="8">
        <f t="shared" si="251"/>
        <v>26513.263516394651</v>
      </c>
      <c r="BB76" s="75">
        <v>20.203200000000002</v>
      </c>
      <c r="BC76" s="5">
        <v>636.23900000000003</v>
      </c>
      <c r="BD76" s="8">
        <f t="shared" si="252"/>
        <v>31491.991367704122</v>
      </c>
      <c r="BE76" s="6">
        <v>0</v>
      </c>
      <c r="BF76" s="5">
        <v>0</v>
      </c>
      <c r="BG76" s="8">
        <f t="shared" si="253"/>
        <v>0</v>
      </c>
      <c r="BH76" s="75">
        <v>23612.024000000001</v>
      </c>
      <c r="BI76" s="5">
        <v>625586.61499999999</v>
      </c>
      <c r="BJ76" s="8">
        <f t="shared" si="254"/>
        <v>26494.408738530841</v>
      </c>
      <c r="BK76" s="6">
        <v>0</v>
      </c>
      <c r="BL76" s="5">
        <v>0</v>
      </c>
      <c r="BM76" s="8">
        <f t="shared" si="255"/>
        <v>0</v>
      </c>
      <c r="BN76" s="6">
        <v>0</v>
      </c>
      <c r="BO76" s="5">
        <v>0</v>
      </c>
      <c r="BP76" s="8">
        <f t="shared" si="256"/>
        <v>0</v>
      </c>
      <c r="BQ76" s="6">
        <v>0</v>
      </c>
      <c r="BR76" s="5">
        <v>0</v>
      </c>
      <c r="BS76" s="8">
        <f t="shared" si="257"/>
        <v>0</v>
      </c>
      <c r="BT76" s="6">
        <v>0</v>
      </c>
      <c r="BU76" s="5">
        <v>0</v>
      </c>
      <c r="BV76" s="8">
        <f t="shared" si="258"/>
        <v>0</v>
      </c>
      <c r="BW76" s="75">
        <v>15.555</v>
      </c>
      <c r="BX76" s="5">
        <v>37.103000000000002</v>
      </c>
      <c r="BY76" s="8">
        <f t="shared" si="259"/>
        <v>2385.2780456444875</v>
      </c>
      <c r="BZ76" s="6">
        <v>0</v>
      </c>
      <c r="CA76" s="5">
        <v>0</v>
      </c>
      <c r="CB76" s="8">
        <f t="shared" si="260"/>
        <v>0</v>
      </c>
      <c r="CC76" s="6">
        <v>0</v>
      </c>
      <c r="CD76" s="5">
        <v>0</v>
      </c>
      <c r="CE76" s="8">
        <f t="shared" si="261"/>
        <v>0</v>
      </c>
      <c r="CF76" s="6">
        <v>0</v>
      </c>
      <c r="CG76" s="5">
        <v>0</v>
      </c>
      <c r="CH76" s="8">
        <f t="shared" si="262"/>
        <v>0</v>
      </c>
      <c r="CI76" s="6">
        <v>0</v>
      </c>
      <c r="CJ76" s="5">
        <v>0</v>
      </c>
      <c r="CK76" s="8">
        <f t="shared" si="263"/>
        <v>0</v>
      </c>
      <c r="CL76" s="6">
        <v>0</v>
      </c>
      <c r="CM76" s="5">
        <v>0</v>
      </c>
      <c r="CN76" s="8">
        <f t="shared" si="264"/>
        <v>0</v>
      </c>
      <c r="CO76" s="6">
        <v>0</v>
      </c>
      <c r="CP76" s="5">
        <v>0</v>
      </c>
      <c r="CQ76" s="8">
        <f t="shared" si="265"/>
        <v>0</v>
      </c>
      <c r="CR76" s="6">
        <v>0</v>
      </c>
      <c r="CS76" s="5">
        <v>0</v>
      </c>
      <c r="CT76" s="8">
        <f t="shared" si="266"/>
        <v>0</v>
      </c>
      <c r="CU76" s="6">
        <v>0</v>
      </c>
      <c r="CV76" s="5">
        <v>0</v>
      </c>
      <c r="CW76" s="8">
        <f t="shared" si="267"/>
        <v>0</v>
      </c>
      <c r="CX76" s="6">
        <v>0</v>
      </c>
      <c r="CY76" s="5">
        <v>0</v>
      </c>
      <c r="CZ76" s="8">
        <f t="shared" si="268"/>
        <v>0</v>
      </c>
      <c r="DA76" s="6">
        <v>0</v>
      </c>
      <c r="DB76" s="5">
        <v>0</v>
      </c>
      <c r="DC76" s="8">
        <f t="shared" si="269"/>
        <v>0</v>
      </c>
      <c r="DD76" s="6">
        <f t="shared" si="271"/>
        <v>26567.636710000002</v>
      </c>
      <c r="DE76" s="8">
        <f t="shared" si="272"/>
        <v>703326.15</v>
      </c>
    </row>
    <row r="77" spans="1:109" x14ac:dyDescent="0.3">
      <c r="A77" s="57">
        <v>2022</v>
      </c>
      <c r="B77" s="58" t="s">
        <v>8</v>
      </c>
      <c r="C77" s="6">
        <v>0</v>
      </c>
      <c r="D77" s="5">
        <v>0</v>
      </c>
      <c r="E77" s="8">
        <f t="shared" si="273"/>
        <v>0</v>
      </c>
      <c r="F77" s="6">
        <v>0</v>
      </c>
      <c r="G77" s="5">
        <v>0</v>
      </c>
      <c r="H77" s="8">
        <f t="shared" si="236"/>
        <v>0</v>
      </c>
      <c r="I77" s="6">
        <v>0</v>
      </c>
      <c r="J77" s="5">
        <v>0</v>
      </c>
      <c r="K77" s="8">
        <f t="shared" si="237"/>
        <v>0</v>
      </c>
      <c r="L77" s="6">
        <v>0</v>
      </c>
      <c r="M77" s="5">
        <v>0</v>
      </c>
      <c r="N77" s="8">
        <f t="shared" si="238"/>
        <v>0</v>
      </c>
      <c r="O77" s="75">
        <v>22.2</v>
      </c>
      <c r="P77" s="5">
        <v>945.19600000000003</v>
      </c>
      <c r="Q77" s="8">
        <f t="shared" si="239"/>
        <v>42576.396396396398</v>
      </c>
      <c r="R77" s="6">
        <v>0</v>
      </c>
      <c r="S77" s="5">
        <v>0</v>
      </c>
      <c r="T77" s="8">
        <f t="shared" si="240"/>
        <v>0</v>
      </c>
      <c r="U77" s="6">
        <v>0</v>
      </c>
      <c r="V77" s="5">
        <v>0</v>
      </c>
      <c r="W77" s="8">
        <f t="shared" si="241"/>
        <v>0</v>
      </c>
      <c r="X77" s="6">
        <v>0</v>
      </c>
      <c r="Y77" s="5">
        <v>0</v>
      </c>
      <c r="Z77" s="8">
        <f t="shared" si="242"/>
        <v>0</v>
      </c>
      <c r="AA77" s="6">
        <v>0</v>
      </c>
      <c r="AB77" s="5">
        <v>0</v>
      </c>
      <c r="AC77" s="8">
        <f t="shared" si="243"/>
        <v>0</v>
      </c>
      <c r="AD77" s="6">
        <v>0</v>
      </c>
      <c r="AE77" s="5">
        <v>0</v>
      </c>
      <c r="AF77" s="8">
        <f t="shared" si="244"/>
        <v>0</v>
      </c>
      <c r="AG77" s="6">
        <v>0</v>
      </c>
      <c r="AH77" s="5">
        <v>0</v>
      </c>
      <c r="AI77" s="8">
        <f t="shared" si="245"/>
        <v>0</v>
      </c>
      <c r="AJ77" s="6">
        <v>0</v>
      </c>
      <c r="AK77" s="5">
        <v>0</v>
      </c>
      <c r="AL77" s="8">
        <f t="shared" si="246"/>
        <v>0</v>
      </c>
      <c r="AM77" s="6">
        <v>0</v>
      </c>
      <c r="AN77" s="5">
        <v>0</v>
      </c>
      <c r="AO77" s="8">
        <f t="shared" si="247"/>
        <v>0</v>
      </c>
      <c r="AP77" s="75">
        <v>8.6829999999999998</v>
      </c>
      <c r="AQ77" s="5">
        <v>16.888999999999999</v>
      </c>
      <c r="AR77" s="8">
        <f t="shared" si="248"/>
        <v>1945.0650696763792</v>
      </c>
      <c r="AS77" s="6">
        <v>0</v>
      </c>
      <c r="AT77" s="5">
        <v>0</v>
      </c>
      <c r="AU77" s="8">
        <f t="shared" si="249"/>
        <v>0</v>
      </c>
      <c r="AV77" s="75">
        <v>0.45</v>
      </c>
      <c r="AW77" s="5">
        <v>8.9450000000000003</v>
      </c>
      <c r="AX77" s="8">
        <f t="shared" si="250"/>
        <v>19877.777777777777</v>
      </c>
      <c r="AY77" s="75">
        <v>46767.53</v>
      </c>
      <c r="AZ77" s="5">
        <v>1121813.9569999999</v>
      </c>
      <c r="BA77" s="8">
        <f t="shared" si="251"/>
        <v>23987.025977211109</v>
      </c>
      <c r="BB77" s="6">
        <v>0</v>
      </c>
      <c r="BC77" s="5">
        <v>0</v>
      </c>
      <c r="BD77" s="8">
        <f t="shared" si="252"/>
        <v>0</v>
      </c>
      <c r="BE77" s="6">
        <v>0</v>
      </c>
      <c r="BF77" s="5">
        <v>0</v>
      </c>
      <c r="BG77" s="8">
        <f t="shared" si="253"/>
        <v>0</v>
      </c>
      <c r="BH77" s="75">
        <v>5720.808</v>
      </c>
      <c r="BI77" s="5">
        <v>143399.92300000001</v>
      </c>
      <c r="BJ77" s="8">
        <f t="shared" si="254"/>
        <v>25066.375763703309</v>
      </c>
      <c r="BK77" s="6">
        <v>0</v>
      </c>
      <c r="BL77" s="5">
        <v>0</v>
      </c>
      <c r="BM77" s="8">
        <f t="shared" si="255"/>
        <v>0</v>
      </c>
      <c r="BN77" s="6">
        <v>0</v>
      </c>
      <c r="BO77" s="5">
        <v>0</v>
      </c>
      <c r="BP77" s="8">
        <f t="shared" si="256"/>
        <v>0</v>
      </c>
      <c r="BQ77" s="6">
        <v>0</v>
      </c>
      <c r="BR77" s="5">
        <v>0</v>
      </c>
      <c r="BS77" s="8">
        <f t="shared" si="257"/>
        <v>0</v>
      </c>
      <c r="BT77" s="6">
        <v>0</v>
      </c>
      <c r="BU77" s="5">
        <v>0</v>
      </c>
      <c r="BV77" s="8">
        <f t="shared" si="258"/>
        <v>0</v>
      </c>
      <c r="BW77" s="75">
        <v>28.870999999999999</v>
      </c>
      <c r="BX77" s="5">
        <v>59.945</v>
      </c>
      <c r="BY77" s="8">
        <f t="shared" si="259"/>
        <v>2076.3049426760417</v>
      </c>
      <c r="BZ77" s="6">
        <v>0</v>
      </c>
      <c r="CA77" s="5">
        <v>0</v>
      </c>
      <c r="CB77" s="8">
        <f t="shared" si="260"/>
        <v>0</v>
      </c>
      <c r="CC77" s="6">
        <v>0</v>
      </c>
      <c r="CD77" s="5">
        <v>0</v>
      </c>
      <c r="CE77" s="8">
        <f t="shared" si="261"/>
        <v>0</v>
      </c>
      <c r="CF77" s="75">
        <v>0.12</v>
      </c>
      <c r="CG77" s="5">
        <v>0.45</v>
      </c>
      <c r="CH77" s="8">
        <f t="shared" si="262"/>
        <v>3750.0000000000005</v>
      </c>
      <c r="CI77" s="75">
        <v>21.95</v>
      </c>
      <c r="CJ77" s="5">
        <v>1126.32</v>
      </c>
      <c r="CK77" s="8">
        <f t="shared" si="263"/>
        <v>51312.984054669709</v>
      </c>
      <c r="CL77" s="6">
        <v>0</v>
      </c>
      <c r="CM77" s="5">
        <v>0</v>
      </c>
      <c r="CN77" s="8">
        <f t="shared" si="264"/>
        <v>0</v>
      </c>
      <c r="CO77" s="6">
        <v>0</v>
      </c>
      <c r="CP77" s="5">
        <v>0</v>
      </c>
      <c r="CQ77" s="8">
        <f t="shared" si="265"/>
        <v>0</v>
      </c>
      <c r="CR77" s="6">
        <v>0</v>
      </c>
      <c r="CS77" s="5">
        <v>0</v>
      </c>
      <c r="CT77" s="8">
        <f t="shared" si="266"/>
        <v>0</v>
      </c>
      <c r="CU77" s="75">
        <v>2.1000000000000003E-3</v>
      </c>
      <c r="CV77" s="5">
        <v>0.51800000000000002</v>
      </c>
      <c r="CW77" s="8">
        <f t="shared" si="267"/>
        <v>246666.66666666663</v>
      </c>
      <c r="CX77" s="6">
        <v>0</v>
      </c>
      <c r="CY77" s="5">
        <v>0</v>
      </c>
      <c r="CZ77" s="8">
        <f t="shared" si="268"/>
        <v>0</v>
      </c>
      <c r="DA77" s="6">
        <v>0</v>
      </c>
      <c r="DB77" s="5">
        <v>0</v>
      </c>
      <c r="DC77" s="8">
        <f t="shared" si="269"/>
        <v>0</v>
      </c>
      <c r="DD77" s="6">
        <f t="shared" si="271"/>
        <v>52570.614099999992</v>
      </c>
      <c r="DE77" s="8">
        <f t="shared" si="272"/>
        <v>1267372.1429999999</v>
      </c>
    </row>
    <row r="78" spans="1:109" x14ac:dyDescent="0.3">
      <c r="A78" s="57">
        <v>2022</v>
      </c>
      <c r="B78" s="58" t="s">
        <v>9</v>
      </c>
      <c r="C78" s="6">
        <v>0</v>
      </c>
      <c r="D78" s="5">
        <v>0</v>
      </c>
      <c r="E78" s="8">
        <f t="shared" si="273"/>
        <v>0</v>
      </c>
      <c r="F78" s="6">
        <v>0</v>
      </c>
      <c r="G78" s="5">
        <v>0</v>
      </c>
      <c r="H78" s="8">
        <f t="shared" si="236"/>
        <v>0</v>
      </c>
      <c r="I78" s="6">
        <v>0</v>
      </c>
      <c r="J78" s="5">
        <v>0</v>
      </c>
      <c r="K78" s="8">
        <f t="shared" si="237"/>
        <v>0</v>
      </c>
      <c r="L78" s="6">
        <v>0</v>
      </c>
      <c r="M78" s="5">
        <v>0</v>
      </c>
      <c r="N78" s="8">
        <f t="shared" si="238"/>
        <v>0</v>
      </c>
      <c r="O78" s="6">
        <v>0</v>
      </c>
      <c r="P78" s="5">
        <v>0</v>
      </c>
      <c r="Q78" s="8">
        <f t="shared" si="239"/>
        <v>0</v>
      </c>
      <c r="R78" s="6">
        <v>0</v>
      </c>
      <c r="S78" s="5">
        <v>0</v>
      </c>
      <c r="T78" s="8">
        <f t="shared" si="240"/>
        <v>0</v>
      </c>
      <c r="U78" s="75">
        <v>0.12</v>
      </c>
      <c r="V78" s="5">
        <v>0.3</v>
      </c>
      <c r="W78" s="8">
        <f t="shared" si="241"/>
        <v>2500</v>
      </c>
      <c r="X78" s="6">
        <v>0</v>
      </c>
      <c r="Y78" s="5">
        <v>0</v>
      </c>
      <c r="Z78" s="8">
        <f t="shared" si="242"/>
        <v>0</v>
      </c>
      <c r="AA78" s="6">
        <v>0</v>
      </c>
      <c r="AB78" s="5">
        <v>0</v>
      </c>
      <c r="AC78" s="8">
        <f t="shared" si="243"/>
        <v>0</v>
      </c>
      <c r="AD78" s="6">
        <v>0</v>
      </c>
      <c r="AE78" s="5">
        <v>0</v>
      </c>
      <c r="AF78" s="8">
        <f t="shared" si="244"/>
        <v>0</v>
      </c>
      <c r="AG78" s="6">
        <v>0</v>
      </c>
      <c r="AH78" s="5">
        <v>0</v>
      </c>
      <c r="AI78" s="8">
        <f t="shared" si="245"/>
        <v>0</v>
      </c>
      <c r="AJ78" s="6">
        <v>0</v>
      </c>
      <c r="AK78" s="5">
        <v>0</v>
      </c>
      <c r="AL78" s="8">
        <f t="shared" si="246"/>
        <v>0</v>
      </c>
      <c r="AM78" s="6">
        <v>0</v>
      </c>
      <c r="AN78" s="5">
        <v>0</v>
      </c>
      <c r="AO78" s="8">
        <f t="shared" si="247"/>
        <v>0</v>
      </c>
      <c r="AP78" s="75">
        <v>9.4604900000000001</v>
      </c>
      <c r="AQ78" s="5">
        <v>17.664999999999999</v>
      </c>
      <c r="AR78" s="8">
        <f t="shared" si="248"/>
        <v>1867.2394347438662</v>
      </c>
      <c r="AS78" s="6">
        <v>0</v>
      </c>
      <c r="AT78" s="5">
        <v>0</v>
      </c>
      <c r="AU78" s="8">
        <f t="shared" si="249"/>
        <v>0</v>
      </c>
      <c r="AV78" s="6">
        <v>0</v>
      </c>
      <c r="AW78" s="5">
        <v>0</v>
      </c>
      <c r="AX78" s="8">
        <f t="shared" si="250"/>
        <v>0</v>
      </c>
      <c r="AY78" s="75">
        <v>51554.540139999997</v>
      </c>
      <c r="AZ78" s="5">
        <v>1038708.548</v>
      </c>
      <c r="BA78" s="8">
        <f t="shared" si="251"/>
        <v>20147.760899026805</v>
      </c>
      <c r="BB78" s="75">
        <v>20.2896</v>
      </c>
      <c r="BC78" s="5">
        <v>677.88900000000001</v>
      </c>
      <c r="BD78" s="8">
        <f t="shared" si="252"/>
        <v>33410.663591199431</v>
      </c>
      <c r="BE78" s="6">
        <v>0</v>
      </c>
      <c r="BF78" s="5">
        <v>0</v>
      </c>
      <c r="BG78" s="8">
        <f t="shared" si="253"/>
        <v>0</v>
      </c>
      <c r="BH78" s="75">
        <v>4630.4170000000004</v>
      </c>
      <c r="BI78" s="5">
        <v>102078.092</v>
      </c>
      <c r="BJ78" s="8">
        <f t="shared" si="254"/>
        <v>22045.11861458698</v>
      </c>
      <c r="BK78" s="6">
        <v>0</v>
      </c>
      <c r="BL78" s="5">
        <v>0</v>
      </c>
      <c r="BM78" s="8">
        <f t="shared" si="255"/>
        <v>0</v>
      </c>
      <c r="BN78" s="6">
        <v>0</v>
      </c>
      <c r="BO78" s="5">
        <v>0</v>
      </c>
      <c r="BP78" s="8">
        <f t="shared" si="256"/>
        <v>0</v>
      </c>
      <c r="BQ78" s="6">
        <v>0</v>
      </c>
      <c r="BR78" s="5">
        <v>0</v>
      </c>
      <c r="BS78" s="8">
        <f t="shared" si="257"/>
        <v>0</v>
      </c>
      <c r="BT78" s="75">
        <v>7.9749999999999996</v>
      </c>
      <c r="BU78" s="5">
        <v>337.38600000000002</v>
      </c>
      <c r="BV78" s="8">
        <f t="shared" si="258"/>
        <v>42305.454545454551</v>
      </c>
      <c r="BW78" s="75">
        <v>27.27</v>
      </c>
      <c r="BX78" s="5">
        <v>68.17</v>
      </c>
      <c r="BY78" s="8">
        <f t="shared" si="259"/>
        <v>2499.8166483314999</v>
      </c>
      <c r="BZ78" s="6">
        <v>0</v>
      </c>
      <c r="CA78" s="5">
        <v>0</v>
      </c>
      <c r="CB78" s="8">
        <f t="shared" si="260"/>
        <v>0</v>
      </c>
      <c r="CC78" s="6">
        <v>0</v>
      </c>
      <c r="CD78" s="5">
        <v>0</v>
      </c>
      <c r="CE78" s="8">
        <f t="shared" si="261"/>
        <v>0</v>
      </c>
      <c r="CF78" s="6">
        <v>0</v>
      </c>
      <c r="CG78" s="5">
        <v>0</v>
      </c>
      <c r="CH78" s="8">
        <f t="shared" si="262"/>
        <v>0</v>
      </c>
      <c r="CI78" s="6">
        <v>0</v>
      </c>
      <c r="CJ78" s="5">
        <v>0</v>
      </c>
      <c r="CK78" s="8">
        <f t="shared" si="263"/>
        <v>0</v>
      </c>
      <c r="CL78" s="75">
        <v>44.685000000000002</v>
      </c>
      <c r="CM78" s="5">
        <v>1760.5740000000001</v>
      </c>
      <c r="CN78" s="8">
        <f t="shared" si="264"/>
        <v>39399.66431688486</v>
      </c>
      <c r="CO78" s="6">
        <v>0</v>
      </c>
      <c r="CP78" s="5">
        <v>0</v>
      </c>
      <c r="CQ78" s="8">
        <f t="shared" si="265"/>
        <v>0</v>
      </c>
      <c r="CR78" s="6">
        <v>0</v>
      </c>
      <c r="CS78" s="5">
        <v>0</v>
      </c>
      <c r="CT78" s="8">
        <f t="shared" si="266"/>
        <v>0</v>
      </c>
      <c r="CU78" s="6">
        <v>0</v>
      </c>
      <c r="CV78" s="5">
        <v>0</v>
      </c>
      <c r="CW78" s="8">
        <f t="shared" si="267"/>
        <v>0</v>
      </c>
      <c r="CX78" s="6">
        <v>0</v>
      </c>
      <c r="CY78" s="5">
        <v>0</v>
      </c>
      <c r="CZ78" s="8">
        <f t="shared" si="268"/>
        <v>0</v>
      </c>
      <c r="DA78" s="6">
        <v>0</v>
      </c>
      <c r="DB78" s="5">
        <v>0</v>
      </c>
      <c r="DC78" s="8">
        <f t="shared" si="269"/>
        <v>0</v>
      </c>
      <c r="DD78" s="6">
        <f t="shared" si="271"/>
        <v>56294.757229999988</v>
      </c>
      <c r="DE78" s="8">
        <f t="shared" si="272"/>
        <v>1143648.6239999998</v>
      </c>
    </row>
    <row r="79" spans="1:109" x14ac:dyDescent="0.3">
      <c r="A79" s="57">
        <v>2022</v>
      </c>
      <c r="B79" s="58" t="s">
        <v>10</v>
      </c>
      <c r="C79" s="6">
        <v>0</v>
      </c>
      <c r="D79" s="5">
        <v>0</v>
      </c>
      <c r="E79" s="8">
        <f t="shared" si="273"/>
        <v>0</v>
      </c>
      <c r="F79" s="6">
        <v>0</v>
      </c>
      <c r="G79" s="5">
        <v>0</v>
      </c>
      <c r="H79" s="8">
        <f t="shared" si="236"/>
        <v>0</v>
      </c>
      <c r="I79" s="6">
        <v>0</v>
      </c>
      <c r="J79" s="5">
        <v>0</v>
      </c>
      <c r="K79" s="8">
        <f t="shared" si="237"/>
        <v>0</v>
      </c>
      <c r="L79" s="6">
        <v>0</v>
      </c>
      <c r="M79" s="5">
        <v>0</v>
      </c>
      <c r="N79" s="8">
        <f t="shared" si="238"/>
        <v>0</v>
      </c>
      <c r="O79" s="6">
        <v>0</v>
      </c>
      <c r="P79" s="5">
        <v>0</v>
      </c>
      <c r="Q79" s="8">
        <f t="shared" si="239"/>
        <v>0</v>
      </c>
      <c r="R79" s="6">
        <v>0</v>
      </c>
      <c r="S79" s="5">
        <v>0</v>
      </c>
      <c r="T79" s="8">
        <f t="shared" si="240"/>
        <v>0</v>
      </c>
      <c r="U79" s="6">
        <v>0</v>
      </c>
      <c r="V79" s="5">
        <v>0</v>
      </c>
      <c r="W79" s="8">
        <f t="shared" si="241"/>
        <v>0</v>
      </c>
      <c r="X79" s="6">
        <v>0</v>
      </c>
      <c r="Y79" s="5">
        <v>0</v>
      </c>
      <c r="Z79" s="8">
        <f t="shared" si="242"/>
        <v>0</v>
      </c>
      <c r="AA79" s="6">
        <v>0</v>
      </c>
      <c r="AB79" s="5">
        <v>0</v>
      </c>
      <c r="AC79" s="8">
        <f t="shared" si="243"/>
        <v>0</v>
      </c>
      <c r="AD79" s="6">
        <v>0</v>
      </c>
      <c r="AE79" s="5">
        <v>0</v>
      </c>
      <c r="AF79" s="8">
        <f t="shared" si="244"/>
        <v>0</v>
      </c>
      <c r="AG79" s="6">
        <v>0</v>
      </c>
      <c r="AH79" s="5">
        <v>0</v>
      </c>
      <c r="AI79" s="8">
        <f t="shared" si="245"/>
        <v>0</v>
      </c>
      <c r="AJ79" s="6">
        <v>0</v>
      </c>
      <c r="AK79" s="5">
        <v>0</v>
      </c>
      <c r="AL79" s="8">
        <f t="shared" si="246"/>
        <v>0</v>
      </c>
      <c r="AM79" s="6">
        <v>0</v>
      </c>
      <c r="AN79" s="5">
        <v>0</v>
      </c>
      <c r="AO79" s="8">
        <f t="shared" si="247"/>
        <v>0</v>
      </c>
      <c r="AP79" s="75">
        <v>8.8919999999999995</v>
      </c>
      <c r="AQ79" s="5">
        <v>18.120999999999999</v>
      </c>
      <c r="AR79" s="8">
        <f t="shared" si="248"/>
        <v>2037.8992352676564</v>
      </c>
      <c r="AS79" s="6">
        <v>0</v>
      </c>
      <c r="AT79" s="5">
        <v>0</v>
      </c>
      <c r="AU79" s="8">
        <f t="shared" si="249"/>
        <v>0</v>
      </c>
      <c r="AV79" s="6">
        <v>0</v>
      </c>
      <c r="AW79" s="5">
        <v>0</v>
      </c>
      <c r="AX79" s="8">
        <f t="shared" si="250"/>
        <v>0</v>
      </c>
      <c r="AY79" s="75">
        <v>41265.908759999998</v>
      </c>
      <c r="AZ79" s="5">
        <v>806635.32499999995</v>
      </c>
      <c r="BA79" s="8">
        <f t="shared" si="251"/>
        <v>19547.257027376803</v>
      </c>
      <c r="BB79" s="6">
        <v>0</v>
      </c>
      <c r="BC79" s="5">
        <v>0</v>
      </c>
      <c r="BD79" s="8">
        <f t="shared" si="252"/>
        <v>0</v>
      </c>
      <c r="BE79" s="6">
        <v>0</v>
      </c>
      <c r="BF79" s="5">
        <v>0</v>
      </c>
      <c r="BG79" s="8">
        <f t="shared" si="253"/>
        <v>0</v>
      </c>
      <c r="BH79" s="75">
        <v>6311.56484</v>
      </c>
      <c r="BI79" s="5">
        <v>113162.764</v>
      </c>
      <c r="BJ79" s="8">
        <f t="shared" si="254"/>
        <v>17929.430635461871</v>
      </c>
      <c r="BK79" s="6">
        <v>0</v>
      </c>
      <c r="BL79" s="5">
        <v>0</v>
      </c>
      <c r="BM79" s="8">
        <f t="shared" si="255"/>
        <v>0</v>
      </c>
      <c r="BN79" s="75">
        <v>1.9600000000000003E-2</v>
      </c>
      <c r="BO79" s="5">
        <v>3.5999999999999997E-2</v>
      </c>
      <c r="BP79" s="8">
        <f t="shared" si="256"/>
        <v>1836.7346938775506</v>
      </c>
      <c r="BQ79" s="6">
        <v>0</v>
      </c>
      <c r="BR79" s="5">
        <v>0</v>
      </c>
      <c r="BS79" s="8">
        <f t="shared" si="257"/>
        <v>0</v>
      </c>
      <c r="BT79" s="6">
        <v>0</v>
      </c>
      <c r="BU79" s="5">
        <v>0</v>
      </c>
      <c r="BV79" s="8">
        <f t="shared" si="258"/>
        <v>0</v>
      </c>
      <c r="BW79" s="75">
        <v>16.888999999999999</v>
      </c>
      <c r="BX79" s="5">
        <v>37.692999999999998</v>
      </c>
      <c r="BY79" s="8">
        <f t="shared" si="259"/>
        <v>2231.8076854757533</v>
      </c>
      <c r="BZ79" s="6">
        <v>0</v>
      </c>
      <c r="CA79" s="5">
        <v>0</v>
      </c>
      <c r="CB79" s="8">
        <f t="shared" si="260"/>
        <v>0</v>
      </c>
      <c r="CC79" s="6">
        <v>0</v>
      </c>
      <c r="CD79" s="5">
        <v>0</v>
      </c>
      <c r="CE79" s="8">
        <f t="shared" si="261"/>
        <v>0</v>
      </c>
      <c r="CF79" s="6">
        <v>0</v>
      </c>
      <c r="CG79" s="5">
        <v>0</v>
      </c>
      <c r="CH79" s="8">
        <f t="shared" si="262"/>
        <v>0</v>
      </c>
      <c r="CI79" s="6">
        <v>0</v>
      </c>
      <c r="CJ79" s="5">
        <v>0</v>
      </c>
      <c r="CK79" s="8">
        <f t="shared" si="263"/>
        <v>0</v>
      </c>
      <c r="CL79" s="6">
        <v>0</v>
      </c>
      <c r="CM79" s="5">
        <v>0</v>
      </c>
      <c r="CN79" s="8">
        <f t="shared" si="264"/>
        <v>0</v>
      </c>
      <c r="CO79" s="6">
        <v>0</v>
      </c>
      <c r="CP79" s="5">
        <v>0</v>
      </c>
      <c r="CQ79" s="8">
        <f t="shared" si="265"/>
        <v>0</v>
      </c>
      <c r="CR79" s="6">
        <v>0</v>
      </c>
      <c r="CS79" s="5">
        <v>0</v>
      </c>
      <c r="CT79" s="8">
        <f t="shared" si="266"/>
        <v>0</v>
      </c>
      <c r="CU79" s="6">
        <v>0</v>
      </c>
      <c r="CV79" s="5">
        <v>0</v>
      </c>
      <c r="CW79" s="8">
        <f t="shared" si="267"/>
        <v>0</v>
      </c>
      <c r="CX79" s="75">
        <v>34.200000000000003</v>
      </c>
      <c r="CY79" s="5">
        <v>950.76</v>
      </c>
      <c r="CZ79" s="8">
        <f t="shared" si="268"/>
        <v>27799.999999999996</v>
      </c>
      <c r="DA79" s="6">
        <v>0</v>
      </c>
      <c r="DB79" s="5">
        <v>0</v>
      </c>
      <c r="DC79" s="8">
        <f t="shared" si="269"/>
        <v>0</v>
      </c>
      <c r="DD79" s="6">
        <f t="shared" si="271"/>
        <v>47637.474199999997</v>
      </c>
      <c r="DE79" s="8">
        <f t="shared" si="272"/>
        <v>920804.69899999991</v>
      </c>
    </row>
    <row r="80" spans="1:109" x14ac:dyDescent="0.3">
      <c r="A80" s="57">
        <v>2022</v>
      </c>
      <c r="B80" s="58" t="s">
        <v>11</v>
      </c>
      <c r="C80" s="6">
        <v>0</v>
      </c>
      <c r="D80" s="5">
        <v>0</v>
      </c>
      <c r="E80" s="8">
        <f t="shared" si="273"/>
        <v>0</v>
      </c>
      <c r="F80" s="6">
        <v>0</v>
      </c>
      <c r="G80" s="5">
        <v>0</v>
      </c>
      <c r="H80" s="8">
        <f t="shared" si="236"/>
        <v>0</v>
      </c>
      <c r="I80" s="6">
        <v>0</v>
      </c>
      <c r="J80" s="5">
        <v>0</v>
      </c>
      <c r="K80" s="8">
        <f t="shared" si="237"/>
        <v>0</v>
      </c>
      <c r="L80" s="6">
        <v>0</v>
      </c>
      <c r="M80" s="5">
        <v>0</v>
      </c>
      <c r="N80" s="8">
        <f t="shared" si="238"/>
        <v>0</v>
      </c>
      <c r="O80" s="6">
        <v>0</v>
      </c>
      <c r="P80" s="5">
        <v>0</v>
      </c>
      <c r="Q80" s="8">
        <f t="shared" si="239"/>
        <v>0</v>
      </c>
      <c r="R80" s="6">
        <v>0</v>
      </c>
      <c r="S80" s="5">
        <v>0</v>
      </c>
      <c r="T80" s="8">
        <f t="shared" si="240"/>
        <v>0</v>
      </c>
      <c r="U80" s="75">
        <v>2</v>
      </c>
      <c r="V80" s="5">
        <v>1.5</v>
      </c>
      <c r="W80" s="8">
        <f t="shared" si="241"/>
        <v>750</v>
      </c>
      <c r="X80" s="6">
        <v>0</v>
      </c>
      <c r="Y80" s="5">
        <v>0</v>
      </c>
      <c r="Z80" s="8">
        <f t="shared" si="242"/>
        <v>0</v>
      </c>
      <c r="AA80" s="6">
        <v>0</v>
      </c>
      <c r="AB80" s="5">
        <v>0</v>
      </c>
      <c r="AC80" s="8">
        <f t="shared" si="243"/>
        <v>0</v>
      </c>
      <c r="AD80" s="6">
        <v>0</v>
      </c>
      <c r="AE80" s="5">
        <v>0</v>
      </c>
      <c r="AF80" s="8">
        <f t="shared" si="244"/>
        <v>0</v>
      </c>
      <c r="AG80" s="6">
        <v>0</v>
      </c>
      <c r="AH80" s="5">
        <v>0</v>
      </c>
      <c r="AI80" s="8">
        <f t="shared" si="245"/>
        <v>0</v>
      </c>
      <c r="AJ80" s="6">
        <v>0</v>
      </c>
      <c r="AK80" s="5">
        <v>0</v>
      </c>
      <c r="AL80" s="8">
        <f t="shared" si="246"/>
        <v>0</v>
      </c>
      <c r="AM80" s="6">
        <v>0</v>
      </c>
      <c r="AN80" s="5">
        <v>0</v>
      </c>
      <c r="AO80" s="8">
        <f t="shared" si="247"/>
        <v>0</v>
      </c>
      <c r="AP80" s="75">
        <v>4.67</v>
      </c>
      <c r="AQ80" s="5">
        <v>8.4260000000000002</v>
      </c>
      <c r="AR80" s="8">
        <f t="shared" si="248"/>
        <v>1804.2826552462527</v>
      </c>
      <c r="AS80" s="6">
        <v>0</v>
      </c>
      <c r="AT80" s="5">
        <v>0</v>
      </c>
      <c r="AU80" s="8">
        <f t="shared" si="249"/>
        <v>0</v>
      </c>
      <c r="AV80" s="6">
        <v>0</v>
      </c>
      <c r="AW80" s="5">
        <v>0</v>
      </c>
      <c r="AX80" s="8">
        <f t="shared" si="250"/>
        <v>0</v>
      </c>
      <c r="AY80" s="75">
        <v>11192.13214</v>
      </c>
      <c r="AZ80" s="5">
        <v>204250.139</v>
      </c>
      <c r="BA80" s="8">
        <f t="shared" si="251"/>
        <v>18249.439556742047</v>
      </c>
      <c r="BB80" s="6">
        <v>0</v>
      </c>
      <c r="BC80" s="5">
        <v>0</v>
      </c>
      <c r="BD80" s="8">
        <f t="shared" si="252"/>
        <v>0</v>
      </c>
      <c r="BE80" s="6">
        <v>0</v>
      </c>
      <c r="BF80" s="5">
        <v>0</v>
      </c>
      <c r="BG80" s="8">
        <f t="shared" si="253"/>
        <v>0</v>
      </c>
      <c r="BH80" s="75">
        <v>14927.281999999999</v>
      </c>
      <c r="BI80" s="5">
        <v>267534.49400000001</v>
      </c>
      <c r="BJ80" s="8">
        <f t="shared" si="254"/>
        <v>17922.518915365839</v>
      </c>
      <c r="BK80" s="6">
        <v>0</v>
      </c>
      <c r="BL80" s="5">
        <v>0</v>
      </c>
      <c r="BM80" s="8">
        <f t="shared" si="255"/>
        <v>0</v>
      </c>
      <c r="BN80" s="6">
        <v>0</v>
      </c>
      <c r="BO80" s="5">
        <v>0</v>
      </c>
      <c r="BP80" s="8">
        <f t="shared" si="256"/>
        <v>0</v>
      </c>
      <c r="BQ80" s="6">
        <v>0</v>
      </c>
      <c r="BR80" s="5">
        <v>0</v>
      </c>
      <c r="BS80" s="8">
        <f t="shared" si="257"/>
        <v>0</v>
      </c>
      <c r="BT80" s="6">
        <v>0</v>
      </c>
      <c r="BU80" s="5">
        <v>0</v>
      </c>
      <c r="BV80" s="8">
        <f t="shared" si="258"/>
        <v>0</v>
      </c>
      <c r="BW80" s="75">
        <v>15.89</v>
      </c>
      <c r="BX80" s="5">
        <v>25.381</v>
      </c>
      <c r="BY80" s="8">
        <f t="shared" si="259"/>
        <v>1597.2938955317811</v>
      </c>
      <c r="BZ80" s="6">
        <v>0</v>
      </c>
      <c r="CA80" s="5">
        <v>0</v>
      </c>
      <c r="CB80" s="8">
        <f t="shared" si="260"/>
        <v>0</v>
      </c>
      <c r="CC80" s="6">
        <v>0</v>
      </c>
      <c r="CD80" s="5">
        <v>0</v>
      </c>
      <c r="CE80" s="8">
        <f t="shared" si="261"/>
        <v>0</v>
      </c>
      <c r="CF80" s="6">
        <v>0</v>
      </c>
      <c r="CG80" s="5">
        <v>0</v>
      </c>
      <c r="CH80" s="8">
        <f t="shared" si="262"/>
        <v>0</v>
      </c>
      <c r="CI80" s="75">
        <v>21.95</v>
      </c>
      <c r="CJ80" s="5">
        <v>1024.7080000000001</v>
      </c>
      <c r="CK80" s="8">
        <f t="shared" si="263"/>
        <v>46683.735763097953</v>
      </c>
      <c r="CL80" s="75">
        <v>22.341999999999999</v>
      </c>
      <c r="CM80" s="5">
        <v>648.52499999999998</v>
      </c>
      <c r="CN80" s="8">
        <f t="shared" si="264"/>
        <v>29027.168561453764</v>
      </c>
      <c r="CO80" s="6">
        <v>0</v>
      </c>
      <c r="CP80" s="5">
        <v>0</v>
      </c>
      <c r="CQ80" s="8">
        <f t="shared" si="265"/>
        <v>0</v>
      </c>
      <c r="CR80" s="6">
        <v>0</v>
      </c>
      <c r="CS80" s="5">
        <v>0</v>
      </c>
      <c r="CT80" s="8">
        <f t="shared" si="266"/>
        <v>0</v>
      </c>
      <c r="CU80" s="6">
        <v>0</v>
      </c>
      <c r="CV80" s="5">
        <v>0</v>
      </c>
      <c r="CW80" s="8">
        <f t="shared" si="267"/>
        <v>0</v>
      </c>
      <c r="CX80" s="6">
        <v>0</v>
      </c>
      <c r="CY80" s="5">
        <v>0</v>
      </c>
      <c r="CZ80" s="8">
        <f t="shared" si="268"/>
        <v>0</v>
      </c>
      <c r="DA80" s="6">
        <v>0</v>
      </c>
      <c r="DB80" s="5">
        <v>0</v>
      </c>
      <c r="DC80" s="8">
        <f t="shared" si="269"/>
        <v>0</v>
      </c>
      <c r="DD80" s="6">
        <f t="shared" si="271"/>
        <v>26186.26614</v>
      </c>
      <c r="DE80" s="8">
        <f t="shared" si="272"/>
        <v>473493.17300000001</v>
      </c>
    </row>
    <row r="81" spans="1:109" x14ac:dyDescent="0.3">
      <c r="A81" s="57">
        <v>2022</v>
      </c>
      <c r="B81" s="8" t="s">
        <v>12</v>
      </c>
      <c r="C81" s="6">
        <v>0</v>
      </c>
      <c r="D81" s="5">
        <v>0</v>
      </c>
      <c r="E81" s="8">
        <f t="shared" si="273"/>
        <v>0</v>
      </c>
      <c r="F81" s="6">
        <v>0</v>
      </c>
      <c r="G81" s="5">
        <v>0</v>
      </c>
      <c r="H81" s="8">
        <f t="shared" si="236"/>
        <v>0</v>
      </c>
      <c r="I81" s="6">
        <v>0</v>
      </c>
      <c r="J81" s="5">
        <v>0</v>
      </c>
      <c r="K81" s="8">
        <f t="shared" si="237"/>
        <v>0</v>
      </c>
      <c r="L81" s="6">
        <v>0</v>
      </c>
      <c r="M81" s="5">
        <v>0</v>
      </c>
      <c r="N81" s="8">
        <f t="shared" si="238"/>
        <v>0</v>
      </c>
      <c r="O81" s="6">
        <v>0</v>
      </c>
      <c r="P81" s="5">
        <v>0</v>
      </c>
      <c r="Q81" s="8">
        <f t="shared" si="239"/>
        <v>0</v>
      </c>
      <c r="R81" s="6">
        <v>0</v>
      </c>
      <c r="S81" s="5">
        <v>0</v>
      </c>
      <c r="T81" s="8">
        <f t="shared" si="240"/>
        <v>0</v>
      </c>
      <c r="U81" s="6">
        <v>0</v>
      </c>
      <c r="V81" s="5">
        <v>0</v>
      </c>
      <c r="W81" s="8">
        <f t="shared" si="241"/>
        <v>0</v>
      </c>
      <c r="X81" s="6">
        <v>0</v>
      </c>
      <c r="Y81" s="5">
        <v>0</v>
      </c>
      <c r="Z81" s="8">
        <f t="shared" si="242"/>
        <v>0</v>
      </c>
      <c r="AA81" s="6">
        <v>0</v>
      </c>
      <c r="AB81" s="5">
        <v>0</v>
      </c>
      <c r="AC81" s="8">
        <f t="shared" si="243"/>
        <v>0</v>
      </c>
      <c r="AD81" s="6">
        <v>0</v>
      </c>
      <c r="AE81" s="5">
        <v>0</v>
      </c>
      <c r="AF81" s="8">
        <f t="shared" si="244"/>
        <v>0</v>
      </c>
      <c r="AG81" s="75">
        <v>1.26</v>
      </c>
      <c r="AH81" s="5">
        <v>124.346</v>
      </c>
      <c r="AI81" s="8">
        <f t="shared" si="245"/>
        <v>98687.301587301597</v>
      </c>
      <c r="AJ81" s="6">
        <v>0</v>
      </c>
      <c r="AK81" s="5">
        <v>0</v>
      </c>
      <c r="AL81" s="8">
        <f t="shared" si="246"/>
        <v>0</v>
      </c>
      <c r="AM81" s="6">
        <v>0</v>
      </c>
      <c r="AN81" s="5">
        <v>0</v>
      </c>
      <c r="AO81" s="8">
        <f t="shared" si="247"/>
        <v>0</v>
      </c>
      <c r="AP81" s="75">
        <v>26.459299999999999</v>
      </c>
      <c r="AQ81" s="5">
        <v>51.317999999999998</v>
      </c>
      <c r="AR81" s="8">
        <f t="shared" si="248"/>
        <v>1939.5070920243545</v>
      </c>
      <c r="AS81" s="6">
        <v>0</v>
      </c>
      <c r="AT81" s="5">
        <v>0</v>
      </c>
      <c r="AU81" s="8">
        <f t="shared" si="249"/>
        <v>0</v>
      </c>
      <c r="AV81" s="6">
        <v>0</v>
      </c>
      <c r="AW81" s="5">
        <v>0</v>
      </c>
      <c r="AX81" s="8">
        <f t="shared" si="250"/>
        <v>0</v>
      </c>
      <c r="AY81" s="75">
        <v>50631.85</v>
      </c>
      <c r="AZ81" s="5">
        <v>903014.07299999997</v>
      </c>
      <c r="BA81" s="8">
        <f t="shared" si="251"/>
        <v>17834.901805879104</v>
      </c>
      <c r="BB81" s="75">
        <v>40.5792</v>
      </c>
      <c r="BC81" s="5">
        <v>2113.558</v>
      </c>
      <c r="BD81" s="8">
        <f t="shared" si="252"/>
        <v>52084.762637016007</v>
      </c>
      <c r="BE81" s="6">
        <v>0</v>
      </c>
      <c r="BF81" s="5">
        <v>0</v>
      </c>
      <c r="BG81" s="8">
        <f t="shared" si="253"/>
        <v>0</v>
      </c>
      <c r="BH81" s="75">
        <v>5570.1024000000007</v>
      </c>
      <c r="BI81" s="5">
        <v>94067.096999999994</v>
      </c>
      <c r="BJ81" s="8">
        <f t="shared" si="254"/>
        <v>16887.857752848489</v>
      </c>
      <c r="BK81" s="6">
        <v>0</v>
      </c>
      <c r="BL81" s="5">
        <v>0</v>
      </c>
      <c r="BM81" s="8">
        <f t="shared" si="255"/>
        <v>0</v>
      </c>
      <c r="BN81" s="6">
        <v>0</v>
      </c>
      <c r="BO81" s="5">
        <v>0</v>
      </c>
      <c r="BP81" s="8">
        <f t="shared" si="256"/>
        <v>0</v>
      </c>
      <c r="BQ81" s="6">
        <v>0</v>
      </c>
      <c r="BR81" s="5">
        <v>0</v>
      </c>
      <c r="BS81" s="8">
        <f t="shared" si="257"/>
        <v>0</v>
      </c>
      <c r="BT81" s="6">
        <v>0</v>
      </c>
      <c r="BU81" s="5">
        <v>0</v>
      </c>
      <c r="BV81" s="8">
        <f t="shared" si="258"/>
        <v>0</v>
      </c>
      <c r="BW81" s="75">
        <v>26.484999999999999</v>
      </c>
      <c r="BX81" s="5">
        <v>41.828000000000003</v>
      </c>
      <c r="BY81" s="8">
        <f t="shared" si="259"/>
        <v>1579.309042854446</v>
      </c>
      <c r="BZ81" s="6">
        <v>0</v>
      </c>
      <c r="CA81" s="5">
        <v>0</v>
      </c>
      <c r="CB81" s="8">
        <f t="shared" si="260"/>
        <v>0</v>
      </c>
      <c r="CC81" s="6">
        <v>0</v>
      </c>
      <c r="CD81" s="5">
        <v>0</v>
      </c>
      <c r="CE81" s="8">
        <f t="shared" si="261"/>
        <v>0</v>
      </c>
      <c r="CF81" s="6">
        <v>0</v>
      </c>
      <c r="CG81" s="5">
        <v>0</v>
      </c>
      <c r="CH81" s="8">
        <f t="shared" si="262"/>
        <v>0</v>
      </c>
      <c r="CI81" s="75">
        <v>21.925000000000001</v>
      </c>
      <c r="CJ81" s="5">
        <v>949.42</v>
      </c>
      <c r="CK81" s="8">
        <f t="shared" si="263"/>
        <v>43303.078677309</v>
      </c>
      <c r="CL81" s="6">
        <v>0</v>
      </c>
      <c r="CM81" s="5">
        <v>0</v>
      </c>
      <c r="CN81" s="8">
        <f t="shared" si="264"/>
        <v>0</v>
      </c>
      <c r="CO81" s="6">
        <v>0</v>
      </c>
      <c r="CP81" s="5">
        <v>0</v>
      </c>
      <c r="CQ81" s="8">
        <f t="shared" si="265"/>
        <v>0</v>
      </c>
      <c r="CR81" s="75">
        <v>2.5999999999999999E-2</v>
      </c>
      <c r="CS81" s="5">
        <v>7.0289999999999999</v>
      </c>
      <c r="CT81" s="8">
        <f t="shared" si="266"/>
        <v>270346.15384615387</v>
      </c>
      <c r="CU81" s="75">
        <v>2E-3</v>
      </c>
      <c r="CV81" s="5">
        <v>0.35899999999999999</v>
      </c>
      <c r="CW81" s="8">
        <f t="shared" si="267"/>
        <v>179500</v>
      </c>
      <c r="CX81" s="6">
        <v>0</v>
      </c>
      <c r="CY81" s="5">
        <v>0</v>
      </c>
      <c r="CZ81" s="8">
        <f t="shared" si="268"/>
        <v>0</v>
      </c>
      <c r="DA81" s="75">
        <v>0.1</v>
      </c>
      <c r="DB81" s="5">
        <v>0.3</v>
      </c>
      <c r="DC81" s="8">
        <f t="shared" si="269"/>
        <v>2999.9999999999995</v>
      </c>
      <c r="DD81" s="6">
        <f t="shared" si="271"/>
        <v>56318.7889</v>
      </c>
      <c r="DE81" s="8">
        <f t="shared" si="272"/>
        <v>1000369.328</v>
      </c>
    </row>
    <row r="82" spans="1:109" x14ac:dyDescent="0.3">
      <c r="A82" s="57">
        <v>2022</v>
      </c>
      <c r="B82" s="58" t="s">
        <v>13</v>
      </c>
      <c r="C82" s="6">
        <v>0</v>
      </c>
      <c r="D82" s="5">
        <v>0</v>
      </c>
      <c r="E82" s="8">
        <f t="shared" si="273"/>
        <v>0</v>
      </c>
      <c r="F82" s="6">
        <v>0</v>
      </c>
      <c r="G82" s="5">
        <v>0</v>
      </c>
      <c r="H82" s="8">
        <f t="shared" si="236"/>
        <v>0</v>
      </c>
      <c r="I82" s="6">
        <v>0</v>
      </c>
      <c r="J82" s="5">
        <v>0</v>
      </c>
      <c r="K82" s="8">
        <f t="shared" si="237"/>
        <v>0</v>
      </c>
      <c r="L82" s="6">
        <v>0</v>
      </c>
      <c r="M82" s="5">
        <v>0</v>
      </c>
      <c r="N82" s="8">
        <f t="shared" si="238"/>
        <v>0</v>
      </c>
      <c r="O82" s="6">
        <v>0</v>
      </c>
      <c r="P82" s="5">
        <v>0</v>
      </c>
      <c r="Q82" s="8">
        <f t="shared" si="239"/>
        <v>0</v>
      </c>
      <c r="R82" s="6">
        <v>0</v>
      </c>
      <c r="S82" s="5">
        <v>0</v>
      </c>
      <c r="T82" s="8">
        <f t="shared" si="240"/>
        <v>0</v>
      </c>
      <c r="U82" s="6">
        <v>0</v>
      </c>
      <c r="V82" s="5">
        <v>0</v>
      </c>
      <c r="W82" s="8">
        <f t="shared" si="241"/>
        <v>0</v>
      </c>
      <c r="X82" s="6">
        <v>0</v>
      </c>
      <c r="Y82" s="5">
        <v>0</v>
      </c>
      <c r="Z82" s="8">
        <f t="shared" si="242"/>
        <v>0</v>
      </c>
      <c r="AA82" s="6">
        <v>0</v>
      </c>
      <c r="AB82" s="5">
        <v>0</v>
      </c>
      <c r="AC82" s="8">
        <f t="shared" si="243"/>
        <v>0</v>
      </c>
      <c r="AD82" s="6">
        <v>0</v>
      </c>
      <c r="AE82" s="5">
        <v>0</v>
      </c>
      <c r="AF82" s="8">
        <f t="shared" si="244"/>
        <v>0</v>
      </c>
      <c r="AG82" s="6">
        <v>0</v>
      </c>
      <c r="AH82" s="5">
        <v>0</v>
      </c>
      <c r="AI82" s="8">
        <f t="shared" si="245"/>
        <v>0</v>
      </c>
      <c r="AJ82" s="6">
        <v>0</v>
      </c>
      <c r="AK82" s="5">
        <v>0</v>
      </c>
      <c r="AL82" s="8">
        <f t="shared" si="246"/>
        <v>0</v>
      </c>
      <c r="AM82" s="6">
        <v>0</v>
      </c>
      <c r="AN82" s="5">
        <v>0</v>
      </c>
      <c r="AO82" s="8">
        <f t="shared" si="247"/>
        <v>0</v>
      </c>
      <c r="AP82" s="75">
        <v>16.518999999999998</v>
      </c>
      <c r="AQ82" s="5">
        <v>32.052999999999997</v>
      </c>
      <c r="AR82" s="8">
        <f t="shared" si="248"/>
        <v>1940.3716932017676</v>
      </c>
      <c r="AS82" s="6">
        <v>0</v>
      </c>
      <c r="AT82" s="5">
        <v>0</v>
      </c>
      <c r="AU82" s="8">
        <f t="shared" si="249"/>
        <v>0</v>
      </c>
      <c r="AV82" s="6">
        <v>0</v>
      </c>
      <c r="AW82" s="5">
        <v>0</v>
      </c>
      <c r="AX82" s="8">
        <f t="shared" si="250"/>
        <v>0</v>
      </c>
      <c r="AY82" s="75">
        <v>29802.323</v>
      </c>
      <c r="AZ82" s="5">
        <v>496321.34499999997</v>
      </c>
      <c r="BA82" s="8">
        <f t="shared" si="251"/>
        <v>16653.780478790191</v>
      </c>
      <c r="BB82" s="75">
        <v>20.2896</v>
      </c>
      <c r="BC82" s="5">
        <v>1056.779</v>
      </c>
      <c r="BD82" s="8">
        <f t="shared" si="252"/>
        <v>52084.762637016007</v>
      </c>
      <c r="BE82" s="6">
        <v>0</v>
      </c>
      <c r="BF82" s="5">
        <v>0</v>
      </c>
      <c r="BG82" s="8">
        <f t="shared" si="253"/>
        <v>0</v>
      </c>
      <c r="BH82" s="75">
        <v>399.18099999999998</v>
      </c>
      <c r="BI82" s="5">
        <v>7813.8379999999997</v>
      </c>
      <c r="BJ82" s="8">
        <f t="shared" si="254"/>
        <v>19574.674145312529</v>
      </c>
      <c r="BK82" s="6">
        <v>0</v>
      </c>
      <c r="BL82" s="5">
        <v>0</v>
      </c>
      <c r="BM82" s="8">
        <f t="shared" si="255"/>
        <v>0</v>
      </c>
      <c r="BN82" s="6">
        <v>0</v>
      </c>
      <c r="BO82" s="5">
        <v>0</v>
      </c>
      <c r="BP82" s="8">
        <f t="shared" si="256"/>
        <v>0</v>
      </c>
      <c r="BQ82" s="6">
        <v>0</v>
      </c>
      <c r="BR82" s="5">
        <v>0</v>
      </c>
      <c r="BS82" s="8">
        <f t="shared" si="257"/>
        <v>0</v>
      </c>
      <c r="BT82" s="6">
        <v>0</v>
      </c>
      <c r="BU82" s="5">
        <v>0</v>
      </c>
      <c r="BV82" s="8">
        <f t="shared" si="258"/>
        <v>0</v>
      </c>
      <c r="BW82" s="75">
        <v>25.329000000000001</v>
      </c>
      <c r="BX82" s="5">
        <v>56.53</v>
      </c>
      <c r="BY82" s="8">
        <f t="shared" si="259"/>
        <v>2231.8291286667454</v>
      </c>
      <c r="BZ82" s="6">
        <v>0</v>
      </c>
      <c r="CA82" s="5">
        <v>0</v>
      </c>
      <c r="CB82" s="8">
        <f t="shared" si="260"/>
        <v>0</v>
      </c>
      <c r="CC82" s="6">
        <v>0</v>
      </c>
      <c r="CD82" s="5">
        <v>0</v>
      </c>
      <c r="CE82" s="8">
        <f t="shared" si="261"/>
        <v>0</v>
      </c>
      <c r="CF82" s="6">
        <v>0</v>
      </c>
      <c r="CG82" s="5">
        <v>0</v>
      </c>
      <c r="CH82" s="8">
        <f t="shared" si="262"/>
        <v>0</v>
      </c>
      <c r="CI82" s="6">
        <v>0</v>
      </c>
      <c r="CJ82" s="5">
        <v>0</v>
      </c>
      <c r="CK82" s="8">
        <f t="shared" si="263"/>
        <v>0</v>
      </c>
      <c r="CL82" s="6">
        <v>0</v>
      </c>
      <c r="CM82" s="5">
        <v>0</v>
      </c>
      <c r="CN82" s="8">
        <f t="shared" si="264"/>
        <v>0</v>
      </c>
      <c r="CO82" s="6">
        <v>0</v>
      </c>
      <c r="CP82" s="5">
        <v>0</v>
      </c>
      <c r="CQ82" s="8">
        <f t="shared" si="265"/>
        <v>0</v>
      </c>
      <c r="CR82" s="75">
        <v>0.3</v>
      </c>
      <c r="CS82" s="5">
        <v>10.68</v>
      </c>
      <c r="CT82" s="8">
        <f t="shared" si="266"/>
        <v>35600</v>
      </c>
      <c r="CU82" s="6">
        <v>0</v>
      </c>
      <c r="CV82" s="5">
        <v>0</v>
      </c>
      <c r="CW82" s="8">
        <f t="shared" si="267"/>
        <v>0</v>
      </c>
      <c r="CX82" s="6">
        <v>0</v>
      </c>
      <c r="CY82" s="5">
        <v>0</v>
      </c>
      <c r="CZ82" s="8">
        <f t="shared" si="268"/>
        <v>0</v>
      </c>
      <c r="DA82" s="6">
        <v>0</v>
      </c>
      <c r="DB82" s="5">
        <v>0</v>
      </c>
      <c r="DC82" s="8">
        <f t="shared" si="269"/>
        <v>0</v>
      </c>
      <c r="DD82" s="6">
        <f t="shared" si="271"/>
        <v>30263.941600000002</v>
      </c>
      <c r="DE82" s="8">
        <f t="shared" si="272"/>
        <v>505291.22499999998</v>
      </c>
    </row>
    <row r="83" spans="1:109" ht="15" thickBot="1" x14ac:dyDescent="0.35">
      <c r="A83" s="48"/>
      <c r="B83" s="59" t="s">
        <v>14</v>
      </c>
      <c r="C83" s="17">
        <f t="shared" ref="C83:D83" si="274">SUM(C71:C82)</f>
        <v>0</v>
      </c>
      <c r="D83" s="16">
        <f t="shared" si="274"/>
        <v>0</v>
      </c>
      <c r="E83" s="18"/>
      <c r="F83" s="17">
        <f t="shared" ref="F83:G83" si="275">SUM(F71:F82)</f>
        <v>0</v>
      </c>
      <c r="G83" s="16">
        <f t="shared" si="275"/>
        <v>0</v>
      </c>
      <c r="H83" s="18"/>
      <c r="I83" s="17">
        <f t="shared" ref="I83:J83" si="276">SUM(I71:I82)</f>
        <v>6.1995100000000001</v>
      </c>
      <c r="J83" s="16">
        <f t="shared" si="276"/>
        <v>9.9589999999999996</v>
      </c>
      <c r="K83" s="18"/>
      <c r="L83" s="17">
        <f t="shared" ref="L83:M83" si="277">SUM(L71:L82)</f>
        <v>1</v>
      </c>
      <c r="M83" s="16">
        <f t="shared" si="277"/>
        <v>2.2149999999999999</v>
      </c>
      <c r="N83" s="18"/>
      <c r="O83" s="17">
        <f t="shared" ref="O83:P83" si="278">SUM(O71:O82)</f>
        <v>89.54</v>
      </c>
      <c r="P83" s="16">
        <f t="shared" si="278"/>
        <v>4247.2070000000003</v>
      </c>
      <c r="Q83" s="18"/>
      <c r="R83" s="17">
        <f t="shared" ref="R83:S83" si="279">SUM(R71:R82)</f>
        <v>0</v>
      </c>
      <c r="S83" s="16">
        <f t="shared" si="279"/>
        <v>0</v>
      </c>
      <c r="T83" s="18"/>
      <c r="U83" s="17">
        <f t="shared" ref="U83:V83" si="280">SUM(U71:U82)</f>
        <v>2.14</v>
      </c>
      <c r="V83" s="16">
        <f t="shared" si="280"/>
        <v>1.95</v>
      </c>
      <c r="W83" s="18"/>
      <c r="X83" s="17">
        <f t="shared" ref="X83:Y83" si="281">SUM(X71:X82)</f>
        <v>0</v>
      </c>
      <c r="Y83" s="16">
        <f t="shared" si="281"/>
        <v>0</v>
      </c>
      <c r="Z83" s="18"/>
      <c r="AA83" s="17">
        <f t="shared" ref="AA83:AB83" si="282">SUM(AA71:AA82)</f>
        <v>0</v>
      </c>
      <c r="AB83" s="16">
        <f t="shared" si="282"/>
        <v>0</v>
      </c>
      <c r="AC83" s="18"/>
      <c r="AD83" s="17">
        <f t="shared" ref="AD83:AE83" si="283">SUM(AD71:AD82)</f>
        <v>0</v>
      </c>
      <c r="AE83" s="16">
        <f t="shared" si="283"/>
        <v>0</v>
      </c>
      <c r="AF83" s="18"/>
      <c r="AG83" s="17">
        <f t="shared" ref="AG83:AH83" si="284">SUM(AG71:AG82)</f>
        <v>4.32</v>
      </c>
      <c r="AH83" s="16">
        <f t="shared" si="284"/>
        <v>462.22800000000001</v>
      </c>
      <c r="AI83" s="18"/>
      <c r="AJ83" s="17">
        <f t="shared" ref="AJ83:AK83" si="285">SUM(AJ71:AJ82)</f>
        <v>0</v>
      </c>
      <c r="AK83" s="16">
        <f t="shared" si="285"/>
        <v>0</v>
      </c>
      <c r="AL83" s="18"/>
      <c r="AM83" s="17">
        <f t="shared" ref="AM83:AN83" si="286">SUM(AM71:AM82)</f>
        <v>0</v>
      </c>
      <c r="AN83" s="16">
        <f t="shared" si="286"/>
        <v>0</v>
      </c>
      <c r="AO83" s="18"/>
      <c r="AP83" s="17">
        <f t="shared" ref="AP83:AQ83" si="287">SUM(AP71:AP82)</f>
        <v>141.68971999999999</v>
      </c>
      <c r="AQ83" s="16">
        <f t="shared" si="287"/>
        <v>284.56200000000001</v>
      </c>
      <c r="AR83" s="18"/>
      <c r="AS83" s="17">
        <f t="shared" ref="AS83:AT83" si="288">SUM(AS71:AS82)</f>
        <v>0</v>
      </c>
      <c r="AT83" s="16">
        <f t="shared" si="288"/>
        <v>0</v>
      </c>
      <c r="AU83" s="18"/>
      <c r="AV83" s="17">
        <f t="shared" ref="AV83:AW83" si="289">SUM(AV71:AV82)</f>
        <v>1.05</v>
      </c>
      <c r="AW83" s="16">
        <f t="shared" si="289"/>
        <v>15.605</v>
      </c>
      <c r="AX83" s="18"/>
      <c r="AY83" s="17">
        <f t="shared" ref="AY83:AZ83" si="290">SUM(AY71:AY82)</f>
        <v>410727.54203999997</v>
      </c>
      <c r="AZ83" s="16">
        <f t="shared" si="290"/>
        <v>8368771.2769999998</v>
      </c>
      <c r="BA83" s="18"/>
      <c r="BB83" s="17">
        <f t="shared" ref="BB83:BC83" si="291">SUM(BB71:BB82)</f>
        <v>177.99029999999999</v>
      </c>
      <c r="BC83" s="16">
        <f t="shared" si="291"/>
        <v>6897.6550000000007</v>
      </c>
      <c r="BD83" s="18"/>
      <c r="BE83" s="17">
        <f t="shared" ref="BE83:BF83" si="292">SUM(BE71:BE82)</f>
        <v>0</v>
      </c>
      <c r="BF83" s="16">
        <f t="shared" si="292"/>
        <v>0</v>
      </c>
      <c r="BG83" s="18"/>
      <c r="BH83" s="17">
        <f t="shared" ref="BH83:BI83" si="293">SUM(BH71:BH82)</f>
        <v>100486.50531000002</v>
      </c>
      <c r="BI83" s="16">
        <f t="shared" si="293"/>
        <v>2273916.1069999998</v>
      </c>
      <c r="BJ83" s="18"/>
      <c r="BK83" s="17">
        <f t="shared" ref="BK83:BL83" si="294">SUM(BK71:BK82)</f>
        <v>0</v>
      </c>
      <c r="BL83" s="16">
        <f t="shared" si="294"/>
        <v>0</v>
      </c>
      <c r="BM83" s="18"/>
      <c r="BN83" s="17">
        <f t="shared" ref="BN83:BO83" si="295">SUM(BN71:BN82)</f>
        <v>1.9600000000000003E-2</v>
      </c>
      <c r="BO83" s="16">
        <f t="shared" si="295"/>
        <v>3.5999999999999997E-2</v>
      </c>
      <c r="BP83" s="18"/>
      <c r="BQ83" s="17">
        <f t="shared" ref="BQ83:BR83" si="296">SUM(BQ71:BQ82)</f>
        <v>0</v>
      </c>
      <c r="BR83" s="16">
        <f t="shared" si="296"/>
        <v>0</v>
      </c>
      <c r="BS83" s="18"/>
      <c r="BT83" s="17">
        <f t="shared" ref="BT83:BU83" si="297">SUM(BT71:BT82)</f>
        <v>23.975000000000001</v>
      </c>
      <c r="BU83" s="16">
        <f t="shared" si="297"/>
        <v>1014.2740000000001</v>
      </c>
      <c r="BV83" s="18"/>
      <c r="BW83" s="17">
        <f t="shared" ref="BW83:BX83" si="298">SUM(BW71:BW82)</f>
        <v>264.20300000000003</v>
      </c>
      <c r="BX83" s="16">
        <f t="shared" si="298"/>
        <v>537.28</v>
      </c>
      <c r="BY83" s="18"/>
      <c r="BZ83" s="17">
        <f t="shared" ref="BZ83:CA83" si="299">SUM(BZ71:BZ82)</f>
        <v>0</v>
      </c>
      <c r="CA83" s="16">
        <f t="shared" si="299"/>
        <v>0</v>
      </c>
      <c r="CB83" s="18"/>
      <c r="CC83" s="17">
        <f t="shared" ref="CC83:CD83" si="300">SUM(CC71:CC82)</f>
        <v>0</v>
      </c>
      <c r="CD83" s="16">
        <f t="shared" si="300"/>
        <v>0</v>
      </c>
      <c r="CE83" s="18"/>
      <c r="CF83" s="17">
        <f t="shared" ref="CF83:CG83" si="301">SUM(CF71:CF82)</f>
        <v>0.12</v>
      </c>
      <c r="CG83" s="16">
        <f t="shared" si="301"/>
        <v>0.45</v>
      </c>
      <c r="CH83" s="18"/>
      <c r="CI83" s="17">
        <f t="shared" ref="CI83:CJ83" si="302">SUM(CI71:CI82)</f>
        <v>87.774999999999991</v>
      </c>
      <c r="CJ83" s="16">
        <f t="shared" si="302"/>
        <v>3751.6800000000003</v>
      </c>
      <c r="CK83" s="18"/>
      <c r="CL83" s="17">
        <f t="shared" ref="CL83:CM83" si="303">SUM(CL71:CL82)</f>
        <v>67.027000000000001</v>
      </c>
      <c r="CM83" s="16">
        <f t="shared" si="303"/>
        <v>2409.0990000000002</v>
      </c>
      <c r="CN83" s="18"/>
      <c r="CO83" s="17">
        <f t="shared" ref="CO83:CP83" si="304">SUM(CO71:CO82)</f>
        <v>0</v>
      </c>
      <c r="CP83" s="16">
        <f t="shared" si="304"/>
        <v>0</v>
      </c>
      <c r="CQ83" s="18"/>
      <c r="CR83" s="17">
        <f t="shared" ref="CR83:CS83" si="305">SUM(CR71:CR82)</f>
        <v>0.32600000000000001</v>
      </c>
      <c r="CS83" s="16">
        <f t="shared" si="305"/>
        <v>17.709</v>
      </c>
      <c r="CT83" s="18"/>
      <c r="CU83" s="17">
        <f t="shared" ref="CU83:CV83" si="306">SUM(CU71:CU82)</f>
        <v>5.1000000000000004E-3</v>
      </c>
      <c r="CV83" s="16">
        <f t="shared" si="306"/>
        <v>1.4419999999999999</v>
      </c>
      <c r="CW83" s="18"/>
      <c r="CX83" s="17">
        <f t="shared" ref="CX83:CY83" si="307">SUM(CX71:CX82)</f>
        <v>34.200000000000003</v>
      </c>
      <c r="CY83" s="16">
        <f t="shared" si="307"/>
        <v>950.76</v>
      </c>
      <c r="CZ83" s="18"/>
      <c r="DA83" s="17">
        <f t="shared" ref="DA83:DB83" si="308">SUM(DA71:DA82)</f>
        <v>0.1</v>
      </c>
      <c r="DB83" s="16">
        <f t="shared" si="308"/>
        <v>0.3</v>
      </c>
      <c r="DC83" s="18"/>
      <c r="DD83" s="17">
        <f t="shared" si="271"/>
        <v>512115.72758000001</v>
      </c>
      <c r="DE83" s="18">
        <f t="shared" si="272"/>
        <v>10663291.795</v>
      </c>
    </row>
    <row r="84" spans="1:109" x14ac:dyDescent="0.3">
      <c r="A84" s="57">
        <v>2023</v>
      </c>
      <c r="B84" s="58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309">IF(F84=0,0,G84/F84*1000)</f>
        <v>0</v>
      </c>
      <c r="I84" s="6">
        <v>0</v>
      </c>
      <c r="J84" s="5">
        <v>0</v>
      </c>
      <c r="K84" s="8">
        <f t="shared" ref="K84:K95" si="310">IF(I84=0,0,J84/I84*1000)</f>
        <v>0</v>
      </c>
      <c r="L84" s="6">
        <v>0</v>
      </c>
      <c r="M84" s="5">
        <v>0</v>
      </c>
      <c r="N84" s="8">
        <f t="shared" ref="N84:N95" si="311">IF(L84=0,0,M84/L84*1000)</f>
        <v>0</v>
      </c>
      <c r="O84" s="6">
        <v>0</v>
      </c>
      <c r="P84" s="5">
        <v>0</v>
      </c>
      <c r="Q84" s="8">
        <f t="shared" ref="Q84:Q95" si="312">IF(O84=0,0,P84/O84*1000)</f>
        <v>0</v>
      </c>
      <c r="R84" s="6">
        <v>0</v>
      </c>
      <c r="S84" s="5">
        <v>0</v>
      </c>
      <c r="T84" s="8">
        <f t="shared" ref="T84:T95" si="313">IF(R84=0,0,S84/R84*1000)</f>
        <v>0</v>
      </c>
      <c r="U84" s="75">
        <v>0.12</v>
      </c>
      <c r="V84" s="5">
        <v>0.8</v>
      </c>
      <c r="W84" s="8">
        <f t="shared" ref="W84:W95" si="314">IF(U84=0,0,V84/U84*1000)</f>
        <v>6666.666666666667</v>
      </c>
      <c r="X84" s="6">
        <v>0</v>
      </c>
      <c r="Y84" s="5">
        <v>0</v>
      </c>
      <c r="Z84" s="8">
        <f t="shared" ref="Z84:Z95" si="315">IF(X84=0,0,Y84/X84*1000)</f>
        <v>0</v>
      </c>
      <c r="AA84" s="6">
        <v>0</v>
      </c>
      <c r="AB84" s="5">
        <v>0</v>
      </c>
      <c r="AC84" s="8">
        <f t="shared" ref="AC84:AC95" si="316">IF(AA84=0,0,AB84/AA84*1000)</f>
        <v>0</v>
      </c>
      <c r="AD84" s="6">
        <v>0</v>
      </c>
      <c r="AE84" s="5">
        <v>0</v>
      </c>
      <c r="AF84" s="8">
        <f t="shared" ref="AF84:AF95" si="317">IF(AD84=0,0,AE84/AD84*1000)</f>
        <v>0</v>
      </c>
      <c r="AG84" s="6">
        <v>0</v>
      </c>
      <c r="AH84" s="5">
        <v>0</v>
      </c>
      <c r="AI84" s="8">
        <f t="shared" ref="AI84:AI95" si="318">IF(AG84=0,0,AH84/AG84*1000)</f>
        <v>0</v>
      </c>
      <c r="AJ84" s="6">
        <v>0</v>
      </c>
      <c r="AK84" s="5">
        <v>0</v>
      </c>
      <c r="AL84" s="8">
        <f t="shared" ref="AL84:AL95" si="319">IF(AJ84=0,0,AK84/AJ84*1000)</f>
        <v>0</v>
      </c>
      <c r="AM84" s="6">
        <v>0</v>
      </c>
      <c r="AN84" s="5">
        <v>0</v>
      </c>
      <c r="AO84" s="8">
        <f t="shared" ref="AO84:AO95" si="320">IF(AM84=0,0,AN84/AM84*1000)</f>
        <v>0</v>
      </c>
      <c r="AP84" s="75">
        <v>8.2460000000000004</v>
      </c>
      <c r="AQ84" s="5">
        <v>15.906000000000001</v>
      </c>
      <c r="AR84" s="8">
        <f t="shared" ref="AR84:AR95" si="321">IF(AP84=0,0,AQ84/AP84*1000)</f>
        <v>1928.9352413291292</v>
      </c>
      <c r="AS84" s="6">
        <v>0</v>
      </c>
      <c r="AT84" s="5">
        <v>0</v>
      </c>
      <c r="AU84" s="8">
        <f t="shared" ref="AU84:AU95" si="322">IF(AS84=0,0,AT84/AS84*1000)</f>
        <v>0</v>
      </c>
      <c r="AV84" s="6">
        <v>0</v>
      </c>
      <c r="AW84" s="5">
        <v>0</v>
      </c>
      <c r="AX84" s="8">
        <f t="shared" ref="AX84:AX95" si="323">IF(AV84=0,0,AW84/AV84*1000)</f>
        <v>0</v>
      </c>
      <c r="AY84" s="75">
        <v>7434.5871399999996</v>
      </c>
      <c r="AZ84" s="5">
        <v>124753.891</v>
      </c>
      <c r="BA84" s="8">
        <f t="shared" ref="BA84:BA95" si="324">IF(AY84=0,0,AZ84/AY84*1000)</f>
        <v>16780.204287174445</v>
      </c>
      <c r="BB84" s="6">
        <v>0</v>
      </c>
      <c r="BC84" s="5">
        <v>0</v>
      </c>
      <c r="BD84" s="8">
        <f t="shared" ref="BD84:BD95" si="325">IF(BB84=0,0,BC84/BB84*1000)</f>
        <v>0</v>
      </c>
      <c r="BE84" s="6">
        <v>0</v>
      </c>
      <c r="BF84" s="5">
        <v>0</v>
      </c>
      <c r="BG84" s="8">
        <f t="shared" ref="BG84:BG95" si="326">IF(BE84=0,0,BF84/BE84*1000)</f>
        <v>0</v>
      </c>
      <c r="BH84" s="75">
        <v>4393.0959999999995</v>
      </c>
      <c r="BI84" s="5">
        <v>77811.804000000004</v>
      </c>
      <c r="BJ84" s="8">
        <f t="shared" ref="BJ84:BJ95" si="327">IF(BH84=0,0,BI84/BH84*1000)</f>
        <v>17712.293107184549</v>
      </c>
      <c r="BK84" s="6">
        <v>0</v>
      </c>
      <c r="BL84" s="5">
        <v>0</v>
      </c>
      <c r="BM84" s="8">
        <f t="shared" ref="BM84:BM95" si="328">IF(BK84=0,0,BL84/BK84*1000)</f>
        <v>0</v>
      </c>
      <c r="BN84" s="6">
        <v>0</v>
      </c>
      <c r="BO84" s="5">
        <v>0</v>
      </c>
      <c r="BP84" s="8">
        <f t="shared" ref="BP84:BP95" si="329">IF(BN84=0,0,BO84/BN84*1000)</f>
        <v>0</v>
      </c>
      <c r="BQ84" s="6">
        <v>0</v>
      </c>
      <c r="BR84" s="5">
        <v>0</v>
      </c>
      <c r="BS84" s="8">
        <f t="shared" ref="BS84:BS95" si="330">IF(BQ84=0,0,BR84/BQ84*1000)</f>
        <v>0</v>
      </c>
      <c r="BT84" s="6">
        <v>0</v>
      </c>
      <c r="BU84" s="5">
        <v>0</v>
      </c>
      <c r="BV84" s="8">
        <f t="shared" ref="BV84:BV95" si="331">IF(BT84=0,0,BU84/BT84*1000)</f>
        <v>0</v>
      </c>
      <c r="BW84" s="75">
        <v>9.89</v>
      </c>
      <c r="BX84" s="5">
        <v>45.987000000000002</v>
      </c>
      <c r="BY84" s="8">
        <f t="shared" ref="BY84:BY95" si="332">IF(BW84=0,0,BX84/BW84*1000)</f>
        <v>4649.8483316481288</v>
      </c>
      <c r="BZ84" s="6">
        <v>0</v>
      </c>
      <c r="CA84" s="5">
        <v>0</v>
      </c>
      <c r="CB84" s="8">
        <f t="shared" ref="CB84:CB95" si="333">IF(BZ84=0,0,CA84/BZ84*1000)</f>
        <v>0</v>
      </c>
      <c r="CC84" s="6">
        <v>0</v>
      </c>
      <c r="CD84" s="5">
        <v>0</v>
      </c>
      <c r="CE84" s="8">
        <f t="shared" ref="CE84:CE95" si="334">IF(CC84=0,0,CD84/CC84*1000)</f>
        <v>0</v>
      </c>
      <c r="CF84" s="6">
        <v>0</v>
      </c>
      <c r="CG84" s="5">
        <v>0</v>
      </c>
      <c r="CH84" s="8">
        <f t="shared" ref="CH84:CH95" si="335">IF(CF84=0,0,CG84/CF84*1000)</f>
        <v>0</v>
      </c>
      <c r="CI84" s="6">
        <v>0</v>
      </c>
      <c r="CJ84" s="5">
        <v>0</v>
      </c>
      <c r="CK84" s="8">
        <f t="shared" ref="CK84:CK95" si="336">IF(CI84=0,0,CJ84/CI84*1000)</f>
        <v>0</v>
      </c>
      <c r="CL84" s="6">
        <v>0</v>
      </c>
      <c r="CM84" s="5">
        <v>0</v>
      </c>
      <c r="CN84" s="8">
        <f t="shared" ref="CN84:CN95" si="337">IF(CL84=0,0,CM84/CL84*1000)</f>
        <v>0</v>
      </c>
      <c r="CO84" s="6">
        <v>0</v>
      </c>
      <c r="CP84" s="5">
        <v>0</v>
      </c>
      <c r="CQ84" s="8">
        <f t="shared" ref="CQ84:CQ95" si="338">IF(CO84=0,0,CP84/CO84*1000)</f>
        <v>0</v>
      </c>
      <c r="CR84" s="6">
        <v>0</v>
      </c>
      <c r="CS84" s="5">
        <v>0</v>
      </c>
      <c r="CT84" s="8">
        <f t="shared" ref="CT84:CT95" si="339">IF(CR84=0,0,CS84/CR84*1000)</f>
        <v>0</v>
      </c>
      <c r="CU84" s="6">
        <v>0</v>
      </c>
      <c r="CV84" s="5">
        <v>0</v>
      </c>
      <c r="CW84" s="8">
        <f t="shared" ref="CW84:CW95" si="340">IF(CU84=0,0,CV84/CU84*1000)</f>
        <v>0</v>
      </c>
      <c r="CX84" s="6">
        <v>0</v>
      </c>
      <c r="CY84" s="5">
        <v>0</v>
      </c>
      <c r="CZ84" s="8">
        <f t="shared" ref="CZ84:CZ95" si="341">IF(CX84=0,0,CY84/CX84*1000)</f>
        <v>0</v>
      </c>
      <c r="DA84" s="6">
        <v>0</v>
      </c>
      <c r="DB84" s="5">
        <v>0</v>
      </c>
      <c r="DC84" s="8">
        <f t="shared" ref="DC84:DC95" si="342">IF(DA84=0,0,DB84/DA84*1000)</f>
        <v>0</v>
      </c>
      <c r="DD84" s="60">
        <f>SUMIF($C$5:$DC$5,"Ton",C84:DC84)</f>
        <v>11845.939139999999</v>
      </c>
      <c r="DE84" s="61">
        <f>SUMIF($C$5:$DC$5,"F*",C84:DC84)</f>
        <v>202628.38800000001</v>
      </c>
    </row>
    <row r="85" spans="1:109" x14ac:dyDescent="0.3">
      <c r="A85" s="57">
        <v>2023</v>
      </c>
      <c r="B85" s="58" t="s">
        <v>3</v>
      </c>
      <c r="C85" s="6">
        <v>0</v>
      </c>
      <c r="D85" s="5">
        <v>0</v>
      </c>
      <c r="E85" s="8">
        <f t="shared" ref="E85:E86" si="343">IF(C85=0,0,D85/C85*1000)</f>
        <v>0</v>
      </c>
      <c r="F85" s="6">
        <v>0</v>
      </c>
      <c r="G85" s="5">
        <v>0</v>
      </c>
      <c r="H85" s="8">
        <f t="shared" si="309"/>
        <v>0</v>
      </c>
      <c r="I85" s="6">
        <v>0</v>
      </c>
      <c r="J85" s="5">
        <v>0</v>
      </c>
      <c r="K85" s="8">
        <f t="shared" si="310"/>
        <v>0</v>
      </c>
      <c r="L85" s="6">
        <v>0</v>
      </c>
      <c r="M85" s="5">
        <v>0</v>
      </c>
      <c r="N85" s="8">
        <f t="shared" si="311"/>
        <v>0</v>
      </c>
      <c r="O85" s="6">
        <v>0</v>
      </c>
      <c r="P85" s="5">
        <v>0</v>
      </c>
      <c r="Q85" s="8">
        <f t="shared" si="312"/>
        <v>0</v>
      </c>
      <c r="R85" s="6">
        <v>0</v>
      </c>
      <c r="S85" s="5">
        <v>0</v>
      </c>
      <c r="T85" s="8">
        <f t="shared" si="313"/>
        <v>0</v>
      </c>
      <c r="U85" s="6">
        <v>0</v>
      </c>
      <c r="V85" s="5">
        <v>0</v>
      </c>
      <c r="W85" s="8">
        <f t="shared" si="314"/>
        <v>0</v>
      </c>
      <c r="X85" s="6">
        <v>0</v>
      </c>
      <c r="Y85" s="5">
        <v>0</v>
      </c>
      <c r="Z85" s="8">
        <f t="shared" si="315"/>
        <v>0</v>
      </c>
      <c r="AA85" s="6">
        <v>0</v>
      </c>
      <c r="AB85" s="5">
        <v>0</v>
      </c>
      <c r="AC85" s="8">
        <f t="shared" si="316"/>
        <v>0</v>
      </c>
      <c r="AD85" s="6">
        <v>0</v>
      </c>
      <c r="AE85" s="5">
        <v>0</v>
      </c>
      <c r="AF85" s="8">
        <f t="shared" si="317"/>
        <v>0</v>
      </c>
      <c r="AG85" s="6">
        <v>0</v>
      </c>
      <c r="AH85" s="5">
        <v>0</v>
      </c>
      <c r="AI85" s="8">
        <f t="shared" si="318"/>
        <v>0</v>
      </c>
      <c r="AJ85" s="6">
        <v>0</v>
      </c>
      <c r="AK85" s="5">
        <v>0</v>
      </c>
      <c r="AL85" s="8">
        <f t="shared" si="319"/>
        <v>0</v>
      </c>
      <c r="AM85" s="6">
        <v>0</v>
      </c>
      <c r="AN85" s="5">
        <v>0</v>
      </c>
      <c r="AO85" s="8">
        <f t="shared" si="320"/>
        <v>0</v>
      </c>
      <c r="AP85" s="75">
        <v>9.7050000000000001</v>
      </c>
      <c r="AQ85" s="5">
        <v>18.271000000000001</v>
      </c>
      <c r="AR85" s="8">
        <f t="shared" si="321"/>
        <v>1882.6378155589903</v>
      </c>
      <c r="AS85" s="6">
        <v>0</v>
      </c>
      <c r="AT85" s="5">
        <v>0</v>
      </c>
      <c r="AU85" s="8">
        <f t="shared" si="322"/>
        <v>0</v>
      </c>
      <c r="AV85" s="6">
        <v>0</v>
      </c>
      <c r="AW85" s="5">
        <v>0</v>
      </c>
      <c r="AX85" s="8">
        <f t="shared" si="323"/>
        <v>0</v>
      </c>
      <c r="AY85" s="75">
        <v>28547.162</v>
      </c>
      <c r="AZ85" s="5">
        <v>484299.429</v>
      </c>
      <c r="BA85" s="8">
        <f t="shared" si="324"/>
        <v>16964.888804007911</v>
      </c>
      <c r="BB85" s="75">
        <v>1.5E-3</v>
      </c>
      <c r="BC85" s="5">
        <v>0.182</v>
      </c>
      <c r="BD85" s="8">
        <f t="shared" si="325"/>
        <v>121333.33333333333</v>
      </c>
      <c r="BE85" s="6">
        <v>0</v>
      </c>
      <c r="BF85" s="5">
        <v>0</v>
      </c>
      <c r="BG85" s="8">
        <f t="shared" si="326"/>
        <v>0</v>
      </c>
      <c r="BH85" s="75">
        <v>10026.752</v>
      </c>
      <c r="BI85" s="5">
        <v>169160.72</v>
      </c>
      <c r="BJ85" s="8">
        <f t="shared" si="327"/>
        <v>16870.93886435009</v>
      </c>
      <c r="BK85" s="6">
        <v>0</v>
      </c>
      <c r="BL85" s="5">
        <v>0</v>
      </c>
      <c r="BM85" s="8">
        <f t="shared" si="328"/>
        <v>0</v>
      </c>
      <c r="BN85" s="6">
        <v>0</v>
      </c>
      <c r="BO85" s="5">
        <v>0</v>
      </c>
      <c r="BP85" s="8">
        <f t="shared" si="329"/>
        <v>0</v>
      </c>
      <c r="BQ85" s="6">
        <v>0</v>
      </c>
      <c r="BR85" s="5">
        <v>0</v>
      </c>
      <c r="BS85" s="8">
        <f t="shared" si="330"/>
        <v>0</v>
      </c>
      <c r="BT85" s="6">
        <v>0</v>
      </c>
      <c r="BU85" s="5">
        <v>0</v>
      </c>
      <c r="BV85" s="8">
        <f t="shared" si="331"/>
        <v>0</v>
      </c>
      <c r="BW85" s="75">
        <v>9.3249999999999993</v>
      </c>
      <c r="BX85" s="5">
        <v>27.584</v>
      </c>
      <c r="BY85" s="8">
        <f t="shared" si="332"/>
        <v>2958.0697050938343</v>
      </c>
      <c r="BZ85" s="6">
        <v>0</v>
      </c>
      <c r="CA85" s="5">
        <v>0</v>
      </c>
      <c r="CB85" s="8">
        <f t="shared" si="333"/>
        <v>0</v>
      </c>
      <c r="CC85" s="6">
        <v>0</v>
      </c>
      <c r="CD85" s="5">
        <v>0</v>
      </c>
      <c r="CE85" s="8">
        <f t="shared" si="334"/>
        <v>0</v>
      </c>
      <c r="CF85" s="6">
        <v>0</v>
      </c>
      <c r="CG85" s="5">
        <v>0</v>
      </c>
      <c r="CH85" s="8">
        <f t="shared" si="335"/>
        <v>0</v>
      </c>
      <c r="CI85" s="6">
        <v>0</v>
      </c>
      <c r="CJ85" s="5">
        <v>0</v>
      </c>
      <c r="CK85" s="8">
        <f t="shared" si="336"/>
        <v>0</v>
      </c>
      <c r="CL85" s="6">
        <v>0</v>
      </c>
      <c r="CM85" s="5">
        <v>0</v>
      </c>
      <c r="CN85" s="8">
        <f t="shared" si="337"/>
        <v>0</v>
      </c>
      <c r="CO85" s="6">
        <v>0</v>
      </c>
      <c r="CP85" s="5">
        <v>0</v>
      </c>
      <c r="CQ85" s="8">
        <f t="shared" si="338"/>
        <v>0</v>
      </c>
      <c r="CR85" s="75">
        <v>0.3</v>
      </c>
      <c r="CS85" s="5">
        <v>29.213999999999999</v>
      </c>
      <c r="CT85" s="8">
        <f t="shared" si="339"/>
        <v>97380</v>
      </c>
      <c r="CU85" s="75">
        <v>1.5E-3</v>
      </c>
      <c r="CV85" s="5">
        <v>0.30599999999999999</v>
      </c>
      <c r="CW85" s="8">
        <f t="shared" si="340"/>
        <v>204000</v>
      </c>
      <c r="CX85" s="6">
        <v>0</v>
      </c>
      <c r="CY85" s="5">
        <v>0</v>
      </c>
      <c r="CZ85" s="8">
        <f t="shared" si="341"/>
        <v>0</v>
      </c>
      <c r="DA85" s="6">
        <v>0</v>
      </c>
      <c r="DB85" s="5">
        <v>0</v>
      </c>
      <c r="DC85" s="8">
        <f t="shared" si="342"/>
        <v>0</v>
      </c>
      <c r="DD85" s="6">
        <f t="shared" ref="DD85:DD96" si="344">SUMIF($C$5:$DC$5,"Ton",C85:DC85)</f>
        <v>38593.247000000003</v>
      </c>
      <c r="DE85" s="8">
        <f t="shared" ref="DE85:DE96" si="345">SUMIF($C$5:$DC$5,"F*",C85:DC85)</f>
        <v>653535.70600000001</v>
      </c>
    </row>
    <row r="86" spans="1:109" x14ac:dyDescent="0.3">
      <c r="A86" s="57">
        <v>2023</v>
      </c>
      <c r="B86" s="58" t="s">
        <v>4</v>
      </c>
      <c r="C86" s="6">
        <v>0</v>
      </c>
      <c r="D86" s="5">
        <v>0</v>
      </c>
      <c r="E86" s="8">
        <f t="shared" si="343"/>
        <v>0</v>
      </c>
      <c r="F86" s="6">
        <v>0</v>
      </c>
      <c r="G86" s="5">
        <v>0</v>
      </c>
      <c r="H86" s="8">
        <f t="shared" si="309"/>
        <v>0</v>
      </c>
      <c r="I86" s="6">
        <v>0</v>
      </c>
      <c r="J86" s="5">
        <v>0</v>
      </c>
      <c r="K86" s="8">
        <f t="shared" si="310"/>
        <v>0</v>
      </c>
      <c r="L86" s="75">
        <v>0.75</v>
      </c>
      <c r="M86" s="5">
        <v>1.387</v>
      </c>
      <c r="N86" s="8">
        <f t="shared" si="311"/>
        <v>1849.3333333333333</v>
      </c>
      <c r="O86" s="6">
        <v>0</v>
      </c>
      <c r="P86" s="5">
        <v>0</v>
      </c>
      <c r="Q86" s="8">
        <f t="shared" si="312"/>
        <v>0</v>
      </c>
      <c r="R86" s="6">
        <v>0</v>
      </c>
      <c r="S86" s="5">
        <v>0</v>
      </c>
      <c r="T86" s="8">
        <f t="shared" si="313"/>
        <v>0</v>
      </c>
      <c r="U86" s="75">
        <v>0.3</v>
      </c>
      <c r="V86" s="5">
        <v>1</v>
      </c>
      <c r="W86" s="8">
        <f t="shared" si="314"/>
        <v>3333.3333333333335</v>
      </c>
      <c r="X86" s="6">
        <v>0</v>
      </c>
      <c r="Y86" s="5">
        <v>0</v>
      </c>
      <c r="Z86" s="8">
        <f t="shared" si="315"/>
        <v>0</v>
      </c>
      <c r="AA86" s="6">
        <v>0</v>
      </c>
      <c r="AB86" s="5">
        <v>0</v>
      </c>
      <c r="AC86" s="8">
        <f t="shared" si="316"/>
        <v>0</v>
      </c>
      <c r="AD86" s="6">
        <v>0</v>
      </c>
      <c r="AE86" s="5">
        <v>0</v>
      </c>
      <c r="AF86" s="8">
        <f t="shared" si="317"/>
        <v>0</v>
      </c>
      <c r="AG86" s="75">
        <v>1.9034</v>
      </c>
      <c r="AH86" s="5">
        <v>209.65799999999999</v>
      </c>
      <c r="AI86" s="8">
        <f t="shared" si="318"/>
        <v>110149.20668277818</v>
      </c>
      <c r="AJ86" s="6">
        <v>0</v>
      </c>
      <c r="AK86" s="5">
        <v>0</v>
      </c>
      <c r="AL86" s="8">
        <f t="shared" si="319"/>
        <v>0</v>
      </c>
      <c r="AM86" s="6">
        <v>0</v>
      </c>
      <c r="AN86" s="5">
        <v>0</v>
      </c>
      <c r="AO86" s="8">
        <f t="shared" si="320"/>
        <v>0</v>
      </c>
      <c r="AP86" s="75">
        <v>6.95</v>
      </c>
      <c r="AQ86" s="5">
        <v>13.893000000000001</v>
      </c>
      <c r="AR86" s="8">
        <f t="shared" si="321"/>
        <v>1998.9928057553959</v>
      </c>
      <c r="AS86" s="6">
        <v>0</v>
      </c>
      <c r="AT86" s="5">
        <v>0</v>
      </c>
      <c r="AU86" s="8">
        <f t="shared" si="322"/>
        <v>0</v>
      </c>
      <c r="AV86" s="6">
        <v>0</v>
      </c>
      <c r="AW86" s="5">
        <v>0</v>
      </c>
      <c r="AX86" s="8">
        <f t="shared" si="323"/>
        <v>0</v>
      </c>
      <c r="AY86" s="75">
        <v>37994.307999999997</v>
      </c>
      <c r="AZ86" s="5">
        <v>657407.09100000001</v>
      </c>
      <c r="BA86" s="8">
        <f t="shared" si="324"/>
        <v>17302.778379329873</v>
      </c>
      <c r="BB86" s="75">
        <v>20.4192</v>
      </c>
      <c r="BC86" s="5">
        <v>1095.5619999999999</v>
      </c>
      <c r="BD86" s="8">
        <f t="shared" si="325"/>
        <v>53653.52217520764</v>
      </c>
      <c r="BE86" s="6">
        <v>0</v>
      </c>
      <c r="BF86" s="5">
        <v>0</v>
      </c>
      <c r="BG86" s="8">
        <f t="shared" si="326"/>
        <v>0</v>
      </c>
      <c r="BH86" s="75">
        <v>4058.596</v>
      </c>
      <c r="BI86" s="5">
        <v>74862.053</v>
      </c>
      <c r="BJ86" s="8">
        <f t="shared" si="327"/>
        <v>18445.307934073753</v>
      </c>
      <c r="BK86" s="6">
        <v>0</v>
      </c>
      <c r="BL86" s="5">
        <v>0</v>
      </c>
      <c r="BM86" s="8">
        <f t="shared" si="328"/>
        <v>0</v>
      </c>
      <c r="BN86" s="6">
        <v>0</v>
      </c>
      <c r="BO86" s="5">
        <v>0</v>
      </c>
      <c r="BP86" s="8">
        <f t="shared" si="329"/>
        <v>0</v>
      </c>
      <c r="BQ86" s="6">
        <v>0</v>
      </c>
      <c r="BR86" s="5">
        <v>0</v>
      </c>
      <c r="BS86" s="8">
        <f t="shared" si="330"/>
        <v>0</v>
      </c>
      <c r="BT86" s="6">
        <v>0</v>
      </c>
      <c r="BU86" s="5">
        <v>0</v>
      </c>
      <c r="BV86" s="8">
        <f t="shared" si="331"/>
        <v>0</v>
      </c>
      <c r="BW86" s="75">
        <v>5.6349999999999998</v>
      </c>
      <c r="BX86" s="5">
        <v>15.340999999999999</v>
      </c>
      <c r="BY86" s="8">
        <f t="shared" si="332"/>
        <v>2722.4489795918366</v>
      </c>
      <c r="BZ86" s="6">
        <v>0</v>
      </c>
      <c r="CA86" s="5">
        <v>0</v>
      </c>
      <c r="CB86" s="8">
        <f t="shared" si="333"/>
        <v>0</v>
      </c>
      <c r="CC86" s="6">
        <v>0</v>
      </c>
      <c r="CD86" s="5">
        <v>0</v>
      </c>
      <c r="CE86" s="8">
        <f t="shared" si="334"/>
        <v>0</v>
      </c>
      <c r="CF86" s="6">
        <v>0</v>
      </c>
      <c r="CG86" s="5">
        <v>0</v>
      </c>
      <c r="CH86" s="8">
        <f t="shared" si="335"/>
        <v>0</v>
      </c>
      <c r="CI86" s="6">
        <v>0</v>
      </c>
      <c r="CJ86" s="5">
        <v>0</v>
      </c>
      <c r="CK86" s="8">
        <f t="shared" si="336"/>
        <v>0</v>
      </c>
      <c r="CL86" s="6">
        <v>0</v>
      </c>
      <c r="CM86" s="5">
        <v>0</v>
      </c>
      <c r="CN86" s="8">
        <f t="shared" si="337"/>
        <v>0</v>
      </c>
      <c r="CO86" s="6">
        <v>0</v>
      </c>
      <c r="CP86" s="5">
        <v>0</v>
      </c>
      <c r="CQ86" s="8">
        <f t="shared" si="338"/>
        <v>0</v>
      </c>
      <c r="CR86" s="6">
        <v>0</v>
      </c>
      <c r="CS86" s="5">
        <v>0</v>
      </c>
      <c r="CT86" s="8">
        <f t="shared" si="339"/>
        <v>0</v>
      </c>
      <c r="CU86" s="6">
        <v>0</v>
      </c>
      <c r="CV86" s="5">
        <v>0</v>
      </c>
      <c r="CW86" s="8">
        <f t="shared" si="340"/>
        <v>0</v>
      </c>
      <c r="CX86" s="6">
        <v>0</v>
      </c>
      <c r="CY86" s="5">
        <v>0</v>
      </c>
      <c r="CZ86" s="8">
        <f t="shared" si="341"/>
        <v>0</v>
      </c>
      <c r="DA86" s="6">
        <v>0</v>
      </c>
      <c r="DB86" s="5">
        <v>0</v>
      </c>
      <c r="DC86" s="8">
        <f t="shared" si="342"/>
        <v>0</v>
      </c>
      <c r="DD86" s="6">
        <f t="shared" si="344"/>
        <v>42088.861599999997</v>
      </c>
      <c r="DE86" s="8">
        <f t="shared" si="345"/>
        <v>733605.98499999999</v>
      </c>
    </row>
    <row r="87" spans="1:109" x14ac:dyDescent="0.3">
      <c r="A87" s="57">
        <v>2023</v>
      </c>
      <c r="B87" s="58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309"/>
        <v>0</v>
      </c>
      <c r="I87" s="6">
        <v>0</v>
      </c>
      <c r="J87" s="5">
        <v>0</v>
      </c>
      <c r="K87" s="8">
        <f t="shared" si="310"/>
        <v>0</v>
      </c>
      <c r="L87" s="6">
        <v>0</v>
      </c>
      <c r="M87" s="5">
        <v>0</v>
      </c>
      <c r="N87" s="8">
        <f t="shared" si="311"/>
        <v>0</v>
      </c>
      <c r="O87" s="6">
        <v>0</v>
      </c>
      <c r="P87" s="5">
        <v>0</v>
      </c>
      <c r="Q87" s="8">
        <f t="shared" si="312"/>
        <v>0</v>
      </c>
      <c r="R87" s="6">
        <v>0</v>
      </c>
      <c r="S87" s="5">
        <v>0</v>
      </c>
      <c r="T87" s="8">
        <f t="shared" si="313"/>
        <v>0</v>
      </c>
      <c r="U87" s="6">
        <v>0</v>
      </c>
      <c r="V87" s="5">
        <v>0</v>
      </c>
      <c r="W87" s="8">
        <f t="shared" si="314"/>
        <v>0</v>
      </c>
      <c r="X87" s="6">
        <v>0</v>
      </c>
      <c r="Y87" s="5">
        <v>0</v>
      </c>
      <c r="Z87" s="8">
        <f t="shared" si="315"/>
        <v>0</v>
      </c>
      <c r="AA87" s="6">
        <v>0</v>
      </c>
      <c r="AB87" s="5">
        <v>0</v>
      </c>
      <c r="AC87" s="8">
        <f t="shared" si="316"/>
        <v>0</v>
      </c>
      <c r="AD87" s="6">
        <v>0</v>
      </c>
      <c r="AE87" s="5">
        <v>0</v>
      </c>
      <c r="AF87" s="8">
        <f t="shared" si="317"/>
        <v>0</v>
      </c>
      <c r="AG87" s="6">
        <v>0</v>
      </c>
      <c r="AH87" s="5">
        <v>0</v>
      </c>
      <c r="AI87" s="8">
        <f t="shared" si="318"/>
        <v>0</v>
      </c>
      <c r="AJ87" s="6">
        <v>0</v>
      </c>
      <c r="AK87" s="5">
        <v>0</v>
      </c>
      <c r="AL87" s="8">
        <f t="shared" si="319"/>
        <v>0</v>
      </c>
      <c r="AM87" s="6">
        <v>0</v>
      </c>
      <c r="AN87" s="5">
        <v>0</v>
      </c>
      <c r="AO87" s="8">
        <f t="shared" si="320"/>
        <v>0</v>
      </c>
      <c r="AP87" s="75">
        <v>28.792999999999999</v>
      </c>
      <c r="AQ87" s="5">
        <v>85.909000000000006</v>
      </c>
      <c r="AR87" s="8">
        <f t="shared" si="321"/>
        <v>2983.6765880595981</v>
      </c>
      <c r="AS87" s="6">
        <v>0</v>
      </c>
      <c r="AT87" s="5">
        <v>0</v>
      </c>
      <c r="AU87" s="8">
        <f t="shared" si="322"/>
        <v>0</v>
      </c>
      <c r="AV87" s="6">
        <v>0</v>
      </c>
      <c r="AW87" s="5">
        <v>0</v>
      </c>
      <c r="AX87" s="8">
        <f t="shared" si="323"/>
        <v>0</v>
      </c>
      <c r="AY87" s="75">
        <v>40691.398000000001</v>
      </c>
      <c r="AZ87" s="5">
        <v>717247.04500000004</v>
      </c>
      <c r="BA87" s="8">
        <f t="shared" si="324"/>
        <v>17626.502903635799</v>
      </c>
      <c r="BB87" s="6">
        <v>0</v>
      </c>
      <c r="BC87" s="5">
        <v>0</v>
      </c>
      <c r="BD87" s="8">
        <f t="shared" si="325"/>
        <v>0</v>
      </c>
      <c r="BE87" s="6">
        <v>0</v>
      </c>
      <c r="BF87" s="5">
        <v>0</v>
      </c>
      <c r="BG87" s="8">
        <f t="shared" si="326"/>
        <v>0</v>
      </c>
      <c r="BH87" s="75">
        <v>12996.200999999999</v>
      </c>
      <c r="BI87" s="5">
        <v>234183.03700000001</v>
      </c>
      <c r="BJ87" s="8">
        <f t="shared" si="327"/>
        <v>18019.345576449614</v>
      </c>
      <c r="BK87" s="6">
        <v>0</v>
      </c>
      <c r="BL87" s="5">
        <v>0</v>
      </c>
      <c r="BM87" s="8">
        <f t="shared" si="328"/>
        <v>0</v>
      </c>
      <c r="BN87" s="6">
        <v>0</v>
      </c>
      <c r="BO87" s="5">
        <v>0</v>
      </c>
      <c r="BP87" s="8">
        <f t="shared" si="329"/>
        <v>0</v>
      </c>
      <c r="BQ87" s="6">
        <v>0</v>
      </c>
      <c r="BR87" s="5">
        <v>0</v>
      </c>
      <c r="BS87" s="8">
        <f t="shared" si="330"/>
        <v>0</v>
      </c>
      <c r="BT87" s="6">
        <v>0</v>
      </c>
      <c r="BU87" s="5">
        <v>0</v>
      </c>
      <c r="BV87" s="8">
        <f t="shared" si="331"/>
        <v>0</v>
      </c>
      <c r="BW87" s="75">
        <v>5.2753800000000002</v>
      </c>
      <c r="BX87" s="5">
        <v>16.707999999999998</v>
      </c>
      <c r="BY87" s="8">
        <f t="shared" si="332"/>
        <v>3167.1652089517715</v>
      </c>
      <c r="BZ87" s="6">
        <v>0</v>
      </c>
      <c r="CA87" s="5">
        <v>0</v>
      </c>
      <c r="CB87" s="8">
        <f t="shared" si="333"/>
        <v>0</v>
      </c>
      <c r="CC87" s="6">
        <v>0</v>
      </c>
      <c r="CD87" s="5">
        <v>0</v>
      </c>
      <c r="CE87" s="8">
        <f t="shared" si="334"/>
        <v>0</v>
      </c>
      <c r="CF87" s="6">
        <v>0</v>
      </c>
      <c r="CG87" s="5">
        <v>0</v>
      </c>
      <c r="CH87" s="8">
        <f t="shared" si="335"/>
        <v>0</v>
      </c>
      <c r="CI87" s="6">
        <v>0</v>
      </c>
      <c r="CJ87" s="5">
        <v>0</v>
      </c>
      <c r="CK87" s="8">
        <f t="shared" si="336"/>
        <v>0</v>
      </c>
      <c r="CL87" s="6">
        <v>0</v>
      </c>
      <c r="CM87" s="5">
        <v>0</v>
      </c>
      <c r="CN87" s="8">
        <f t="shared" si="337"/>
        <v>0</v>
      </c>
      <c r="CO87" s="6">
        <v>0</v>
      </c>
      <c r="CP87" s="5">
        <v>0</v>
      </c>
      <c r="CQ87" s="8">
        <f t="shared" si="338"/>
        <v>0</v>
      </c>
      <c r="CR87" s="75">
        <v>2.4</v>
      </c>
      <c r="CS87" s="5">
        <v>235.607</v>
      </c>
      <c r="CT87" s="8">
        <f t="shared" si="339"/>
        <v>98169.583333333328</v>
      </c>
      <c r="CU87" s="6">
        <v>0</v>
      </c>
      <c r="CV87" s="5">
        <v>0</v>
      </c>
      <c r="CW87" s="8">
        <f t="shared" si="340"/>
        <v>0</v>
      </c>
      <c r="CX87" s="6">
        <v>0</v>
      </c>
      <c r="CY87" s="5">
        <v>0</v>
      </c>
      <c r="CZ87" s="8">
        <f t="shared" si="341"/>
        <v>0</v>
      </c>
      <c r="DA87" s="6">
        <v>0</v>
      </c>
      <c r="DB87" s="5">
        <v>0</v>
      </c>
      <c r="DC87" s="8">
        <f t="shared" si="342"/>
        <v>0</v>
      </c>
      <c r="DD87" s="6">
        <f t="shared" si="344"/>
        <v>53724.06738</v>
      </c>
      <c r="DE87" s="69">
        <f t="shared" si="345"/>
        <v>951768.30599999998</v>
      </c>
    </row>
    <row r="88" spans="1:109" x14ac:dyDescent="0.3">
      <c r="A88" s="57">
        <v>2023</v>
      </c>
      <c r="B88" s="8" t="s">
        <v>6</v>
      </c>
      <c r="C88" s="6">
        <v>0</v>
      </c>
      <c r="D88" s="5">
        <v>0</v>
      </c>
      <c r="E88" s="8">
        <f t="shared" ref="E88:E95" si="346">IF(C88=0,0,D88/C88*1000)</f>
        <v>0</v>
      </c>
      <c r="F88" s="6">
        <v>0</v>
      </c>
      <c r="G88" s="5">
        <v>0</v>
      </c>
      <c r="H88" s="8">
        <f t="shared" si="309"/>
        <v>0</v>
      </c>
      <c r="I88" s="6">
        <v>0</v>
      </c>
      <c r="J88" s="5">
        <v>0</v>
      </c>
      <c r="K88" s="8">
        <f t="shared" si="310"/>
        <v>0</v>
      </c>
      <c r="L88" s="6">
        <v>0</v>
      </c>
      <c r="M88" s="5">
        <v>0</v>
      </c>
      <c r="N88" s="8">
        <f t="shared" si="311"/>
        <v>0</v>
      </c>
      <c r="O88" s="6">
        <v>0</v>
      </c>
      <c r="P88" s="5">
        <v>0</v>
      </c>
      <c r="Q88" s="8">
        <f t="shared" si="312"/>
        <v>0</v>
      </c>
      <c r="R88" s="6">
        <v>0</v>
      </c>
      <c r="S88" s="5">
        <v>0</v>
      </c>
      <c r="T88" s="8">
        <f t="shared" si="313"/>
        <v>0</v>
      </c>
      <c r="U88" s="75">
        <v>0.1</v>
      </c>
      <c r="V88" s="5">
        <v>0.38</v>
      </c>
      <c r="W88" s="8">
        <f t="shared" si="314"/>
        <v>3800</v>
      </c>
      <c r="X88" s="6">
        <v>0</v>
      </c>
      <c r="Y88" s="5">
        <v>0</v>
      </c>
      <c r="Z88" s="8">
        <f t="shared" si="315"/>
        <v>0</v>
      </c>
      <c r="AA88" s="6">
        <v>0</v>
      </c>
      <c r="AB88" s="5">
        <v>0</v>
      </c>
      <c r="AC88" s="8">
        <f t="shared" si="316"/>
        <v>0</v>
      </c>
      <c r="AD88" s="6">
        <v>0</v>
      </c>
      <c r="AE88" s="5">
        <v>0</v>
      </c>
      <c r="AF88" s="8">
        <f t="shared" si="317"/>
        <v>0</v>
      </c>
      <c r="AG88" s="75">
        <v>1.0374000000000001</v>
      </c>
      <c r="AH88" s="5">
        <v>124.35899999999999</v>
      </c>
      <c r="AI88" s="8">
        <f t="shared" si="318"/>
        <v>119875.65066512433</v>
      </c>
      <c r="AJ88" s="6">
        <v>0</v>
      </c>
      <c r="AK88" s="5">
        <v>0</v>
      </c>
      <c r="AL88" s="8">
        <f t="shared" si="319"/>
        <v>0</v>
      </c>
      <c r="AM88" s="6">
        <v>0</v>
      </c>
      <c r="AN88" s="5">
        <v>0</v>
      </c>
      <c r="AO88" s="8">
        <f t="shared" si="320"/>
        <v>0</v>
      </c>
      <c r="AP88" s="75">
        <v>12.458</v>
      </c>
      <c r="AQ88" s="5">
        <v>24.667999999999999</v>
      </c>
      <c r="AR88" s="8">
        <f t="shared" si="321"/>
        <v>1980.0931128592067</v>
      </c>
      <c r="AS88" s="6">
        <v>0</v>
      </c>
      <c r="AT88" s="5">
        <v>0</v>
      </c>
      <c r="AU88" s="8">
        <f t="shared" si="322"/>
        <v>0</v>
      </c>
      <c r="AV88" s="6">
        <v>0</v>
      </c>
      <c r="AW88" s="5">
        <v>0</v>
      </c>
      <c r="AX88" s="8">
        <f t="shared" si="323"/>
        <v>0</v>
      </c>
      <c r="AY88" s="75">
        <v>37707.477140000003</v>
      </c>
      <c r="AZ88" s="5">
        <v>664934.19900000002</v>
      </c>
      <c r="BA88" s="8">
        <f t="shared" si="324"/>
        <v>17634.014509409844</v>
      </c>
      <c r="BB88" s="75">
        <v>20.203200000000002</v>
      </c>
      <c r="BC88" s="5">
        <v>1030.925</v>
      </c>
      <c r="BD88" s="8">
        <f t="shared" si="325"/>
        <v>51027.807476043396</v>
      </c>
      <c r="BE88" s="6">
        <v>0</v>
      </c>
      <c r="BF88" s="5">
        <v>0</v>
      </c>
      <c r="BG88" s="8">
        <f t="shared" si="326"/>
        <v>0</v>
      </c>
      <c r="BH88" s="75">
        <v>15858.084000000001</v>
      </c>
      <c r="BI88" s="5">
        <v>292825.54300000001</v>
      </c>
      <c r="BJ88" s="8">
        <f t="shared" si="327"/>
        <v>18465.379739443932</v>
      </c>
      <c r="BK88" s="6">
        <v>0</v>
      </c>
      <c r="BL88" s="5">
        <v>0</v>
      </c>
      <c r="BM88" s="8">
        <f t="shared" si="328"/>
        <v>0</v>
      </c>
      <c r="BN88" s="6">
        <v>0</v>
      </c>
      <c r="BO88" s="5">
        <v>0</v>
      </c>
      <c r="BP88" s="8">
        <f t="shared" si="329"/>
        <v>0</v>
      </c>
      <c r="BQ88" s="6">
        <v>0</v>
      </c>
      <c r="BR88" s="5">
        <v>0</v>
      </c>
      <c r="BS88" s="8">
        <f t="shared" si="330"/>
        <v>0</v>
      </c>
      <c r="BT88" s="6">
        <v>0</v>
      </c>
      <c r="BU88" s="5">
        <v>0</v>
      </c>
      <c r="BV88" s="8">
        <f t="shared" si="331"/>
        <v>0</v>
      </c>
      <c r="BW88" s="75">
        <v>18.518999999999998</v>
      </c>
      <c r="BX88" s="5">
        <v>32.350999999999999</v>
      </c>
      <c r="BY88" s="8">
        <f t="shared" si="332"/>
        <v>1746.9085803769103</v>
      </c>
      <c r="BZ88" s="6">
        <v>0</v>
      </c>
      <c r="CA88" s="5">
        <v>0</v>
      </c>
      <c r="CB88" s="8">
        <f t="shared" si="333"/>
        <v>0</v>
      </c>
      <c r="CC88" s="6">
        <v>0</v>
      </c>
      <c r="CD88" s="5">
        <v>0</v>
      </c>
      <c r="CE88" s="8">
        <f t="shared" si="334"/>
        <v>0</v>
      </c>
      <c r="CF88" s="6">
        <v>0</v>
      </c>
      <c r="CG88" s="5">
        <v>0</v>
      </c>
      <c r="CH88" s="8">
        <f t="shared" si="335"/>
        <v>0</v>
      </c>
      <c r="CI88" s="6">
        <v>0</v>
      </c>
      <c r="CJ88" s="5">
        <v>0</v>
      </c>
      <c r="CK88" s="8">
        <f t="shared" si="336"/>
        <v>0</v>
      </c>
      <c r="CL88" s="6">
        <v>0</v>
      </c>
      <c r="CM88" s="5">
        <v>0</v>
      </c>
      <c r="CN88" s="8">
        <f t="shared" si="337"/>
        <v>0</v>
      </c>
      <c r="CO88" s="6">
        <v>0</v>
      </c>
      <c r="CP88" s="5">
        <v>0</v>
      </c>
      <c r="CQ88" s="8">
        <f t="shared" si="338"/>
        <v>0</v>
      </c>
      <c r="CR88" s="6">
        <v>0</v>
      </c>
      <c r="CS88" s="5">
        <v>0</v>
      </c>
      <c r="CT88" s="8">
        <f t="shared" si="339"/>
        <v>0</v>
      </c>
      <c r="CU88" s="75">
        <v>3.7400000000000003E-3</v>
      </c>
      <c r="CV88" s="5">
        <v>2.3780000000000001</v>
      </c>
      <c r="CW88" s="8">
        <f t="shared" si="340"/>
        <v>635828.87700534752</v>
      </c>
      <c r="CX88" s="6">
        <v>0</v>
      </c>
      <c r="CY88" s="5">
        <v>0</v>
      </c>
      <c r="CZ88" s="8">
        <f t="shared" si="341"/>
        <v>0</v>
      </c>
      <c r="DA88" s="6">
        <v>0</v>
      </c>
      <c r="DB88" s="5">
        <v>0</v>
      </c>
      <c r="DC88" s="8">
        <f t="shared" si="342"/>
        <v>0</v>
      </c>
      <c r="DD88" s="6">
        <f t="shared" si="344"/>
        <v>53617.882480000007</v>
      </c>
      <c r="DE88" s="8">
        <f t="shared" si="345"/>
        <v>958974.80300000007</v>
      </c>
    </row>
    <row r="89" spans="1:109" x14ac:dyDescent="0.3">
      <c r="A89" s="57">
        <v>2023</v>
      </c>
      <c r="B89" s="58" t="s">
        <v>7</v>
      </c>
      <c r="C89" s="6">
        <v>0</v>
      </c>
      <c r="D89" s="5">
        <v>0</v>
      </c>
      <c r="E89" s="8">
        <f t="shared" si="346"/>
        <v>0</v>
      </c>
      <c r="F89" s="6">
        <v>0</v>
      </c>
      <c r="G89" s="5">
        <v>0</v>
      </c>
      <c r="H89" s="8">
        <f t="shared" si="309"/>
        <v>0</v>
      </c>
      <c r="I89" s="6">
        <v>0</v>
      </c>
      <c r="J89" s="5">
        <v>0</v>
      </c>
      <c r="K89" s="8">
        <f t="shared" si="310"/>
        <v>0</v>
      </c>
      <c r="L89" s="6">
        <v>0</v>
      </c>
      <c r="M89" s="5">
        <v>0</v>
      </c>
      <c r="N89" s="8">
        <f t="shared" si="311"/>
        <v>0</v>
      </c>
      <c r="O89" s="6">
        <v>0</v>
      </c>
      <c r="P89" s="5">
        <v>0</v>
      </c>
      <c r="Q89" s="8">
        <f t="shared" si="312"/>
        <v>0</v>
      </c>
      <c r="R89" s="6">
        <v>0</v>
      </c>
      <c r="S89" s="5">
        <v>0</v>
      </c>
      <c r="T89" s="8">
        <f t="shared" si="313"/>
        <v>0</v>
      </c>
      <c r="U89" s="6">
        <v>0</v>
      </c>
      <c r="V89" s="5">
        <v>0</v>
      </c>
      <c r="W89" s="8">
        <f t="shared" si="314"/>
        <v>0</v>
      </c>
      <c r="X89" s="6">
        <v>0</v>
      </c>
      <c r="Y89" s="5">
        <v>0</v>
      </c>
      <c r="Z89" s="8">
        <f t="shared" si="315"/>
        <v>0</v>
      </c>
      <c r="AA89" s="6">
        <v>0</v>
      </c>
      <c r="AB89" s="5">
        <v>0</v>
      </c>
      <c r="AC89" s="8">
        <f t="shared" si="316"/>
        <v>0</v>
      </c>
      <c r="AD89" s="6">
        <v>0</v>
      </c>
      <c r="AE89" s="5">
        <v>0</v>
      </c>
      <c r="AF89" s="8">
        <f t="shared" si="317"/>
        <v>0</v>
      </c>
      <c r="AG89" s="6">
        <v>0</v>
      </c>
      <c r="AH89" s="5">
        <v>0</v>
      </c>
      <c r="AI89" s="8">
        <f t="shared" si="318"/>
        <v>0</v>
      </c>
      <c r="AJ89" s="6">
        <v>0</v>
      </c>
      <c r="AK89" s="5">
        <v>0</v>
      </c>
      <c r="AL89" s="8">
        <f t="shared" si="319"/>
        <v>0</v>
      </c>
      <c r="AM89" s="6">
        <v>0</v>
      </c>
      <c r="AN89" s="5">
        <v>0</v>
      </c>
      <c r="AO89" s="8">
        <f t="shared" si="320"/>
        <v>0</v>
      </c>
      <c r="AP89" s="75">
        <v>13.335000000000001</v>
      </c>
      <c r="AQ89" s="5">
        <v>27.501999999999999</v>
      </c>
      <c r="AR89" s="8">
        <f t="shared" si="321"/>
        <v>2062.3922009748781</v>
      </c>
      <c r="AS89" s="6">
        <v>0</v>
      </c>
      <c r="AT89" s="5">
        <v>0</v>
      </c>
      <c r="AU89" s="8">
        <f t="shared" si="322"/>
        <v>0</v>
      </c>
      <c r="AV89" s="6">
        <v>0</v>
      </c>
      <c r="AW89" s="5">
        <v>0</v>
      </c>
      <c r="AX89" s="8">
        <f t="shared" si="323"/>
        <v>0</v>
      </c>
      <c r="AY89" s="75">
        <v>35017.392</v>
      </c>
      <c r="AZ89" s="5">
        <v>604198.07400000002</v>
      </c>
      <c r="BA89" s="8">
        <f t="shared" si="324"/>
        <v>17254.228241783399</v>
      </c>
      <c r="BB89" s="6">
        <v>0</v>
      </c>
      <c r="BC89" s="5">
        <v>0</v>
      </c>
      <c r="BD89" s="8">
        <f t="shared" si="325"/>
        <v>0</v>
      </c>
      <c r="BE89" s="6">
        <v>0</v>
      </c>
      <c r="BF89" s="5">
        <v>0</v>
      </c>
      <c r="BG89" s="8">
        <f t="shared" si="326"/>
        <v>0</v>
      </c>
      <c r="BH89" s="75">
        <v>6505.1490000000003</v>
      </c>
      <c r="BI89" s="5">
        <v>116466.944</v>
      </c>
      <c r="BJ89" s="8">
        <f t="shared" si="327"/>
        <v>17903.808813602885</v>
      </c>
      <c r="BK89" s="6">
        <v>0</v>
      </c>
      <c r="BL89" s="5">
        <v>0</v>
      </c>
      <c r="BM89" s="8">
        <f t="shared" si="328"/>
        <v>0</v>
      </c>
      <c r="BN89" s="6">
        <v>0</v>
      </c>
      <c r="BO89" s="5">
        <v>0</v>
      </c>
      <c r="BP89" s="8">
        <f t="shared" si="329"/>
        <v>0</v>
      </c>
      <c r="BQ89" s="6">
        <v>0</v>
      </c>
      <c r="BR89" s="5">
        <v>0</v>
      </c>
      <c r="BS89" s="8">
        <f t="shared" si="330"/>
        <v>0</v>
      </c>
      <c r="BT89" s="6">
        <v>0</v>
      </c>
      <c r="BU89" s="5">
        <v>0</v>
      </c>
      <c r="BV89" s="8">
        <f t="shared" si="331"/>
        <v>0</v>
      </c>
      <c r="BW89" s="75">
        <v>7.1820000000000004</v>
      </c>
      <c r="BX89" s="5">
        <v>8.0739999999999998</v>
      </c>
      <c r="BY89" s="8">
        <f t="shared" si="332"/>
        <v>1124.1993873572819</v>
      </c>
      <c r="BZ89" s="6">
        <v>0</v>
      </c>
      <c r="CA89" s="5">
        <v>0</v>
      </c>
      <c r="CB89" s="8">
        <f t="shared" si="333"/>
        <v>0</v>
      </c>
      <c r="CC89" s="6">
        <v>0</v>
      </c>
      <c r="CD89" s="5">
        <v>0</v>
      </c>
      <c r="CE89" s="8">
        <f t="shared" si="334"/>
        <v>0</v>
      </c>
      <c r="CF89" s="6">
        <v>0</v>
      </c>
      <c r="CG89" s="5">
        <v>0</v>
      </c>
      <c r="CH89" s="8">
        <f t="shared" si="335"/>
        <v>0</v>
      </c>
      <c r="CI89" s="6">
        <v>0</v>
      </c>
      <c r="CJ89" s="5">
        <v>0</v>
      </c>
      <c r="CK89" s="8">
        <f t="shared" si="336"/>
        <v>0</v>
      </c>
      <c r="CL89" s="6">
        <v>0</v>
      </c>
      <c r="CM89" s="5">
        <v>0</v>
      </c>
      <c r="CN89" s="8">
        <f t="shared" si="337"/>
        <v>0</v>
      </c>
      <c r="CO89" s="6">
        <v>0</v>
      </c>
      <c r="CP89" s="5">
        <v>0</v>
      </c>
      <c r="CQ89" s="8">
        <f t="shared" si="338"/>
        <v>0</v>
      </c>
      <c r="CR89" s="6">
        <v>0</v>
      </c>
      <c r="CS89" s="5">
        <v>0</v>
      </c>
      <c r="CT89" s="8">
        <f t="shared" si="339"/>
        <v>0</v>
      </c>
      <c r="CU89" s="6">
        <v>0</v>
      </c>
      <c r="CV89" s="5">
        <v>0</v>
      </c>
      <c r="CW89" s="8">
        <f t="shared" si="340"/>
        <v>0</v>
      </c>
      <c r="CX89" s="6">
        <v>0</v>
      </c>
      <c r="CY89" s="5">
        <v>0</v>
      </c>
      <c r="CZ89" s="8">
        <f t="shared" si="341"/>
        <v>0</v>
      </c>
      <c r="DA89" s="6">
        <v>0</v>
      </c>
      <c r="DB89" s="5">
        <v>0</v>
      </c>
      <c r="DC89" s="8">
        <f t="shared" si="342"/>
        <v>0</v>
      </c>
      <c r="DD89" s="6">
        <f t="shared" si="344"/>
        <v>41543.057999999997</v>
      </c>
      <c r="DE89" s="8">
        <f t="shared" si="345"/>
        <v>720700.59400000004</v>
      </c>
    </row>
    <row r="90" spans="1:109" x14ac:dyDescent="0.3">
      <c r="A90" s="57">
        <v>2023</v>
      </c>
      <c r="B90" s="58" t="s">
        <v>8</v>
      </c>
      <c r="C90" s="6">
        <v>0</v>
      </c>
      <c r="D90" s="5">
        <v>0</v>
      </c>
      <c r="E90" s="8">
        <f t="shared" si="346"/>
        <v>0</v>
      </c>
      <c r="F90" s="6">
        <v>0</v>
      </c>
      <c r="G90" s="5">
        <v>0</v>
      </c>
      <c r="H90" s="8">
        <f t="shared" si="309"/>
        <v>0</v>
      </c>
      <c r="I90" s="6">
        <v>0</v>
      </c>
      <c r="J90" s="5">
        <v>0</v>
      </c>
      <c r="K90" s="8">
        <f t="shared" si="310"/>
        <v>0</v>
      </c>
      <c r="L90" s="6">
        <v>0</v>
      </c>
      <c r="M90" s="5">
        <v>0</v>
      </c>
      <c r="N90" s="8">
        <f t="shared" si="311"/>
        <v>0</v>
      </c>
      <c r="O90" s="6">
        <v>0</v>
      </c>
      <c r="P90" s="5">
        <v>0</v>
      </c>
      <c r="Q90" s="8">
        <f t="shared" si="312"/>
        <v>0</v>
      </c>
      <c r="R90" s="6">
        <v>0</v>
      </c>
      <c r="S90" s="5">
        <v>0</v>
      </c>
      <c r="T90" s="8">
        <f t="shared" si="313"/>
        <v>0</v>
      </c>
      <c r="U90" s="6">
        <v>0</v>
      </c>
      <c r="V90" s="5">
        <v>0</v>
      </c>
      <c r="W90" s="8">
        <f t="shared" si="314"/>
        <v>0</v>
      </c>
      <c r="X90" s="6">
        <v>0</v>
      </c>
      <c r="Y90" s="5">
        <v>0</v>
      </c>
      <c r="Z90" s="8">
        <f t="shared" si="315"/>
        <v>0</v>
      </c>
      <c r="AA90" s="6">
        <v>0</v>
      </c>
      <c r="AB90" s="5">
        <v>0</v>
      </c>
      <c r="AC90" s="8">
        <f t="shared" si="316"/>
        <v>0</v>
      </c>
      <c r="AD90" s="6">
        <v>0</v>
      </c>
      <c r="AE90" s="5">
        <v>0</v>
      </c>
      <c r="AF90" s="8">
        <f t="shared" si="317"/>
        <v>0</v>
      </c>
      <c r="AG90" s="6">
        <v>0</v>
      </c>
      <c r="AH90" s="5">
        <v>0</v>
      </c>
      <c r="AI90" s="8">
        <f t="shared" si="318"/>
        <v>0</v>
      </c>
      <c r="AJ90" s="6">
        <v>0</v>
      </c>
      <c r="AK90" s="5">
        <v>0</v>
      </c>
      <c r="AL90" s="8">
        <f t="shared" si="319"/>
        <v>0</v>
      </c>
      <c r="AM90" s="6">
        <v>0</v>
      </c>
      <c r="AN90" s="5">
        <v>0</v>
      </c>
      <c r="AO90" s="8">
        <f t="shared" si="320"/>
        <v>0</v>
      </c>
      <c r="AP90" s="6">
        <v>0</v>
      </c>
      <c r="AQ90" s="5">
        <v>0</v>
      </c>
      <c r="AR90" s="8">
        <f t="shared" si="321"/>
        <v>0</v>
      </c>
      <c r="AS90" s="6">
        <v>0</v>
      </c>
      <c r="AT90" s="5">
        <v>0</v>
      </c>
      <c r="AU90" s="8">
        <f t="shared" si="322"/>
        <v>0</v>
      </c>
      <c r="AV90" s="6">
        <v>0</v>
      </c>
      <c r="AW90" s="5">
        <v>0</v>
      </c>
      <c r="AX90" s="8">
        <f t="shared" si="323"/>
        <v>0</v>
      </c>
      <c r="AY90" s="6">
        <v>0</v>
      </c>
      <c r="AZ90" s="5">
        <v>0</v>
      </c>
      <c r="BA90" s="8">
        <f t="shared" si="324"/>
        <v>0</v>
      </c>
      <c r="BB90" s="6">
        <v>0</v>
      </c>
      <c r="BC90" s="5">
        <v>0</v>
      </c>
      <c r="BD90" s="8">
        <f t="shared" si="325"/>
        <v>0</v>
      </c>
      <c r="BE90" s="6">
        <v>0</v>
      </c>
      <c r="BF90" s="5">
        <v>0</v>
      </c>
      <c r="BG90" s="8">
        <f t="shared" si="326"/>
        <v>0</v>
      </c>
      <c r="BH90" s="6">
        <v>0</v>
      </c>
      <c r="BI90" s="5">
        <v>0</v>
      </c>
      <c r="BJ90" s="8">
        <f t="shared" si="327"/>
        <v>0</v>
      </c>
      <c r="BK90" s="6">
        <v>0</v>
      </c>
      <c r="BL90" s="5">
        <v>0</v>
      </c>
      <c r="BM90" s="8">
        <f t="shared" si="328"/>
        <v>0</v>
      </c>
      <c r="BN90" s="6">
        <v>0</v>
      </c>
      <c r="BO90" s="5">
        <v>0</v>
      </c>
      <c r="BP90" s="8">
        <f t="shared" si="329"/>
        <v>0</v>
      </c>
      <c r="BQ90" s="6">
        <v>0</v>
      </c>
      <c r="BR90" s="5">
        <v>0</v>
      </c>
      <c r="BS90" s="8">
        <f t="shared" si="330"/>
        <v>0</v>
      </c>
      <c r="BT90" s="6">
        <v>0</v>
      </c>
      <c r="BU90" s="5">
        <v>0</v>
      </c>
      <c r="BV90" s="8">
        <f t="shared" si="331"/>
        <v>0</v>
      </c>
      <c r="BW90" s="6">
        <v>0</v>
      </c>
      <c r="BX90" s="5">
        <v>0</v>
      </c>
      <c r="BY90" s="8">
        <f t="shared" si="332"/>
        <v>0</v>
      </c>
      <c r="BZ90" s="6">
        <v>0</v>
      </c>
      <c r="CA90" s="5">
        <v>0</v>
      </c>
      <c r="CB90" s="8">
        <f t="shared" si="333"/>
        <v>0</v>
      </c>
      <c r="CC90" s="6">
        <v>0</v>
      </c>
      <c r="CD90" s="5">
        <v>0</v>
      </c>
      <c r="CE90" s="8">
        <f t="shared" si="334"/>
        <v>0</v>
      </c>
      <c r="CF90" s="6">
        <v>0</v>
      </c>
      <c r="CG90" s="5">
        <v>0</v>
      </c>
      <c r="CH90" s="8">
        <f t="shared" si="335"/>
        <v>0</v>
      </c>
      <c r="CI90" s="6">
        <v>0</v>
      </c>
      <c r="CJ90" s="5">
        <v>0</v>
      </c>
      <c r="CK90" s="8">
        <f t="shared" si="336"/>
        <v>0</v>
      </c>
      <c r="CL90" s="6">
        <v>0</v>
      </c>
      <c r="CM90" s="5">
        <v>0</v>
      </c>
      <c r="CN90" s="8">
        <f t="shared" si="337"/>
        <v>0</v>
      </c>
      <c r="CO90" s="6">
        <v>0</v>
      </c>
      <c r="CP90" s="5">
        <v>0</v>
      </c>
      <c r="CQ90" s="8">
        <f t="shared" si="338"/>
        <v>0</v>
      </c>
      <c r="CR90" s="6">
        <v>0</v>
      </c>
      <c r="CS90" s="5">
        <v>0</v>
      </c>
      <c r="CT90" s="8">
        <f t="shared" si="339"/>
        <v>0</v>
      </c>
      <c r="CU90" s="6">
        <v>0</v>
      </c>
      <c r="CV90" s="5">
        <v>0</v>
      </c>
      <c r="CW90" s="8">
        <f t="shared" si="340"/>
        <v>0</v>
      </c>
      <c r="CX90" s="6">
        <v>0</v>
      </c>
      <c r="CY90" s="5">
        <v>0</v>
      </c>
      <c r="CZ90" s="8">
        <f t="shared" si="341"/>
        <v>0</v>
      </c>
      <c r="DA90" s="6">
        <v>0</v>
      </c>
      <c r="DB90" s="5">
        <v>0</v>
      </c>
      <c r="DC90" s="8">
        <f t="shared" si="342"/>
        <v>0</v>
      </c>
      <c r="DD90" s="6">
        <f t="shared" si="344"/>
        <v>0</v>
      </c>
      <c r="DE90" s="8">
        <f t="shared" si="345"/>
        <v>0</v>
      </c>
    </row>
    <row r="91" spans="1:109" x14ac:dyDescent="0.3">
      <c r="A91" s="57">
        <v>2023</v>
      </c>
      <c r="B91" s="58" t="s">
        <v>9</v>
      </c>
      <c r="C91" s="6">
        <v>0</v>
      </c>
      <c r="D91" s="5">
        <v>0</v>
      </c>
      <c r="E91" s="8">
        <f t="shared" si="346"/>
        <v>0</v>
      </c>
      <c r="F91" s="6">
        <v>0</v>
      </c>
      <c r="G91" s="5">
        <v>0</v>
      </c>
      <c r="H91" s="8">
        <f t="shared" si="309"/>
        <v>0</v>
      </c>
      <c r="I91" s="6">
        <v>0</v>
      </c>
      <c r="J91" s="5">
        <v>0</v>
      </c>
      <c r="K91" s="8">
        <f t="shared" si="310"/>
        <v>0</v>
      </c>
      <c r="L91" s="6">
        <v>0</v>
      </c>
      <c r="M91" s="5">
        <v>0</v>
      </c>
      <c r="N91" s="8">
        <f t="shared" si="311"/>
        <v>0</v>
      </c>
      <c r="O91" s="6">
        <v>0</v>
      </c>
      <c r="P91" s="5">
        <v>0</v>
      </c>
      <c r="Q91" s="8">
        <f t="shared" si="312"/>
        <v>0</v>
      </c>
      <c r="R91" s="6">
        <v>0</v>
      </c>
      <c r="S91" s="5">
        <v>0</v>
      </c>
      <c r="T91" s="8">
        <f t="shared" si="313"/>
        <v>0</v>
      </c>
      <c r="U91" s="6">
        <v>0</v>
      </c>
      <c r="V91" s="5">
        <v>0</v>
      </c>
      <c r="W91" s="8">
        <f t="shared" si="314"/>
        <v>0</v>
      </c>
      <c r="X91" s="6">
        <v>0</v>
      </c>
      <c r="Y91" s="5">
        <v>0</v>
      </c>
      <c r="Z91" s="8">
        <f t="shared" si="315"/>
        <v>0</v>
      </c>
      <c r="AA91" s="6">
        <v>0</v>
      </c>
      <c r="AB91" s="5">
        <v>0</v>
      </c>
      <c r="AC91" s="8">
        <f t="shared" si="316"/>
        <v>0</v>
      </c>
      <c r="AD91" s="6">
        <v>0</v>
      </c>
      <c r="AE91" s="5">
        <v>0</v>
      </c>
      <c r="AF91" s="8">
        <f t="shared" si="317"/>
        <v>0</v>
      </c>
      <c r="AG91" s="6">
        <v>0</v>
      </c>
      <c r="AH91" s="5">
        <v>0</v>
      </c>
      <c r="AI91" s="8">
        <f t="shared" si="318"/>
        <v>0</v>
      </c>
      <c r="AJ91" s="6">
        <v>0</v>
      </c>
      <c r="AK91" s="5">
        <v>0</v>
      </c>
      <c r="AL91" s="8">
        <f t="shared" si="319"/>
        <v>0</v>
      </c>
      <c r="AM91" s="6">
        <v>0</v>
      </c>
      <c r="AN91" s="5">
        <v>0</v>
      </c>
      <c r="AO91" s="8">
        <f t="shared" si="320"/>
        <v>0</v>
      </c>
      <c r="AP91" s="6">
        <v>0</v>
      </c>
      <c r="AQ91" s="5">
        <v>0</v>
      </c>
      <c r="AR91" s="8">
        <f t="shared" si="321"/>
        <v>0</v>
      </c>
      <c r="AS91" s="6">
        <v>0</v>
      </c>
      <c r="AT91" s="5">
        <v>0</v>
      </c>
      <c r="AU91" s="8">
        <f t="shared" si="322"/>
        <v>0</v>
      </c>
      <c r="AV91" s="6">
        <v>0</v>
      </c>
      <c r="AW91" s="5">
        <v>0</v>
      </c>
      <c r="AX91" s="8">
        <f t="shared" si="323"/>
        <v>0</v>
      </c>
      <c r="AY91" s="6">
        <v>0</v>
      </c>
      <c r="AZ91" s="5">
        <v>0</v>
      </c>
      <c r="BA91" s="8">
        <f t="shared" si="324"/>
        <v>0</v>
      </c>
      <c r="BB91" s="6">
        <v>0</v>
      </c>
      <c r="BC91" s="5">
        <v>0</v>
      </c>
      <c r="BD91" s="8">
        <f t="shared" si="325"/>
        <v>0</v>
      </c>
      <c r="BE91" s="6">
        <v>0</v>
      </c>
      <c r="BF91" s="5">
        <v>0</v>
      </c>
      <c r="BG91" s="8">
        <f t="shared" si="326"/>
        <v>0</v>
      </c>
      <c r="BH91" s="6">
        <v>0</v>
      </c>
      <c r="BI91" s="5">
        <v>0</v>
      </c>
      <c r="BJ91" s="8">
        <f t="shared" si="327"/>
        <v>0</v>
      </c>
      <c r="BK91" s="6">
        <v>0</v>
      </c>
      <c r="BL91" s="5">
        <v>0</v>
      </c>
      <c r="BM91" s="8">
        <f t="shared" si="328"/>
        <v>0</v>
      </c>
      <c r="BN91" s="6">
        <v>0</v>
      </c>
      <c r="BO91" s="5">
        <v>0</v>
      </c>
      <c r="BP91" s="8">
        <f t="shared" si="329"/>
        <v>0</v>
      </c>
      <c r="BQ91" s="6">
        <v>0</v>
      </c>
      <c r="BR91" s="5">
        <v>0</v>
      </c>
      <c r="BS91" s="8">
        <f t="shared" si="330"/>
        <v>0</v>
      </c>
      <c r="BT91" s="6">
        <v>0</v>
      </c>
      <c r="BU91" s="5">
        <v>0</v>
      </c>
      <c r="BV91" s="8">
        <f t="shared" si="331"/>
        <v>0</v>
      </c>
      <c r="BW91" s="6">
        <v>0</v>
      </c>
      <c r="BX91" s="5">
        <v>0</v>
      </c>
      <c r="BY91" s="8">
        <f t="shared" si="332"/>
        <v>0</v>
      </c>
      <c r="BZ91" s="6">
        <v>0</v>
      </c>
      <c r="CA91" s="5">
        <v>0</v>
      </c>
      <c r="CB91" s="8">
        <f t="shared" si="333"/>
        <v>0</v>
      </c>
      <c r="CC91" s="6">
        <v>0</v>
      </c>
      <c r="CD91" s="5">
        <v>0</v>
      </c>
      <c r="CE91" s="8">
        <f t="shared" si="334"/>
        <v>0</v>
      </c>
      <c r="CF91" s="6">
        <v>0</v>
      </c>
      <c r="CG91" s="5">
        <v>0</v>
      </c>
      <c r="CH91" s="8">
        <f t="shared" si="335"/>
        <v>0</v>
      </c>
      <c r="CI91" s="6">
        <v>0</v>
      </c>
      <c r="CJ91" s="5">
        <v>0</v>
      </c>
      <c r="CK91" s="8">
        <f t="shared" si="336"/>
        <v>0</v>
      </c>
      <c r="CL91" s="6">
        <v>0</v>
      </c>
      <c r="CM91" s="5">
        <v>0</v>
      </c>
      <c r="CN91" s="8">
        <f t="shared" si="337"/>
        <v>0</v>
      </c>
      <c r="CO91" s="6">
        <v>0</v>
      </c>
      <c r="CP91" s="5">
        <v>0</v>
      </c>
      <c r="CQ91" s="8">
        <f t="shared" si="338"/>
        <v>0</v>
      </c>
      <c r="CR91" s="6">
        <v>0</v>
      </c>
      <c r="CS91" s="5">
        <v>0</v>
      </c>
      <c r="CT91" s="8">
        <f t="shared" si="339"/>
        <v>0</v>
      </c>
      <c r="CU91" s="6">
        <v>0</v>
      </c>
      <c r="CV91" s="5">
        <v>0</v>
      </c>
      <c r="CW91" s="8">
        <f t="shared" si="340"/>
        <v>0</v>
      </c>
      <c r="CX91" s="6">
        <v>0</v>
      </c>
      <c r="CY91" s="5">
        <v>0</v>
      </c>
      <c r="CZ91" s="8">
        <f t="shared" si="341"/>
        <v>0</v>
      </c>
      <c r="DA91" s="6">
        <v>0</v>
      </c>
      <c r="DB91" s="5">
        <v>0</v>
      </c>
      <c r="DC91" s="8">
        <f t="shared" si="342"/>
        <v>0</v>
      </c>
      <c r="DD91" s="6">
        <f t="shared" si="344"/>
        <v>0</v>
      </c>
      <c r="DE91" s="8">
        <f t="shared" si="345"/>
        <v>0</v>
      </c>
    </row>
    <row r="92" spans="1:109" x14ac:dyDescent="0.3">
      <c r="A92" s="57">
        <v>2023</v>
      </c>
      <c r="B92" s="58" t="s">
        <v>10</v>
      </c>
      <c r="C92" s="6">
        <v>0</v>
      </c>
      <c r="D92" s="5">
        <v>0</v>
      </c>
      <c r="E92" s="8">
        <f t="shared" si="346"/>
        <v>0</v>
      </c>
      <c r="F92" s="6">
        <v>0</v>
      </c>
      <c r="G92" s="5">
        <v>0</v>
      </c>
      <c r="H92" s="8">
        <f t="shared" si="309"/>
        <v>0</v>
      </c>
      <c r="I92" s="6">
        <v>0</v>
      </c>
      <c r="J92" s="5">
        <v>0</v>
      </c>
      <c r="K92" s="8">
        <f t="shared" si="310"/>
        <v>0</v>
      </c>
      <c r="L92" s="6">
        <v>0</v>
      </c>
      <c r="M92" s="5">
        <v>0</v>
      </c>
      <c r="N92" s="8">
        <f t="shared" si="311"/>
        <v>0</v>
      </c>
      <c r="O92" s="6">
        <v>0</v>
      </c>
      <c r="P92" s="5">
        <v>0</v>
      </c>
      <c r="Q92" s="8">
        <f t="shared" si="312"/>
        <v>0</v>
      </c>
      <c r="R92" s="6">
        <v>0</v>
      </c>
      <c r="S92" s="5">
        <v>0</v>
      </c>
      <c r="T92" s="8">
        <f t="shared" si="313"/>
        <v>0</v>
      </c>
      <c r="U92" s="6">
        <v>0</v>
      </c>
      <c r="V92" s="5">
        <v>0</v>
      </c>
      <c r="W92" s="8">
        <f t="shared" si="314"/>
        <v>0</v>
      </c>
      <c r="X92" s="6">
        <v>0</v>
      </c>
      <c r="Y92" s="5">
        <v>0</v>
      </c>
      <c r="Z92" s="8">
        <f t="shared" si="315"/>
        <v>0</v>
      </c>
      <c r="AA92" s="6">
        <v>0</v>
      </c>
      <c r="AB92" s="5">
        <v>0</v>
      </c>
      <c r="AC92" s="8">
        <f t="shared" si="316"/>
        <v>0</v>
      </c>
      <c r="AD92" s="6">
        <v>0</v>
      </c>
      <c r="AE92" s="5">
        <v>0</v>
      </c>
      <c r="AF92" s="8">
        <f t="shared" si="317"/>
        <v>0</v>
      </c>
      <c r="AG92" s="6">
        <v>0</v>
      </c>
      <c r="AH92" s="5">
        <v>0</v>
      </c>
      <c r="AI92" s="8">
        <f t="shared" si="318"/>
        <v>0</v>
      </c>
      <c r="AJ92" s="6">
        <v>0</v>
      </c>
      <c r="AK92" s="5">
        <v>0</v>
      </c>
      <c r="AL92" s="8">
        <f t="shared" si="319"/>
        <v>0</v>
      </c>
      <c r="AM92" s="6">
        <v>0</v>
      </c>
      <c r="AN92" s="5">
        <v>0</v>
      </c>
      <c r="AO92" s="8">
        <f t="shared" si="320"/>
        <v>0</v>
      </c>
      <c r="AP92" s="6">
        <v>0</v>
      </c>
      <c r="AQ92" s="5">
        <v>0</v>
      </c>
      <c r="AR92" s="8">
        <f t="shared" si="321"/>
        <v>0</v>
      </c>
      <c r="AS92" s="6">
        <v>0</v>
      </c>
      <c r="AT92" s="5">
        <v>0</v>
      </c>
      <c r="AU92" s="8">
        <f t="shared" si="322"/>
        <v>0</v>
      </c>
      <c r="AV92" s="6">
        <v>0</v>
      </c>
      <c r="AW92" s="5">
        <v>0</v>
      </c>
      <c r="AX92" s="8">
        <f t="shared" si="323"/>
        <v>0</v>
      </c>
      <c r="AY92" s="6">
        <v>0</v>
      </c>
      <c r="AZ92" s="5">
        <v>0</v>
      </c>
      <c r="BA92" s="8">
        <f t="shared" si="324"/>
        <v>0</v>
      </c>
      <c r="BB92" s="6">
        <v>0</v>
      </c>
      <c r="BC92" s="5">
        <v>0</v>
      </c>
      <c r="BD92" s="8">
        <f t="shared" si="325"/>
        <v>0</v>
      </c>
      <c r="BE92" s="6">
        <v>0</v>
      </c>
      <c r="BF92" s="5">
        <v>0</v>
      </c>
      <c r="BG92" s="8">
        <f t="shared" si="326"/>
        <v>0</v>
      </c>
      <c r="BH92" s="6">
        <v>0</v>
      </c>
      <c r="BI92" s="5">
        <v>0</v>
      </c>
      <c r="BJ92" s="8">
        <f t="shared" si="327"/>
        <v>0</v>
      </c>
      <c r="BK92" s="6">
        <v>0</v>
      </c>
      <c r="BL92" s="5">
        <v>0</v>
      </c>
      <c r="BM92" s="8">
        <f t="shared" si="328"/>
        <v>0</v>
      </c>
      <c r="BN92" s="6">
        <v>0</v>
      </c>
      <c r="BO92" s="5">
        <v>0</v>
      </c>
      <c r="BP92" s="8">
        <f t="shared" si="329"/>
        <v>0</v>
      </c>
      <c r="BQ92" s="6">
        <v>0</v>
      </c>
      <c r="BR92" s="5">
        <v>0</v>
      </c>
      <c r="BS92" s="8">
        <f t="shared" si="330"/>
        <v>0</v>
      </c>
      <c r="BT92" s="6">
        <v>0</v>
      </c>
      <c r="BU92" s="5">
        <v>0</v>
      </c>
      <c r="BV92" s="8">
        <f t="shared" si="331"/>
        <v>0</v>
      </c>
      <c r="BW92" s="6">
        <v>0</v>
      </c>
      <c r="BX92" s="5">
        <v>0</v>
      </c>
      <c r="BY92" s="8">
        <f t="shared" si="332"/>
        <v>0</v>
      </c>
      <c r="BZ92" s="6">
        <v>0</v>
      </c>
      <c r="CA92" s="5">
        <v>0</v>
      </c>
      <c r="CB92" s="8">
        <f t="shared" si="333"/>
        <v>0</v>
      </c>
      <c r="CC92" s="6">
        <v>0</v>
      </c>
      <c r="CD92" s="5">
        <v>0</v>
      </c>
      <c r="CE92" s="8">
        <f t="shared" si="334"/>
        <v>0</v>
      </c>
      <c r="CF92" s="6">
        <v>0</v>
      </c>
      <c r="CG92" s="5">
        <v>0</v>
      </c>
      <c r="CH92" s="8">
        <f t="shared" si="335"/>
        <v>0</v>
      </c>
      <c r="CI92" s="6">
        <v>0</v>
      </c>
      <c r="CJ92" s="5">
        <v>0</v>
      </c>
      <c r="CK92" s="8">
        <f t="shared" si="336"/>
        <v>0</v>
      </c>
      <c r="CL92" s="6">
        <v>0</v>
      </c>
      <c r="CM92" s="5">
        <v>0</v>
      </c>
      <c r="CN92" s="8">
        <f t="shared" si="337"/>
        <v>0</v>
      </c>
      <c r="CO92" s="6">
        <v>0</v>
      </c>
      <c r="CP92" s="5">
        <v>0</v>
      </c>
      <c r="CQ92" s="8">
        <f t="shared" si="338"/>
        <v>0</v>
      </c>
      <c r="CR92" s="6">
        <v>0</v>
      </c>
      <c r="CS92" s="5">
        <v>0</v>
      </c>
      <c r="CT92" s="8">
        <f t="shared" si="339"/>
        <v>0</v>
      </c>
      <c r="CU92" s="6">
        <v>0</v>
      </c>
      <c r="CV92" s="5">
        <v>0</v>
      </c>
      <c r="CW92" s="8">
        <f t="shared" si="340"/>
        <v>0</v>
      </c>
      <c r="CX92" s="6">
        <v>0</v>
      </c>
      <c r="CY92" s="5">
        <v>0</v>
      </c>
      <c r="CZ92" s="8">
        <f t="shared" si="341"/>
        <v>0</v>
      </c>
      <c r="DA92" s="6">
        <v>0</v>
      </c>
      <c r="DB92" s="5">
        <v>0</v>
      </c>
      <c r="DC92" s="8">
        <f t="shared" si="342"/>
        <v>0</v>
      </c>
      <c r="DD92" s="6">
        <f t="shared" si="344"/>
        <v>0</v>
      </c>
      <c r="DE92" s="8">
        <f t="shared" si="345"/>
        <v>0</v>
      </c>
    </row>
    <row r="93" spans="1:109" x14ac:dyDescent="0.3">
      <c r="A93" s="57">
        <v>2023</v>
      </c>
      <c r="B93" s="58" t="s">
        <v>11</v>
      </c>
      <c r="C93" s="6">
        <v>0</v>
      </c>
      <c r="D93" s="5">
        <v>0</v>
      </c>
      <c r="E93" s="8">
        <f t="shared" si="346"/>
        <v>0</v>
      </c>
      <c r="F93" s="6">
        <v>0</v>
      </c>
      <c r="G93" s="5">
        <v>0</v>
      </c>
      <c r="H93" s="8">
        <f t="shared" si="309"/>
        <v>0</v>
      </c>
      <c r="I93" s="6">
        <v>0</v>
      </c>
      <c r="J93" s="5">
        <v>0</v>
      </c>
      <c r="K93" s="8">
        <f t="shared" si="310"/>
        <v>0</v>
      </c>
      <c r="L93" s="6">
        <v>0</v>
      </c>
      <c r="M93" s="5">
        <v>0</v>
      </c>
      <c r="N93" s="8">
        <f t="shared" si="311"/>
        <v>0</v>
      </c>
      <c r="O93" s="6">
        <v>0</v>
      </c>
      <c r="P93" s="5">
        <v>0</v>
      </c>
      <c r="Q93" s="8">
        <f t="shared" si="312"/>
        <v>0</v>
      </c>
      <c r="R93" s="6">
        <v>0</v>
      </c>
      <c r="S93" s="5">
        <v>0</v>
      </c>
      <c r="T93" s="8">
        <f t="shared" si="313"/>
        <v>0</v>
      </c>
      <c r="U93" s="6">
        <v>0</v>
      </c>
      <c r="V93" s="5">
        <v>0</v>
      </c>
      <c r="W93" s="8">
        <f t="shared" si="314"/>
        <v>0</v>
      </c>
      <c r="X93" s="6">
        <v>0</v>
      </c>
      <c r="Y93" s="5">
        <v>0</v>
      </c>
      <c r="Z93" s="8">
        <f t="shared" si="315"/>
        <v>0</v>
      </c>
      <c r="AA93" s="6">
        <v>0</v>
      </c>
      <c r="AB93" s="5">
        <v>0</v>
      </c>
      <c r="AC93" s="8">
        <f t="shared" si="316"/>
        <v>0</v>
      </c>
      <c r="AD93" s="6">
        <v>0</v>
      </c>
      <c r="AE93" s="5">
        <v>0</v>
      </c>
      <c r="AF93" s="8">
        <f t="shared" si="317"/>
        <v>0</v>
      </c>
      <c r="AG93" s="6">
        <v>0</v>
      </c>
      <c r="AH93" s="5">
        <v>0</v>
      </c>
      <c r="AI93" s="8">
        <f t="shared" si="318"/>
        <v>0</v>
      </c>
      <c r="AJ93" s="6">
        <v>0</v>
      </c>
      <c r="AK93" s="5">
        <v>0</v>
      </c>
      <c r="AL93" s="8">
        <f t="shared" si="319"/>
        <v>0</v>
      </c>
      <c r="AM93" s="6">
        <v>0</v>
      </c>
      <c r="AN93" s="5">
        <v>0</v>
      </c>
      <c r="AO93" s="8">
        <f t="shared" si="320"/>
        <v>0</v>
      </c>
      <c r="AP93" s="6">
        <v>0</v>
      </c>
      <c r="AQ93" s="5">
        <v>0</v>
      </c>
      <c r="AR93" s="8">
        <f t="shared" si="321"/>
        <v>0</v>
      </c>
      <c r="AS93" s="6">
        <v>0</v>
      </c>
      <c r="AT93" s="5">
        <v>0</v>
      </c>
      <c r="AU93" s="8">
        <f t="shared" si="322"/>
        <v>0</v>
      </c>
      <c r="AV93" s="6">
        <v>0</v>
      </c>
      <c r="AW93" s="5">
        <v>0</v>
      </c>
      <c r="AX93" s="8">
        <f t="shared" si="323"/>
        <v>0</v>
      </c>
      <c r="AY93" s="6">
        <v>0</v>
      </c>
      <c r="AZ93" s="5">
        <v>0</v>
      </c>
      <c r="BA93" s="8">
        <f t="shared" si="324"/>
        <v>0</v>
      </c>
      <c r="BB93" s="6">
        <v>0</v>
      </c>
      <c r="BC93" s="5">
        <v>0</v>
      </c>
      <c r="BD93" s="8">
        <f t="shared" si="325"/>
        <v>0</v>
      </c>
      <c r="BE93" s="6">
        <v>0</v>
      </c>
      <c r="BF93" s="5">
        <v>0</v>
      </c>
      <c r="BG93" s="8">
        <f t="shared" si="326"/>
        <v>0</v>
      </c>
      <c r="BH93" s="6">
        <v>0</v>
      </c>
      <c r="BI93" s="5">
        <v>0</v>
      </c>
      <c r="BJ93" s="8">
        <f t="shared" si="327"/>
        <v>0</v>
      </c>
      <c r="BK93" s="6">
        <v>0</v>
      </c>
      <c r="BL93" s="5">
        <v>0</v>
      </c>
      <c r="BM93" s="8">
        <f t="shared" si="328"/>
        <v>0</v>
      </c>
      <c r="BN93" s="6">
        <v>0</v>
      </c>
      <c r="BO93" s="5">
        <v>0</v>
      </c>
      <c r="BP93" s="8">
        <f t="shared" si="329"/>
        <v>0</v>
      </c>
      <c r="BQ93" s="6">
        <v>0</v>
      </c>
      <c r="BR93" s="5">
        <v>0</v>
      </c>
      <c r="BS93" s="8">
        <f t="shared" si="330"/>
        <v>0</v>
      </c>
      <c r="BT93" s="6">
        <v>0</v>
      </c>
      <c r="BU93" s="5">
        <v>0</v>
      </c>
      <c r="BV93" s="8">
        <f t="shared" si="331"/>
        <v>0</v>
      </c>
      <c r="BW93" s="6">
        <v>0</v>
      </c>
      <c r="BX93" s="5">
        <v>0</v>
      </c>
      <c r="BY93" s="8">
        <f t="shared" si="332"/>
        <v>0</v>
      </c>
      <c r="BZ93" s="6">
        <v>0</v>
      </c>
      <c r="CA93" s="5">
        <v>0</v>
      </c>
      <c r="CB93" s="8">
        <f t="shared" si="333"/>
        <v>0</v>
      </c>
      <c r="CC93" s="6">
        <v>0</v>
      </c>
      <c r="CD93" s="5">
        <v>0</v>
      </c>
      <c r="CE93" s="8">
        <f t="shared" si="334"/>
        <v>0</v>
      </c>
      <c r="CF93" s="6">
        <v>0</v>
      </c>
      <c r="CG93" s="5">
        <v>0</v>
      </c>
      <c r="CH93" s="8">
        <f t="shared" si="335"/>
        <v>0</v>
      </c>
      <c r="CI93" s="6">
        <v>0</v>
      </c>
      <c r="CJ93" s="5">
        <v>0</v>
      </c>
      <c r="CK93" s="8">
        <f t="shared" si="336"/>
        <v>0</v>
      </c>
      <c r="CL93" s="6">
        <v>0</v>
      </c>
      <c r="CM93" s="5">
        <v>0</v>
      </c>
      <c r="CN93" s="8">
        <f t="shared" si="337"/>
        <v>0</v>
      </c>
      <c r="CO93" s="6">
        <v>0</v>
      </c>
      <c r="CP93" s="5">
        <v>0</v>
      </c>
      <c r="CQ93" s="8">
        <f t="shared" si="338"/>
        <v>0</v>
      </c>
      <c r="CR93" s="6">
        <v>0</v>
      </c>
      <c r="CS93" s="5">
        <v>0</v>
      </c>
      <c r="CT93" s="8">
        <f t="shared" si="339"/>
        <v>0</v>
      </c>
      <c r="CU93" s="6">
        <v>0</v>
      </c>
      <c r="CV93" s="5">
        <v>0</v>
      </c>
      <c r="CW93" s="8">
        <f t="shared" si="340"/>
        <v>0</v>
      </c>
      <c r="CX93" s="6">
        <v>0</v>
      </c>
      <c r="CY93" s="5">
        <v>0</v>
      </c>
      <c r="CZ93" s="8">
        <f t="shared" si="341"/>
        <v>0</v>
      </c>
      <c r="DA93" s="6">
        <v>0</v>
      </c>
      <c r="DB93" s="5">
        <v>0</v>
      </c>
      <c r="DC93" s="8">
        <f t="shared" si="342"/>
        <v>0</v>
      </c>
      <c r="DD93" s="6">
        <f t="shared" si="344"/>
        <v>0</v>
      </c>
      <c r="DE93" s="8">
        <f t="shared" si="345"/>
        <v>0</v>
      </c>
    </row>
    <row r="94" spans="1:109" x14ac:dyDescent="0.3">
      <c r="A94" s="57">
        <v>2023</v>
      </c>
      <c r="B94" s="8" t="s">
        <v>12</v>
      </c>
      <c r="C94" s="6">
        <v>0</v>
      </c>
      <c r="D94" s="5">
        <v>0</v>
      </c>
      <c r="E94" s="8">
        <f t="shared" si="346"/>
        <v>0</v>
      </c>
      <c r="F94" s="6">
        <v>0</v>
      </c>
      <c r="G94" s="5">
        <v>0</v>
      </c>
      <c r="H94" s="8">
        <f t="shared" si="309"/>
        <v>0</v>
      </c>
      <c r="I94" s="6">
        <v>0</v>
      </c>
      <c r="J94" s="5">
        <v>0</v>
      </c>
      <c r="K94" s="8">
        <f t="shared" si="310"/>
        <v>0</v>
      </c>
      <c r="L94" s="6">
        <v>0</v>
      </c>
      <c r="M94" s="5">
        <v>0</v>
      </c>
      <c r="N94" s="8">
        <f t="shared" si="311"/>
        <v>0</v>
      </c>
      <c r="O94" s="6">
        <v>0</v>
      </c>
      <c r="P94" s="5">
        <v>0</v>
      </c>
      <c r="Q94" s="8">
        <f t="shared" si="312"/>
        <v>0</v>
      </c>
      <c r="R94" s="6">
        <v>0</v>
      </c>
      <c r="S94" s="5">
        <v>0</v>
      </c>
      <c r="T94" s="8">
        <f t="shared" si="313"/>
        <v>0</v>
      </c>
      <c r="U94" s="6">
        <v>0</v>
      </c>
      <c r="V94" s="5">
        <v>0</v>
      </c>
      <c r="W94" s="8">
        <f t="shared" si="314"/>
        <v>0</v>
      </c>
      <c r="X94" s="6">
        <v>0</v>
      </c>
      <c r="Y94" s="5">
        <v>0</v>
      </c>
      <c r="Z94" s="8">
        <f t="shared" si="315"/>
        <v>0</v>
      </c>
      <c r="AA94" s="6">
        <v>0</v>
      </c>
      <c r="AB94" s="5">
        <v>0</v>
      </c>
      <c r="AC94" s="8">
        <f t="shared" si="316"/>
        <v>0</v>
      </c>
      <c r="AD94" s="6">
        <v>0</v>
      </c>
      <c r="AE94" s="5">
        <v>0</v>
      </c>
      <c r="AF94" s="8">
        <f t="shared" si="317"/>
        <v>0</v>
      </c>
      <c r="AG94" s="6">
        <v>0</v>
      </c>
      <c r="AH94" s="5">
        <v>0</v>
      </c>
      <c r="AI94" s="8">
        <f t="shared" si="318"/>
        <v>0</v>
      </c>
      <c r="AJ94" s="6">
        <v>0</v>
      </c>
      <c r="AK94" s="5">
        <v>0</v>
      </c>
      <c r="AL94" s="8">
        <f t="shared" si="319"/>
        <v>0</v>
      </c>
      <c r="AM94" s="6">
        <v>0</v>
      </c>
      <c r="AN94" s="5">
        <v>0</v>
      </c>
      <c r="AO94" s="8">
        <f t="shared" si="320"/>
        <v>0</v>
      </c>
      <c r="AP94" s="6">
        <v>0</v>
      </c>
      <c r="AQ94" s="5">
        <v>0</v>
      </c>
      <c r="AR94" s="8">
        <f t="shared" si="321"/>
        <v>0</v>
      </c>
      <c r="AS94" s="6">
        <v>0</v>
      </c>
      <c r="AT94" s="5">
        <v>0</v>
      </c>
      <c r="AU94" s="8">
        <f t="shared" si="322"/>
        <v>0</v>
      </c>
      <c r="AV94" s="6">
        <v>0</v>
      </c>
      <c r="AW94" s="5">
        <v>0</v>
      </c>
      <c r="AX94" s="8">
        <f t="shared" si="323"/>
        <v>0</v>
      </c>
      <c r="AY94" s="6">
        <v>0</v>
      </c>
      <c r="AZ94" s="5">
        <v>0</v>
      </c>
      <c r="BA94" s="8">
        <f t="shared" si="324"/>
        <v>0</v>
      </c>
      <c r="BB94" s="6">
        <v>0</v>
      </c>
      <c r="BC94" s="5">
        <v>0</v>
      </c>
      <c r="BD94" s="8">
        <f t="shared" si="325"/>
        <v>0</v>
      </c>
      <c r="BE94" s="6">
        <v>0</v>
      </c>
      <c r="BF94" s="5">
        <v>0</v>
      </c>
      <c r="BG94" s="8">
        <f t="shared" si="326"/>
        <v>0</v>
      </c>
      <c r="BH94" s="6">
        <v>0</v>
      </c>
      <c r="BI94" s="5">
        <v>0</v>
      </c>
      <c r="BJ94" s="8">
        <f t="shared" si="327"/>
        <v>0</v>
      </c>
      <c r="BK94" s="6">
        <v>0</v>
      </c>
      <c r="BL94" s="5">
        <v>0</v>
      </c>
      <c r="BM94" s="8">
        <f t="shared" si="328"/>
        <v>0</v>
      </c>
      <c r="BN94" s="6">
        <v>0</v>
      </c>
      <c r="BO94" s="5">
        <v>0</v>
      </c>
      <c r="BP94" s="8">
        <f t="shared" si="329"/>
        <v>0</v>
      </c>
      <c r="BQ94" s="6">
        <v>0</v>
      </c>
      <c r="BR94" s="5">
        <v>0</v>
      </c>
      <c r="BS94" s="8">
        <f t="shared" si="330"/>
        <v>0</v>
      </c>
      <c r="BT94" s="6">
        <v>0</v>
      </c>
      <c r="BU94" s="5">
        <v>0</v>
      </c>
      <c r="BV94" s="8">
        <f t="shared" si="331"/>
        <v>0</v>
      </c>
      <c r="BW94" s="6">
        <v>0</v>
      </c>
      <c r="BX94" s="5">
        <v>0</v>
      </c>
      <c r="BY94" s="8">
        <f t="shared" si="332"/>
        <v>0</v>
      </c>
      <c r="BZ94" s="6">
        <v>0</v>
      </c>
      <c r="CA94" s="5">
        <v>0</v>
      </c>
      <c r="CB94" s="8">
        <f t="shared" si="333"/>
        <v>0</v>
      </c>
      <c r="CC94" s="6">
        <v>0</v>
      </c>
      <c r="CD94" s="5">
        <v>0</v>
      </c>
      <c r="CE94" s="8">
        <f t="shared" si="334"/>
        <v>0</v>
      </c>
      <c r="CF94" s="6">
        <v>0</v>
      </c>
      <c r="CG94" s="5">
        <v>0</v>
      </c>
      <c r="CH94" s="8">
        <f t="shared" si="335"/>
        <v>0</v>
      </c>
      <c r="CI94" s="6">
        <v>0</v>
      </c>
      <c r="CJ94" s="5">
        <v>0</v>
      </c>
      <c r="CK94" s="8">
        <f t="shared" si="336"/>
        <v>0</v>
      </c>
      <c r="CL94" s="6">
        <v>0</v>
      </c>
      <c r="CM94" s="5">
        <v>0</v>
      </c>
      <c r="CN94" s="8">
        <f t="shared" si="337"/>
        <v>0</v>
      </c>
      <c r="CO94" s="6">
        <v>0</v>
      </c>
      <c r="CP94" s="5">
        <v>0</v>
      </c>
      <c r="CQ94" s="8">
        <f t="shared" si="338"/>
        <v>0</v>
      </c>
      <c r="CR94" s="6">
        <v>0</v>
      </c>
      <c r="CS94" s="5">
        <v>0</v>
      </c>
      <c r="CT94" s="8">
        <f t="shared" si="339"/>
        <v>0</v>
      </c>
      <c r="CU94" s="6">
        <v>0</v>
      </c>
      <c r="CV94" s="5">
        <v>0</v>
      </c>
      <c r="CW94" s="8">
        <f t="shared" si="340"/>
        <v>0</v>
      </c>
      <c r="CX94" s="6">
        <v>0</v>
      </c>
      <c r="CY94" s="5">
        <v>0</v>
      </c>
      <c r="CZ94" s="8">
        <f t="shared" si="341"/>
        <v>0</v>
      </c>
      <c r="DA94" s="6">
        <v>0</v>
      </c>
      <c r="DB94" s="5">
        <v>0</v>
      </c>
      <c r="DC94" s="8">
        <f t="shared" si="342"/>
        <v>0</v>
      </c>
      <c r="DD94" s="6">
        <f t="shared" si="344"/>
        <v>0</v>
      </c>
      <c r="DE94" s="8">
        <f t="shared" si="345"/>
        <v>0</v>
      </c>
    </row>
    <row r="95" spans="1:109" x14ac:dyDescent="0.3">
      <c r="A95" s="57">
        <v>2023</v>
      </c>
      <c r="B95" s="58" t="s">
        <v>13</v>
      </c>
      <c r="C95" s="6">
        <v>0</v>
      </c>
      <c r="D95" s="5">
        <v>0</v>
      </c>
      <c r="E95" s="8">
        <f t="shared" si="346"/>
        <v>0</v>
      </c>
      <c r="F95" s="6">
        <v>0</v>
      </c>
      <c r="G95" s="5">
        <v>0</v>
      </c>
      <c r="H95" s="8">
        <f t="shared" si="309"/>
        <v>0</v>
      </c>
      <c r="I95" s="6">
        <v>0</v>
      </c>
      <c r="J95" s="5">
        <v>0</v>
      </c>
      <c r="K95" s="8">
        <f t="shared" si="310"/>
        <v>0</v>
      </c>
      <c r="L95" s="6">
        <v>0</v>
      </c>
      <c r="M95" s="5">
        <v>0</v>
      </c>
      <c r="N95" s="8">
        <f t="shared" si="311"/>
        <v>0</v>
      </c>
      <c r="O95" s="6">
        <v>0</v>
      </c>
      <c r="P95" s="5">
        <v>0</v>
      </c>
      <c r="Q95" s="8">
        <f t="shared" si="312"/>
        <v>0</v>
      </c>
      <c r="R95" s="6">
        <v>0</v>
      </c>
      <c r="S95" s="5">
        <v>0</v>
      </c>
      <c r="T95" s="8">
        <f t="shared" si="313"/>
        <v>0</v>
      </c>
      <c r="U95" s="6">
        <v>0</v>
      </c>
      <c r="V95" s="5">
        <v>0</v>
      </c>
      <c r="W95" s="8">
        <f t="shared" si="314"/>
        <v>0</v>
      </c>
      <c r="X95" s="6">
        <v>0</v>
      </c>
      <c r="Y95" s="5">
        <v>0</v>
      </c>
      <c r="Z95" s="8">
        <f t="shared" si="315"/>
        <v>0</v>
      </c>
      <c r="AA95" s="6">
        <v>0</v>
      </c>
      <c r="AB95" s="5">
        <v>0</v>
      </c>
      <c r="AC95" s="8">
        <f t="shared" si="316"/>
        <v>0</v>
      </c>
      <c r="AD95" s="6">
        <v>0</v>
      </c>
      <c r="AE95" s="5">
        <v>0</v>
      </c>
      <c r="AF95" s="8">
        <f t="shared" si="317"/>
        <v>0</v>
      </c>
      <c r="AG95" s="6">
        <v>0</v>
      </c>
      <c r="AH95" s="5">
        <v>0</v>
      </c>
      <c r="AI95" s="8">
        <f t="shared" si="318"/>
        <v>0</v>
      </c>
      <c r="AJ95" s="6">
        <v>0</v>
      </c>
      <c r="AK95" s="5">
        <v>0</v>
      </c>
      <c r="AL95" s="8">
        <f t="shared" si="319"/>
        <v>0</v>
      </c>
      <c r="AM95" s="6">
        <v>0</v>
      </c>
      <c r="AN95" s="5">
        <v>0</v>
      </c>
      <c r="AO95" s="8">
        <f t="shared" si="320"/>
        <v>0</v>
      </c>
      <c r="AP95" s="6">
        <v>0</v>
      </c>
      <c r="AQ95" s="5">
        <v>0</v>
      </c>
      <c r="AR95" s="8">
        <f t="shared" si="321"/>
        <v>0</v>
      </c>
      <c r="AS95" s="6">
        <v>0</v>
      </c>
      <c r="AT95" s="5">
        <v>0</v>
      </c>
      <c r="AU95" s="8">
        <f t="shared" si="322"/>
        <v>0</v>
      </c>
      <c r="AV95" s="6">
        <v>0</v>
      </c>
      <c r="AW95" s="5">
        <v>0</v>
      </c>
      <c r="AX95" s="8">
        <f t="shared" si="323"/>
        <v>0</v>
      </c>
      <c r="AY95" s="6">
        <v>0</v>
      </c>
      <c r="AZ95" s="5">
        <v>0</v>
      </c>
      <c r="BA95" s="8">
        <f t="shared" si="324"/>
        <v>0</v>
      </c>
      <c r="BB95" s="6">
        <v>0</v>
      </c>
      <c r="BC95" s="5">
        <v>0</v>
      </c>
      <c r="BD95" s="8">
        <f t="shared" si="325"/>
        <v>0</v>
      </c>
      <c r="BE95" s="6">
        <v>0</v>
      </c>
      <c r="BF95" s="5">
        <v>0</v>
      </c>
      <c r="BG95" s="8">
        <f t="shared" si="326"/>
        <v>0</v>
      </c>
      <c r="BH95" s="6">
        <v>0</v>
      </c>
      <c r="BI95" s="5">
        <v>0</v>
      </c>
      <c r="BJ95" s="8">
        <f t="shared" si="327"/>
        <v>0</v>
      </c>
      <c r="BK95" s="6">
        <v>0</v>
      </c>
      <c r="BL95" s="5">
        <v>0</v>
      </c>
      <c r="BM95" s="8">
        <f t="shared" si="328"/>
        <v>0</v>
      </c>
      <c r="BN95" s="6">
        <v>0</v>
      </c>
      <c r="BO95" s="5">
        <v>0</v>
      </c>
      <c r="BP95" s="8">
        <f t="shared" si="329"/>
        <v>0</v>
      </c>
      <c r="BQ95" s="6">
        <v>0</v>
      </c>
      <c r="BR95" s="5">
        <v>0</v>
      </c>
      <c r="BS95" s="8">
        <f t="shared" si="330"/>
        <v>0</v>
      </c>
      <c r="BT95" s="6">
        <v>0</v>
      </c>
      <c r="BU95" s="5">
        <v>0</v>
      </c>
      <c r="BV95" s="8">
        <f t="shared" si="331"/>
        <v>0</v>
      </c>
      <c r="BW95" s="6">
        <v>0</v>
      </c>
      <c r="BX95" s="5">
        <v>0</v>
      </c>
      <c r="BY95" s="8">
        <f t="shared" si="332"/>
        <v>0</v>
      </c>
      <c r="BZ95" s="6">
        <v>0</v>
      </c>
      <c r="CA95" s="5">
        <v>0</v>
      </c>
      <c r="CB95" s="8">
        <f t="shared" si="333"/>
        <v>0</v>
      </c>
      <c r="CC95" s="6">
        <v>0</v>
      </c>
      <c r="CD95" s="5">
        <v>0</v>
      </c>
      <c r="CE95" s="8">
        <f t="shared" si="334"/>
        <v>0</v>
      </c>
      <c r="CF95" s="6">
        <v>0</v>
      </c>
      <c r="CG95" s="5">
        <v>0</v>
      </c>
      <c r="CH95" s="8">
        <f t="shared" si="335"/>
        <v>0</v>
      </c>
      <c r="CI95" s="6">
        <v>0</v>
      </c>
      <c r="CJ95" s="5">
        <v>0</v>
      </c>
      <c r="CK95" s="8">
        <f t="shared" si="336"/>
        <v>0</v>
      </c>
      <c r="CL95" s="6">
        <v>0</v>
      </c>
      <c r="CM95" s="5">
        <v>0</v>
      </c>
      <c r="CN95" s="8">
        <f t="shared" si="337"/>
        <v>0</v>
      </c>
      <c r="CO95" s="6">
        <v>0</v>
      </c>
      <c r="CP95" s="5">
        <v>0</v>
      </c>
      <c r="CQ95" s="8">
        <f t="shared" si="338"/>
        <v>0</v>
      </c>
      <c r="CR95" s="6">
        <v>0</v>
      </c>
      <c r="CS95" s="5">
        <v>0</v>
      </c>
      <c r="CT95" s="8">
        <f t="shared" si="339"/>
        <v>0</v>
      </c>
      <c r="CU95" s="6">
        <v>0</v>
      </c>
      <c r="CV95" s="5">
        <v>0</v>
      </c>
      <c r="CW95" s="8">
        <f t="shared" si="340"/>
        <v>0</v>
      </c>
      <c r="CX95" s="6">
        <v>0</v>
      </c>
      <c r="CY95" s="5">
        <v>0</v>
      </c>
      <c r="CZ95" s="8">
        <f t="shared" si="341"/>
        <v>0</v>
      </c>
      <c r="DA95" s="6">
        <v>0</v>
      </c>
      <c r="DB95" s="5">
        <v>0</v>
      </c>
      <c r="DC95" s="8">
        <f t="shared" si="342"/>
        <v>0</v>
      </c>
      <c r="DD95" s="6">
        <f t="shared" si="344"/>
        <v>0</v>
      </c>
      <c r="DE95" s="8">
        <f t="shared" si="345"/>
        <v>0</v>
      </c>
    </row>
    <row r="96" spans="1:109" ht="15" thickBot="1" x14ac:dyDescent="0.35">
      <c r="A96" s="48"/>
      <c r="B96" s="59" t="s">
        <v>14</v>
      </c>
      <c r="C96" s="17">
        <f t="shared" ref="C96:D96" si="347">SUM(C84:C95)</f>
        <v>0</v>
      </c>
      <c r="D96" s="16">
        <f t="shared" si="347"/>
        <v>0</v>
      </c>
      <c r="E96" s="18"/>
      <c r="F96" s="17">
        <f t="shared" ref="F96:G96" si="348">SUM(F84:F95)</f>
        <v>0</v>
      </c>
      <c r="G96" s="16">
        <f t="shared" si="348"/>
        <v>0</v>
      </c>
      <c r="H96" s="18"/>
      <c r="I96" s="17">
        <f t="shared" ref="I96:J96" si="349">SUM(I84:I95)</f>
        <v>0</v>
      </c>
      <c r="J96" s="16">
        <f t="shared" si="349"/>
        <v>0</v>
      </c>
      <c r="K96" s="18"/>
      <c r="L96" s="17">
        <f t="shared" ref="L96:M96" si="350">SUM(L84:L95)</f>
        <v>0.75</v>
      </c>
      <c r="M96" s="16">
        <f t="shared" si="350"/>
        <v>1.387</v>
      </c>
      <c r="N96" s="18"/>
      <c r="O96" s="17">
        <f t="shared" ref="O96:P96" si="351">SUM(O84:O95)</f>
        <v>0</v>
      </c>
      <c r="P96" s="16">
        <f t="shared" si="351"/>
        <v>0</v>
      </c>
      <c r="Q96" s="18"/>
      <c r="R96" s="17">
        <f t="shared" ref="R96:S96" si="352">SUM(R84:R95)</f>
        <v>0</v>
      </c>
      <c r="S96" s="16">
        <f t="shared" si="352"/>
        <v>0</v>
      </c>
      <c r="T96" s="18"/>
      <c r="U96" s="17">
        <f t="shared" ref="U96:V96" si="353">SUM(U84:U95)</f>
        <v>0.52</v>
      </c>
      <c r="V96" s="16">
        <f t="shared" si="353"/>
        <v>2.1800000000000002</v>
      </c>
      <c r="W96" s="18"/>
      <c r="X96" s="17">
        <f t="shared" ref="X96:Y96" si="354">SUM(X84:X95)</f>
        <v>0</v>
      </c>
      <c r="Y96" s="16">
        <f t="shared" si="354"/>
        <v>0</v>
      </c>
      <c r="Z96" s="18"/>
      <c r="AA96" s="17">
        <f t="shared" ref="AA96:AB96" si="355">SUM(AA84:AA95)</f>
        <v>0</v>
      </c>
      <c r="AB96" s="16">
        <f t="shared" si="355"/>
        <v>0</v>
      </c>
      <c r="AC96" s="18"/>
      <c r="AD96" s="17">
        <f t="shared" ref="AD96:AE96" si="356">SUM(AD84:AD95)</f>
        <v>0</v>
      </c>
      <c r="AE96" s="16">
        <f t="shared" si="356"/>
        <v>0</v>
      </c>
      <c r="AF96" s="18"/>
      <c r="AG96" s="17">
        <f t="shared" ref="AG96:AH96" si="357">SUM(AG84:AG95)</f>
        <v>2.9408000000000003</v>
      </c>
      <c r="AH96" s="16">
        <f t="shared" si="357"/>
        <v>334.017</v>
      </c>
      <c r="AI96" s="18"/>
      <c r="AJ96" s="17">
        <f t="shared" ref="AJ96:AK96" si="358">SUM(AJ84:AJ95)</f>
        <v>0</v>
      </c>
      <c r="AK96" s="16">
        <f t="shared" si="358"/>
        <v>0</v>
      </c>
      <c r="AL96" s="18"/>
      <c r="AM96" s="17">
        <f t="shared" ref="AM96:AN96" si="359">SUM(AM84:AM95)</f>
        <v>0</v>
      </c>
      <c r="AN96" s="16">
        <f t="shared" si="359"/>
        <v>0</v>
      </c>
      <c r="AO96" s="18"/>
      <c r="AP96" s="17">
        <f t="shared" ref="AP96:AQ96" si="360">SUM(AP84:AP95)</f>
        <v>79.486999999999995</v>
      </c>
      <c r="AQ96" s="16">
        <f t="shared" si="360"/>
        <v>186.14900000000003</v>
      </c>
      <c r="AR96" s="18"/>
      <c r="AS96" s="17">
        <f t="shared" ref="AS96:AT96" si="361">SUM(AS84:AS95)</f>
        <v>0</v>
      </c>
      <c r="AT96" s="16">
        <f t="shared" si="361"/>
        <v>0</v>
      </c>
      <c r="AU96" s="18"/>
      <c r="AV96" s="17">
        <f t="shared" ref="AV96:AW96" si="362">SUM(AV84:AV95)</f>
        <v>0</v>
      </c>
      <c r="AW96" s="16">
        <f t="shared" si="362"/>
        <v>0</v>
      </c>
      <c r="AX96" s="18"/>
      <c r="AY96" s="17">
        <f t="shared" ref="AY96:AZ96" si="363">SUM(AY84:AY95)</f>
        <v>187392.32428</v>
      </c>
      <c r="AZ96" s="16">
        <f t="shared" si="363"/>
        <v>3252839.7290000003</v>
      </c>
      <c r="BA96" s="18"/>
      <c r="BB96" s="17">
        <f t="shared" ref="BB96:BC96" si="364">SUM(BB84:BB95)</f>
        <v>40.623900000000006</v>
      </c>
      <c r="BC96" s="16">
        <f t="shared" si="364"/>
        <v>2126.6689999999999</v>
      </c>
      <c r="BD96" s="18"/>
      <c r="BE96" s="17">
        <f t="shared" ref="BE96:BF96" si="365">SUM(BE84:BE95)</f>
        <v>0</v>
      </c>
      <c r="BF96" s="16">
        <f t="shared" si="365"/>
        <v>0</v>
      </c>
      <c r="BG96" s="18"/>
      <c r="BH96" s="17">
        <f t="shared" ref="BH96:BI96" si="366">SUM(BH84:BH95)</f>
        <v>53837.877999999997</v>
      </c>
      <c r="BI96" s="16">
        <f t="shared" si="366"/>
        <v>965310.10100000014</v>
      </c>
      <c r="BJ96" s="18"/>
      <c r="BK96" s="17">
        <f t="shared" ref="BK96:BL96" si="367">SUM(BK84:BK95)</f>
        <v>0</v>
      </c>
      <c r="BL96" s="16">
        <f t="shared" si="367"/>
        <v>0</v>
      </c>
      <c r="BM96" s="18"/>
      <c r="BN96" s="17">
        <f t="shared" ref="BN96:BO96" si="368">SUM(BN84:BN95)</f>
        <v>0</v>
      </c>
      <c r="BO96" s="16">
        <f t="shared" si="368"/>
        <v>0</v>
      </c>
      <c r="BP96" s="18"/>
      <c r="BQ96" s="17">
        <f t="shared" ref="BQ96:BR96" si="369">SUM(BQ84:BQ95)</f>
        <v>0</v>
      </c>
      <c r="BR96" s="16">
        <f t="shared" si="369"/>
        <v>0</v>
      </c>
      <c r="BS96" s="18"/>
      <c r="BT96" s="17">
        <f t="shared" ref="BT96:BU96" si="370">SUM(BT84:BT95)</f>
        <v>0</v>
      </c>
      <c r="BU96" s="16">
        <f t="shared" si="370"/>
        <v>0</v>
      </c>
      <c r="BV96" s="18"/>
      <c r="BW96" s="17">
        <f t="shared" ref="BW96:BX96" si="371">SUM(BW84:BW95)</f>
        <v>55.82638</v>
      </c>
      <c r="BX96" s="16">
        <f t="shared" si="371"/>
        <v>146.04500000000002</v>
      </c>
      <c r="BY96" s="18"/>
      <c r="BZ96" s="17">
        <f t="shared" ref="BZ96:CA96" si="372">SUM(BZ84:BZ95)</f>
        <v>0</v>
      </c>
      <c r="CA96" s="16">
        <f t="shared" si="372"/>
        <v>0</v>
      </c>
      <c r="CB96" s="18"/>
      <c r="CC96" s="17">
        <f t="shared" ref="CC96:CD96" si="373">SUM(CC84:CC95)</f>
        <v>0</v>
      </c>
      <c r="CD96" s="16">
        <f t="shared" si="373"/>
        <v>0</v>
      </c>
      <c r="CE96" s="18"/>
      <c r="CF96" s="17">
        <f t="shared" ref="CF96:CG96" si="374">SUM(CF84:CF95)</f>
        <v>0</v>
      </c>
      <c r="CG96" s="16">
        <f t="shared" si="374"/>
        <v>0</v>
      </c>
      <c r="CH96" s="18"/>
      <c r="CI96" s="17">
        <f t="shared" ref="CI96:CJ96" si="375">SUM(CI84:CI95)</f>
        <v>0</v>
      </c>
      <c r="CJ96" s="16">
        <f t="shared" si="375"/>
        <v>0</v>
      </c>
      <c r="CK96" s="18"/>
      <c r="CL96" s="17">
        <f t="shared" ref="CL96:CM96" si="376">SUM(CL84:CL95)</f>
        <v>0</v>
      </c>
      <c r="CM96" s="16">
        <f t="shared" si="376"/>
        <v>0</v>
      </c>
      <c r="CN96" s="18"/>
      <c r="CO96" s="17">
        <f t="shared" ref="CO96:CP96" si="377">SUM(CO84:CO95)</f>
        <v>0</v>
      </c>
      <c r="CP96" s="16">
        <f t="shared" si="377"/>
        <v>0</v>
      </c>
      <c r="CQ96" s="18"/>
      <c r="CR96" s="17">
        <f t="shared" ref="CR96:CS96" si="378">SUM(CR84:CR95)</f>
        <v>2.6999999999999997</v>
      </c>
      <c r="CS96" s="16">
        <f t="shared" si="378"/>
        <v>264.82100000000003</v>
      </c>
      <c r="CT96" s="18"/>
      <c r="CU96" s="17">
        <f t="shared" ref="CU96:CV96" si="379">SUM(CU84:CU95)</f>
        <v>5.2399999999999999E-3</v>
      </c>
      <c r="CV96" s="16">
        <f t="shared" si="379"/>
        <v>2.6840000000000002</v>
      </c>
      <c r="CW96" s="18"/>
      <c r="CX96" s="17">
        <f t="shared" ref="CX96:CY96" si="380">SUM(CX84:CX95)</f>
        <v>0</v>
      </c>
      <c r="CY96" s="16">
        <f t="shared" si="380"/>
        <v>0</v>
      </c>
      <c r="CZ96" s="18"/>
      <c r="DA96" s="17">
        <f t="shared" ref="DA96:DB96" si="381">SUM(DA84:DA95)</f>
        <v>0</v>
      </c>
      <c r="DB96" s="16">
        <f t="shared" si="381"/>
        <v>0</v>
      </c>
      <c r="DC96" s="18"/>
      <c r="DD96" s="17">
        <f t="shared" si="344"/>
        <v>241413.05560000002</v>
      </c>
      <c r="DE96" s="18">
        <f t="shared" si="345"/>
        <v>4221213.7820000015</v>
      </c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</sheetData>
  <mergeCells count="38">
    <mergeCell ref="CU4:CW4"/>
    <mergeCell ref="CO4:CQ4"/>
    <mergeCell ref="CF4:CH4"/>
    <mergeCell ref="CC4:CE4"/>
    <mergeCell ref="BB4:BD4"/>
    <mergeCell ref="CL4:CN4"/>
    <mergeCell ref="BZ4:CB4"/>
    <mergeCell ref="C2:K2"/>
    <mergeCell ref="BT4:BV4"/>
    <mergeCell ref="L4:N4"/>
    <mergeCell ref="U4:W4"/>
    <mergeCell ref="BW4:BY4"/>
    <mergeCell ref="C3:K3"/>
    <mergeCell ref="AA4:AC4"/>
    <mergeCell ref="F4:H4"/>
    <mergeCell ref="R4:T4"/>
    <mergeCell ref="BN4:BP4"/>
    <mergeCell ref="BK4:BM4"/>
    <mergeCell ref="AJ4:AL4"/>
    <mergeCell ref="AD4:AF4"/>
    <mergeCell ref="O4:Q4"/>
    <mergeCell ref="AV4:AX4"/>
    <mergeCell ref="A4:B4"/>
    <mergeCell ref="C4:E4"/>
    <mergeCell ref="DA4:DC4"/>
    <mergeCell ref="X4:Z4"/>
    <mergeCell ref="AG4:AI4"/>
    <mergeCell ref="AM4:AO4"/>
    <mergeCell ref="AP4:AR4"/>
    <mergeCell ref="AS4:AU4"/>
    <mergeCell ref="AY4:BA4"/>
    <mergeCell ref="BE4:BG4"/>
    <mergeCell ref="BH4:BJ4"/>
    <mergeCell ref="BQ4:BS4"/>
    <mergeCell ref="I4:K4"/>
    <mergeCell ref="CR4:CT4"/>
    <mergeCell ref="CX4:CZ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1853"/>
  <sheetViews>
    <sheetView zoomScaleNormal="10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A89" sqref="A89"/>
    </sheetView>
  </sheetViews>
  <sheetFormatPr defaultColWidth="13.5546875" defaultRowHeight="14.4" x14ac:dyDescent="0.3"/>
  <cols>
    <col min="1" max="1" width="9.88671875" customWidth="1"/>
    <col min="2" max="2" width="12.554687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10.5546875" style="7" bestFit="1" customWidth="1"/>
    <col min="7" max="7" width="10.6640625" style="3" customWidth="1"/>
    <col min="8" max="8" width="10.5546875" style="3" customWidth="1"/>
    <col min="9" max="9" width="9.44140625" style="7" customWidth="1"/>
    <col min="10" max="10" width="10.6640625" style="3" customWidth="1"/>
    <col min="11" max="11" width="10.5546875" style="3" bestFit="1" customWidth="1"/>
    <col min="12" max="12" width="10.5546875" style="7" bestFit="1" customWidth="1"/>
    <col min="13" max="13" width="11.5546875" style="3" bestFit="1" customWidth="1"/>
    <col min="14" max="14" width="10.5546875" style="3" bestFit="1" customWidth="1"/>
    <col min="15" max="15" width="9.44140625" style="7" customWidth="1"/>
    <col min="16" max="16" width="10.6640625" style="3" customWidth="1"/>
    <col min="17" max="17" width="10.5546875" style="3" bestFit="1" customWidth="1"/>
    <col min="18" max="18" width="9.44140625" style="7" customWidth="1"/>
    <col min="19" max="19" width="10.6640625" style="3" customWidth="1"/>
    <col min="20" max="20" width="10.5546875" style="3" bestFit="1" customWidth="1"/>
    <col min="21" max="21" width="9.44140625" style="7" customWidth="1"/>
    <col min="22" max="22" width="10.6640625" style="3" customWidth="1"/>
    <col min="23" max="23" width="10.5546875" style="3" bestFit="1" customWidth="1"/>
    <col min="24" max="24" width="9.88671875" style="7" bestFit="1" customWidth="1"/>
    <col min="25" max="25" width="10.33203125" style="3" customWidth="1"/>
    <col min="26" max="26" width="10.88671875" style="3" customWidth="1"/>
    <col min="27" max="27" width="8.88671875" style="7" bestFit="1" customWidth="1"/>
    <col min="28" max="28" width="10.33203125" style="3" customWidth="1"/>
    <col min="29" max="29" width="9.44140625" style="3" bestFit="1" customWidth="1"/>
    <col min="30" max="30" width="9.88671875" style="7" bestFit="1" customWidth="1"/>
    <col min="31" max="31" width="10.33203125" style="3" customWidth="1"/>
    <col min="32" max="32" width="10.88671875" style="3" customWidth="1"/>
    <col min="33" max="33" width="10.5546875" style="7" bestFit="1" customWidth="1"/>
    <col min="34" max="34" width="11.5546875" style="3" bestFit="1" customWidth="1"/>
    <col min="35" max="35" width="10.5546875" style="3" bestFit="1" customWidth="1"/>
    <col min="36" max="36" width="9.88671875" style="7" bestFit="1" customWidth="1"/>
    <col min="37" max="37" width="10.33203125" style="3" customWidth="1"/>
    <col min="38" max="38" width="10.88671875" style="3" customWidth="1"/>
    <col min="39" max="39" width="9.88671875" style="7" bestFit="1" customWidth="1"/>
    <col min="40" max="40" width="10.33203125" style="3" customWidth="1"/>
    <col min="41" max="41" width="10.88671875" style="3" customWidth="1"/>
    <col min="42" max="42" width="8.88671875" style="7" bestFit="1" customWidth="1"/>
    <col min="43" max="43" width="10.33203125" style="3" customWidth="1"/>
    <col min="44" max="44" width="10.88671875" style="3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10.5546875" style="7" bestFit="1" customWidth="1"/>
    <col min="55" max="55" width="11.5546875" style="3" bestFit="1" customWidth="1"/>
    <col min="56" max="56" width="10.5546875" style="3" bestFit="1" customWidth="1"/>
    <col min="57" max="57" width="10.5546875" style="3" customWidth="1"/>
    <col min="58" max="58" width="11.6640625" style="3" customWidth="1"/>
    <col min="59" max="59" width="10.5546875" style="3" customWidth="1"/>
    <col min="60" max="60" width="10.5546875" style="7" bestFit="1" customWidth="1"/>
    <col min="61" max="61" width="11.5546875" style="3" bestFit="1" customWidth="1"/>
    <col min="62" max="62" width="10.5546875" style="3" bestFit="1" customWidth="1"/>
    <col min="63" max="64" width="9.109375" style="3" customWidth="1"/>
    <col min="65" max="65" width="11" style="3" customWidth="1"/>
    <col min="66" max="66" width="9.88671875" style="7" bestFit="1" customWidth="1"/>
    <col min="67" max="67" width="10.33203125" style="3" customWidth="1"/>
    <col min="68" max="68" width="10.88671875" style="3" customWidth="1"/>
    <col min="69" max="69" width="9.88671875" style="7" bestFit="1" customWidth="1"/>
    <col min="70" max="70" width="10.33203125" style="3" customWidth="1"/>
    <col min="71" max="71" width="10.88671875" style="3" customWidth="1"/>
    <col min="72" max="72" width="9.88671875" style="7" bestFit="1" customWidth="1"/>
    <col min="73" max="73" width="10.33203125" style="3" customWidth="1"/>
    <col min="74" max="74" width="10.88671875" style="3" customWidth="1"/>
    <col min="75" max="75" width="9.88671875" style="7" bestFit="1" customWidth="1"/>
    <col min="76" max="76" width="10.33203125" style="3" customWidth="1"/>
    <col min="77" max="77" width="10.88671875" style="3" customWidth="1"/>
    <col min="78" max="78" width="9.88671875" style="7" bestFit="1" customWidth="1"/>
    <col min="79" max="79" width="10.33203125" style="3" customWidth="1"/>
    <col min="80" max="80" width="9.44140625" style="3" bestFit="1" customWidth="1"/>
    <col min="81" max="81" width="10.5546875" style="7" bestFit="1" customWidth="1"/>
    <col min="82" max="82" width="11.5546875" style="3" bestFit="1" customWidth="1"/>
    <col min="83" max="83" width="10.5546875" style="3" bestFit="1" customWidth="1"/>
    <col min="84" max="84" width="12.109375" style="7" bestFit="1" customWidth="1"/>
    <col min="85" max="85" width="12.109375" style="3" bestFit="1" customWidth="1"/>
    <col min="86" max="86" width="13.5546875" style="3"/>
  </cols>
  <sheetData>
    <row r="1" spans="1:86" s="19" customFormat="1" ht="8.25" customHeight="1" x14ac:dyDescent="0.3">
      <c r="A1" s="33"/>
      <c r="B1" s="34"/>
      <c r="C1" s="35"/>
      <c r="D1" s="36"/>
      <c r="E1" s="36"/>
      <c r="F1" s="35"/>
      <c r="G1" s="36"/>
      <c r="H1" s="36"/>
      <c r="I1" s="35"/>
      <c r="J1" s="36"/>
      <c r="K1" s="36"/>
      <c r="L1" s="35"/>
      <c r="M1" s="36"/>
      <c r="N1" s="36"/>
      <c r="O1" s="35"/>
      <c r="P1" s="36"/>
      <c r="Q1" s="36"/>
      <c r="R1" s="35"/>
      <c r="S1" s="36"/>
      <c r="T1" s="36"/>
      <c r="U1" s="35"/>
      <c r="V1" s="36"/>
      <c r="W1" s="36"/>
      <c r="X1" s="35"/>
      <c r="Y1" s="36"/>
      <c r="Z1" s="36"/>
      <c r="AA1" s="35"/>
      <c r="AB1" s="36"/>
      <c r="AC1" s="36"/>
      <c r="AD1" s="35"/>
      <c r="AE1" s="36"/>
      <c r="AF1" s="36"/>
      <c r="AG1" s="35"/>
      <c r="AH1" s="36"/>
      <c r="AI1" s="36"/>
      <c r="AJ1" s="35"/>
      <c r="AK1" s="36"/>
      <c r="AL1" s="36"/>
      <c r="AM1" s="35"/>
      <c r="AN1" s="36"/>
      <c r="AO1" s="36"/>
      <c r="AP1" s="35"/>
      <c r="AQ1" s="36"/>
      <c r="AR1" s="36"/>
      <c r="AS1" s="35"/>
      <c r="AT1" s="36"/>
      <c r="AU1" s="36"/>
      <c r="AV1" s="35"/>
      <c r="AW1" s="36"/>
      <c r="AX1" s="36"/>
      <c r="AY1" s="35"/>
      <c r="AZ1" s="36"/>
      <c r="BA1" s="36"/>
      <c r="BB1" s="35"/>
      <c r="BC1" s="36"/>
      <c r="BD1" s="36"/>
      <c r="BE1" s="36"/>
      <c r="BF1" s="36"/>
      <c r="BG1" s="36"/>
      <c r="BH1" s="35"/>
      <c r="BI1" s="36"/>
      <c r="BJ1" s="36"/>
      <c r="BK1" s="36"/>
      <c r="BL1" s="36"/>
      <c r="BM1" s="36"/>
      <c r="BN1" s="35"/>
      <c r="BO1" s="36"/>
      <c r="BP1" s="36"/>
      <c r="BQ1" s="35"/>
      <c r="BR1" s="36"/>
      <c r="BS1" s="36"/>
      <c r="BT1" s="35"/>
      <c r="BU1" s="36"/>
      <c r="BV1" s="36"/>
      <c r="BW1" s="35"/>
      <c r="BX1" s="36"/>
      <c r="BY1" s="36"/>
      <c r="BZ1" s="35"/>
      <c r="CA1" s="36"/>
      <c r="CB1" s="36"/>
      <c r="CC1" s="35"/>
      <c r="CD1" s="36"/>
      <c r="CE1" s="36"/>
      <c r="CF1" s="35"/>
      <c r="CG1" s="36"/>
      <c r="CH1" s="22"/>
    </row>
    <row r="2" spans="1:86" s="78" customFormat="1" ht="20.25" customHeight="1" x14ac:dyDescent="0.4">
      <c r="B2" s="79" t="s">
        <v>26</v>
      </c>
      <c r="C2" s="103" t="s">
        <v>28</v>
      </c>
      <c r="D2" s="103"/>
      <c r="E2" s="103"/>
      <c r="F2" s="103"/>
      <c r="G2" s="103"/>
      <c r="H2" s="103"/>
      <c r="I2" s="80"/>
      <c r="J2" s="80"/>
      <c r="K2" s="80"/>
      <c r="L2" s="81"/>
      <c r="M2" s="82"/>
      <c r="N2" s="82"/>
      <c r="O2" s="80"/>
      <c r="P2" s="80"/>
      <c r="Q2" s="80"/>
      <c r="R2" s="80"/>
      <c r="S2" s="80"/>
      <c r="T2" s="80"/>
      <c r="U2" s="80"/>
      <c r="V2" s="80"/>
      <c r="W2" s="80"/>
      <c r="X2" s="81"/>
      <c r="Y2" s="82"/>
      <c r="Z2" s="82"/>
      <c r="AA2" s="81"/>
      <c r="AB2" s="82"/>
      <c r="AC2" s="82"/>
      <c r="AD2" s="81"/>
      <c r="AE2" s="82"/>
      <c r="AF2" s="82"/>
      <c r="AG2" s="81"/>
      <c r="AH2" s="82"/>
      <c r="AI2" s="82"/>
      <c r="AJ2" s="81"/>
      <c r="AK2" s="82"/>
      <c r="AL2" s="82"/>
      <c r="AM2" s="81"/>
      <c r="AN2" s="82"/>
      <c r="AO2" s="82"/>
      <c r="AP2" s="81"/>
      <c r="AQ2" s="82"/>
      <c r="AR2" s="82"/>
      <c r="AS2" s="81"/>
      <c r="AT2" s="82"/>
      <c r="AU2" s="82"/>
      <c r="AV2" s="81"/>
      <c r="AW2" s="82"/>
      <c r="AX2" s="82"/>
      <c r="AY2" s="81"/>
      <c r="AZ2" s="82"/>
      <c r="BA2" s="82"/>
      <c r="BB2" s="81"/>
      <c r="BC2" s="82"/>
      <c r="BD2" s="82"/>
      <c r="BE2" s="82"/>
      <c r="BF2" s="82"/>
      <c r="BG2" s="82"/>
      <c r="BH2" s="81"/>
      <c r="BI2" s="82"/>
      <c r="BJ2" s="82"/>
      <c r="BK2" s="82"/>
      <c r="BL2" s="82"/>
      <c r="BM2" s="82"/>
      <c r="BN2" s="81"/>
      <c r="BO2" s="82"/>
      <c r="BP2" s="82"/>
      <c r="BQ2" s="81"/>
      <c r="BR2" s="82"/>
      <c r="BS2" s="82"/>
      <c r="BT2" s="81"/>
      <c r="BU2" s="82"/>
      <c r="BV2" s="82"/>
      <c r="BW2" s="81"/>
      <c r="BX2" s="82"/>
      <c r="BY2" s="82"/>
      <c r="BZ2" s="81"/>
      <c r="CA2" s="82"/>
      <c r="CB2" s="82"/>
      <c r="CC2" s="81"/>
      <c r="CD2" s="82"/>
      <c r="CE2" s="82"/>
      <c r="CF2" s="81"/>
      <c r="CG2" s="82"/>
      <c r="CH2" s="82"/>
    </row>
    <row r="3" spans="1:86" s="83" customFormat="1" ht="20.25" customHeight="1" thickBot="1" x14ac:dyDescent="0.45">
      <c r="B3" s="84"/>
      <c r="C3" s="104" t="s">
        <v>50</v>
      </c>
      <c r="D3" s="104"/>
      <c r="E3" s="104"/>
      <c r="F3" s="104"/>
      <c r="G3" s="104"/>
      <c r="H3" s="104"/>
      <c r="I3" s="85"/>
      <c r="J3" s="85"/>
      <c r="K3" s="85"/>
      <c r="L3" s="86"/>
      <c r="M3" s="87"/>
      <c r="N3" s="87"/>
      <c r="O3" s="85"/>
      <c r="P3" s="85"/>
      <c r="Q3" s="85"/>
      <c r="R3" s="85"/>
      <c r="S3" s="85"/>
      <c r="T3" s="85"/>
      <c r="U3" s="85"/>
      <c r="V3" s="85"/>
      <c r="W3" s="85"/>
      <c r="X3" s="86"/>
      <c r="Y3" s="87"/>
      <c r="Z3" s="87"/>
      <c r="AA3" s="86"/>
      <c r="AB3" s="87"/>
      <c r="AC3" s="87"/>
      <c r="AD3" s="86"/>
      <c r="AE3" s="87"/>
      <c r="AF3" s="87"/>
      <c r="AG3" s="86"/>
      <c r="AH3" s="87"/>
      <c r="AI3" s="87"/>
      <c r="AJ3" s="86"/>
      <c r="AK3" s="87"/>
      <c r="AL3" s="87"/>
      <c r="AM3" s="86"/>
      <c r="AN3" s="87"/>
      <c r="AO3" s="87"/>
      <c r="AP3" s="86"/>
      <c r="AQ3" s="87"/>
      <c r="AR3" s="87"/>
      <c r="AS3" s="86"/>
      <c r="AT3" s="87"/>
      <c r="AU3" s="87"/>
      <c r="AV3" s="86"/>
      <c r="AW3" s="87"/>
      <c r="AX3" s="87"/>
      <c r="AY3" s="86"/>
      <c r="AZ3" s="87"/>
      <c r="BA3" s="87"/>
      <c r="BB3" s="86"/>
      <c r="BC3" s="87"/>
      <c r="BD3" s="87"/>
      <c r="BE3" s="87"/>
      <c r="BF3" s="87"/>
      <c r="BG3" s="87"/>
      <c r="BH3" s="86"/>
      <c r="BI3" s="87"/>
      <c r="BJ3" s="87"/>
      <c r="BK3" s="87"/>
      <c r="BL3" s="87"/>
      <c r="BM3" s="87"/>
      <c r="BN3" s="86"/>
      <c r="BO3" s="87"/>
      <c r="BP3" s="87"/>
      <c r="BQ3" s="86"/>
      <c r="BR3" s="87"/>
      <c r="BS3" s="87"/>
      <c r="BT3" s="86"/>
      <c r="BU3" s="87"/>
      <c r="BV3" s="87"/>
      <c r="BW3" s="86"/>
      <c r="BX3" s="87"/>
      <c r="BY3" s="87"/>
      <c r="BZ3" s="86"/>
      <c r="CA3" s="87"/>
      <c r="CB3" s="87"/>
      <c r="CC3" s="86"/>
      <c r="CD3" s="87"/>
      <c r="CE3" s="87"/>
      <c r="CF3" s="86"/>
      <c r="CG3" s="87"/>
      <c r="CH3" s="87"/>
    </row>
    <row r="4" spans="1:86" s="2" customFormat="1" ht="45" customHeight="1" x14ac:dyDescent="0.3">
      <c r="A4" s="95" t="s">
        <v>18</v>
      </c>
      <c r="B4" s="96"/>
      <c r="C4" s="97" t="s">
        <v>25</v>
      </c>
      <c r="D4" s="98"/>
      <c r="E4" s="99"/>
      <c r="F4" s="97" t="s">
        <v>27</v>
      </c>
      <c r="G4" s="98"/>
      <c r="H4" s="99"/>
      <c r="I4" s="97" t="s">
        <v>63</v>
      </c>
      <c r="J4" s="98"/>
      <c r="K4" s="99"/>
      <c r="L4" s="97" t="s">
        <v>69</v>
      </c>
      <c r="M4" s="98"/>
      <c r="N4" s="99"/>
      <c r="O4" s="97" t="s">
        <v>58</v>
      </c>
      <c r="P4" s="98"/>
      <c r="Q4" s="99"/>
      <c r="R4" s="97" t="s">
        <v>31</v>
      </c>
      <c r="S4" s="98"/>
      <c r="T4" s="99"/>
      <c r="U4" s="97" t="s">
        <v>32</v>
      </c>
      <c r="V4" s="98"/>
      <c r="W4" s="99"/>
      <c r="X4" s="97" t="s">
        <v>35</v>
      </c>
      <c r="Y4" s="98"/>
      <c r="Z4" s="99"/>
      <c r="AA4" s="97" t="s">
        <v>43</v>
      </c>
      <c r="AB4" s="98"/>
      <c r="AC4" s="99"/>
      <c r="AD4" s="97" t="s">
        <v>74</v>
      </c>
      <c r="AE4" s="98"/>
      <c r="AF4" s="99"/>
      <c r="AG4" s="97" t="s">
        <v>44</v>
      </c>
      <c r="AH4" s="98"/>
      <c r="AI4" s="99"/>
      <c r="AJ4" s="97" t="s">
        <v>36</v>
      </c>
      <c r="AK4" s="98"/>
      <c r="AL4" s="99"/>
      <c r="AM4" s="97" t="s">
        <v>45</v>
      </c>
      <c r="AN4" s="98"/>
      <c r="AO4" s="99"/>
      <c r="AP4" s="97" t="s">
        <v>37</v>
      </c>
      <c r="AQ4" s="98"/>
      <c r="AR4" s="99"/>
      <c r="AS4" s="97" t="s">
        <v>38</v>
      </c>
      <c r="AT4" s="98"/>
      <c r="AU4" s="99"/>
      <c r="AV4" s="97" t="s">
        <v>40</v>
      </c>
      <c r="AW4" s="98"/>
      <c r="AX4" s="99"/>
      <c r="AY4" s="97" t="s">
        <v>76</v>
      </c>
      <c r="AZ4" s="98"/>
      <c r="BA4" s="99"/>
      <c r="BB4" s="97" t="s">
        <v>51</v>
      </c>
      <c r="BC4" s="98"/>
      <c r="BD4" s="99"/>
      <c r="BE4" s="97" t="s">
        <v>57</v>
      </c>
      <c r="BF4" s="98"/>
      <c r="BG4" s="99"/>
      <c r="BH4" s="97" t="s">
        <v>46</v>
      </c>
      <c r="BI4" s="98"/>
      <c r="BJ4" s="99"/>
      <c r="BK4" s="100" t="s">
        <v>55</v>
      </c>
      <c r="BL4" s="101"/>
      <c r="BM4" s="102"/>
      <c r="BN4" s="97" t="s">
        <v>54</v>
      </c>
      <c r="BO4" s="98"/>
      <c r="BP4" s="99"/>
      <c r="BQ4" s="97" t="s">
        <v>41</v>
      </c>
      <c r="BR4" s="98"/>
      <c r="BS4" s="99"/>
      <c r="BT4" s="97" t="s">
        <v>52</v>
      </c>
      <c r="BU4" s="98"/>
      <c r="BV4" s="99"/>
      <c r="BW4" s="97" t="s">
        <v>47</v>
      </c>
      <c r="BX4" s="98"/>
      <c r="BY4" s="99"/>
      <c r="BZ4" s="97" t="s">
        <v>48</v>
      </c>
      <c r="CA4" s="98"/>
      <c r="CB4" s="99"/>
      <c r="CC4" s="97" t="s">
        <v>49</v>
      </c>
      <c r="CD4" s="98"/>
      <c r="CE4" s="99"/>
      <c r="CF4" s="50" t="s">
        <v>17</v>
      </c>
      <c r="CG4" s="51" t="s">
        <v>17</v>
      </c>
      <c r="CH4" s="4"/>
    </row>
    <row r="5" spans="1:86" ht="45" customHeight="1" thickBot="1" x14ac:dyDescent="0.35">
      <c r="A5" s="42" t="s">
        <v>0</v>
      </c>
      <c r="B5" s="43" t="s">
        <v>62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23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24</v>
      </c>
      <c r="Z5" s="15" t="s">
        <v>1</v>
      </c>
      <c r="AA5" s="14" t="s">
        <v>20</v>
      </c>
      <c r="AB5" s="13" t="s">
        <v>24</v>
      </c>
      <c r="AC5" s="15" t="s">
        <v>1</v>
      </c>
      <c r="AD5" s="14" t="s">
        <v>20</v>
      </c>
      <c r="AE5" s="13" t="s">
        <v>24</v>
      </c>
      <c r="AF5" s="15" t="s">
        <v>1</v>
      </c>
      <c r="AG5" s="14" t="s">
        <v>20</v>
      </c>
      <c r="AH5" s="13" t="s">
        <v>23</v>
      </c>
      <c r="AI5" s="15" t="s">
        <v>1</v>
      </c>
      <c r="AJ5" s="14" t="s">
        <v>20</v>
      </c>
      <c r="AK5" s="13" t="s">
        <v>24</v>
      </c>
      <c r="AL5" s="15" t="s">
        <v>1</v>
      </c>
      <c r="AM5" s="14" t="s">
        <v>20</v>
      </c>
      <c r="AN5" s="13" t="s">
        <v>24</v>
      </c>
      <c r="AO5" s="15" t="s">
        <v>1</v>
      </c>
      <c r="AP5" s="14" t="s">
        <v>20</v>
      </c>
      <c r="AQ5" s="13" t="s">
        <v>24</v>
      </c>
      <c r="AR5" s="15" t="s">
        <v>1</v>
      </c>
      <c r="AS5" s="14" t="s">
        <v>20</v>
      </c>
      <c r="AT5" s="13" t="s">
        <v>23</v>
      </c>
      <c r="AU5" s="15" t="s">
        <v>1</v>
      </c>
      <c r="AV5" s="14" t="s">
        <v>20</v>
      </c>
      <c r="AW5" s="13" t="s">
        <v>23</v>
      </c>
      <c r="AX5" s="15" t="s">
        <v>1</v>
      </c>
      <c r="AY5" s="14" t="s">
        <v>20</v>
      </c>
      <c r="AZ5" s="13" t="s">
        <v>23</v>
      </c>
      <c r="BA5" s="15" t="s">
        <v>1</v>
      </c>
      <c r="BB5" s="14" t="s">
        <v>20</v>
      </c>
      <c r="BC5" s="13" t="s">
        <v>23</v>
      </c>
      <c r="BD5" s="15" t="s">
        <v>1</v>
      </c>
      <c r="BE5" s="14" t="s">
        <v>20</v>
      </c>
      <c r="BF5" s="13" t="s">
        <v>23</v>
      </c>
      <c r="BG5" s="15" t="s">
        <v>1</v>
      </c>
      <c r="BH5" s="14" t="s">
        <v>20</v>
      </c>
      <c r="BI5" s="13" t="s">
        <v>23</v>
      </c>
      <c r="BJ5" s="15" t="s">
        <v>1</v>
      </c>
      <c r="BK5" s="14" t="s">
        <v>20</v>
      </c>
      <c r="BL5" s="13" t="s">
        <v>23</v>
      </c>
      <c r="BM5" s="15" t="s">
        <v>1</v>
      </c>
      <c r="BN5" s="14" t="s">
        <v>20</v>
      </c>
      <c r="BO5" s="13" t="s">
        <v>24</v>
      </c>
      <c r="BP5" s="15" t="s">
        <v>1</v>
      </c>
      <c r="BQ5" s="14" t="s">
        <v>20</v>
      </c>
      <c r="BR5" s="13" t="s">
        <v>24</v>
      </c>
      <c r="BS5" s="15" t="s">
        <v>1</v>
      </c>
      <c r="BT5" s="14" t="s">
        <v>20</v>
      </c>
      <c r="BU5" s="13" t="s">
        <v>24</v>
      </c>
      <c r="BV5" s="15" t="s">
        <v>1</v>
      </c>
      <c r="BW5" s="14" t="s">
        <v>20</v>
      </c>
      <c r="BX5" s="13" t="s">
        <v>24</v>
      </c>
      <c r="BY5" s="15" t="s">
        <v>1</v>
      </c>
      <c r="BZ5" s="14" t="s">
        <v>20</v>
      </c>
      <c r="CA5" s="13" t="s">
        <v>24</v>
      </c>
      <c r="CB5" s="15" t="s">
        <v>1</v>
      </c>
      <c r="CC5" s="14" t="s">
        <v>20</v>
      </c>
      <c r="CD5" s="13" t="s">
        <v>23</v>
      </c>
      <c r="CE5" s="15" t="s">
        <v>1</v>
      </c>
      <c r="CF5" s="14" t="s">
        <v>16</v>
      </c>
      <c r="CG5" s="15" t="s">
        <v>19</v>
      </c>
    </row>
    <row r="6" spans="1:86" ht="15" customHeight="1" x14ac:dyDescent="0.3">
      <c r="A6" s="44">
        <v>2017</v>
      </c>
      <c r="B6" s="45" t="s">
        <v>2</v>
      </c>
      <c r="C6" s="11">
        <v>8.4000000000000005E-2</v>
      </c>
      <c r="D6" s="10">
        <v>2.02</v>
      </c>
      <c r="E6" s="12">
        <f t="shared" ref="E6" si="0">D6/C6*1000</f>
        <v>24047.619047619046</v>
      </c>
      <c r="F6" s="11">
        <v>4.7759999999999998</v>
      </c>
      <c r="G6" s="10">
        <v>70.02</v>
      </c>
      <c r="H6" s="12">
        <f t="shared" ref="H6:H13" si="1">G6/F6*1000</f>
        <v>14660.804020100501</v>
      </c>
      <c r="I6" s="6">
        <v>0</v>
      </c>
      <c r="J6" s="5">
        <v>0</v>
      </c>
      <c r="K6" s="8">
        <v>0</v>
      </c>
      <c r="L6" s="11">
        <v>0</v>
      </c>
      <c r="M6" s="10">
        <v>0</v>
      </c>
      <c r="N6" s="12">
        <v>0</v>
      </c>
      <c r="O6" s="6">
        <v>0</v>
      </c>
      <c r="P6" s="5">
        <v>0</v>
      </c>
      <c r="Q6" s="8">
        <v>0</v>
      </c>
      <c r="R6" s="6">
        <v>0</v>
      </c>
      <c r="S6" s="5">
        <v>0</v>
      </c>
      <c r="T6" s="8">
        <v>0</v>
      </c>
      <c r="U6" s="6">
        <v>0</v>
      </c>
      <c r="V6" s="5">
        <v>0</v>
      </c>
      <c r="W6" s="8"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11">
        <v>0</v>
      </c>
      <c r="AE6" s="10">
        <v>0</v>
      </c>
      <c r="AF6" s="12">
        <f t="shared" ref="AF6:AF17" si="2">IF(AD6=0,0,AE6/AD6*1000)</f>
        <v>0</v>
      </c>
      <c r="AG6" s="11">
        <v>0</v>
      </c>
      <c r="AH6" s="10">
        <v>0</v>
      </c>
      <c r="AI6" s="12">
        <v>0</v>
      </c>
      <c r="AJ6" s="11">
        <v>0</v>
      </c>
      <c r="AK6" s="10">
        <v>0</v>
      </c>
      <c r="AL6" s="12">
        <v>0</v>
      </c>
      <c r="AM6" s="11">
        <v>0</v>
      </c>
      <c r="AN6" s="10">
        <v>0</v>
      </c>
      <c r="AO6" s="12">
        <v>0</v>
      </c>
      <c r="AP6" s="11">
        <v>0.54900000000000004</v>
      </c>
      <c r="AQ6" s="10">
        <v>9.89</v>
      </c>
      <c r="AR6" s="12">
        <f t="shared" ref="AR6:AR13" si="3">AQ6/AP6*1000</f>
        <v>18014.571948998178</v>
      </c>
      <c r="AS6" s="11">
        <v>0</v>
      </c>
      <c r="AT6" s="10">
        <v>0</v>
      </c>
      <c r="AU6" s="12">
        <v>0</v>
      </c>
      <c r="AV6" s="11">
        <v>0</v>
      </c>
      <c r="AW6" s="10">
        <v>0</v>
      </c>
      <c r="AX6" s="12">
        <v>0</v>
      </c>
      <c r="AY6" s="11">
        <v>0</v>
      </c>
      <c r="AZ6" s="10">
        <v>0</v>
      </c>
      <c r="BA6" s="12">
        <f t="shared" ref="BA6:BA69" si="4">IF(AY6=0,0,AZ6/AY6*1000)</f>
        <v>0</v>
      </c>
      <c r="BB6" s="11">
        <v>0</v>
      </c>
      <c r="BC6" s="10">
        <v>0</v>
      </c>
      <c r="BD6" s="12">
        <v>0</v>
      </c>
      <c r="BE6" s="11">
        <v>0</v>
      </c>
      <c r="BF6" s="10">
        <v>0</v>
      </c>
      <c r="BG6" s="12">
        <v>0</v>
      </c>
      <c r="BH6" s="11">
        <v>0</v>
      </c>
      <c r="BI6" s="10">
        <v>0</v>
      </c>
      <c r="BJ6" s="12">
        <v>0</v>
      </c>
      <c r="BK6" s="11">
        <v>0</v>
      </c>
      <c r="BL6" s="10">
        <v>0</v>
      </c>
      <c r="BM6" s="12">
        <v>0</v>
      </c>
      <c r="BN6" s="11">
        <v>0</v>
      </c>
      <c r="BO6" s="10">
        <v>0</v>
      </c>
      <c r="BP6" s="12">
        <f t="shared" ref="BP6:BP17" si="5">IF(BN6=0,0,BO6/BN6*1000)</f>
        <v>0</v>
      </c>
      <c r="BQ6" s="11">
        <v>0</v>
      </c>
      <c r="BR6" s="10">
        <v>0</v>
      </c>
      <c r="BS6" s="12">
        <f t="shared" ref="BS6:BS17" si="6">IF(BQ6=0,0,BR6/BQ6*1000)</f>
        <v>0</v>
      </c>
      <c r="BT6" s="11">
        <v>0</v>
      </c>
      <c r="BU6" s="10">
        <v>0</v>
      </c>
      <c r="BV6" s="12">
        <v>0</v>
      </c>
      <c r="BW6" s="11">
        <v>0</v>
      </c>
      <c r="BX6" s="10">
        <v>0</v>
      </c>
      <c r="BY6" s="12">
        <v>0</v>
      </c>
      <c r="BZ6" s="11">
        <v>100.8</v>
      </c>
      <c r="CA6" s="10">
        <v>1387.68</v>
      </c>
      <c r="CB6" s="12">
        <f t="shared" ref="CB6:CB13" si="7">CA6/BZ6*1000</f>
        <v>13766.666666666668</v>
      </c>
      <c r="CC6" s="11">
        <v>542.56799999999998</v>
      </c>
      <c r="CD6" s="10">
        <v>7899.79</v>
      </c>
      <c r="CE6" s="12">
        <f t="shared" ref="CE6:CE13" si="8">CD6/CC6*1000</f>
        <v>14559.999852553045</v>
      </c>
      <c r="CF6" s="37">
        <f t="shared" ref="CF6:CF18" si="9">C6+F6+X6+AA6+AG6+AM6+AP6+BH6+L6+BW6+BZ6+CC6+BT6+BB6+AV6+BK6+AJ6</f>
        <v>648.77700000000004</v>
      </c>
      <c r="CG6" s="12">
        <f t="shared" ref="CG6:CG18" si="10">D6+G6+Y6+AB6+AH6+AN6+AQ6+BI6+M6+BX6+CA6+CD6+BU6+BC6+AW6+BL6+AK6</f>
        <v>9369.4</v>
      </c>
    </row>
    <row r="7" spans="1:86" ht="15" customHeight="1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>
        <v>67.802999999999997</v>
      </c>
      <c r="G7" s="5">
        <v>716.75</v>
      </c>
      <c r="H7" s="8">
        <f t="shared" si="1"/>
        <v>10571.066177012817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f t="shared" si="2"/>
        <v>0</v>
      </c>
      <c r="AG7" s="6">
        <v>0.46</v>
      </c>
      <c r="AH7" s="5">
        <v>8.52</v>
      </c>
      <c r="AI7" s="8">
        <f t="shared" ref="AI7:AI8" si="11">AH7/AG7*1000</f>
        <v>18521.73913043478</v>
      </c>
      <c r="AJ7" s="6">
        <v>0</v>
      </c>
      <c r="AK7" s="5">
        <v>0</v>
      </c>
      <c r="AL7" s="8">
        <v>0</v>
      </c>
      <c r="AM7" s="6">
        <v>6.7939999999999996</v>
      </c>
      <c r="AN7" s="5">
        <v>151.87</v>
      </c>
      <c r="AO7" s="8">
        <f t="shared" ref="AO7:AO9" si="12">AN7/AM7*1000</f>
        <v>22353.547247571387</v>
      </c>
      <c r="AP7" s="6">
        <v>0.42</v>
      </c>
      <c r="AQ7" s="5">
        <v>11.24</v>
      </c>
      <c r="AR7" s="8">
        <f t="shared" si="3"/>
        <v>26761.904761904763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f t="shared" si="4"/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f t="shared" si="5"/>
        <v>0</v>
      </c>
      <c r="BQ7" s="6">
        <v>0</v>
      </c>
      <c r="BR7" s="5">
        <v>0</v>
      </c>
      <c r="BS7" s="8">
        <f t="shared" si="6"/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33.4</v>
      </c>
      <c r="CA7" s="5">
        <v>398.64</v>
      </c>
      <c r="CB7" s="8">
        <f t="shared" si="7"/>
        <v>11935.329341317365</v>
      </c>
      <c r="CC7" s="6">
        <v>171.34</v>
      </c>
      <c r="CD7" s="5">
        <v>2530.04</v>
      </c>
      <c r="CE7" s="8">
        <f t="shared" si="8"/>
        <v>14766.195867865063</v>
      </c>
      <c r="CF7" s="9">
        <f t="shared" si="9"/>
        <v>280.21699999999998</v>
      </c>
      <c r="CG7" s="8">
        <f t="shared" si="10"/>
        <v>3817.06</v>
      </c>
    </row>
    <row r="8" spans="1:86" ht="15" customHeight="1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>
        <v>46.24</v>
      </c>
      <c r="G8" s="5">
        <v>589.26</v>
      </c>
      <c r="H8" s="8">
        <f t="shared" si="1"/>
        <v>12743.512110726642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4</v>
      </c>
      <c r="AB8" s="5">
        <v>50.88</v>
      </c>
      <c r="AC8" s="8">
        <f t="shared" ref="AC8" si="13">AB8/AA8*1000</f>
        <v>12720</v>
      </c>
      <c r="AD8" s="6">
        <v>0</v>
      </c>
      <c r="AE8" s="5">
        <v>0</v>
      </c>
      <c r="AF8" s="8">
        <f t="shared" si="2"/>
        <v>0</v>
      </c>
      <c r="AG8" s="6">
        <v>26.14</v>
      </c>
      <c r="AH8" s="5">
        <v>366.06</v>
      </c>
      <c r="AI8" s="8">
        <f t="shared" si="11"/>
        <v>14003.825554705432</v>
      </c>
      <c r="AJ8" s="6">
        <v>0</v>
      </c>
      <c r="AK8" s="5">
        <v>0</v>
      </c>
      <c r="AL8" s="8">
        <v>0</v>
      </c>
      <c r="AM8" s="6">
        <v>12.88</v>
      </c>
      <c r="AN8" s="5">
        <v>250.59</v>
      </c>
      <c r="AO8" s="8">
        <f t="shared" si="12"/>
        <v>19455.745341614907</v>
      </c>
      <c r="AP8" s="6">
        <v>2.081</v>
      </c>
      <c r="AQ8" s="5">
        <v>75.05</v>
      </c>
      <c r="AR8" s="8">
        <f t="shared" si="3"/>
        <v>36064.392119173477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f t="shared" si="4"/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f t="shared" si="5"/>
        <v>0</v>
      </c>
      <c r="BQ8" s="6">
        <v>0</v>
      </c>
      <c r="BR8" s="5">
        <v>0</v>
      </c>
      <c r="BS8" s="8">
        <f t="shared" si="6"/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33.4</v>
      </c>
      <c r="CA8" s="5">
        <v>434.2</v>
      </c>
      <c r="CB8" s="8">
        <f t="shared" si="7"/>
        <v>13000</v>
      </c>
      <c r="CC8" s="6">
        <v>385.56200000000001</v>
      </c>
      <c r="CD8" s="5">
        <v>5799.41</v>
      </c>
      <c r="CE8" s="8">
        <f t="shared" si="8"/>
        <v>15041.445993121728</v>
      </c>
      <c r="CF8" s="9">
        <f t="shared" si="9"/>
        <v>510.303</v>
      </c>
      <c r="CG8" s="8">
        <f t="shared" si="10"/>
        <v>7565.45</v>
      </c>
    </row>
    <row r="9" spans="1:86" ht="15" customHeight="1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>
        <v>35.340000000000003</v>
      </c>
      <c r="G9" s="5">
        <v>506.42</v>
      </c>
      <c r="H9" s="8">
        <f t="shared" si="1"/>
        <v>14329.937747594793</v>
      </c>
      <c r="I9" s="6">
        <v>0</v>
      </c>
      <c r="J9" s="5">
        <v>0</v>
      </c>
      <c r="K9" s="8">
        <v>0</v>
      </c>
      <c r="L9" s="6">
        <v>2</v>
      </c>
      <c r="M9" s="5">
        <v>59.54</v>
      </c>
      <c r="N9" s="8">
        <f t="shared" ref="N9" si="14">M9/L9*1000</f>
        <v>29770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f t="shared" si="2"/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0.73599999999999999</v>
      </c>
      <c r="AN9" s="5">
        <v>14.32</v>
      </c>
      <c r="AO9" s="8">
        <f t="shared" si="12"/>
        <v>19456.521739130436</v>
      </c>
      <c r="AP9" s="6">
        <v>0.86199999999999999</v>
      </c>
      <c r="AQ9" s="5">
        <v>35.74</v>
      </c>
      <c r="AR9" s="8">
        <f t="shared" si="3"/>
        <v>41461.716937354991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f t="shared" si="4"/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f t="shared" si="5"/>
        <v>0</v>
      </c>
      <c r="BQ9" s="6">
        <v>0</v>
      </c>
      <c r="BR9" s="5">
        <v>0</v>
      </c>
      <c r="BS9" s="8">
        <f t="shared" si="6"/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0.58399999999999996</v>
      </c>
      <c r="CA9" s="5">
        <v>11.33</v>
      </c>
      <c r="CB9" s="8">
        <f t="shared" si="7"/>
        <v>19400.684931506854</v>
      </c>
      <c r="CC9" s="6">
        <v>224.31800000000001</v>
      </c>
      <c r="CD9" s="5">
        <v>3838.35</v>
      </c>
      <c r="CE9" s="8">
        <f t="shared" si="8"/>
        <v>17111.199279594148</v>
      </c>
      <c r="CF9" s="9">
        <f t="shared" si="9"/>
        <v>263.84000000000003</v>
      </c>
      <c r="CG9" s="8">
        <f t="shared" si="10"/>
        <v>4465.7</v>
      </c>
    </row>
    <row r="10" spans="1:86" ht="15" customHeight="1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>
        <v>71.513999999999996</v>
      </c>
      <c r="G10" s="5">
        <v>993.3</v>
      </c>
      <c r="H10" s="8">
        <f t="shared" si="1"/>
        <v>13889.588052688983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f t="shared" si="2"/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0.435</v>
      </c>
      <c r="AQ10" s="5">
        <v>12.21</v>
      </c>
      <c r="AR10" s="8">
        <f t="shared" si="3"/>
        <v>28068.96551724138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f t="shared" si="4"/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f t="shared" si="5"/>
        <v>0</v>
      </c>
      <c r="BQ10" s="6">
        <v>0</v>
      </c>
      <c r="BR10" s="5">
        <v>0</v>
      </c>
      <c r="BS10" s="8">
        <f t="shared" si="6"/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3</v>
      </c>
      <c r="CA10" s="5">
        <v>128.4</v>
      </c>
      <c r="CB10" s="8">
        <f t="shared" si="7"/>
        <v>42800.000000000007</v>
      </c>
      <c r="CC10" s="6">
        <v>474.79399999999998</v>
      </c>
      <c r="CD10" s="5">
        <v>6803.06</v>
      </c>
      <c r="CE10" s="8">
        <f t="shared" si="8"/>
        <v>14328.445599565286</v>
      </c>
      <c r="CF10" s="9">
        <f t="shared" si="9"/>
        <v>549.74299999999994</v>
      </c>
      <c r="CG10" s="8">
        <f t="shared" si="10"/>
        <v>7936.97</v>
      </c>
    </row>
    <row r="11" spans="1:86" ht="15" customHeight="1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>
        <v>18.3</v>
      </c>
      <c r="G11" s="5">
        <v>145.52000000000001</v>
      </c>
      <c r="H11" s="8">
        <f t="shared" si="1"/>
        <v>7951.9125683060111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f t="shared" si="2"/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0.95</v>
      </c>
      <c r="AQ11" s="5">
        <v>34.9</v>
      </c>
      <c r="AR11" s="8">
        <f t="shared" si="3"/>
        <v>36736.84210526316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f t="shared" si="4"/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17</v>
      </c>
      <c r="BI11" s="5">
        <v>174.24</v>
      </c>
      <c r="BJ11" s="8">
        <f t="shared" ref="BJ11" si="15">BI11/BH11*1000</f>
        <v>10249.411764705883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f t="shared" si="5"/>
        <v>0</v>
      </c>
      <c r="BQ11" s="6">
        <v>0</v>
      </c>
      <c r="BR11" s="5">
        <v>0</v>
      </c>
      <c r="BS11" s="8">
        <f t="shared" si="6"/>
        <v>0</v>
      </c>
      <c r="BT11" s="6">
        <v>0</v>
      </c>
      <c r="BU11" s="5">
        <v>0</v>
      </c>
      <c r="BV11" s="8">
        <v>0</v>
      </c>
      <c r="BW11" s="6">
        <v>18</v>
      </c>
      <c r="BX11" s="5">
        <v>174.24</v>
      </c>
      <c r="BY11" s="8">
        <f t="shared" ref="BY11" si="16">BX11/BW11*1000</f>
        <v>9680</v>
      </c>
      <c r="BZ11" s="6">
        <v>275.32</v>
      </c>
      <c r="CA11" s="5">
        <v>3408.1</v>
      </c>
      <c r="CB11" s="8">
        <f t="shared" si="7"/>
        <v>12378.686619206741</v>
      </c>
      <c r="CC11" s="6">
        <v>647.84799999999996</v>
      </c>
      <c r="CD11" s="5">
        <v>8971</v>
      </c>
      <c r="CE11" s="8">
        <f t="shared" si="8"/>
        <v>13847.383954260877</v>
      </c>
      <c r="CF11" s="9">
        <f t="shared" si="9"/>
        <v>977.41799999999989</v>
      </c>
      <c r="CG11" s="8">
        <f t="shared" si="10"/>
        <v>12908</v>
      </c>
    </row>
    <row r="12" spans="1:86" ht="15" customHeight="1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>
        <v>1.8660000000000001</v>
      </c>
      <c r="G12" s="5">
        <v>30.58</v>
      </c>
      <c r="H12" s="8">
        <f t="shared" si="1"/>
        <v>16387.995712754553</v>
      </c>
      <c r="I12" s="6">
        <v>0</v>
      </c>
      <c r="J12" s="5">
        <v>0</v>
      </c>
      <c r="K12" s="8">
        <v>0</v>
      </c>
      <c r="L12" s="6">
        <v>0.48499999999999999</v>
      </c>
      <c r="M12" s="5">
        <v>41.64</v>
      </c>
      <c r="N12" s="8">
        <f t="shared" ref="N12:N17" si="17">M12/L12*1000</f>
        <v>85855.670103092794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57</v>
      </c>
      <c r="Y12" s="5">
        <v>980.9</v>
      </c>
      <c r="Z12" s="8">
        <f t="shared" ref="Z12:Z16" si="18">Y12/X12*1000</f>
        <v>17208.771929824561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f t="shared" si="2"/>
        <v>0</v>
      </c>
      <c r="AG12" s="6">
        <v>7.0000000000000007E-2</v>
      </c>
      <c r="AH12" s="5">
        <v>13.37</v>
      </c>
      <c r="AI12" s="8">
        <f t="shared" ref="AI12:AI17" si="19">AH12/AG12*1000</f>
        <v>190999.99999999997</v>
      </c>
      <c r="AJ12" s="6">
        <v>0</v>
      </c>
      <c r="AK12" s="5">
        <v>0</v>
      </c>
      <c r="AL12" s="8">
        <v>0</v>
      </c>
      <c r="AM12" s="6">
        <v>3</v>
      </c>
      <c r="AN12" s="5">
        <v>46.14</v>
      </c>
      <c r="AO12" s="8">
        <f t="shared" ref="AO12:AO13" si="20">AN12/AM12*1000</f>
        <v>15380</v>
      </c>
      <c r="AP12" s="6">
        <v>2.6859999999999999</v>
      </c>
      <c r="AQ12" s="5">
        <v>60.69</v>
      </c>
      <c r="AR12" s="8">
        <f t="shared" si="3"/>
        <v>22594.936708860761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f t="shared" si="4"/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f t="shared" si="5"/>
        <v>0</v>
      </c>
      <c r="BQ12" s="6">
        <v>0</v>
      </c>
      <c r="BR12" s="5">
        <v>0</v>
      </c>
      <c r="BS12" s="8">
        <f t="shared" si="6"/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390.012</v>
      </c>
      <c r="CA12" s="5">
        <v>4690.71</v>
      </c>
      <c r="CB12" s="8">
        <f t="shared" si="7"/>
        <v>12027.091474108489</v>
      </c>
      <c r="CC12" s="6">
        <v>510.53800000000001</v>
      </c>
      <c r="CD12" s="5">
        <v>7276.05</v>
      </c>
      <c r="CE12" s="8">
        <f t="shared" si="8"/>
        <v>14251.730527404425</v>
      </c>
      <c r="CF12" s="9">
        <f t="shared" si="9"/>
        <v>965.65700000000004</v>
      </c>
      <c r="CG12" s="8">
        <f t="shared" si="10"/>
        <v>13140.080000000002</v>
      </c>
    </row>
    <row r="13" spans="1:86" ht="15" customHeight="1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>
        <v>0.8</v>
      </c>
      <c r="G13" s="5">
        <v>14.6</v>
      </c>
      <c r="H13" s="8">
        <f t="shared" si="1"/>
        <v>18250</v>
      </c>
      <c r="I13" s="6">
        <v>0</v>
      </c>
      <c r="J13" s="5">
        <v>0</v>
      </c>
      <c r="K13" s="8">
        <v>0</v>
      </c>
      <c r="L13" s="6">
        <v>4.9550000000000001</v>
      </c>
      <c r="M13" s="5">
        <v>93.36</v>
      </c>
      <c r="N13" s="8">
        <f t="shared" si="17"/>
        <v>18841.574167507566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f t="shared" si="2"/>
        <v>0</v>
      </c>
      <c r="AG13" s="6">
        <v>0.06</v>
      </c>
      <c r="AH13" s="5">
        <v>8.69</v>
      </c>
      <c r="AI13" s="8">
        <f t="shared" si="19"/>
        <v>144833.33333333334</v>
      </c>
      <c r="AJ13" s="6">
        <v>0</v>
      </c>
      <c r="AK13" s="5">
        <v>0</v>
      </c>
      <c r="AL13" s="8">
        <v>0</v>
      </c>
      <c r="AM13" s="6">
        <v>0.8</v>
      </c>
      <c r="AN13" s="5">
        <v>11.6</v>
      </c>
      <c r="AO13" s="8">
        <f t="shared" si="20"/>
        <v>14499.999999999998</v>
      </c>
      <c r="AP13" s="6">
        <v>12.164999999999999</v>
      </c>
      <c r="AQ13" s="5">
        <v>131.94999999999999</v>
      </c>
      <c r="AR13" s="8">
        <f t="shared" si="3"/>
        <v>10846.691327579121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f t="shared" si="4"/>
        <v>0</v>
      </c>
      <c r="BB13" s="6">
        <v>0.3</v>
      </c>
      <c r="BC13" s="5">
        <v>7.0000000000000007E-2</v>
      </c>
      <c r="BD13" s="8">
        <f t="shared" ref="BD13" si="21">BC13/BB13*1000</f>
        <v>233.33333333333337</v>
      </c>
      <c r="BE13" s="6">
        <v>0.3</v>
      </c>
      <c r="BF13" s="5">
        <v>0</v>
      </c>
      <c r="BG13" s="8">
        <f t="shared" ref="BG13" si="22">BF13/BE13*1000</f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f t="shared" si="5"/>
        <v>0</v>
      </c>
      <c r="BQ13" s="6">
        <v>0</v>
      </c>
      <c r="BR13" s="5">
        <v>0</v>
      </c>
      <c r="BS13" s="8">
        <f t="shared" si="6"/>
        <v>0</v>
      </c>
      <c r="BT13" s="6">
        <v>66.661000000000001</v>
      </c>
      <c r="BU13" s="5">
        <v>869.2</v>
      </c>
      <c r="BV13" s="8">
        <f t="shared" ref="BV13:BV16" si="23">BU13/BT13*1000</f>
        <v>13039.108324207557</v>
      </c>
      <c r="BW13" s="6">
        <v>0</v>
      </c>
      <c r="BX13" s="5">
        <v>0</v>
      </c>
      <c r="BY13" s="8">
        <v>0</v>
      </c>
      <c r="BZ13" s="6">
        <v>200.048</v>
      </c>
      <c r="CA13" s="5">
        <v>2564.38</v>
      </c>
      <c r="CB13" s="8">
        <f t="shared" si="7"/>
        <v>12818.823482364232</v>
      </c>
      <c r="CC13" s="6">
        <v>377.87099999999998</v>
      </c>
      <c r="CD13" s="5">
        <v>5012.34</v>
      </c>
      <c r="CE13" s="8">
        <f t="shared" si="8"/>
        <v>13264.685567296776</v>
      </c>
      <c r="CF13" s="9">
        <f t="shared" si="9"/>
        <v>663.65999999999985</v>
      </c>
      <c r="CG13" s="8">
        <f t="shared" si="10"/>
        <v>8706.19</v>
      </c>
    </row>
    <row r="14" spans="1:86" ht="15" customHeight="1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>
        <v>3.7</v>
      </c>
      <c r="G14" s="5">
        <v>56.54</v>
      </c>
      <c r="H14" s="8">
        <f t="shared" ref="H14:H17" si="24">G14/F14*1000</f>
        <v>15281.08108108108</v>
      </c>
      <c r="I14" s="6">
        <v>0</v>
      </c>
      <c r="J14" s="5">
        <v>0</v>
      </c>
      <c r="K14" s="8">
        <v>0</v>
      </c>
      <c r="L14" s="6">
        <v>3.6999999999999998E-2</v>
      </c>
      <c r="M14" s="5">
        <v>0.78</v>
      </c>
      <c r="N14" s="8">
        <f t="shared" si="17"/>
        <v>21081.081081081084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f t="shared" si="2"/>
        <v>0</v>
      </c>
      <c r="AG14" s="6">
        <v>24.96</v>
      </c>
      <c r="AH14" s="5">
        <v>355.6</v>
      </c>
      <c r="AI14" s="8">
        <f t="shared" si="19"/>
        <v>14246.794871794873</v>
      </c>
      <c r="AJ14" s="6">
        <v>0</v>
      </c>
      <c r="AK14" s="5">
        <v>0</v>
      </c>
      <c r="AL14" s="8">
        <v>0</v>
      </c>
      <c r="AM14" s="6">
        <v>0.68400000000000005</v>
      </c>
      <c r="AN14" s="5">
        <v>13.51</v>
      </c>
      <c r="AO14" s="8">
        <f t="shared" ref="AO14:AO16" si="25">AN14/AM14*1000</f>
        <v>19751.46198830409</v>
      </c>
      <c r="AP14" s="6">
        <v>4.8209999999999997</v>
      </c>
      <c r="AQ14" s="5">
        <v>81.5</v>
      </c>
      <c r="AR14" s="8">
        <f t="shared" ref="AR14:AR17" si="26">AQ14/AP14*1000</f>
        <v>16905.206388716037</v>
      </c>
      <c r="AS14" s="6">
        <v>0</v>
      </c>
      <c r="AT14" s="5">
        <v>0</v>
      </c>
      <c r="AU14" s="8">
        <v>0</v>
      </c>
      <c r="AV14" s="6">
        <v>34.119999999999997</v>
      </c>
      <c r="AW14" s="5">
        <v>443.22</v>
      </c>
      <c r="AX14" s="8">
        <f t="shared" ref="AX14" si="27">AW14/AV14*1000</f>
        <v>12990.035169988278</v>
      </c>
      <c r="AY14" s="6">
        <v>0</v>
      </c>
      <c r="AZ14" s="5">
        <v>0</v>
      </c>
      <c r="BA14" s="8">
        <f t="shared" si="4"/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f t="shared" si="5"/>
        <v>0</v>
      </c>
      <c r="BQ14" s="6">
        <v>0</v>
      </c>
      <c r="BR14" s="5">
        <v>0</v>
      </c>
      <c r="BS14" s="8">
        <f t="shared" si="6"/>
        <v>0</v>
      </c>
      <c r="BT14" s="6">
        <v>28.48</v>
      </c>
      <c r="BU14" s="5">
        <v>361.7</v>
      </c>
      <c r="BV14" s="8">
        <f t="shared" si="23"/>
        <v>12700.140449438202</v>
      </c>
      <c r="BW14" s="6">
        <v>35.200000000000003</v>
      </c>
      <c r="BX14" s="5">
        <v>443.52</v>
      </c>
      <c r="BY14" s="8">
        <f t="shared" ref="BY14" si="28">BX14/BW14*1000</f>
        <v>12599.999999999998</v>
      </c>
      <c r="BZ14" s="6">
        <v>198.988</v>
      </c>
      <c r="CA14" s="5">
        <v>2457.5100000000002</v>
      </c>
      <c r="CB14" s="8">
        <f t="shared" ref="CB14:CB17" si="29">CA14/BZ14*1000</f>
        <v>12350.041208515087</v>
      </c>
      <c r="CC14" s="6">
        <v>669.73800000000006</v>
      </c>
      <c r="CD14" s="5">
        <v>9887.76</v>
      </c>
      <c r="CE14" s="8">
        <f t="shared" ref="CE14:CE17" si="30">CD14/CC14*1000</f>
        <v>14763.623984304309</v>
      </c>
      <c r="CF14" s="9">
        <f t="shared" si="9"/>
        <v>1000.7280000000001</v>
      </c>
      <c r="CG14" s="8">
        <f t="shared" si="10"/>
        <v>14101.640000000001</v>
      </c>
    </row>
    <row r="15" spans="1:86" ht="15" customHeight="1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f t="shared" si="2"/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0.74</v>
      </c>
      <c r="AQ15" s="5">
        <v>29.03</v>
      </c>
      <c r="AR15" s="8">
        <f t="shared" si="26"/>
        <v>39229.729729729734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f t="shared" si="4"/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1E-3</v>
      </c>
      <c r="BL15" s="5">
        <v>0.01</v>
      </c>
      <c r="BM15" s="8">
        <f>BL15/BK15*1000</f>
        <v>10000</v>
      </c>
      <c r="BN15" s="6">
        <v>0</v>
      </c>
      <c r="BO15" s="5">
        <v>0</v>
      </c>
      <c r="BP15" s="8">
        <f t="shared" si="5"/>
        <v>0</v>
      </c>
      <c r="BQ15" s="6">
        <v>0</v>
      </c>
      <c r="BR15" s="5">
        <v>0</v>
      </c>
      <c r="BS15" s="8">
        <f t="shared" si="6"/>
        <v>0</v>
      </c>
      <c r="BT15" s="6">
        <v>130.87799999999999</v>
      </c>
      <c r="BU15" s="5">
        <v>1737.05</v>
      </c>
      <c r="BV15" s="8">
        <f t="shared" si="23"/>
        <v>13272.284111921026</v>
      </c>
      <c r="BW15" s="6">
        <v>0</v>
      </c>
      <c r="BX15" s="5">
        <v>0</v>
      </c>
      <c r="BY15" s="8">
        <v>0</v>
      </c>
      <c r="BZ15" s="6">
        <v>205.04</v>
      </c>
      <c r="CA15" s="5">
        <v>2592.66</v>
      </c>
      <c r="CB15" s="8">
        <f t="shared" si="29"/>
        <v>12644.654701521655</v>
      </c>
      <c r="CC15" s="6">
        <v>664.53800000000001</v>
      </c>
      <c r="CD15" s="5">
        <v>9667.31</v>
      </c>
      <c r="CE15" s="8">
        <f t="shared" si="30"/>
        <v>14547.414895762169</v>
      </c>
      <c r="CF15" s="9">
        <f t="shared" si="9"/>
        <v>1001.1969999999999</v>
      </c>
      <c r="CG15" s="8">
        <f t="shared" si="10"/>
        <v>14026.06</v>
      </c>
    </row>
    <row r="16" spans="1:86" ht="15" customHeight="1" x14ac:dyDescent="0.3">
      <c r="A16" s="46">
        <v>2017</v>
      </c>
      <c r="B16" s="47" t="s">
        <v>12</v>
      </c>
      <c r="C16" s="6">
        <v>0</v>
      </c>
      <c r="D16" s="5">
        <v>0</v>
      </c>
      <c r="E16" s="8">
        <v>0</v>
      </c>
      <c r="F16" s="6">
        <v>3.6379999999999999</v>
      </c>
      <c r="G16" s="5">
        <v>57.6</v>
      </c>
      <c r="H16" s="8">
        <f t="shared" si="24"/>
        <v>15832.87520615723</v>
      </c>
      <c r="I16" s="6">
        <v>0</v>
      </c>
      <c r="J16" s="5">
        <v>0</v>
      </c>
      <c r="K16" s="8">
        <v>0</v>
      </c>
      <c r="L16" s="6">
        <v>0.17199999999999999</v>
      </c>
      <c r="M16" s="5">
        <v>4.6500000000000004</v>
      </c>
      <c r="N16" s="8">
        <f t="shared" si="17"/>
        <v>27034.883720930236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19</v>
      </c>
      <c r="Y16" s="5">
        <v>388.92</v>
      </c>
      <c r="Z16" s="8">
        <f t="shared" si="18"/>
        <v>20469.473684210527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f t="shared" si="2"/>
        <v>0</v>
      </c>
      <c r="AG16" s="6">
        <v>28</v>
      </c>
      <c r="AH16" s="5">
        <v>364.53</v>
      </c>
      <c r="AI16" s="8">
        <f t="shared" si="19"/>
        <v>13018.928571428571</v>
      </c>
      <c r="AJ16" s="6">
        <v>0</v>
      </c>
      <c r="AK16" s="5">
        <v>0</v>
      </c>
      <c r="AL16" s="8">
        <v>0</v>
      </c>
      <c r="AM16" s="6">
        <v>3</v>
      </c>
      <c r="AN16" s="5">
        <v>43.89</v>
      </c>
      <c r="AO16" s="8">
        <f t="shared" si="25"/>
        <v>14630</v>
      </c>
      <c r="AP16" s="6">
        <v>0.879</v>
      </c>
      <c r="AQ16" s="5">
        <v>37.299999999999997</v>
      </c>
      <c r="AR16" s="8">
        <f t="shared" si="26"/>
        <v>42434.584755403863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f t="shared" si="4"/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f t="shared" si="5"/>
        <v>0</v>
      </c>
      <c r="BQ16" s="6">
        <v>0</v>
      </c>
      <c r="BR16" s="5">
        <v>0</v>
      </c>
      <c r="BS16" s="8">
        <f t="shared" si="6"/>
        <v>0</v>
      </c>
      <c r="BT16" s="6">
        <v>41.015999999999998</v>
      </c>
      <c r="BU16" s="5">
        <v>549.55999999999995</v>
      </c>
      <c r="BV16" s="8">
        <f t="shared" si="23"/>
        <v>13398.673688316754</v>
      </c>
      <c r="BW16" s="6">
        <v>0</v>
      </c>
      <c r="BX16" s="5">
        <v>0</v>
      </c>
      <c r="BY16" s="8">
        <v>0</v>
      </c>
      <c r="BZ16" s="6">
        <v>173.84800000000001</v>
      </c>
      <c r="CA16" s="5">
        <v>2550.9</v>
      </c>
      <c r="CB16" s="8">
        <f t="shared" si="29"/>
        <v>14673.162762873315</v>
      </c>
      <c r="CC16" s="6">
        <v>497.18700000000001</v>
      </c>
      <c r="CD16" s="5">
        <v>8407.09</v>
      </c>
      <c r="CE16" s="8">
        <f t="shared" si="30"/>
        <v>16909.311788119961</v>
      </c>
      <c r="CF16" s="9">
        <f t="shared" si="9"/>
        <v>766.74</v>
      </c>
      <c r="CG16" s="8">
        <f t="shared" si="10"/>
        <v>12404.44</v>
      </c>
    </row>
    <row r="17" spans="1:85" ht="15" customHeight="1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>
        <v>33.799999999999997</v>
      </c>
      <c r="G17" s="5">
        <v>424.36</v>
      </c>
      <c r="H17" s="8">
        <f t="shared" si="24"/>
        <v>12555.029585798819</v>
      </c>
      <c r="I17" s="6">
        <v>0</v>
      </c>
      <c r="J17" s="5">
        <v>0</v>
      </c>
      <c r="K17" s="8">
        <v>0</v>
      </c>
      <c r="L17" s="6">
        <v>8.1859999999999999</v>
      </c>
      <c r="M17" s="5">
        <v>118.09</v>
      </c>
      <c r="N17" s="8">
        <f t="shared" si="17"/>
        <v>14425.849010505741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44.201999999999998</v>
      </c>
      <c r="AB17" s="5">
        <v>582.08000000000004</v>
      </c>
      <c r="AC17" s="8">
        <f t="shared" ref="AC17" si="31">AB17/AA17*1000</f>
        <v>13168.634903398039</v>
      </c>
      <c r="AD17" s="6">
        <v>0</v>
      </c>
      <c r="AE17" s="5">
        <v>0</v>
      </c>
      <c r="AF17" s="8">
        <f t="shared" si="2"/>
        <v>0</v>
      </c>
      <c r="AG17" s="6">
        <v>3.22</v>
      </c>
      <c r="AH17" s="5">
        <v>58.44</v>
      </c>
      <c r="AI17" s="8">
        <f t="shared" si="19"/>
        <v>18149.068322981366</v>
      </c>
      <c r="AJ17" s="6">
        <v>19.899999999999999</v>
      </c>
      <c r="AK17" s="5">
        <v>362.08</v>
      </c>
      <c r="AL17" s="8">
        <f t="shared" ref="AL17" si="32">AK17/AJ17*1000</f>
        <v>18194.974874371859</v>
      </c>
      <c r="AM17" s="6">
        <v>0</v>
      </c>
      <c r="AN17" s="5">
        <v>0</v>
      </c>
      <c r="AO17" s="8">
        <v>0</v>
      </c>
      <c r="AP17" s="6">
        <v>3.0019999999999998</v>
      </c>
      <c r="AQ17" s="5">
        <v>209.17</v>
      </c>
      <c r="AR17" s="8">
        <f t="shared" si="26"/>
        <v>69676.882078614261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f t="shared" si="4"/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f t="shared" si="5"/>
        <v>0</v>
      </c>
      <c r="BQ17" s="6">
        <v>0</v>
      </c>
      <c r="BR17" s="5">
        <v>0</v>
      </c>
      <c r="BS17" s="8">
        <f t="shared" si="6"/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66.617999999999995</v>
      </c>
      <c r="CA17" s="5">
        <v>810.19</v>
      </c>
      <c r="CB17" s="8">
        <f t="shared" si="29"/>
        <v>12161.728061484884</v>
      </c>
      <c r="CC17" s="6">
        <v>904.322</v>
      </c>
      <c r="CD17" s="5">
        <v>13807.29</v>
      </c>
      <c r="CE17" s="8">
        <f t="shared" si="30"/>
        <v>15268.112464365571</v>
      </c>
      <c r="CF17" s="9">
        <f t="shared" si="9"/>
        <v>1083.25</v>
      </c>
      <c r="CG17" s="8">
        <f t="shared" si="10"/>
        <v>16371.7</v>
      </c>
    </row>
    <row r="18" spans="1:85" ht="15" customHeight="1" thickBot="1" x14ac:dyDescent="0.35">
      <c r="A18" s="53"/>
      <c r="B18" s="54" t="s">
        <v>14</v>
      </c>
      <c r="C18" s="52">
        <f>SUM(C6:C17)</f>
        <v>8.4000000000000005E-2</v>
      </c>
      <c r="D18" s="38">
        <f>SUM(D6:D17)</f>
        <v>2.02</v>
      </c>
      <c r="E18" s="40"/>
      <c r="F18" s="52">
        <f>SUM(F6:F17)</f>
        <v>287.77700000000004</v>
      </c>
      <c r="G18" s="38">
        <f>SUM(G6:G17)</f>
        <v>3604.95</v>
      </c>
      <c r="H18" s="40"/>
      <c r="I18" s="52">
        <f>SUM(I6:I17)</f>
        <v>0</v>
      </c>
      <c r="J18" s="38">
        <f>SUM(J6:J17)</f>
        <v>0</v>
      </c>
      <c r="K18" s="40"/>
      <c r="L18" s="52">
        <f>SUM(L6:L17)</f>
        <v>15.834999999999999</v>
      </c>
      <c r="M18" s="38">
        <f>SUM(M6:M17)</f>
        <v>318.06000000000006</v>
      </c>
      <c r="N18" s="40"/>
      <c r="O18" s="52">
        <f>SUM(O6:O17)</f>
        <v>0</v>
      </c>
      <c r="P18" s="38">
        <f>SUM(P6:P17)</f>
        <v>0</v>
      </c>
      <c r="Q18" s="40"/>
      <c r="R18" s="52">
        <f>SUM(R6:R17)</f>
        <v>0</v>
      </c>
      <c r="S18" s="38">
        <f>SUM(S6:S17)</f>
        <v>0</v>
      </c>
      <c r="T18" s="40"/>
      <c r="U18" s="52">
        <f>SUM(U6:U17)</f>
        <v>0</v>
      </c>
      <c r="V18" s="38">
        <f>SUM(V6:V17)</f>
        <v>0</v>
      </c>
      <c r="W18" s="40"/>
      <c r="X18" s="52">
        <f>SUM(X6:X17)</f>
        <v>76</v>
      </c>
      <c r="Y18" s="38">
        <f>SUM(Y6:Y17)</f>
        <v>1369.82</v>
      </c>
      <c r="Z18" s="40"/>
      <c r="AA18" s="52">
        <f>SUM(AA6:AA17)</f>
        <v>48.201999999999998</v>
      </c>
      <c r="AB18" s="38">
        <f>SUM(AB6:AB17)</f>
        <v>632.96</v>
      </c>
      <c r="AC18" s="40"/>
      <c r="AD18" s="52">
        <f t="shared" ref="AD18:AE18" si="33">SUM(AD6:AD17)</f>
        <v>0</v>
      </c>
      <c r="AE18" s="38">
        <f t="shared" si="33"/>
        <v>0</v>
      </c>
      <c r="AF18" s="40"/>
      <c r="AG18" s="52">
        <f>SUM(AG6:AG17)</f>
        <v>82.91</v>
      </c>
      <c r="AH18" s="38">
        <f>SUM(AH6:AH17)</f>
        <v>1175.21</v>
      </c>
      <c r="AI18" s="40"/>
      <c r="AJ18" s="52">
        <f>SUM(AJ6:AJ17)</f>
        <v>19.899999999999999</v>
      </c>
      <c r="AK18" s="38">
        <f>SUM(AK6:AK17)</f>
        <v>362.08</v>
      </c>
      <c r="AL18" s="40"/>
      <c r="AM18" s="52">
        <f>SUM(AM6:AM17)</f>
        <v>27.894000000000002</v>
      </c>
      <c r="AN18" s="38">
        <f>SUM(AN6:AN17)</f>
        <v>531.92000000000007</v>
      </c>
      <c r="AO18" s="40"/>
      <c r="AP18" s="52">
        <f>SUM(AP6:AP17)</f>
        <v>29.59</v>
      </c>
      <c r="AQ18" s="38">
        <f>SUM(AQ6:AQ17)</f>
        <v>728.67</v>
      </c>
      <c r="AR18" s="40"/>
      <c r="AS18" s="52">
        <f>SUM(AS6:AS17)</f>
        <v>0</v>
      </c>
      <c r="AT18" s="38">
        <f>SUM(AT6:AT17)</f>
        <v>0</v>
      </c>
      <c r="AU18" s="40"/>
      <c r="AV18" s="52">
        <f>SUM(AV6:AV17)</f>
        <v>34.119999999999997</v>
      </c>
      <c r="AW18" s="38">
        <f>SUM(AW6:AW17)</f>
        <v>443.22</v>
      </c>
      <c r="AX18" s="40"/>
      <c r="AY18" s="52">
        <f t="shared" ref="AY18:AZ18" si="34">SUM(AY6:AY17)</f>
        <v>0</v>
      </c>
      <c r="AZ18" s="38">
        <f t="shared" si="34"/>
        <v>0</v>
      </c>
      <c r="BA18" s="40"/>
      <c r="BB18" s="52">
        <f>SUM(BB6:BB17)</f>
        <v>0.3</v>
      </c>
      <c r="BC18" s="38">
        <f>SUM(BC6:BC17)</f>
        <v>7.0000000000000007E-2</v>
      </c>
      <c r="BD18" s="40"/>
      <c r="BE18" s="52">
        <f>SUM(BE6:BE17)</f>
        <v>0.3</v>
      </c>
      <c r="BF18" s="38">
        <f>SUM(BF6:BF17)</f>
        <v>0</v>
      </c>
      <c r="BG18" s="40"/>
      <c r="BH18" s="52">
        <f>SUM(BH6:BH17)</f>
        <v>17</v>
      </c>
      <c r="BI18" s="38">
        <f>SUM(BI6:BI17)</f>
        <v>174.24</v>
      </c>
      <c r="BJ18" s="40"/>
      <c r="BK18" s="52">
        <f>SUM(BK6:BK17)</f>
        <v>1E-3</v>
      </c>
      <c r="BL18" s="38">
        <f>SUM(BL6:BL17)</f>
        <v>0.01</v>
      </c>
      <c r="BM18" s="40"/>
      <c r="BN18" s="52">
        <f t="shared" ref="BN18:BO18" si="35">SUM(BN6:BN17)</f>
        <v>0</v>
      </c>
      <c r="BO18" s="38">
        <f t="shared" si="35"/>
        <v>0</v>
      </c>
      <c r="BP18" s="40"/>
      <c r="BQ18" s="52">
        <f t="shared" ref="BQ18:BR18" si="36">SUM(BQ6:BQ17)</f>
        <v>0</v>
      </c>
      <c r="BR18" s="38">
        <f t="shared" si="36"/>
        <v>0</v>
      </c>
      <c r="BS18" s="40"/>
      <c r="BT18" s="52">
        <f>SUM(BT6:BT17)</f>
        <v>267.03500000000003</v>
      </c>
      <c r="BU18" s="38">
        <f>SUM(BU6:BU17)</f>
        <v>3517.5099999999998</v>
      </c>
      <c r="BV18" s="40"/>
      <c r="BW18" s="52">
        <f>SUM(BW6:BW17)</f>
        <v>53.2</v>
      </c>
      <c r="BX18" s="38">
        <f>SUM(BX6:BX17)</f>
        <v>617.76</v>
      </c>
      <c r="BY18" s="40"/>
      <c r="BZ18" s="52">
        <f>SUM(BZ6:BZ17)</f>
        <v>1681.058</v>
      </c>
      <c r="CA18" s="38">
        <f>SUM(CA6:CA17)</f>
        <v>21434.7</v>
      </c>
      <c r="CB18" s="40"/>
      <c r="CC18" s="52">
        <f>SUM(CC6:CC17)</f>
        <v>6070.6239999999998</v>
      </c>
      <c r="CD18" s="38">
        <f>SUM(CD6:CD17)</f>
        <v>89899.49000000002</v>
      </c>
      <c r="CE18" s="40"/>
      <c r="CF18" s="39">
        <f t="shared" si="9"/>
        <v>8711.5299999999988</v>
      </c>
      <c r="CG18" s="40">
        <f t="shared" si="10"/>
        <v>124812.69000000002</v>
      </c>
    </row>
    <row r="19" spans="1:85" ht="15" customHeight="1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>
        <v>94.7</v>
      </c>
      <c r="G19" s="10">
        <v>1167.6400000000001</v>
      </c>
      <c r="H19" s="12">
        <f t="shared" ref="H19:H30" si="37">G19/F19*1000</f>
        <v>12329.883843717002</v>
      </c>
      <c r="I19" s="11">
        <v>0</v>
      </c>
      <c r="J19" s="10">
        <v>0</v>
      </c>
      <c r="K19" s="12">
        <v>0</v>
      </c>
      <c r="L19" s="11">
        <v>0.26200000000000001</v>
      </c>
      <c r="M19" s="10">
        <v>5.5</v>
      </c>
      <c r="N19" s="12">
        <f t="shared" ref="N19:N30" si="38">M19/L19*1000</f>
        <v>20992.366412213742</v>
      </c>
      <c r="O19" s="11">
        <v>0</v>
      </c>
      <c r="P19" s="10">
        <v>0</v>
      </c>
      <c r="Q19" s="12">
        <v>0</v>
      </c>
      <c r="R19" s="6">
        <v>0</v>
      </c>
      <c r="S19" s="5">
        <v>0</v>
      </c>
      <c r="T19" s="8">
        <v>0</v>
      </c>
      <c r="U19" s="11">
        <v>0</v>
      </c>
      <c r="V19" s="10">
        <v>0</v>
      </c>
      <c r="W19" s="12">
        <v>0</v>
      </c>
      <c r="X19" s="11">
        <v>0</v>
      </c>
      <c r="Y19" s="10">
        <v>0</v>
      </c>
      <c r="Z19" s="12">
        <v>0</v>
      </c>
      <c r="AA19" s="11">
        <v>1.8180000000000001</v>
      </c>
      <c r="AB19" s="10">
        <v>25.67</v>
      </c>
      <c r="AC19" s="12">
        <f t="shared" ref="AC19:AC29" si="39">AB19/AA19*1000</f>
        <v>14119.911991199122</v>
      </c>
      <c r="AD19" s="11">
        <v>0</v>
      </c>
      <c r="AE19" s="10">
        <v>0</v>
      </c>
      <c r="AF19" s="12">
        <f t="shared" ref="AF19:AF30" si="40">IF(AD19=0,0,AE19/AD19*1000)</f>
        <v>0</v>
      </c>
      <c r="AG19" s="11">
        <v>0</v>
      </c>
      <c r="AH19" s="10">
        <v>0</v>
      </c>
      <c r="AI19" s="12">
        <v>0</v>
      </c>
      <c r="AJ19" s="11">
        <v>0</v>
      </c>
      <c r="AK19" s="10">
        <v>0</v>
      </c>
      <c r="AL19" s="12">
        <v>0</v>
      </c>
      <c r="AM19" s="11">
        <v>0</v>
      </c>
      <c r="AN19" s="10">
        <v>0</v>
      </c>
      <c r="AO19" s="12">
        <v>0</v>
      </c>
      <c r="AP19" s="11">
        <v>31.725999999999999</v>
      </c>
      <c r="AQ19" s="10">
        <v>425.77</v>
      </c>
      <c r="AR19" s="12">
        <f t="shared" ref="AR19:AR30" si="41">AQ19/AP19*1000</f>
        <v>13420.223160814472</v>
      </c>
      <c r="AS19" s="11">
        <v>0</v>
      </c>
      <c r="AT19" s="10">
        <v>0</v>
      </c>
      <c r="AU19" s="12">
        <v>0</v>
      </c>
      <c r="AV19" s="11">
        <v>0</v>
      </c>
      <c r="AW19" s="10">
        <v>0</v>
      </c>
      <c r="AX19" s="12">
        <v>0</v>
      </c>
      <c r="AY19" s="11">
        <v>0</v>
      </c>
      <c r="AZ19" s="10">
        <v>0</v>
      </c>
      <c r="BA19" s="12">
        <f t="shared" ref="BA19:BA82" si="42">IF(AY19=0,0,AZ19/AY19*1000)</f>
        <v>0</v>
      </c>
      <c r="BB19" s="11">
        <v>0</v>
      </c>
      <c r="BC19" s="10">
        <v>0</v>
      </c>
      <c r="BD19" s="12">
        <v>0</v>
      </c>
      <c r="BE19" s="11">
        <v>0</v>
      </c>
      <c r="BF19" s="10">
        <v>0</v>
      </c>
      <c r="BG19" s="12">
        <v>0</v>
      </c>
      <c r="BH19" s="11">
        <v>0</v>
      </c>
      <c r="BI19" s="10">
        <v>0</v>
      </c>
      <c r="BJ19" s="12">
        <v>0</v>
      </c>
      <c r="BK19" s="11">
        <v>0</v>
      </c>
      <c r="BL19" s="10">
        <v>0</v>
      </c>
      <c r="BM19" s="12">
        <v>0</v>
      </c>
      <c r="BN19" s="11">
        <v>0</v>
      </c>
      <c r="BO19" s="10">
        <v>0</v>
      </c>
      <c r="BP19" s="12">
        <f t="shared" ref="BP19:BP30" si="43">IF(BN19=0,0,BO19/BN19*1000)</f>
        <v>0</v>
      </c>
      <c r="BQ19" s="11">
        <v>0</v>
      </c>
      <c r="BR19" s="10">
        <v>0</v>
      </c>
      <c r="BS19" s="12">
        <f t="shared" ref="BS19:BS30" si="44">IF(BQ19=0,0,BR19/BQ19*1000)</f>
        <v>0</v>
      </c>
      <c r="BT19" s="11">
        <v>0</v>
      </c>
      <c r="BU19" s="10">
        <v>0</v>
      </c>
      <c r="BV19" s="12">
        <v>0</v>
      </c>
      <c r="BW19" s="11">
        <v>0</v>
      </c>
      <c r="BX19" s="10">
        <v>0</v>
      </c>
      <c r="BY19" s="12">
        <v>0</v>
      </c>
      <c r="BZ19" s="11">
        <v>34.075000000000003</v>
      </c>
      <c r="CA19" s="10">
        <v>423.47</v>
      </c>
      <c r="CB19" s="12">
        <f t="shared" ref="CB19:CB30" si="45">CA19/BZ19*1000</f>
        <v>12427.586206896551</v>
      </c>
      <c r="CC19" s="11">
        <v>340.28399999999999</v>
      </c>
      <c r="CD19" s="10">
        <v>4848.6899999999996</v>
      </c>
      <c r="CE19" s="12">
        <f t="shared" ref="CE19:CE30" si="46">CD19/CC19*1000</f>
        <v>14248.950876326831</v>
      </c>
      <c r="CF19" s="37">
        <f t="shared" ref="CF19:CF31" si="47">C19+F19+X19+AA19+AG19+AM19+AP19+BH19+L19+BW19+BZ19+CC19+BT19+BB19+AV19+BK19+AJ19+BE19+I19+U19</f>
        <v>502.86500000000001</v>
      </c>
      <c r="CG19" s="12">
        <f t="shared" ref="CG19:CG31" si="48">D19+G19+Y19+AB19+AH19+AN19+AQ19+BI19+M19+BX19+CA19+CD19+BU19+BC19+AW19+BL19+AK19+BF19+J19+V19</f>
        <v>6896.74</v>
      </c>
    </row>
    <row r="20" spans="1:85" ht="15" customHeight="1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>
        <v>40.46</v>
      </c>
      <c r="G20" s="5">
        <v>466.75</v>
      </c>
      <c r="H20" s="8">
        <f t="shared" si="37"/>
        <v>11536.085022244191</v>
      </c>
      <c r="I20" s="6">
        <v>0</v>
      </c>
      <c r="J20" s="5">
        <v>0</v>
      </c>
      <c r="K20" s="8">
        <v>0</v>
      </c>
      <c r="L20" s="6">
        <v>5.8780000000000001</v>
      </c>
      <c r="M20" s="5">
        <v>74.7</v>
      </c>
      <c r="N20" s="8">
        <f t="shared" si="38"/>
        <v>12708.404219122151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19</v>
      </c>
      <c r="Y20" s="5">
        <v>387.96</v>
      </c>
      <c r="Z20" s="8">
        <f t="shared" ref="Z20:Z30" si="49">Y20/X20*1000</f>
        <v>20418.94736842105</v>
      </c>
      <c r="AA20" s="6">
        <v>31.16</v>
      </c>
      <c r="AB20" s="5">
        <v>341.2</v>
      </c>
      <c r="AC20" s="8">
        <f t="shared" si="39"/>
        <v>10949.935815147624</v>
      </c>
      <c r="AD20" s="6">
        <v>0</v>
      </c>
      <c r="AE20" s="5">
        <v>0</v>
      </c>
      <c r="AF20" s="8">
        <f t="shared" si="40"/>
        <v>0</v>
      </c>
      <c r="AG20" s="6">
        <v>28</v>
      </c>
      <c r="AH20" s="5">
        <v>339.4</v>
      </c>
      <c r="AI20" s="8">
        <f t="shared" ref="AI20:AI29" si="50">AH20/AG20*1000</f>
        <v>12121.428571428571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32.18</v>
      </c>
      <c r="AQ20" s="5">
        <v>433.08</v>
      </c>
      <c r="AR20" s="8">
        <f t="shared" si="41"/>
        <v>13458.048477315102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f t="shared" si="42"/>
        <v>0</v>
      </c>
      <c r="BB20" s="6">
        <v>0</v>
      </c>
      <c r="BC20" s="5">
        <v>0</v>
      </c>
      <c r="BD20" s="8">
        <v>0</v>
      </c>
      <c r="BE20" s="6">
        <v>0.76800000000000002</v>
      </c>
      <c r="BF20" s="5">
        <v>17.190000000000001</v>
      </c>
      <c r="BG20" s="8">
        <f t="shared" ref="BG20" si="51">BF20/BE20*1000</f>
        <v>22382.8125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f t="shared" si="43"/>
        <v>0</v>
      </c>
      <c r="BQ20" s="6">
        <v>0</v>
      </c>
      <c r="BR20" s="5">
        <v>0</v>
      </c>
      <c r="BS20" s="8">
        <f t="shared" si="44"/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341.072</v>
      </c>
      <c r="CD20" s="5">
        <v>5347.3</v>
      </c>
      <c r="CE20" s="8">
        <f t="shared" si="46"/>
        <v>15677.921377304498</v>
      </c>
      <c r="CF20" s="9">
        <f t="shared" si="47"/>
        <v>498.51799999999997</v>
      </c>
      <c r="CG20" s="8">
        <f t="shared" si="48"/>
        <v>7407.58</v>
      </c>
    </row>
    <row r="21" spans="1:85" ht="15" customHeight="1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>
        <v>49.723999999999997</v>
      </c>
      <c r="G21" s="5">
        <v>630.55999999999995</v>
      </c>
      <c r="H21" s="8">
        <f t="shared" si="37"/>
        <v>12681.200225243343</v>
      </c>
      <c r="I21" s="6">
        <v>0</v>
      </c>
      <c r="J21" s="5">
        <v>0</v>
      </c>
      <c r="K21" s="8">
        <v>0</v>
      </c>
      <c r="L21" s="6">
        <v>0.41199999999999998</v>
      </c>
      <c r="M21" s="5">
        <v>12.65</v>
      </c>
      <c r="N21" s="8">
        <f t="shared" si="38"/>
        <v>30703.883495145634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34.006</v>
      </c>
      <c r="AB21" s="5">
        <v>377.31</v>
      </c>
      <c r="AC21" s="8">
        <f t="shared" si="39"/>
        <v>11095.394930306416</v>
      </c>
      <c r="AD21" s="6">
        <v>0</v>
      </c>
      <c r="AE21" s="5">
        <v>0</v>
      </c>
      <c r="AF21" s="8">
        <f t="shared" si="40"/>
        <v>0</v>
      </c>
      <c r="AG21" s="6">
        <v>52.96</v>
      </c>
      <c r="AH21" s="5">
        <v>680.46</v>
      </c>
      <c r="AI21" s="8">
        <f t="shared" si="50"/>
        <v>12848.564954682781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0.42899999999999999</v>
      </c>
      <c r="AQ21" s="5">
        <v>15.93</v>
      </c>
      <c r="AR21" s="8">
        <f t="shared" si="41"/>
        <v>37132.867132867133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f t="shared" si="42"/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f t="shared" si="43"/>
        <v>0</v>
      </c>
      <c r="BQ21" s="6">
        <v>0</v>
      </c>
      <c r="BR21" s="5">
        <v>0</v>
      </c>
      <c r="BS21" s="8">
        <f t="shared" si="44"/>
        <v>0</v>
      </c>
      <c r="BT21" s="6">
        <v>32.22</v>
      </c>
      <c r="BU21" s="5">
        <v>387.61</v>
      </c>
      <c r="BV21" s="8">
        <f t="shared" ref="BV21:BV27" si="52">BU21/BT21*1000</f>
        <v>12030.105524518935</v>
      </c>
      <c r="BW21" s="6">
        <v>0</v>
      </c>
      <c r="BX21" s="5">
        <v>0</v>
      </c>
      <c r="BY21" s="8">
        <v>0</v>
      </c>
      <c r="BZ21" s="6">
        <v>147.833</v>
      </c>
      <c r="CA21" s="5">
        <v>1855.73</v>
      </c>
      <c r="CB21" s="8">
        <f t="shared" si="45"/>
        <v>12552.880615288874</v>
      </c>
      <c r="CC21" s="6">
        <v>429.14400000000001</v>
      </c>
      <c r="CD21" s="5">
        <v>6028.6</v>
      </c>
      <c r="CE21" s="8">
        <f t="shared" si="46"/>
        <v>14047.965251756987</v>
      </c>
      <c r="CF21" s="9">
        <f t="shared" si="47"/>
        <v>746.72800000000007</v>
      </c>
      <c r="CG21" s="8">
        <f t="shared" si="48"/>
        <v>9988.8500000000022</v>
      </c>
    </row>
    <row r="22" spans="1:85" ht="15" customHeight="1" x14ac:dyDescent="0.3">
      <c r="A22" s="46">
        <v>2018</v>
      </c>
      <c r="B22" s="47" t="s">
        <v>5</v>
      </c>
      <c r="C22" s="6">
        <v>0</v>
      </c>
      <c r="D22" s="5">
        <v>0</v>
      </c>
      <c r="E22" s="8">
        <v>0</v>
      </c>
      <c r="F22" s="6">
        <v>68.155000000000001</v>
      </c>
      <c r="G22" s="5">
        <v>812.04</v>
      </c>
      <c r="H22" s="8">
        <f t="shared" si="37"/>
        <v>11914.606411855329</v>
      </c>
      <c r="I22" s="6">
        <v>0</v>
      </c>
      <c r="J22" s="5">
        <v>0</v>
      </c>
      <c r="K22" s="8">
        <v>0</v>
      </c>
      <c r="L22" s="6">
        <v>0.21199999999999999</v>
      </c>
      <c r="M22" s="5">
        <v>5.9</v>
      </c>
      <c r="N22" s="8">
        <f t="shared" si="38"/>
        <v>27830.188679245286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53.040999999999997</v>
      </c>
      <c r="Y22" s="5">
        <v>1021.84</v>
      </c>
      <c r="Z22" s="8">
        <f t="shared" si="49"/>
        <v>19265.096811900228</v>
      </c>
      <c r="AA22" s="6">
        <v>0.90900000000000003</v>
      </c>
      <c r="AB22" s="5">
        <v>12.84</v>
      </c>
      <c r="AC22" s="8">
        <f t="shared" si="39"/>
        <v>14125.412541254125</v>
      </c>
      <c r="AD22" s="6">
        <v>0</v>
      </c>
      <c r="AE22" s="5">
        <v>0</v>
      </c>
      <c r="AF22" s="8">
        <f t="shared" si="40"/>
        <v>0</v>
      </c>
      <c r="AG22" s="6">
        <v>2.024</v>
      </c>
      <c r="AH22" s="5">
        <v>36.729999999999997</v>
      </c>
      <c r="AI22" s="8">
        <f t="shared" si="50"/>
        <v>18147.233201581028</v>
      </c>
      <c r="AJ22" s="6">
        <v>0</v>
      </c>
      <c r="AK22" s="5">
        <v>0</v>
      </c>
      <c r="AL22" s="8">
        <v>0</v>
      </c>
      <c r="AM22" s="6">
        <v>12.88</v>
      </c>
      <c r="AN22" s="5">
        <v>125.29</v>
      </c>
      <c r="AO22" s="8">
        <f t="shared" ref="AO22:AO30" si="53">AN22/AM22*1000</f>
        <v>9727.4844720496894</v>
      </c>
      <c r="AP22" s="6">
        <v>34.793999999999997</v>
      </c>
      <c r="AQ22" s="5">
        <v>494.35</v>
      </c>
      <c r="AR22" s="8">
        <f t="shared" si="41"/>
        <v>14207.909409668335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f t="shared" si="42"/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f t="shared" si="43"/>
        <v>0</v>
      </c>
      <c r="BQ22" s="6">
        <v>0</v>
      </c>
      <c r="BR22" s="5">
        <v>0</v>
      </c>
      <c r="BS22" s="8">
        <f t="shared" si="44"/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197.94399999999999</v>
      </c>
      <c r="CA22" s="5">
        <v>2301.38</v>
      </c>
      <c r="CB22" s="8">
        <f t="shared" si="45"/>
        <v>11626.419593420362</v>
      </c>
      <c r="CC22" s="6">
        <v>295.988</v>
      </c>
      <c r="CD22" s="5">
        <v>3985.79</v>
      </c>
      <c r="CE22" s="8">
        <f t="shared" si="46"/>
        <v>13466.052677811262</v>
      </c>
      <c r="CF22" s="9">
        <f t="shared" si="47"/>
        <v>665.94699999999989</v>
      </c>
      <c r="CG22" s="8">
        <f t="shared" si="48"/>
        <v>8796.16</v>
      </c>
    </row>
    <row r="23" spans="1:85" ht="15" customHeight="1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>
        <v>41.383000000000003</v>
      </c>
      <c r="G23" s="5">
        <v>491.9</v>
      </c>
      <c r="H23" s="8">
        <f t="shared" si="37"/>
        <v>11886.523451658892</v>
      </c>
      <c r="I23" s="6">
        <v>0</v>
      </c>
      <c r="J23" s="5">
        <v>0</v>
      </c>
      <c r="K23" s="8">
        <v>0</v>
      </c>
      <c r="L23" s="6">
        <v>0.125</v>
      </c>
      <c r="M23" s="5">
        <v>5.15</v>
      </c>
      <c r="N23" s="8">
        <f t="shared" si="38"/>
        <v>41200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96.778999999999996</v>
      </c>
      <c r="Y23" s="5">
        <v>1905.91</v>
      </c>
      <c r="Z23" s="8">
        <f t="shared" si="49"/>
        <v>19693.425226547086</v>
      </c>
      <c r="AA23" s="6">
        <v>27.48</v>
      </c>
      <c r="AB23" s="5">
        <v>281.52999999999997</v>
      </c>
      <c r="AC23" s="8">
        <f t="shared" si="39"/>
        <v>10244.905385735079</v>
      </c>
      <c r="AD23" s="6">
        <v>0</v>
      </c>
      <c r="AE23" s="5">
        <v>0</v>
      </c>
      <c r="AF23" s="8">
        <f t="shared" si="40"/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13.5</v>
      </c>
      <c r="AN23" s="5">
        <v>253.76</v>
      </c>
      <c r="AO23" s="8">
        <f t="shared" si="53"/>
        <v>18797.037037037036</v>
      </c>
      <c r="AP23" s="6">
        <v>33.18</v>
      </c>
      <c r="AQ23" s="5">
        <v>429.63</v>
      </c>
      <c r="AR23" s="8">
        <f t="shared" si="41"/>
        <v>12948.462929475587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f t="shared" si="42"/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f t="shared" si="43"/>
        <v>0</v>
      </c>
      <c r="BQ23" s="6">
        <v>0</v>
      </c>
      <c r="BR23" s="5">
        <v>0</v>
      </c>
      <c r="BS23" s="8">
        <f t="shared" si="44"/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137.82599999999999</v>
      </c>
      <c r="CA23" s="5">
        <v>1607.58</v>
      </c>
      <c r="CB23" s="8">
        <f t="shared" si="45"/>
        <v>11663.837011884549</v>
      </c>
      <c r="CC23" s="6">
        <v>450.55399999999997</v>
      </c>
      <c r="CD23" s="5">
        <v>5463.85</v>
      </c>
      <c r="CE23" s="8">
        <f t="shared" si="46"/>
        <v>12126.959254606552</v>
      </c>
      <c r="CF23" s="9">
        <f t="shared" si="47"/>
        <v>800.827</v>
      </c>
      <c r="CG23" s="8">
        <f t="shared" si="48"/>
        <v>10439.310000000001</v>
      </c>
    </row>
    <row r="24" spans="1:85" ht="15" customHeight="1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>
        <v>149.69</v>
      </c>
      <c r="G24" s="5">
        <v>1878.2159999999999</v>
      </c>
      <c r="H24" s="8">
        <f t="shared" si="37"/>
        <v>12547.371233883359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77.510000000000005</v>
      </c>
      <c r="Y24" s="5">
        <v>1514.4690000000001</v>
      </c>
      <c r="Z24" s="8">
        <f t="shared" si="49"/>
        <v>19539.014320732807</v>
      </c>
      <c r="AA24" s="6">
        <v>2.8479999999999999</v>
      </c>
      <c r="AB24" s="5">
        <v>42.905999999999999</v>
      </c>
      <c r="AC24" s="8">
        <f t="shared" si="39"/>
        <v>15065.308988764045</v>
      </c>
      <c r="AD24" s="6">
        <v>0</v>
      </c>
      <c r="AE24" s="5">
        <v>0</v>
      </c>
      <c r="AF24" s="8">
        <f t="shared" si="40"/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33.437199999999997</v>
      </c>
      <c r="AQ24" s="5">
        <v>423.726</v>
      </c>
      <c r="AR24" s="8">
        <f t="shared" si="41"/>
        <v>12672.29313459261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f t="shared" si="42"/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f t="shared" si="43"/>
        <v>0</v>
      </c>
      <c r="BQ24" s="6">
        <v>0</v>
      </c>
      <c r="BR24" s="5">
        <v>0</v>
      </c>
      <c r="BS24" s="8">
        <f t="shared" si="44"/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70.022350000000003</v>
      </c>
      <c r="CA24" s="5">
        <v>798.13599999999997</v>
      </c>
      <c r="CB24" s="8">
        <f t="shared" si="45"/>
        <v>11398.303541654914</v>
      </c>
      <c r="CC24" s="6">
        <v>274.22120000000001</v>
      </c>
      <c r="CD24" s="5">
        <v>4123.1949999999997</v>
      </c>
      <c r="CE24" s="8">
        <f t="shared" si="46"/>
        <v>15036.018367653558</v>
      </c>
      <c r="CF24" s="9">
        <f t="shared" si="47"/>
        <v>607.72874999999999</v>
      </c>
      <c r="CG24" s="8">
        <f t="shared" si="48"/>
        <v>8780.6479999999992</v>
      </c>
    </row>
    <row r="25" spans="1:85" ht="15" customHeight="1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>
        <v>68.926419999999993</v>
      </c>
      <c r="G25" s="5">
        <v>926.40099999999995</v>
      </c>
      <c r="H25" s="8">
        <f t="shared" si="37"/>
        <v>13440.434016448266</v>
      </c>
      <c r="I25" s="6">
        <v>0</v>
      </c>
      <c r="J25" s="5">
        <v>0</v>
      </c>
      <c r="K25" s="8">
        <v>0</v>
      </c>
      <c r="L25" s="6">
        <v>36.515999999999998</v>
      </c>
      <c r="M25" s="5">
        <v>501.38900000000001</v>
      </c>
      <c r="N25" s="8">
        <f t="shared" si="38"/>
        <v>13730.666009420529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37.53</v>
      </c>
      <c r="Y25" s="5">
        <v>732.16099999999994</v>
      </c>
      <c r="Z25" s="8">
        <f t="shared" si="49"/>
        <v>19508.686384225948</v>
      </c>
      <c r="AA25" s="6">
        <v>28.1</v>
      </c>
      <c r="AB25" s="5">
        <v>297.86</v>
      </c>
      <c r="AC25" s="8">
        <f t="shared" si="39"/>
        <v>10600</v>
      </c>
      <c r="AD25" s="6">
        <v>0</v>
      </c>
      <c r="AE25" s="5">
        <v>0</v>
      </c>
      <c r="AF25" s="8">
        <f t="shared" si="40"/>
        <v>0</v>
      </c>
      <c r="AG25" s="6">
        <v>33</v>
      </c>
      <c r="AH25" s="5">
        <v>400.60399999999998</v>
      </c>
      <c r="AI25" s="8">
        <f t="shared" si="50"/>
        <v>12139.515151515152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0.39339999999999997</v>
      </c>
      <c r="AQ25" s="5">
        <v>18.626000000000001</v>
      </c>
      <c r="AR25" s="8">
        <f t="shared" si="41"/>
        <v>47346.212506354859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f t="shared" si="42"/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f t="shared" si="43"/>
        <v>0</v>
      </c>
      <c r="BQ25" s="6">
        <v>0</v>
      </c>
      <c r="BR25" s="5">
        <v>0</v>
      </c>
      <c r="BS25" s="8">
        <f t="shared" si="44"/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53.56</v>
      </c>
      <c r="CA25" s="5">
        <v>628.45299999999997</v>
      </c>
      <c r="CB25" s="8">
        <f t="shared" si="45"/>
        <v>11733.625840179237</v>
      </c>
      <c r="CC25" s="6">
        <v>507.48728000000006</v>
      </c>
      <c r="CD25" s="5">
        <v>6892.0919999999996</v>
      </c>
      <c r="CE25" s="8">
        <f t="shared" si="46"/>
        <v>13580.817237429083</v>
      </c>
      <c r="CF25" s="9">
        <f t="shared" si="47"/>
        <v>765.51310000000012</v>
      </c>
      <c r="CG25" s="8">
        <f t="shared" si="48"/>
        <v>10397.585999999999</v>
      </c>
    </row>
    <row r="26" spans="1:85" ht="15" customHeight="1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>
        <v>68.498800000000003</v>
      </c>
      <c r="G26" s="5">
        <v>879.05799999999999</v>
      </c>
      <c r="H26" s="8">
        <f t="shared" si="37"/>
        <v>12833.188318627479</v>
      </c>
      <c r="I26" s="6">
        <v>0</v>
      </c>
      <c r="J26" s="5">
        <v>0</v>
      </c>
      <c r="K26" s="8">
        <v>0</v>
      </c>
      <c r="L26" s="6">
        <v>6.2640000000000002</v>
      </c>
      <c r="M26" s="5">
        <v>79.372</v>
      </c>
      <c r="N26" s="8">
        <f t="shared" si="38"/>
        <v>12671.136653895275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39.04</v>
      </c>
      <c r="Y26" s="5">
        <v>762.25</v>
      </c>
      <c r="Z26" s="8">
        <f t="shared" si="49"/>
        <v>19524.846311475412</v>
      </c>
      <c r="AA26" s="6">
        <v>0.45400000000000001</v>
      </c>
      <c r="AB26" s="5">
        <v>7.4279999999999999</v>
      </c>
      <c r="AC26" s="8">
        <f t="shared" si="39"/>
        <v>16361.23348017621</v>
      </c>
      <c r="AD26" s="6">
        <v>0</v>
      </c>
      <c r="AE26" s="5">
        <v>0</v>
      </c>
      <c r="AF26" s="8">
        <f t="shared" si="40"/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63.4392</v>
      </c>
      <c r="AQ26" s="5">
        <v>793.43499999999995</v>
      </c>
      <c r="AR26" s="8">
        <f t="shared" si="41"/>
        <v>12507.014590347922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f t="shared" si="42"/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f t="shared" si="43"/>
        <v>0</v>
      </c>
      <c r="BQ26" s="6">
        <v>0</v>
      </c>
      <c r="BR26" s="5">
        <v>0</v>
      </c>
      <c r="BS26" s="8">
        <f t="shared" si="44"/>
        <v>0</v>
      </c>
      <c r="BT26" s="6">
        <v>33.159999999999997</v>
      </c>
      <c r="BU26" s="5">
        <v>333.25799999999998</v>
      </c>
      <c r="BV26" s="8">
        <f t="shared" si="52"/>
        <v>10050</v>
      </c>
      <c r="BW26" s="6">
        <v>0</v>
      </c>
      <c r="BX26" s="5">
        <v>0</v>
      </c>
      <c r="BY26" s="8">
        <v>0</v>
      </c>
      <c r="BZ26" s="6">
        <v>128.34200000000001</v>
      </c>
      <c r="CA26" s="5">
        <v>1360.3910000000001</v>
      </c>
      <c r="CB26" s="8">
        <f t="shared" si="45"/>
        <v>10599.733524489255</v>
      </c>
      <c r="CC26" s="6">
        <v>690.65475000000004</v>
      </c>
      <c r="CD26" s="5">
        <v>9065.26</v>
      </c>
      <c r="CE26" s="8">
        <f t="shared" si="46"/>
        <v>13125.602915204738</v>
      </c>
      <c r="CF26" s="9">
        <f t="shared" si="47"/>
        <v>1029.85275</v>
      </c>
      <c r="CG26" s="8">
        <f t="shared" si="48"/>
        <v>13280.451999999999</v>
      </c>
    </row>
    <row r="27" spans="1:85" ht="15" customHeight="1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>
        <v>76.94323</v>
      </c>
      <c r="G27" s="5">
        <v>978.36800000000005</v>
      </c>
      <c r="H27" s="8">
        <f t="shared" si="37"/>
        <v>12715.452678552747</v>
      </c>
      <c r="I27" s="6">
        <v>0.108</v>
      </c>
      <c r="J27" s="5">
        <v>28.312000000000001</v>
      </c>
      <c r="K27" s="8">
        <f t="shared" ref="K27" si="54">J27/I27*1000</f>
        <v>262148.14814814815</v>
      </c>
      <c r="L27" s="6">
        <v>2.3872800000000001</v>
      </c>
      <c r="M27" s="5">
        <v>35.125</v>
      </c>
      <c r="N27" s="8">
        <f t="shared" si="38"/>
        <v>14713.397674340673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70.34</v>
      </c>
      <c r="Y27" s="5">
        <v>1343.6859999999999</v>
      </c>
      <c r="Z27" s="8">
        <f t="shared" si="49"/>
        <v>19102.729599090133</v>
      </c>
      <c r="AA27" s="6">
        <v>29.414000000000001</v>
      </c>
      <c r="AB27" s="5">
        <v>338.61099999999999</v>
      </c>
      <c r="AC27" s="8">
        <f t="shared" si="39"/>
        <v>11511.899095668728</v>
      </c>
      <c r="AD27" s="6">
        <v>0</v>
      </c>
      <c r="AE27" s="5">
        <v>0</v>
      </c>
      <c r="AF27" s="8">
        <f t="shared" si="40"/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10.5</v>
      </c>
      <c r="AN27" s="5">
        <v>100.291</v>
      </c>
      <c r="AO27" s="8">
        <f t="shared" si="53"/>
        <v>9551.5238095238092</v>
      </c>
      <c r="AP27" s="6">
        <v>33.01108</v>
      </c>
      <c r="AQ27" s="5">
        <v>414.18700000000001</v>
      </c>
      <c r="AR27" s="8">
        <f t="shared" si="41"/>
        <v>12546.908492542505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f t="shared" si="42"/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f t="shared" si="43"/>
        <v>0</v>
      </c>
      <c r="BQ27" s="6">
        <v>0</v>
      </c>
      <c r="BR27" s="5">
        <v>0</v>
      </c>
      <c r="BS27" s="8">
        <f t="shared" si="44"/>
        <v>0</v>
      </c>
      <c r="BT27" s="6">
        <v>0.90900000000000003</v>
      </c>
      <c r="BU27" s="5">
        <v>14.707000000000001</v>
      </c>
      <c r="BV27" s="8">
        <f t="shared" si="52"/>
        <v>16179.317931793179</v>
      </c>
      <c r="BW27" s="6">
        <v>0</v>
      </c>
      <c r="BX27" s="5">
        <v>0</v>
      </c>
      <c r="BY27" s="8">
        <v>0</v>
      </c>
      <c r="BZ27" s="6">
        <v>171.49799999999999</v>
      </c>
      <c r="CA27" s="5">
        <v>2007.068</v>
      </c>
      <c r="CB27" s="8">
        <f t="shared" si="45"/>
        <v>11703.156888126976</v>
      </c>
      <c r="CC27" s="6">
        <v>344.93700000000001</v>
      </c>
      <c r="CD27" s="5">
        <v>4996.3239999999996</v>
      </c>
      <c r="CE27" s="8">
        <f t="shared" si="46"/>
        <v>14484.743590858619</v>
      </c>
      <c r="CF27" s="9">
        <f t="shared" si="47"/>
        <v>740.0475899999999</v>
      </c>
      <c r="CG27" s="8">
        <f t="shared" si="48"/>
        <v>10256.679</v>
      </c>
    </row>
    <row r="28" spans="1:85" ht="15" customHeight="1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>
        <v>41.180320000000002</v>
      </c>
      <c r="G28" s="5">
        <v>505.85700000000003</v>
      </c>
      <c r="H28" s="8">
        <f t="shared" si="37"/>
        <v>12283.950197570102</v>
      </c>
      <c r="I28" s="6">
        <v>0</v>
      </c>
      <c r="J28" s="5">
        <v>0</v>
      </c>
      <c r="K28" s="8">
        <v>0</v>
      </c>
      <c r="L28" s="6">
        <v>3.54366</v>
      </c>
      <c r="M28" s="5">
        <v>86.757999999999996</v>
      </c>
      <c r="N28" s="8">
        <f t="shared" si="38"/>
        <v>24482.597088885501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2.7280000000000002</v>
      </c>
      <c r="AB28" s="5">
        <v>47.331000000000003</v>
      </c>
      <c r="AC28" s="8">
        <f t="shared" si="39"/>
        <v>17350.073313782992</v>
      </c>
      <c r="AD28" s="6">
        <v>0</v>
      </c>
      <c r="AE28" s="5">
        <v>0</v>
      </c>
      <c r="AF28" s="8">
        <f t="shared" si="40"/>
        <v>0</v>
      </c>
      <c r="AG28" s="6">
        <v>33</v>
      </c>
      <c r="AH28" s="5">
        <v>416.87</v>
      </c>
      <c r="AI28" s="8">
        <f t="shared" si="50"/>
        <v>12632.424242424242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32.289209999999997</v>
      </c>
      <c r="AQ28" s="5">
        <v>399.005</v>
      </c>
      <c r="AR28" s="8">
        <f t="shared" si="41"/>
        <v>12357.223976678279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f t="shared" si="42"/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f t="shared" si="43"/>
        <v>0</v>
      </c>
      <c r="BQ28" s="6">
        <v>0</v>
      </c>
      <c r="BR28" s="5">
        <v>0</v>
      </c>
      <c r="BS28" s="8">
        <f t="shared" si="44"/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94.882999999999996</v>
      </c>
      <c r="CA28" s="5">
        <v>1152.6579999999999</v>
      </c>
      <c r="CB28" s="8">
        <f t="shared" si="45"/>
        <v>12148.203577036982</v>
      </c>
      <c r="CC28" s="6">
        <v>883.33600000000001</v>
      </c>
      <c r="CD28" s="5">
        <v>9248.0609999999997</v>
      </c>
      <c r="CE28" s="8">
        <f t="shared" si="46"/>
        <v>10469.471412916489</v>
      </c>
      <c r="CF28" s="9">
        <f t="shared" si="47"/>
        <v>1090.96019</v>
      </c>
      <c r="CG28" s="8">
        <f t="shared" si="48"/>
        <v>11856.54</v>
      </c>
    </row>
    <row r="29" spans="1:85" ht="15" customHeight="1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>
        <v>31.599810000000002</v>
      </c>
      <c r="G29" s="5">
        <v>530.44799999999998</v>
      </c>
      <c r="H29" s="8">
        <f t="shared" si="37"/>
        <v>16786.430044990775</v>
      </c>
      <c r="I29" s="6">
        <v>0</v>
      </c>
      <c r="J29" s="5">
        <v>0</v>
      </c>
      <c r="K29" s="8">
        <v>0</v>
      </c>
      <c r="L29" s="6">
        <v>4</v>
      </c>
      <c r="M29" s="5">
        <v>55.625</v>
      </c>
      <c r="N29" s="8">
        <f t="shared" si="38"/>
        <v>13906.25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0.35</v>
      </c>
      <c r="V29" s="5">
        <v>65.456999999999994</v>
      </c>
      <c r="W29" s="8">
        <f t="shared" ref="W29" si="55">V29/U29*1000</f>
        <v>187019.99999999997</v>
      </c>
      <c r="X29" s="6">
        <v>0</v>
      </c>
      <c r="Y29" s="5">
        <v>0</v>
      </c>
      <c r="Z29" s="8">
        <v>0</v>
      </c>
      <c r="AA29" s="6">
        <v>29.12</v>
      </c>
      <c r="AB29" s="5">
        <v>317.40800000000002</v>
      </c>
      <c r="AC29" s="8">
        <f t="shared" si="39"/>
        <v>10900</v>
      </c>
      <c r="AD29" s="6">
        <v>0</v>
      </c>
      <c r="AE29" s="5">
        <v>0</v>
      </c>
      <c r="AF29" s="8">
        <f t="shared" si="40"/>
        <v>0</v>
      </c>
      <c r="AG29" s="6">
        <v>33</v>
      </c>
      <c r="AH29" s="5">
        <v>416.87</v>
      </c>
      <c r="AI29" s="8">
        <f t="shared" si="50"/>
        <v>12632.424242424242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38.261400000000002</v>
      </c>
      <c r="AQ29" s="5">
        <v>478.58800000000002</v>
      </c>
      <c r="AR29" s="8">
        <f t="shared" si="41"/>
        <v>12508.376588415478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f t="shared" si="42"/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f t="shared" si="43"/>
        <v>0</v>
      </c>
      <c r="BQ29" s="6">
        <v>0</v>
      </c>
      <c r="BR29" s="5">
        <v>0</v>
      </c>
      <c r="BS29" s="8">
        <f t="shared" si="44"/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262.75099999999998</v>
      </c>
      <c r="CA29" s="5">
        <v>3063.8649999999998</v>
      </c>
      <c r="CB29" s="8">
        <f t="shared" si="45"/>
        <v>11660.71680031665</v>
      </c>
      <c r="CC29" s="6">
        <v>1125.1232</v>
      </c>
      <c r="CD29" s="5">
        <v>12975.424999999999</v>
      </c>
      <c r="CE29" s="8">
        <f t="shared" si="46"/>
        <v>11532.448179897099</v>
      </c>
      <c r="CF29" s="9">
        <f t="shared" si="47"/>
        <v>1524.20541</v>
      </c>
      <c r="CG29" s="8">
        <f t="shared" si="48"/>
        <v>17903.685999999998</v>
      </c>
    </row>
    <row r="30" spans="1:85" ht="15" customHeight="1" x14ac:dyDescent="0.3">
      <c r="A30" s="46">
        <v>2018</v>
      </c>
      <c r="B30" s="47" t="s">
        <v>13</v>
      </c>
      <c r="C30" s="6">
        <v>0</v>
      </c>
      <c r="D30" s="5">
        <v>0</v>
      </c>
      <c r="E30" s="8">
        <v>0</v>
      </c>
      <c r="F30" s="6">
        <v>63.349559999999997</v>
      </c>
      <c r="G30" s="5">
        <v>801.41499999999996</v>
      </c>
      <c r="H30" s="8">
        <f t="shared" si="37"/>
        <v>12650.679815297848</v>
      </c>
      <c r="I30" s="6">
        <v>0</v>
      </c>
      <c r="J30" s="5">
        <v>0</v>
      </c>
      <c r="K30" s="8">
        <v>0</v>
      </c>
      <c r="L30" s="6">
        <v>2.8747699999999998</v>
      </c>
      <c r="M30" s="5">
        <v>87.674000000000007</v>
      </c>
      <c r="N30" s="8">
        <f t="shared" si="38"/>
        <v>30497.744167359477</v>
      </c>
      <c r="O30" s="6">
        <v>2</v>
      </c>
      <c r="P30" s="5">
        <v>86.587000000000003</v>
      </c>
      <c r="Q30" s="8">
        <f t="shared" ref="Q30" si="56">P30/O30*1000</f>
        <v>43293.5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40.658589999999997</v>
      </c>
      <c r="Y30" s="5">
        <v>861.40599999999995</v>
      </c>
      <c r="Z30" s="8">
        <f t="shared" si="49"/>
        <v>21186.322496672903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f t="shared" si="40"/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25.83</v>
      </c>
      <c r="AN30" s="5">
        <v>438.43200000000002</v>
      </c>
      <c r="AO30" s="8">
        <f t="shared" si="53"/>
        <v>16973.751451800232</v>
      </c>
      <c r="AP30" s="6">
        <v>0.73420000000000007</v>
      </c>
      <c r="AQ30" s="5">
        <v>33.316000000000003</v>
      </c>
      <c r="AR30" s="8">
        <f t="shared" si="41"/>
        <v>45377.281394715334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f t="shared" si="42"/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f t="shared" si="43"/>
        <v>0</v>
      </c>
      <c r="BQ30" s="6">
        <v>0</v>
      </c>
      <c r="BR30" s="5">
        <v>0</v>
      </c>
      <c r="BS30" s="8">
        <f t="shared" si="44"/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132.81299999999999</v>
      </c>
      <c r="CA30" s="5">
        <v>1511.4939999999999</v>
      </c>
      <c r="CB30" s="8">
        <f t="shared" si="45"/>
        <v>11380.617861203345</v>
      </c>
      <c r="CC30" s="6">
        <v>1035.4565400000001</v>
      </c>
      <c r="CD30" s="5">
        <v>13591.266</v>
      </c>
      <c r="CE30" s="8">
        <f t="shared" si="46"/>
        <v>13125.868131558664</v>
      </c>
      <c r="CF30" s="9">
        <f t="shared" si="47"/>
        <v>1301.71666</v>
      </c>
      <c r="CG30" s="8">
        <f t="shared" si="48"/>
        <v>17325.002999999997</v>
      </c>
    </row>
    <row r="31" spans="1:85" ht="15" customHeight="1" thickBot="1" x14ac:dyDescent="0.35">
      <c r="A31" s="53"/>
      <c r="B31" s="54" t="s">
        <v>14</v>
      </c>
      <c r="C31" s="52">
        <f>SUM(C19:C30)</f>
        <v>0</v>
      </c>
      <c r="D31" s="38">
        <f>SUM(D19:D30)</f>
        <v>0</v>
      </c>
      <c r="E31" s="40"/>
      <c r="F31" s="52">
        <f>SUM(F19:F30)</f>
        <v>794.61014</v>
      </c>
      <c r="G31" s="38">
        <f>SUM(G19:G30)</f>
        <v>10068.652999999998</v>
      </c>
      <c r="H31" s="40"/>
      <c r="I31" s="52">
        <f>SUM(I19:I30)</f>
        <v>0.108</v>
      </c>
      <c r="J31" s="38">
        <f>SUM(J19:J30)</f>
        <v>28.312000000000001</v>
      </c>
      <c r="K31" s="40"/>
      <c r="L31" s="52">
        <f>SUM(L19:L30)</f>
        <v>62.474710000000002</v>
      </c>
      <c r="M31" s="38">
        <f>SUM(M19:M30)</f>
        <v>949.84299999999996</v>
      </c>
      <c r="N31" s="40"/>
      <c r="O31" s="52">
        <f>SUM(O19:O30)</f>
        <v>2</v>
      </c>
      <c r="P31" s="38">
        <f>SUM(P19:P30)</f>
        <v>86.587000000000003</v>
      </c>
      <c r="Q31" s="40"/>
      <c r="R31" s="52">
        <f>SUM(R19:R30)</f>
        <v>0</v>
      </c>
      <c r="S31" s="38">
        <f>SUM(S19:S30)</f>
        <v>0</v>
      </c>
      <c r="T31" s="40"/>
      <c r="U31" s="52">
        <f>SUM(U19:U30)</f>
        <v>0.35</v>
      </c>
      <c r="V31" s="38">
        <f>SUM(V19:V30)</f>
        <v>65.456999999999994</v>
      </c>
      <c r="W31" s="40"/>
      <c r="X31" s="52">
        <f>SUM(X19:X30)</f>
        <v>433.89859000000001</v>
      </c>
      <c r="Y31" s="38">
        <f>SUM(Y19:Y30)</f>
        <v>8529.6820000000007</v>
      </c>
      <c r="Z31" s="40"/>
      <c r="AA31" s="52">
        <f>SUM(AA19:AA30)</f>
        <v>188.03700000000003</v>
      </c>
      <c r="AB31" s="38">
        <f>SUM(AB19:AB30)</f>
        <v>2090.0940000000005</v>
      </c>
      <c r="AC31" s="40"/>
      <c r="AD31" s="52">
        <f t="shared" ref="AD31:AE31" si="57">SUM(AD19:AD30)</f>
        <v>0</v>
      </c>
      <c r="AE31" s="38">
        <f t="shared" si="57"/>
        <v>0</v>
      </c>
      <c r="AF31" s="40"/>
      <c r="AG31" s="52">
        <f>SUM(AG19:AG30)</f>
        <v>181.98400000000001</v>
      </c>
      <c r="AH31" s="38">
        <f>SUM(AH19:AH30)</f>
        <v>2290.9339999999997</v>
      </c>
      <c r="AI31" s="40"/>
      <c r="AJ31" s="52">
        <f>SUM(AJ19:AJ30)</f>
        <v>0</v>
      </c>
      <c r="AK31" s="38">
        <f>SUM(AK19:AK30)</f>
        <v>0</v>
      </c>
      <c r="AL31" s="40"/>
      <c r="AM31" s="52">
        <f>SUM(AM19:AM30)</f>
        <v>62.71</v>
      </c>
      <c r="AN31" s="38">
        <f>SUM(AN19:AN30)</f>
        <v>917.77300000000002</v>
      </c>
      <c r="AO31" s="40"/>
      <c r="AP31" s="52">
        <f>SUM(AP19:AP30)</f>
        <v>333.87468999999999</v>
      </c>
      <c r="AQ31" s="38">
        <f>SUM(AQ19:AQ30)</f>
        <v>4359.643</v>
      </c>
      <c r="AR31" s="40"/>
      <c r="AS31" s="52">
        <f>SUM(AS19:AS30)</f>
        <v>0</v>
      </c>
      <c r="AT31" s="38">
        <f>SUM(AT19:AT30)</f>
        <v>0</v>
      </c>
      <c r="AU31" s="40"/>
      <c r="AV31" s="52">
        <f>SUM(AV19:AV30)</f>
        <v>0</v>
      </c>
      <c r="AW31" s="38">
        <f>SUM(AW19:AW30)</f>
        <v>0</v>
      </c>
      <c r="AX31" s="40"/>
      <c r="AY31" s="52">
        <f t="shared" ref="AY31:AZ31" si="58">SUM(AY19:AY30)</f>
        <v>0</v>
      </c>
      <c r="AZ31" s="38">
        <f t="shared" si="58"/>
        <v>0</v>
      </c>
      <c r="BA31" s="40"/>
      <c r="BB31" s="52">
        <f>SUM(BB19:BB30)</f>
        <v>0</v>
      </c>
      <c r="BC31" s="38">
        <f>SUM(BC19:BC30)</f>
        <v>0</v>
      </c>
      <c r="BD31" s="40"/>
      <c r="BE31" s="52">
        <f>SUM(BE19:BE30)</f>
        <v>0.76800000000000002</v>
      </c>
      <c r="BF31" s="38">
        <f>SUM(BF19:BF30)</f>
        <v>17.190000000000001</v>
      </c>
      <c r="BG31" s="40"/>
      <c r="BH31" s="52">
        <f>SUM(BH19:BH30)</f>
        <v>0</v>
      </c>
      <c r="BI31" s="38">
        <f>SUM(BI19:BI30)</f>
        <v>0</v>
      </c>
      <c r="BJ31" s="40"/>
      <c r="BK31" s="52">
        <f>SUM(BK19:BK30)</f>
        <v>0</v>
      </c>
      <c r="BL31" s="38">
        <f>SUM(BL19:BL30)</f>
        <v>0</v>
      </c>
      <c r="BM31" s="40"/>
      <c r="BN31" s="52">
        <f t="shared" ref="BN31:BO31" si="59">SUM(BN19:BN30)</f>
        <v>0</v>
      </c>
      <c r="BO31" s="38">
        <f t="shared" si="59"/>
        <v>0</v>
      </c>
      <c r="BP31" s="40"/>
      <c r="BQ31" s="52">
        <f t="shared" ref="BQ31:BR31" si="60">SUM(BQ19:BQ30)</f>
        <v>0</v>
      </c>
      <c r="BR31" s="38">
        <f t="shared" si="60"/>
        <v>0</v>
      </c>
      <c r="BS31" s="40"/>
      <c r="BT31" s="52">
        <f>SUM(BT19:BT30)</f>
        <v>66.289000000000001</v>
      </c>
      <c r="BU31" s="38">
        <f>SUM(BU19:BU30)</f>
        <v>735.57499999999993</v>
      </c>
      <c r="BV31" s="40"/>
      <c r="BW31" s="52">
        <f>SUM(BW19:BW30)</f>
        <v>0</v>
      </c>
      <c r="BX31" s="38">
        <f>SUM(BX19:BX30)</f>
        <v>0</v>
      </c>
      <c r="BY31" s="40"/>
      <c r="BZ31" s="52">
        <f>SUM(BZ19:BZ30)</f>
        <v>1431.5473499999998</v>
      </c>
      <c r="CA31" s="38">
        <f>SUM(CA19:CA30)</f>
        <v>16710.224999999999</v>
      </c>
      <c r="CB31" s="40"/>
      <c r="CC31" s="52">
        <f>SUM(CC19:CC30)</f>
        <v>6718.2579699999997</v>
      </c>
      <c r="CD31" s="38">
        <f>SUM(CD19:CD30)</f>
        <v>86565.853000000003</v>
      </c>
      <c r="CE31" s="40"/>
      <c r="CF31" s="39">
        <f t="shared" si="47"/>
        <v>10274.909450000001</v>
      </c>
      <c r="CG31" s="40">
        <f t="shared" si="48"/>
        <v>133329.23400000003</v>
      </c>
    </row>
    <row r="32" spans="1:85" ht="15" customHeight="1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>
        <v>36.639000000000003</v>
      </c>
      <c r="G32" s="5">
        <v>425.24099999999999</v>
      </c>
      <c r="H32" s="8">
        <f t="shared" ref="H32:H43" si="61">G32/F32*1000</f>
        <v>11606.239253254727</v>
      </c>
      <c r="I32" s="6">
        <v>0</v>
      </c>
      <c r="J32" s="5">
        <v>0</v>
      </c>
      <c r="K32" s="8">
        <v>0</v>
      </c>
      <c r="L32" s="6">
        <v>1.9171199999999999</v>
      </c>
      <c r="M32" s="5">
        <v>28.61</v>
      </c>
      <c r="N32" s="8">
        <f t="shared" ref="N32:N43" si="62">M32/L32*1000</f>
        <v>14923.426806876982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1.6E-2</v>
      </c>
      <c r="Y32" s="5">
        <v>0.36099999999999999</v>
      </c>
      <c r="Z32" s="8">
        <f t="shared" ref="Z32:Z41" si="63">Y32/X32*1000</f>
        <v>22562.5</v>
      </c>
      <c r="AA32" s="6">
        <v>31.867999999999999</v>
      </c>
      <c r="AB32" s="5">
        <v>363.834</v>
      </c>
      <c r="AC32" s="8">
        <f t="shared" ref="AC32:AC43" si="64">AB32/AA32*1000</f>
        <v>11416.907242374797</v>
      </c>
      <c r="AD32" s="6">
        <v>0</v>
      </c>
      <c r="AE32" s="5">
        <v>0</v>
      </c>
      <c r="AF32" s="8">
        <f t="shared" ref="AF32:AF43" si="65">IF(AD32=0,0,AE32/AD32*1000)</f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33.674999999999997</v>
      </c>
      <c r="AN32" s="5">
        <v>398.613</v>
      </c>
      <c r="AO32" s="8">
        <f t="shared" ref="AO32:AO43" si="66">AN32/AM32*1000</f>
        <v>11837.06013363029</v>
      </c>
      <c r="AP32" s="6">
        <v>32.671399999999998</v>
      </c>
      <c r="AQ32" s="5">
        <v>408.40300000000002</v>
      </c>
      <c r="AR32" s="8">
        <f t="shared" ref="AR32:AR43" si="67">AQ32/AP32*1000</f>
        <v>12500.321382003833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f t="shared" ref="BA32:BA83" si="68">IF(AY32=0,0,AZ32/AY32*1000)</f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f t="shared" ref="BP32:BP43" si="69">IF(BN32=0,0,BO32/BN32*1000)</f>
        <v>0</v>
      </c>
      <c r="BQ32" s="6">
        <v>0</v>
      </c>
      <c r="BR32" s="5">
        <v>0</v>
      </c>
      <c r="BS32" s="8">
        <f t="shared" ref="BS32:BS43" si="70">IF(BQ32=0,0,BR32/BQ32*1000)</f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100.2</v>
      </c>
      <c r="CA32" s="5">
        <v>1115.97</v>
      </c>
      <c r="CB32" s="8">
        <f t="shared" ref="CB32:CB43" si="71">CA32/BZ32*1000</f>
        <v>11137.425149700599</v>
      </c>
      <c r="CC32" s="6">
        <v>462.45378000000005</v>
      </c>
      <c r="CD32" s="5">
        <v>6153.0510000000004</v>
      </c>
      <c r="CE32" s="8">
        <f t="shared" ref="CE32:CE43" si="72">CD32/CC32*1000</f>
        <v>13305.223713383853</v>
      </c>
      <c r="CF32" s="9">
        <f t="shared" ref="CF32:CF38" si="73">C32+F32+X32+AA32+AG32+AM32+AP32+BH32+L32+BW32+BZ32+CC32+BT32+BB32+AV32+BK32+AJ32+BE32+I32+U32+AS32</f>
        <v>699.44029999999998</v>
      </c>
      <c r="CG32" s="8">
        <f t="shared" ref="CG32:CG38" si="74">D32+G32+Y32+AB32+AH32+AN32+AQ32+BI32+M32+BX32+CA32+CD32+BU32+BC32+AW32+BL32+AK32+BF32+J32+V32+AT32</f>
        <v>8894.0830000000005</v>
      </c>
    </row>
    <row r="33" spans="1:85" ht="15" customHeight="1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>
        <v>68.293000000000006</v>
      </c>
      <c r="G33" s="5">
        <v>780.28</v>
      </c>
      <c r="H33" s="8">
        <f t="shared" si="61"/>
        <v>11425.47552457792</v>
      </c>
      <c r="I33" s="6">
        <v>0.02</v>
      </c>
      <c r="J33" s="5">
        <v>34.884</v>
      </c>
      <c r="K33" s="55">
        <f t="shared" ref="K33:K41" si="75">J33/I33*1000</f>
        <v>1744200</v>
      </c>
      <c r="L33" s="6">
        <v>25.729029999999998</v>
      </c>
      <c r="M33" s="5">
        <v>336.15800000000002</v>
      </c>
      <c r="N33" s="8">
        <f t="shared" si="62"/>
        <v>13065.319602021533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39.200000000000003</v>
      </c>
      <c r="Y33" s="5">
        <v>742.55</v>
      </c>
      <c r="Z33" s="8">
        <f t="shared" si="63"/>
        <v>18942.602040816324</v>
      </c>
      <c r="AA33" s="6">
        <v>15.462</v>
      </c>
      <c r="AB33" s="5">
        <v>201.017</v>
      </c>
      <c r="AC33" s="8">
        <f t="shared" si="64"/>
        <v>13000.711421549606</v>
      </c>
      <c r="AD33" s="6">
        <v>0</v>
      </c>
      <c r="AE33" s="5">
        <v>0</v>
      </c>
      <c r="AF33" s="8">
        <f t="shared" si="65"/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3.6</v>
      </c>
      <c r="AN33" s="5">
        <v>55.441000000000003</v>
      </c>
      <c r="AO33" s="8">
        <f t="shared" si="66"/>
        <v>15400.277777777777</v>
      </c>
      <c r="AP33" s="6">
        <v>64.710660000000004</v>
      </c>
      <c r="AQ33" s="5">
        <v>778.32299999999998</v>
      </c>
      <c r="AR33" s="8">
        <f t="shared" si="67"/>
        <v>12027.740097226639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f t="shared" si="68"/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f t="shared" si="69"/>
        <v>0</v>
      </c>
      <c r="BQ33" s="6">
        <v>0</v>
      </c>
      <c r="BR33" s="5">
        <v>0</v>
      </c>
      <c r="BS33" s="8">
        <f t="shared" si="70"/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190.4256</v>
      </c>
      <c r="CA33" s="5">
        <v>2091.8159999999998</v>
      </c>
      <c r="CB33" s="8">
        <f t="shared" si="71"/>
        <v>10984.951603145793</v>
      </c>
      <c r="CC33" s="6">
        <v>273.76378000000005</v>
      </c>
      <c r="CD33" s="5">
        <v>3688.1280000000002</v>
      </c>
      <c r="CE33" s="8">
        <f t="shared" si="72"/>
        <v>13471.93554969178</v>
      </c>
      <c r="CF33" s="9">
        <f t="shared" si="73"/>
        <v>681.20407</v>
      </c>
      <c r="CG33" s="8">
        <f t="shared" si="74"/>
        <v>8708.5969999999998</v>
      </c>
    </row>
    <row r="34" spans="1:85" ht="15" customHeight="1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>
        <v>40.536000000000001</v>
      </c>
      <c r="G34" s="5">
        <v>490.38799999999998</v>
      </c>
      <c r="H34" s="8">
        <f t="shared" si="61"/>
        <v>12097.592263666864</v>
      </c>
      <c r="I34" s="6">
        <v>0</v>
      </c>
      <c r="J34" s="5">
        <v>0</v>
      </c>
      <c r="K34" s="8">
        <v>0</v>
      </c>
      <c r="L34" s="6">
        <v>8.9976699999999994</v>
      </c>
      <c r="M34" s="5">
        <v>128.489</v>
      </c>
      <c r="N34" s="8">
        <f t="shared" si="62"/>
        <v>14280.252554272385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62.317</v>
      </c>
      <c r="AB34" s="5">
        <v>689.09</v>
      </c>
      <c r="AC34" s="8">
        <f t="shared" si="64"/>
        <v>11057.817289022258</v>
      </c>
      <c r="AD34" s="6">
        <v>0</v>
      </c>
      <c r="AE34" s="5">
        <v>0</v>
      </c>
      <c r="AF34" s="8">
        <f t="shared" si="65"/>
        <v>0</v>
      </c>
      <c r="AG34" s="6">
        <v>63.72</v>
      </c>
      <c r="AH34" s="5">
        <v>807.53599999999994</v>
      </c>
      <c r="AI34" s="8">
        <f t="shared" ref="AI34:AI41" si="76">AH34/AG34*1000</f>
        <v>12673.195229127432</v>
      </c>
      <c r="AJ34" s="6">
        <v>0</v>
      </c>
      <c r="AK34" s="5">
        <v>0</v>
      </c>
      <c r="AL34" s="8">
        <v>0</v>
      </c>
      <c r="AM34" s="6">
        <v>0.28999999999999998</v>
      </c>
      <c r="AN34" s="5">
        <v>6.0179999999999998</v>
      </c>
      <c r="AO34" s="8">
        <f t="shared" si="66"/>
        <v>20751.724137931036</v>
      </c>
      <c r="AP34" s="6">
        <v>31.972000000000001</v>
      </c>
      <c r="AQ34" s="5">
        <v>416.16199999999998</v>
      </c>
      <c r="AR34" s="8">
        <f t="shared" si="67"/>
        <v>13016.451895408482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f t="shared" si="68"/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f t="shared" si="69"/>
        <v>0</v>
      </c>
      <c r="BQ34" s="6">
        <v>0</v>
      </c>
      <c r="BR34" s="5">
        <v>0</v>
      </c>
      <c r="BS34" s="8">
        <f t="shared" si="70"/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158.387</v>
      </c>
      <c r="CA34" s="5">
        <v>1516.4190000000001</v>
      </c>
      <c r="CB34" s="8">
        <f t="shared" si="71"/>
        <v>9574.1380290049074</v>
      </c>
      <c r="CC34" s="6">
        <v>185.636</v>
      </c>
      <c r="CD34" s="5">
        <v>2005.328</v>
      </c>
      <c r="CE34" s="8">
        <f t="shared" si="72"/>
        <v>10802.473658126657</v>
      </c>
      <c r="CF34" s="9">
        <f t="shared" si="73"/>
        <v>551.85567000000003</v>
      </c>
      <c r="CG34" s="8">
        <f t="shared" si="74"/>
        <v>6059.43</v>
      </c>
    </row>
    <row r="35" spans="1:85" ht="15" customHeight="1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>
        <v>33.686959999999999</v>
      </c>
      <c r="G35" s="5">
        <v>401.673</v>
      </c>
      <c r="H35" s="8">
        <f t="shared" si="61"/>
        <v>11923.693915984108</v>
      </c>
      <c r="I35" s="6">
        <v>0</v>
      </c>
      <c r="J35" s="5">
        <v>0</v>
      </c>
      <c r="K35" s="8">
        <v>0</v>
      </c>
      <c r="L35" s="6">
        <v>9.0440000000000005</v>
      </c>
      <c r="M35" s="5">
        <v>117.444</v>
      </c>
      <c r="N35" s="8">
        <f t="shared" si="62"/>
        <v>12985.846970367094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29.18</v>
      </c>
      <c r="AB35" s="5">
        <v>325.35700000000003</v>
      </c>
      <c r="AC35" s="8">
        <f t="shared" si="64"/>
        <v>11150</v>
      </c>
      <c r="AD35" s="6">
        <v>0</v>
      </c>
      <c r="AE35" s="5">
        <v>0</v>
      </c>
      <c r="AF35" s="8">
        <f t="shared" si="65"/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9.3239999999999998</v>
      </c>
      <c r="AN35" s="5">
        <v>173.53</v>
      </c>
      <c r="AO35" s="8">
        <f t="shared" si="66"/>
        <v>18611.111111111109</v>
      </c>
      <c r="AP35" s="6">
        <v>36.579339999999995</v>
      </c>
      <c r="AQ35" s="5">
        <v>533.10299999999995</v>
      </c>
      <c r="AR35" s="8">
        <f t="shared" si="67"/>
        <v>14573.882415593065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f t="shared" si="68"/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f t="shared" si="69"/>
        <v>0</v>
      </c>
      <c r="BQ35" s="6">
        <v>0</v>
      </c>
      <c r="BR35" s="5">
        <v>0</v>
      </c>
      <c r="BS35" s="8">
        <f t="shared" si="70"/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205.12079999999997</v>
      </c>
      <c r="CA35" s="5">
        <v>2168.6260000000002</v>
      </c>
      <c r="CB35" s="8">
        <f t="shared" si="71"/>
        <v>10572.433414846279</v>
      </c>
      <c r="CC35" s="6">
        <v>814.86042000000009</v>
      </c>
      <c r="CD35" s="5">
        <v>10531.880999999999</v>
      </c>
      <c r="CE35" s="8">
        <f t="shared" si="72"/>
        <v>12924.766918977362</v>
      </c>
      <c r="CF35" s="9">
        <f t="shared" si="73"/>
        <v>1137.7955200000001</v>
      </c>
      <c r="CG35" s="8">
        <f t="shared" si="74"/>
        <v>14251.614</v>
      </c>
    </row>
    <row r="36" spans="1:85" ht="15" customHeight="1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>
        <v>34.663679999999999</v>
      </c>
      <c r="G36" s="5">
        <v>418.31799999999998</v>
      </c>
      <c r="H36" s="8">
        <f t="shared" si="61"/>
        <v>12067.905081053137</v>
      </c>
      <c r="I36" s="6">
        <v>0</v>
      </c>
      <c r="J36" s="5">
        <v>0</v>
      </c>
      <c r="K36" s="8">
        <v>0</v>
      </c>
      <c r="L36" s="6">
        <v>2.23983</v>
      </c>
      <c r="M36" s="5">
        <v>31.131</v>
      </c>
      <c r="N36" s="8">
        <f t="shared" ref="N36:N37" si="77">M36/L36*1000</f>
        <v>13898.822678506851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51.488999999999997</v>
      </c>
      <c r="Y36" s="5">
        <v>984.82</v>
      </c>
      <c r="Z36" s="8">
        <f t="shared" si="63"/>
        <v>19126.803783332361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f t="shared" si="65"/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42.991</v>
      </c>
      <c r="AO36" s="8">
        <f t="shared" si="66"/>
        <v>14330.333333333334</v>
      </c>
      <c r="AP36" s="6">
        <v>35.824300000000001</v>
      </c>
      <c r="AQ36" s="5">
        <v>482.62599999999998</v>
      </c>
      <c r="AR36" s="8">
        <f t="shared" si="67"/>
        <v>13472.028762599686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f t="shared" si="68"/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f t="shared" si="69"/>
        <v>0</v>
      </c>
      <c r="BQ36" s="6">
        <v>0</v>
      </c>
      <c r="BR36" s="5">
        <v>0</v>
      </c>
      <c r="BS36" s="8">
        <f t="shared" si="70"/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530.51364000000001</v>
      </c>
      <c r="CA36" s="5">
        <v>6256.7259999999997</v>
      </c>
      <c r="CB36" s="8">
        <f t="shared" si="71"/>
        <v>11793.713729961777</v>
      </c>
      <c r="CC36" s="6">
        <v>695.16640000000007</v>
      </c>
      <c r="CD36" s="5">
        <v>8434.2569999999996</v>
      </c>
      <c r="CE36" s="8">
        <f t="shared" si="72"/>
        <v>12132.716713581091</v>
      </c>
      <c r="CF36" s="9">
        <f t="shared" si="73"/>
        <v>1352.8968500000001</v>
      </c>
      <c r="CG36" s="8">
        <f t="shared" si="74"/>
        <v>16650.868999999999</v>
      </c>
    </row>
    <row r="37" spans="1:85" ht="15" customHeight="1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>
        <v>70.521000000000001</v>
      </c>
      <c r="G37" s="5">
        <v>512.024</v>
      </c>
      <c r="H37" s="8">
        <f t="shared" si="61"/>
        <v>7260.5890443981225</v>
      </c>
      <c r="I37" s="6">
        <v>0</v>
      </c>
      <c r="J37" s="5">
        <v>0</v>
      </c>
      <c r="K37" s="8">
        <v>0</v>
      </c>
      <c r="L37" s="6">
        <v>11.703370000000001</v>
      </c>
      <c r="M37" s="5">
        <v>145.98599999999999</v>
      </c>
      <c r="N37" s="8">
        <f t="shared" si="77"/>
        <v>12473.843004194516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9.4459999999999997</v>
      </c>
      <c r="Y37" s="5">
        <v>167.65899999999999</v>
      </c>
      <c r="Z37" s="8">
        <f t="shared" si="63"/>
        <v>17749.206013127248</v>
      </c>
      <c r="AA37" s="6">
        <v>39.673000000000002</v>
      </c>
      <c r="AB37" s="5">
        <v>465.24400000000003</v>
      </c>
      <c r="AC37" s="8">
        <f t="shared" si="64"/>
        <v>11726.967963098328</v>
      </c>
      <c r="AD37" s="6">
        <v>0</v>
      </c>
      <c r="AE37" s="5">
        <v>0</v>
      </c>
      <c r="AF37" s="8">
        <f t="shared" si="65"/>
        <v>0</v>
      </c>
      <c r="AG37" s="6">
        <v>33</v>
      </c>
      <c r="AH37" s="5">
        <v>398.78800000000001</v>
      </c>
      <c r="AI37" s="8">
        <f t="shared" si="76"/>
        <v>12084.484848484848</v>
      </c>
      <c r="AJ37" s="6">
        <v>0</v>
      </c>
      <c r="AK37" s="5">
        <v>0</v>
      </c>
      <c r="AL37" s="8">
        <v>0</v>
      </c>
      <c r="AM37" s="6">
        <v>11.04</v>
      </c>
      <c r="AN37" s="5">
        <v>203.81399999999999</v>
      </c>
      <c r="AO37" s="8">
        <f t="shared" si="66"/>
        <v>18461.413043478264</v>
      </c>
      <c r="AP37" s="6">
        <v>0.83584000000000003</v>
      </c>
      <c r="AQ37" s="5">
        <v>22.219000000000001</v>
      </c>
      <c r="AR37" s="8">
        <f t="shared" si="67"/>
        <v>26582.838820826953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f t="shared" si="68"/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f t="shared" si="69"/>
        <v>0</v>
      </c>
      <c r="BQ37" s="6">
        <v>0</v>
      </c>
      <c r="BR37" s="5">
        <v>0</v>
      </c>
      <c r="BS37" s="8">
        <f t="shared" si="70"/>
        <v>0</v>
      </c>
      <c r="BT37" s="6">
        <v>34.880000000000003</v>
      </c>
      <c r="BU37" s="5">
        <v>411.584</v>
      </c>
      <c r="BV37" s="8">
        <f t="shared" ref="BV37:BV43" si="78">BU37/BT37*1000</f>
        <v>11799.999999999998</v>
      </c>
      <c r="BW37" s="6">
        <v>0</v>
      </c>
      <c r="BX37" s="5">
        <v>0</v>
      </c>
      <c r="BY37" s="8">
        <v>0</v>
      </c>
      <c r="BZ37" s="6">
        <v>324.70046000000002</v>
      </c>
      <c r="CA37" s="5">
        <v>3949.9870000000001</v>
      </c>
      <c r="CB37" s="8">
        <f t="shared" si="71"/>
        <v>12165.018183220314</v>
      </c>
      <c r="CC37" s="6">
        <v>437.435</v>
      </c>
      <c r="CD37" s="5">
        <v>5801.9290000000001</v>
      </c>
      <c r="CE37" s="8">
        <f t="shared" si="72"/>
        <v>13263.522580497674</v>
      </c>
      <c r="CF37" s="9">
        <f t="shared" si="73"/>
        <v>973.23466999999994</v>
      </c>
      <c r="CG37" s="8">
        <f t="shared" si="74"/>
        <v>12079.234000000002</v>
      </c>
    </row>
    <row r="38" spans="1:85" ht="15" customHeight="1" x14ac:dyDescent="0.3">
      <c r="A38" s="46">
        <v>2019</v>
      </c>
      <c r="B38" s="47" t="s">
        <v>8</v>
      </c>
      <c r="C38" s="6">
        <v>0</v>
      </c>
      <c r="D38" s="5">
        <v>0</v>
      </c>
      <c r="E38" s="8">
        <v>0</v>
      </c>
      <c r="F38" s="6">
        <v>32.365600000000001</v>
      </c>
      <c r="G38" s="5">
        <v>386.33300000000003</v>
      </c>
      <c r="H38" s="8">
        <f t="shared" si="61"/>
        <v>11936.531378994983</v>
      </c>
      <c r="I38" s="6">
        <v>0</v>
      </c>
      <c r="J38" s="5">
        <v>0</v>
      </c>
      <c r="K38" s="8">
        <v>0</v>
      </c>
      <c r="L38" s="6">
        <v>6.6846000000000005</v>
      </c>
      <c r="M38" s="5">
        <v>87.409000000000006</v>
      </c>
      <c r="N38" s="8">
        <f t="shared" si="62"/>
        <v>13076.175089010561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38.9</v>
      </c>
      <c r="Y38" s="5">
        <v>748.46299999999997</v>
      </c>
      <c r="Z38" s="8">
        <f t="shared" si="63"/>
        <v>19240.694087403601</v>
      </c>
      <c r="AA38" s="6">
        <v>58.76</v>
      </c>
      <c r="AB38" s="5">
        <v>587.6</v>
      </c>
      <c r="AC38" s="8">
        <f t="shared" si="64"/>
        <v>10000</v>
      </c>
      <c r="AD38" s="6">
        <v>0</v>
      </c>
      <c r="AE38" s="5">
        <v>0</v>
      </c>
      <c r="AF38" s="8">
        <f t="shared" si="65"/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11.04</v>
      </c>
      <c r="AN38" s="5">
        <v>191.65799999999999</v>
      </c>
      <c r="AO38" s="8">
        <f t="shared" si="66"/>
        <v>17360.326086956524</v>
      </c>
      <c r="AP38" s="6">
        <v>32.86224</v>
      </c>
      <c r="AQ38" s="5">
        <v>440.17500000000001</v>
      </c>
      <c r="AR38" s="8">
        <f t="shared" si="67"/>
        <v>13394.552532024598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f t="shared" si="68"/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f t="shared" si="69"/>
        <v>0</v>
      </c>
      <c r="BQ38" s="6">
        <v>0</v>
      </c>
      <c r="BR38" s="5">
        <v>0</v>
      </c>
      <c r="BS38" s="8">
        <f t="shared" si="70"/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136.22632000000002</v>
      </c>
      <c r="CA38" s="5">
        <v>1501.44</v>
      </c>
      <c r="CB38" s="8">
        <f t="shared" si="71"/>
        <v>11021.658663318512</v>
      </c>
      <c r="CC38" s="6">
        <v>683.06</v>
      </c>
      <c r="CD38" s="5">
        <v>8735.8870000000006</v>
      </c>
      <c r="CE38" s="8">
        <f t="shared" si="72"/>
        <v>12789.3406142945</v>
      </c>
      <c r="CF38" s="9">
        <f t="shared" si="73"/>
        <v>999.89875999999992</v>
      </c>
      <c r="CG38" s="8">
        <f t="shared" si="74"/>
        <v>12678.965</v>
      </c>
    </row>
    <row r="39" spans="1:85" ht="15" customHeight="1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>
        <v>43.569980000000001</v>
      </c>
      <c r="G39" s="5">
        <v>558.61</v>
      </c>
      <c r="H39" s="8">
        <f t="shared" si="61"/>
        <v>12820.983622209606</v>
      </c>
      <c r="I39" s="6">
        <v>65.034000000000006</v>
      </c>
      <c r="J39" s="5">
        <v>280.75200000000001</v>
      </c>
      <c r="K39" s="8">
        <f t="shared" si="75"/>
        <v>4317.00341359904</v>
      </c>
      <c r="L39" s="6">
        <v>11.71857</v>
      </c>
      <c r="M39" s="5">
        <v>153.15</v>
      </c>
      <c r="N39" s="8">
        <f t="shared" si="62"/>
        <v>13069.000739851364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74.040000000000006</v>
      </c>
      <c r="Y39" s="5">
        <v>1292.9469999999999</v>
      </c>
      <c r="Z39" s="8">
        <f t="shared" si="63"/>
        <v>17462.81739600216</v>
      </c>
      <c r="AA39" s="6">
        <v>1.8180000000000001</v>
      </c>
      <c r="AB39" s="5">
        <v>27.81</v>
      </c>
      <c r="AC39" s="8">
        <f t="shared" si="64"/>
        <v>15297.029702970296</v>
      </c>
      <c r="AD39" s="6">
        <v>0</v>
      </c>
      <c r="AE39" s="5">
        <v>0</v>
      </c>
      <c r="AF39" s="8">
        <f t="shared" si="65"/>
        <v>0</v>
      </c>
      <c r="AG39" s="6">
        <v>32.32</v>
      </c>
      <c r="AH39" s="5">
        <v>431.34100000000001</v>
      </c>
      <c r="AI39" s="8">
        <f t="shared" si="76"/>
        <v>13345.946782178218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33.35528</v>
      </c>
      <c r="AQ39" s="5">
        <v>465.13400000000001</v>
      </c>
      <c r="AR39" s="8">
        <f t="shared" si="67"/>
        <v>13944.838718187946</v>
      </c>
      <c r="AS39" s="6">
        <v>1E-3</v>
      </c>
      <c r="AT39" s="5">
        <v>0.05</v>
      </c>
      <c r="AU39" s="8">
        <f t="shared" ref="AU39" si="79">AT39/AS39*1000</f>
        <v>50000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f t="shared" si="68"/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f t="shared" si="69"/>
        <v>0</v>
      </c>
      <c r="BQ39" s="6">
        <v>0</v>
      </c>
      <c r="BR39" s="5">
        <v>0</v>
      </c>
      <c r="BS39" s="8">
        <f t="shared" si="70"/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363.14299999999997</v>
      </c>
      <c r="CA39" s="5">
        <v>3916.7689999999998</v>
      </c>
      <c r="CB39" s="8">
        <f t="shared" si="71"/>
        <v>10785.748314025053</v>
      </c>
      <c r="CC39" s="6">
        <v>375.16338000000002</v>
      </c>
      <c r="CD39" s="5">
        <v>5017.2290000000003</v>
      </c>
      <c r="CE39" s="8">
        <f t="shared" si="72"/>
        <v>13373.450788293889</v>
      </c>
      <c r="CF39" s="9">
        <f>C39+F39+X39+AA39+AG39+AM39+AP39+BH39+L39+BW39+BZ39+CC39+BT39+BB39+AV39+BK39+AJ39+BE39+I39+U39+AS39</f>
        <v>1000.16321</v>
      </c>
      <c r="CG39" s="8">
        <f>D39+G39+Y39+AB39+AH39+AN39+AQ39+BI39+M39+BX39+CA39+CD39+BU39+BC39+AW39+BL39+AK39+BF39+J39+V39+AT39</f>
        <v>12143.791999999999</v>
      </c>
    </row>
    <row r="40" spans="1:85" ht="15" customHeight="1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>
        <v>44.263910000000003</v>
      </c>
      <c r="G40" s="5">
        <v>606.20399999999995</v>
      </c>
      <c r="H40" s="8">
        <f t="shared" si="61"/>
        <v>13695.220327350204</v>
      </c>
      <c r="I40" s="6">
        <v>0</v>
      </c>
      <c r="J40" s="5">
        <v>0</v>
      </c>
      <c r="K40" s="8">
        <v>0</v>
      </c>
      <c r="L40" s="6">
        <v>17.844099999999997</v>
      </c>
      <c r="M40" s="5">
        <v>228.49199999999999</v>
      </c>
      <c r="N40" s="8">
        <f t="shared" si="62"/>
        <v>12804.90470239463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76.111999999999995</v>
      </c>
      <c r="AB40" s="5">
        <v>911.87199999999996</v>
      </c>
      <c r="AC40" s="8">
        <f t="shared" si="64"/>
        <v>11980.660079882278</v>
      </c>
      <c r="AD40" s="6">
        <v>0</v>
      </c>
      <c r="AE40" s="5">
        <v>0</v>
      </c>
      <c r="AF40" s="8">
        <f t="shared" si="65"/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11.04</v>
      </c>
      <c r="AN40" s="5">
        <v>191.65799999999999</v>
      </c>
      <c r="AO40" s="8">
        <f t="shared" si="66"/>
        <v>17360.326086956524</v>
      </c>
      <c r="AP40" s="6">
        <v>32.857939999999999</v>
      </c>
      <c r="AQ40" s="5">
        <v>445.839</v>
      </c>
      <c r="AR40" s="8">
        <f t="shared" si="67"/>
        <v>13568.683855409074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f t="shared" si="68"/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f t="shared" si="69"/>
        <v>0</v>
      </c>
      <c r="BQ40" s="6">
        <v>0</v>
      </c>
      <c r="BR40" s="5">
        <v>0</v>
      </c>
      <c r="BS40" s="8">
        <f t="shared" si="70"/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33.08</v>
      </c>
      <c r="CA40" s="5">
        <v>376.71600000000001</v>
      </c>
      <c r="CB40" s="8">
        <f t="shared" si="71"/>
        <v>11388.029020556229</v>
      </c>
      <c r="CC40" s="6">
        <v>122.08</v>
      </c>
      <c r="CD40" s="5">
        <v>1917.5</v>
      </c>
      <c r="CE40" s="8">
        <f t="shared" si="72"/>
        <v>15706.913499344691</v>
      </c>
      <c r="CF40" s="9">
        <f t="shared" ref="CF40:CF44" si="80">C40+F40+X40+AA40+AG40+AM40+AP40+BH40+L40+BW40+BZ40+CC40+BT40+BB40+AV40+BK40+AJ40+BE40+I40+U40+AS40</f>
        <v>337.27794999999998</v>
      </c>
      <c r="CG40" s="8">
        <f t="shared" ref="CG40:CG44" si="81">D40+G40+Y40+AB40+AH40+AN40+AQ40+BI40+M40+BX40+CA40+CD40+BU40+BC40+AW40+BL40+AK40+BF40+J40+V40+AT40</f>
        <v>4678.2809999999999</v>
      </c>
    </row>
    <row r="41" spans="1:85" ht="15" customHeight="1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>
        <v>34.426000000000002</v>
      </c>
      <c r="G41" s="5">
        <v>490.863</v>
      </c>
      <c r="H41" s="8">
        <f t="shared" si="61"/>
        <v>14258.496485214662</v>
      </c>
      <c r="I41" s="6">
        <v>35.4</v>
      </c>
      <c r="J41" s="5">
        <v>123.9</v>
      </c>
      <c r="K41" s="8">
        <f t="shared" si="75"/>
        <v>3500.0000000000005</v>
      </c>
      <c r="L41" s="6">
        <v>5.9130000000000003</v>
      </c>
      <c r="M41" s="5">
        <v>72.451999999999998</v>
      </c>
      <c r="N41" s="8">
        <f t="shared" si="62"/>
        <v>12253.001860307795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92.48</v>
      </c>
      <c r="Y41" s="5">
        <v>1616.184</v>
      </c>
      <c r="Z41" s="8">
        <f t="shared" si="63"/>
        <v>17476.038062283733</v>
      </c>
      <c r="AA41" s="6">
        <v>77.117999999999995</v>
      </c>
      <c r="AB41" s="5">
        <v>828.07500000000005</v>
      </c>
      <c r="AC41" s="8">
        <f t="shared" si="64"/>
        <v>10737.765502217382</v>
      </c>
      <c r="AD41" s="6">
        <v>0</v>
      </c>
      <c r="AE41" s="5">
        <v>0</v>
      </c>
      <c r="AF41" s="8">
        <f t="shared" si="65"/>
        <v>0</v>
      </c>
      <c r="AG41" s="6">
        <v>33</v>
      </c>
      <c r="AH41" s="5">
        <v>400.35599999999999</v>
      </c>
      <c r="AI41" s="8">
        <f t="shared" si="76"/>
        <v>12132</v>
      </c>
      <c r="AJ41" s="6">
        <v>0</v>
      </c>
      <c r="AK41" s="5">
        <v>0</v>
      </c>
      <c r="AL41" s="8">
        <v>0</v>
      </c>
      <c r="AM41" s="6">
        <v>14.04</v>
      </c>
      <c r="AN41" s="5">
        <v>231.79900000000001</v>
      </c>
      <c r="AO41" s="8">
        <f t="shared" si="66"/>
        <v>16509.900284900286</v>
      </c>
      <c r="AP41" s="6">
        <v>32.560040000000001</v>
      </c>
      <c r="AQ41" s="5">
        <v>386.42</v>
      </c>
      <c r="AR41" s="8">
        <f t="shared" si="67"/>
        <v>11867.921538179928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f t="shared" si="68"/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f t="shared" si="69"/>
        <v>0</v>
      </c>
      <c r="BQ41" s="6">
        <v>0</v>
      </c>
      <c r="BR41" s="5">
        <v>0</v>
      </c>
      <c r="BS41" s="8">
        <f t="shared" si="70"/>
        <v>0</v>
      </c>
      <c r="BT41" s="6">
        <v>32.14</v>
      </c>
      <c r="BU41" s="5">
        <v>370.25200000000001</v>
      </c>
      <c r="BV41" s="8">
        <f t="shared" si="78"/>
        <v>11519.975108898569</v>
      </c>
      <c r="BW41" s="6">
        <v>0</v>
      </c>
      <c r="BX41" s="5">
        <v>0</v>
      </c>
      <c r="BY41" s="8">
        <v>0</v>
      </c>
      <c r="BZ41" s="6">
        <v>135.24</v>
      </c>
      <c r="CA41" s="5">
        <v>1653.4469999999999</v>
      </c>
      <c r="CB41" s="8">
        <f t="shared" si="71"/>
        <v>12226.020408163264</v>
      </c>
      <c r="CC41" s="6">
        <v>344.6</v>
      </c>
      <c r="CD41" s="5">
        <v>4345.6220000000003</v>
      </c>
      <c r="CE41" s="8">
        <f t="shared" si="72"/>
        <v>12610.626813697041</v>
      </c>
      <c r="CF41" s="9">
        <f t="shared" si="80"/>
        <v>836.91704000000004</v>
      </c>
      <c r="CG41" s="8">
        <f t="shared" si="81"/>
        <v>10519.37</v>
      </c>
    </row>
    <row r="42" spans="1:85" ht="15" customHeight="1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>
        <v>37.838999999999999</v>
      </c>
      <c r="G42" s="5">
        <v>546.45500000000004</v>
      </c>
      <c r="H42" s="8">
        <f t="shared" si="61"/>
        <v>14441.581437141576</v>
      </c>
      <c r="I42" s="6">
        <v>0</v>
      </c>
      <c r="J42" s="5">
        <v>0</v>
      </c>
      <c r="K42" s="8">
        <v>0</v>
      </c>
      <c r="L42" s="6">
        <v>17.263999999999999</v>
      </c>
      <c r="M42" s="5">
        <v>196.17699999999999</v>
      </c>
      <c r="N42" s="8">
        <f t="shared" si="62"/>
        <v>11363.357275254864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32.768999999999998</v>
      </c>
      <c r="AB42" s="5">
        <v>1032.4359999999999</v>
      </c>
      <c r="AC42" s="8">
        <f t="shared" si="64"/>
        <v>31506.484787451554</v>
      </c>
      <c r="AD42" s="6">
        <v>0</v>
      </c>
      <c r="AE42" s="5">
        <v>0</v>
      </c>
      <c r="AF42" s="8">
        <f t="shared" si="65"/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101.77682</v>
      </c>
      <c r="AQ42" s="5">
        <v>1198.0409999999999</v>
      </c>
      <c r="AR42" s="8">
        <f t="shared" si="67"/>
        <v>11771.255969679538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f t="shared" si="68"/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f t="shared" si="69"/>
        <v>0</v>
      </c>
      <c r="BQ42" s="6">
        <v>0</v>
      </c>
      <c r="BR42" s="5">
        <v>0</v>
      </c>
      <c r="BS42" s="8">
        <f t="shared" si="70"/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25</v>
      </c>
      <c r="CA42" s="5">
        <v>302.19</v>
      </c>
      <c r="CB42" s="8">
        <f t="shared" si="71"/>
        <v>12087.6</v>
      </c>
      <c r="CC42" s="6">
        <v>268.50799999999998</v>
      </c>
      <c r="CD42" s="5">
        <v>3748.2489999999998</v>
      </c>
      <c r="CE42" s="8">
        <f t="shared" si="72"/>
        <v>13959.543104860935</v>
      </c>
      <c r="CF42" s="9">
        <f t="shared" si="80"/>
        <v>483.15681999999998</v>
      </c>
      <c r="CG42" s="8">
        <f t="shared" si="81"/>
        <v>7023.5479999999998</v>
      </c>
    </row>
    <row r="43" spans="1:85" ht="15" customHeight="1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>
        <v>1.1599999999999999</v>
      </c>
      <c r="G43" s="5">
        <v>48.1</v>
      </c>
      <c r="H43" s="8">
        <f t="shared" si="61"/>
        <v>41465.517241379319</v>
      </c>
      <c r="I43" s="6">
        <v>0</v>
      </c>
      <c r="J43" s="5">
        <v>0</v>
      </c>
      <c r="K43" s="8">
        <v>0</v>
      </c>
      <c r="L43" s="6">
        <v>18.40174</v>
      </c>
      <c r="M43" s="5">
        <v>238.46799999999999</v>
      </c>
      <c r="N43" s="8">
        <f t="shared" si="62"/>
        <v>12958.991921416127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55.23</v>
      </c>
      <c r="Y43" s="5">
        <v>756.39200000000005</v>
      </c>
      <c r="Z43" s="8">
        <f>Y43/X43*1000</f>
        <v>13695.310519645123</v>
      </c>
      <c r="AA43" s="6">
        <v>57.4</v>
      </c>
      <c r="AB43" s="5">
        <v>809.34</v>
      </c>
      <c r="AC43" s="8">
        <f t="shared" si="64"/>
        <v>14100.000000000002</v>
      </c>
      <c r="AD43" s="6">
        <v>0</v>
      </c>
      <c r="AE43" s="5">
        <v>0</v>
      </c>
      <c r="AF43" s="8">
        <f t="shared" si="65"/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0.36</v>
      </c>
      <c r="AN43" s="5">
        <v>8.5980000000000008</v>
      </c>
      <c r="AO43" s="8">
        <f t="shared" si="66"/>
        <v>23883.333333333336</v>
      </c>
      <c r="AP43" s="6">
        <v>0.27661000000000002</v>
      </c>
      <c r="AQ43" s="5">
        <v>16.988</v>
      </c>
      <c r="AR43" s="8">
        <f t="shared" si="67"/>
        <v>61414.988612125373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f t="shared" si="68"/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f t="shared" si="69"/>
        <v>0</v>
      </c>
      <c r="BQ43" s="6">
        <v>0</v>
      </c>
      <c r="BR43" s="5">
        <v>0</v>
      </c>
      <c r="BS43" s="8">
        <f t="shared" si="70"/>
        <v>0</v>
      </c>
      <c r="BT43" s="6">
        <v>3.2400000000000003E-3</v>
      </c>
      <c r="BU43" s="5">
        <v>0.33900000000000002</v>
      </c>
      <c r="BV43" s="8">
        <f t="shared" si="78"/>
        <v>104629.62962962964</v>
      </c>
      <c r="BW43" s="6">
        <v>0</v>
      </c>
      <c r="BX43" s="5">
        <v>0</v>
      </c>
      <c r="BY43" s="8">
        <v>0</v>
      </c>
      <c r="BZ43" s="6">
        <v>290.2</v>
      </c>
      <c r="CA43" s="5">
        <v>3029.7379999999998</v>
      </c>
      <c r="CB43" s="8">
        <f t="shared" si="71"/>
        <v>10440.172294968987</v>
      </c>
      <c r="CC43" s="6">
        <v>207.64</v>
      </c>
      <c r="CD43" s="5">
        <v>2883.5450000000001</v>
      </c>
      <c r="CE43" s="8">
        <f t="shared" si="72"/>
        <v>13887.232710460414</v>
      </c>
      <c r="CF43" s="9">
        <f>C43+F43+X43+AA43+AG43+AM43+AP43+BH43+L43+BW43+BZ43+CC43+BT43+BB43+AV43+BK43+AJ43+BE43+I43+U43+AS43</f>
        <v>630.67158999999992</v>
      </c>
      <c r="CG43" s="8">
        <f t="shared" si="81"/>
        <v>7791.5079999999998</v>
      </c>
    </row>
    <row r="44" spans="1:85" ht="15" customHeight="1" thickBot="1" x14ac:dyDescent="0.35">
      <c r="A44" s="53"/>
      <c r="B44" s="54" t="s">
        <v>14</v>
      </c>
      <c r="C44" s="52">
        <f>SUM(C32:C43)</f>
        <v>0</v>
      </c>
      <c r="D44" s="38">
        <f>SUM(D32:D43)</f>
        <v>0</v>
      </c>
      <c r="E44" s="40"/>
      <c r="F44" s="52">
        <f>SUM(F32:F43)</f>
        <v>477.96413000000001</v>
      </c>
      <c r="G44" s="38">
        <f>SUM(G32:G43)</f>
        <v>5664.4890000000005</v>
      </c>
      <c r="H44" s="40"/>
      <c r="I44" s="52">
        <f>SUM(I32:I43)</f>
        <v>100.45400000000001</v>
      </c>
      <c r="J44" s="38">
        <f>SUM(J32:J43)</f>
        <v>439.53600000000006</v>
      </c>
      <c r="K44" s="40"/>
      <c r="L44" s="52">
        <f>SUM(L32:L43)</f>
        <v>137.45702999999997</v>
      </c>
      <c r="M44" s="38">
        <f>SUM(M32:M43)</f>
        <v>1763.9659999999999</v>
      </c>
      <c r="N44" s="40"/>
      <c r="O44" s="52">
        <f>SUM(O32:O43)</f>
        <v>0</v>
      </c>
      <c r="P44" s="38">
        <f>SUM(P32:P43)</f>
        <v>0</v>
      </c>
      <c r="Q44" s="40"/>
      <c r="R44" s="52">
        <f>SUM(R32:R43)</f>
        <v>0</v>
      </c>
      <c r="S44" s="38">
        <f>SUM(S32:S43)</f>
        <v>0</v>
      </c>
      <c r="T44" s="40"/>
      <c r="U44" s="52">
        <f>SUM(U32:U43)</f>
        <v>0</v>
      </c>
      <c r="V44" s="38">
        <f>SUM(V32:V43)</f>
        <v>0</v>
      </c>
      <c r="W44" s="40"/>
      <c r="X44" s="52">
        <f>SUM(X32:X43)</f>
        <v>360.80100000000004</v>
      </c>
      <c r="Y44" s="38">
        <f>SUM(Y32:Y43)</f>
        <v>6309.3760000000002</v>
      </c>
      <c r="Z44" s="40"/>
      <c r="AA44" s="52">
        <f>SUM(AA32:AA43)</f>
        <v>482.47699999999998</v>
      </c>
      <c r="AB44" s="38">
        <f>SUM(AB32:AB43)</f>
        <v>6241.6749999999993</v>
      </c>
      <c r="AC44" s="40"/>
      <c r="AD44" s="52">
        <f t="shared" ref="AD44:AE44" si="82">SUM(AD32:AD43)</f>
        <v>0</v>
      </c>
      <c r="AE44" s="38">
        <f t="shared" si="82"/>
        <v>0</v>
      </c>
      <c r="AF44" s="40"/>
      <c r="AG44" s="52">
        <f>SUM(AG32:AG43)</f>
        <v>162.04</v>
      </c>
      <c r="AH44" s="38">
        <f>SUM(AH32:AH43)</f>
        <v>2038.021</v>
      </c>
      <c r="AI44" s="40"/>
      <c r="AJ44" s="52">
        <f>SUM(AJ32:AJ43)</f>
        <v>0</v>
      </c>
      <c r="AK44" s="38">
        <f>SUM(AK32:AK43)</f>
        <v>0</v>
      </c>
      <c r="AL44" s="40"/>
      <c r="AM44" s="52">
        <f>SUM(AM32:AM43)</f>
        <v>97.408999999999978</v>
      </c>
      <c r="AN44" s="38">
        <f>SUM(AN32:AN43)</f>
        <v>1504.1199999999997</v>
      </c>
      <c r="AO44" s="40"/>
      <c r="AP44" s="52">
        <f>SUM(AP32:AP43)</f>
        <v>436.28246999999999</v>
      </c>
      <c r="AQ44" s="38">
        <f>SUM(AQ32:AQ43)</f>
        <v>5593.4330000000009</v>
      </c>
      <c r="AR44" s="40"/>
      <c r="AS44" s="52">
        <f>SUM(AS32:AS43)</f>
        <v>1E-3</v>
      </c>
      <c r="AT44" s="38">
        <f>SUM(AT32:AT43)</f>
        <v>0.05</v>
      </c>
      <c r="AU44" s="40"/>
      <c r="AV44" s="52">
        <f>SUM(AV32:AV43)</f>
        <v>0</v>
      </c>
      <c r="AW44" s="38">
        <f>SUM(AW32:AW43)</f>
        <v>0</v>
      </c>
      <c r="AX44" s="40"/>
      <c r="AY44" s="52">
        <f t="shared" ref="AY44:AZ44" si="83">SUM(AY32:AY43)</f>
        <v>0</v>
      </c>
      <c r="AZ44" s="38">
        <f t="shared" si="83"/>
        <v>0</v>
      </c>
      <c r="BA44" s="40"/>
      <c r="BB44" s="52">
        <f>SUM(BB32:BB43)</f>
        <v>0</v>
      </c>
      <c r="BC44" s="38">
        <f>SUM(BC32:BC43)</f>
        <v>0</v>
      </c>
      <c r="BD44" s="40"/>
      <c r="BE44" s="52">
        <f>SUM(BE32:BE43)</f>
        <v>0</v>
      </c>
      <c r="BF44" s="38">
        <f>SUM(BF32:BF43)</f>
        <v>0</v>
      </c>
      <c r="BG44" s="40"/>
      <c r="BH44" s="52">
        <f>SUM(BH32:BH43)</f>
        <v>0</v>
      </c>
      <c r="BI44" s="38">
        <f>SUM(BI32:BI43)</f>
        <v>0</v>
      </c>
      <c r="BJ44" s="40"/>
      <c r="BK44" s="52">
        <f>SUM(BK32:BK43)</f>
        <v>0</v>
      </c>
      <c r="BL44" s="38">
        <f>SUM(BL32:BL43)</f>
        <v>0</v>
      </c>
      <c r="BM44" s="40"/>
      <c r="BN44" s="52">
        <f t="shared" ref="BN44:BO44" si="84">SUM(BN32:BN43)</f>
        <v>0</v>
      </c>
      <c r="BO44" s="38">
        <f t="shared" si="84"/>
        <v>0</v>
      </c>
      <c r="BP44" s="40"/>
      <c r="BQ44" s="52">
        <f t="shared" ref="BQ44:BR44" si="85">SUM(BQ32:BQ43)</f>
        <v>0</v>
      </c>
      <c r="BR44" s="38">
        <f t="shared" si="85"/>
        <v>0</v>
      </c>
      <c r="BS44" s="40"/>
      <c r="BT44" s="52">
        <f>SUM(BT32:BT43)</f>
        <v>67.023240000000015</v>
      </c>
      <c r="BU44" s="38">
        <f>SUM(BU32:BU43)</f>
        <v>782.17500000000007</v>
      </c>
      <c r="BV44" s="40"/>
      <c r="BW44" s="52">
        <f>SUM(BW32:BW43)</f>
        <v>0</v>
      </c>
      <c r="BX44" s="38">
        <f>SUM(BX32:BX43)</f>
        <v>0</v>
      </c>
      <c r="BY44" s="40"/>
      <c r="BZ44" s="52">
        <f>SUM(BZ32:BZ43)</f>
        <v>2492.2368199999996</v>
      </c>
      <c r="CA44" s="38">
        <f>SUM(CA32:CA43)</f>
        <v>27879.844000000001</v>
      </c>
      <c r="CB44" s="40"/>
      <c r="CC44" s="52">
        <f>SUM(CC32:CC43)</f>
        <v>4870.3667599999999</v>
      </c>
      <c r="CD44" s="38">
        <f>SUM(CD32:CD43)</f>
        <v>63262.606</v>
      </c>
      <c r="CE44" s="40"/>
      <c r="CF44" s="39">
        <f t="shared" si="80"/>
        <v>9684.5124499999984</v>
      </c>
      <c r="CG44" s="40">
        <f t="shared" si="81"/>
        <v>121479.29100000001</v>
      </c>
    </row>
    <row r="45" spans="1:85" ht="15" customHeight="1" x14ac:dyDescent="0.3">
      <c r="A45" s="57">
        <v>2020</v>
      </c>
      <c r="B45" s="58" t="s">
        <v>2</v>
      </c>
      <c r="C45" s="6">
        <v>0</v>
      </c>
      <c r="D45" s="5">
        <v>0</v>
      </c>
      <c r="E45" s="8">
        <v>0</v>
      </c>
      <c r="F45" s="6">
        <v>48.567999999999998</v>
      </c>
      <c r="G45" s="5">
        <v>833.33399999999995</v>
      </c>
      <c r="H45" s="8">
        <f t="shared" ref="H45:H48" si="86">G45/F45*1000</f>
        <v>17158.087629715039</v>
      </c>
      <c r="I45" s="6">
        <v>0</v>
      </c>
      <c r="J45" s="5">
        <v>0</v>
      </c>
      <c r="K45" s="8">
        <v>0</v>
      </c>
      <c r="L45" s="6">
        <v>19.962619999999998</v>
      </c>
      <c r="M45" s="5">
        <v>282.15300000000002</v>
      </c>
      <c r="N45" s="8">
        <f t="shared" ref="N45:N48" si="87">M45/L45*1000</f>
        <v>14134.066570420116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1.819</v>
      </c>
      <c r="AB45" s="5">
        <v>33.158000000000001</v>
      </c>
      <c r="AC45" s="8">
        <f t="shared" ref="AC45:AC47" si="88">AB45/AA45*1000</f>
        <v>18228.69708631116</v>
      </c>
      <c r="AD45" s="6">
        <v>0</v>
      </c>
      <c r="AE45" s="5">
        <v>0</v>
      </c>
      <c r="AF45" s="8">
        <f t="shared" ref="AF45:AF56" si="89">IF(AD45=0,0,AE45/AD45*1000)</f>
        <v>0</v>
      </c>
      <c r="AG45" s="6">
        <v>33</v>
      </c>
      <c r="AH45" s="5">
        <v>472.77499999999998</v>
      </c>
      <c r="AI45" s="8">
        <f t="shared" ref="AI45" si="90">AH45/AG45*1000</f>
        <v>14326.515151515152</v>
      </c>
      <c r="AJ45" s="6">
        <v>0</v>
      </c>
      <c r="AK45" s="5">
        <v>0</v>
      </c>
      <c r="AL45" s="8">
        <v>0</v>
      </c>
      <c r="AM45" s="6">
        <v>11.04</v>
      </c>
      <c r="AN45" s="5">
        <v>192.48599999999999</v>
      </c>
      <c r="AO45" s="8">
        <f t="shared" ref="AO45:AO46" si="91">AN45/AM45*1000</f>
        <v>17435.32608695652</v>
      </c>
      <c r="AP45" s="6">
        <v>32.919160000000005</v>
      </c>
      <c r="AQ45" s="5">
        <v>491.964</v>
      </c>
      <c r="AR45" s="8">
        <f t="shared" ref="AR45:AR48" si="92">AQ45/AP45*1000</f>
        <v>14944.609765255247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f t="shared" ref="BA45:BA83" si="93">IF(AY45=0,0,AZ45/AY45*1000)</f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f t="shared" ref="BP45:BP56" si="94">IF(BN45=0,0,BO45/BN45*1000)</f>
        <v>0</v>
      </c>
      <c r="BQ45" s="6">
        <v>0</v>
      </c>
      <c r="BR45" s="5">
        <v>0</v>
      </c>
      <c r="BS45" s="8">
        <f t="shared" ref="BS45:BS56" si="95">IF(BQ45=0,0,BR45/BQ45*1000)</f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66.36160000000001</v>
      </c>
      <c r="CA45" s="5">
        <v>771.09</v>
      </c>
      <c r="CB45" s="8">
        <f t="shared" ref="CB45:CB48" si="96">CA45/BZ45*1000</f>
        <v>11619.520927765454</v>
      </c>
      <c r="CC45" s="6">
        <v>942.54</v>
      </c>
      <c r="CD45" s="5">
        <v>13470.701999999999</v>
      </c>
      <c r="CE45" s="8">
        <f t="shared" ref="CE45:CE48" si="97">CD45/CC45*1000</f>
        <v>14291.91546247374</v>
      </c>
      <c r="CF45" s="9">
        <f t="shared" ref="CF45:CF49" si="98">C45+F45+X45+AA45+AG45+AM45+AP45+BH45+L45+BW45+BZ45+CC45+BT45+BB45+AV45+BK45+AJ45+BE45+I45+U45+AS45+R45+O45</f>
        <v>1156.21038</v>
      </c>
      <c r="CG45" s="8">
        <f t="shared" ref="CG45:CG49" si="99">D45+G45+Y45+AB45+AH45+AN45+AQ45+BI45+M45+BX45+CA45+CD45+BU45+BC45+AW45+BL45+AK45+BF45+J45+V45+AT45+S45+P45</f>
        <v>16547.662</v>
      </c>
    </row>
    <row r="46" spans="1:85" ht="15" customHeight="1" x14ac:dyDescent="0.3">
      <c r="A46" s="57">
        <v>2020</v>
      </c>
      <c r="B46" s="58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35.4</v>
      </c>
      <c r="J46" s="5">
        <v>177</v>
      </c>
      <c r="K46" s="8">
        <f t="shared" ref="K46:K47" si="100">J46/I46*1000</f>
        <v>5000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f t="shared" si="89"/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4.8334999999999999</v>
      </c>
      <c r="AN46" s="5">
        <v>242.29900000000001</v>
      </c>
      <c r="AO46" s="8">
        <f t="shared" si="91"/>
        <v>50129.098996586326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f t="shared" si="93"/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f t="shared" si="94"/>
        <v>0</v>
      </c>
      <c r="BQ46" s="6">
        <v>0</v>
      </c>
      <c r="BR46" s="5">
        <v>0</v>
      </c>
      <c r="BS46" s="8">
        <f t="shared" si="95"/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95</v>
      </c>
      <c r="CA46" s="5">
        <v>1372.3119999999999</v>
      </c>
      <c r="CB46" s="8">
        <f t="shared" si="96"/>
        <v>14445.389473684208</v>
      </c>
      <c r="CC46" s="6">
        <v>522.70500000000004</v>
      </c>
      <c r="CD46" s="5">
        <v>7854.982</v>
      </c>
      <c r="CE46" s="8">
        <f t="shared" si="97"/>
        <v>15027.562391788866</v>
      </c>
      <c r="CF46" s="9">
        <f t="shared" si="98"/>
        <v>657.93849999999998</v>
      </c>
      <c r="CG46" s="8">
        <f t="shared" si="99"/>
        <v>9646.5930000000008</v>
      </c>
    </row>
    <row r="47" spans="1:85" ht="15" customHeight="1" x14ac:dyDescent="0.3">
      <c r="A47" s="57">
        <v>2020</v>
      </c>
      <c r="B47" s="58" t="s">
        <v>4</v>
      </c>
      <c r="C47" s="6">
        <v>0</v>
      </c>
      <c r="D47" s="5">
        <v>0</v>
      </c>
      <c r="E47" s="8">
        <v>0</v>
      </c>
      <c r="F47" s="6">
        <v>39.986800000000002</v>
      </c>
      <c r="G47" s="5">
        <v>530.75199999999995</v>
      </c>
      <c r="H47" s="8">
        <f t="shared" si="86"/>
        <v>13273.180149449317</v>
      </c>
      <c r="I47" s="6">
        <v>0.48</v>
      </c>
      <c r="J47" s="5">
        <v>9.0909999999999993</v>
      </c>
      <c r="K47" s="8">
        <f t="shared" si="100"/>
        <v>18939.583333333332</v>
      </c>
      <c r="L47" s="6">
        <v>17.391999999999999</v>
      </c>
      <c r="M47" s="5">
        <v>298.392</v>
      </c>
      <c r="N47" s="8">
        <f t="shared" ref="N47" si="101">M47/L47*1000</f>
        <v>17156.853725850964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28.82</v>
      </c>
      <c r="AB47" s="5">
        <v>397.71600000000001</v>
      </c>
      <c r="AC47" s="8">
        <f t="shared" si="88"/>
        <v>13800</v>
      </c>
      <c r="AD47" s="6">
        <v>0</v>
      </c>
      <c r="AE47" s="5">
        <v>0</v>
      </c>
      <c r="AF47" s="8">
        <f t="shared" si="89"/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34.752449999999996</v>
      </c>
      <c r="AQ47" s="5">
        <v>444.94299999999998</v>
      </c>
      <c r="AR47" s="8">
        <f t="shared" si="92"/>
        <v>12803.212435382255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f t="shared" si="93"/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f t="shared" si="94"/>
        <v>0</v>
      </c>
      <c r="BQ47" s="6">
        <v>0</v>
      </c>
      <c r="BR47" s="5">
        <v>0</v>
      </c>
      <c r="BS47" s="8">
        <f t="shared" si="95"/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237.54187999999999</v>
      </c>
      <c r="CA47" s="5">
        <v>3120.53</v>
      </c>
      <c r="CB47" s="8">
        <f t="shared" si="96"/>
        <v>13136.757189932152</v>
      </c>
      <c r="CC47" s="6">
        <v>374.53199999999998</v>
      </c>
      <c r="CD47" s="5">
        <v>5976.3530000000001</v>
      </c>
      <c r="CE47" s="8">
        <f t="shared" si="97"/>
        <v>15956.855488983585</v>
      </c>
      <c r="CF47" s="9">
        <f t="shared" si="98"/>
        <v>733.50513000000001</v>
      </c>
      <c r="CG47" s="8">
        <f t="shared" si="99"/>
        <v>10777.777000000002</v>
      </c>
    </row>
    <row r="48" spans="1:85" ht="15" customHeight="1" x14ac:dyDescent="0.3">
      <c r="A48" s="57">
        <v>2020</v>
      </c>
      <c r="B48" s="58" t="s">
        <v>5</v>
      </c>
      <c r="C48" s="6">
        <v>0</v>
      </c>
      <c r="D48" s="5">
        <v>0</v>
      </c>
      <c r="E48" s="8">
        <v>0</v>
      </c>
      <c r="F48" s="6">
        <v>2.5</v>
      </c>
      <c r="G48" s="5">
        <v>117.25</v>
      </c>
      <c r="H48" s="8">
        <f t="shared" si="86"/>
        <v>46900</v>
      </c>
      <c r="I48" s="6">
        <v>0</v>
      </c>
      <c r="J48" s="5">
        <v>0</v>
      </c>
      <c r="K48" s="8">
        <v>0</v>
      </c>
      <c r="L48" s="6">
        <v>18.33344</v>
      </c>
      <c r="M48" s="5">
        <v>280.988</v>
      </c>
      <c r="N48" s="8">
        <f t="shared" si="87"/>
        <v>15326.529009285765</v>
      </c>
      <c r="O48" s="6">
        <v>0</v>
      </c>
      <c r="P48" s="5">
        <v>0</v>
      </c>
      <c r="Q48" s="8">
        <v>0</v>
      </c>
      <c r="R48" s="6">
        <v>1E-3</v>
      </c>
      <c r="S48" s="5">
        <v>9.8000000000000004E-2</v>
      </c>
      <c r="T48" s="8">
        <f t="shared" ref="T48" si="102">S48/R48*1000</f>
        <v>98000</v>
      </c>
      <c r="U48" s="6">
        <v>0</v>
      </c>
      <c r="V48" s="5">
        <v>0</v>
      </c>
      <c r="W48" s="8">
        <v>0</v>
      </c>
      <c r="X48" s="6">
        <v>63.113</v>
      </c>
      <c r="Y48" s="5">
        <v>1099.8219999999999</v>
      </c>
      <c r="Z48" s="8">
        <f t="shared" ref="Z48" si="103">Y48/X48*1000</f>
        <v>17426.235482388729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f t="shared" si="89"/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32.646239999999999</v>
      </c>
      <c r="AQ48" s="5">
        <v>487.95400000000001</v>
      </c>
      <c r="AR48" s="8">
        <f t="shared" si="92"/>
        <v>14946.7136184749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f t="shared" si="93"/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f t="shared" si="94"/>
        <v>0</v>
      </c>
      <c r="BQ48" s="6">
        <v>0</v>
      </c>
      <c r="BR48" s="5">
        <v>0</v>
      </c>
      <c r="BS48" s="8">
        <f t="shared" si="95"/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43.65</v>
      </c>
      <c r="CA48" s="5">
        <v>630.69000000000005</v>
      </c>
      <c r="CB48" s="8">
        <f t="shared" si="96"/>
        <v>14448.797250859108</v>
      </c>
      <c r="CC48" s="6">
        <v>205.68</v>
      </c>
      <c r="CD48" s="5">
        <v>3099.665</v>
      </c>
      <c r="CE48" s="8">
        <f t="shared" si="97"/>
        <v>15070.327693504472</v>
      </c>
      <c r="CF48" s="9">
        <f t="shared" si="98"/>
        <v>365.92367999999999</v>
      </c>
      <c r="CG48" s="8">
        <f t="shared" si="99"/>
        <v>5716.4669999999996</v>
      </c>
    </row>
    <row r="49" spans="1:85" ht="15" customHeight="1" x14ac:dyDescent="0.3">
      <c r="A49" s="57">
        <v>2020</v>
      </c>
      <c r="B49" s="8" t="s">
        <v>6</v>
      </c>
      <c r="C49" s="6">
        <v>0</v>
      </c>
      <c r="D49" s="5">
        <v>0</v>
      </c>
      <c r="E49" s="8">
        <f t="shared" ref="E49:CB56" si="104">IF(C49=0,0,D49/C49*1000)</f>
        <v>0</v>
      </c>
      <c r="F49" s="6">
        <v>6.5869799999999996</v>
      </c>
      <c r="G49" s="5">
        <v>178.44399999999999</v>
      </c>
      <c r="H49" s="8">
        <f t="shared" si="104"/>
        <v>27090.411690941826</v>
      </c>
      <c r="I49" s="6">
        <v>0</v>
      </c>
      <c r="J49" s="5">
        <v>0</v>
      </c>
      <c r="K49" s="8">
        <f t="shared" si="104"/>
        <v>0</v>
      </c>
      <c r="L49" s="6">
        <v>0.13100000000000001</v>
      </c>
      <c r="M49" s="5">
        <v>2.0939999999999999</v>
      </c>
      <c r="N49" s="8">
        <f t="shared" si="104"/>
        <v>15984.732824427478</v>
      </c>
      <c r="O49" s="6">
        <v>0</v>
      </c>
      <c r="P49" s="5">
        <v>0</v>
      </c>
      <c r="Q49" s="8">
        <f t="shared" si="104"/>
        <v>0</v>
      </c>
      <c r="R49" s="6">
        <v>0</v>
      </c>
      <c r="S49" s="5">
        <v>0</v>
      </c>
      <c r="T49" s="8">
        <f t="shared" si="104"/>
        <v>0</v>
      </c>
      <c r="U49" s="6">
        <v>0</v>
      </c>
      <c r="V49" s="5">
        <v>0</v>
      </c>
      <c r="W49" s="8">
        <f t="shared" si="104"/>
        <v>0</v>
      </c>
      <c r="X49" s="6">
        <v>0</v>
      </c>
      <c r="Y49" s="5">
        <v>0</v>
      </c>
      <c r="Z49" s="8">
        <f t="shared" si="104"/>
        <v>0</v>
      </c>
      <c r="AA49" s="6">
        <v>0</v>
      </c>
      <c r="AB49" s="5">
        <v>0</v>
      </c>
      <c r="AC49" s="8">
        <f t="shared" si="104"/>
        <v>0</v>
      </c>
      <c r="AD49" s="6">
        <v>0</v>
      </c>
      <c r="AE49" s="5">
        <v>0</v>
      </c>
      <c r="AF49" s="8">
        <f t="shared" si="89"/>
        <v>0</v>
      </c>
      <c r="AG49" s="6">
        <v>32.945</v>
      </c>
      <c r="AH49" s="5">
        <v>529.56200000000001</v>
      </c>
      <c r="AI49" s="8">
        <f t="shared" si="104"/>
        <v>16074.123539232054</v>
      </c>
      <c r="AJ49" s="6">
        <v>0</v>
      </c>
      <c r="AK49" s="5">
        <v>0</v>
      </c>
      <c r="AL49" s="8">
        <f t="shared" si="104"/>
        <v>0</v>
      </c>
      <c r="AM49" s="6">
        <v>0.114</v>
      </c>
      <c r="AN49" s="5">
        <v>8.875</v>
      </c>
      <c r="AO49" s="8">
        <f t="shared" si="104"/>
        <v>77850.877192982458</v>
      </c>
      <c r="AP49" s="6">
        <v>0.24743999999999999</v>
      </c>
      <c r="AQ49" s="5">
        <v>15.196</v>
      </c>
      <c r="AR49" s="8">
        <f t="shared" si="104"/>
        <v>61412.867765923053</v>
      </c>
      <c r="AS49" s="6">
        <v>0</v>
      </c>
      <c r="AT49" s="5">
        <v>0</v>
      </c>
      <c r="AU49" s="8">
        <f t="shared" si="104"/>
        <v>0</v>
      </c>
      <c r="AV49" s="6">
        <v>0</v>
      </c>
      <c r="AW49" s="5">
        <v>0</v>
      </c>
      <c r="AX49" s="8">
        <f t="shared" si="104"/>
        <v>0</v>
      </c>
      <c r="AY49" s="6">
        <v>0</v>
      </c>
      <c r="AZ49" s="5">
        <v>0</v>
      </c>
      <c r="BA49" s="8">
        <f t="shared" si="93"/>
        <v>0</v>
      </c>
      <c r="BB49" s="6">
        <v>0</v>
      </c>
      <c r="BC49" s="5">
        <v>0</v>
      </c>
      <c r="BD49" s="8">
        <f t="shared" si="104"/>
        <v>0</v>
      </c>
      <c r="BE49" s="6">
        <v>0</v>
      </c>
      <c r="BF49" s="5">
        <v>0</v>
      </c>
      <c r="BG49" s="8">
        <f t="shared" si="104"/>
        <v>0</v>
      </c>
      <c r="BH49" s="6">
        <v>0</v>
      </c>
      <c r="BI49" s="5">
        <v>0</v>
      </c>
      <c r="BJ49" s="8">
        <f t="shared" si="104"/>
        <v>0</v>
      </c>
      <c r="BK49" s="6">
        <v>0</v>
      </c>
      <c r="BL49" s="5">
        <v>0</v>
      </c>
      <c r="BM49" s="8">
        <f t="shared" si="104"/>
        <v>0</v>
      </c>
      <c r="BN49" s="6">
        <v>0</v>
      </c>
      <c r="BO49" s="5">
        <v>0</v>
      </c>
      <c r="BP49" s="8">
        <f t="shared" si="94"/>
        <v>0</v>
      </c>
      <c r="BQ49" s="6">
        <v>0</v>
      </c>
      <c r="BR49" s="5">
        <v>0</v>
      </c>
      <c r="BS49" s="8">
        <f t="shared" si="95"/>
        <v>0</v>
      </c>
      <c r="BT49" s="6">
        <v>32.22</v>
      </c>
      <c r="BU49" s="5">
        <v>443.34699999999998</v>
      </c>
      <c r="BV49" s="8">
        <f t="shared" si="104"/>
        <v>13759.993792675356</v>
      </c>
      <c r="BW49" s="6">
        <v>0</v>
      </c>
      <c r="BX49" s="5">
        <v>0</v>
      </c>
      <c r="BY49" s="8">
        <f t="shared" si="104"/>
        <v>0</v>
      </c>
      <c r="BZ49" s="6">
        <v>101.36160000000001</v>
      </c>
      <c r="CA49" s="5">
        <v>1743.76</v>
      </c>
      <c r="CB49" s="8">
        <f t="shared" si="104"/>
        <v>17203.359062998214</v>
      </c>
      <c r="CC49" s="6">
        <v>357.66</v>
      </c>
      <c r="CD49" s="5">
        <v>5368.6490000000003</v>
      </c>
      <c r="CE49" s="8">
        <f t="shared" ref="CE49:CE56" si="105">IF(CC49=0,0,CD49/CC49*1000)</f>
        <v>15010.482022032096</v>
      </c>
      <c r="CF49" s="9">
        <f t="shared" si="98"/>
        <v>531.26602000000003</v>
      </c>
      <c r="CG49" s="8">
        <f t="shared" si="99"/>
        <v>8289.9269999999997</v>
      </c>
    </row>
    <row r="50" spans="1:85" ht="15" customHeight="1" x14ac:dyDescent="0.3">
      <c r="A50" s="57">
        <v>2020</v>
      </c>
      <c r="B50" s="58" t="s">
        <v>7</v>
      </c>
      <c r="C50" s="6">
        <v>0</v>
      </c>
      <c r="D50" s="5">
        <v>0</v>
      </c>
      <c r="E50" s="8">
        <f t="shared" si="104"/>
        <v>0</v>
      </c>
      <c r="F50" s="6">
        <v>50.321400000000004</v>
      </c>
      <c r="G50" s="5">
        <v>878.70600000000002</v>
      </c>
      <c r="H50" s="8">
        <f t="shared" si="104"/>
        <v>17461.875067068882</v>
      </c>
      <c r="I50" s="6">
        <v>0</v>
      </c>
      <c r="J50" s="5">
        <v>0</v>
      </c>
      <c r="K50" s="8">
        <f t="shared" si="104"/>
        <v>0</v>
      </c>
      <c r="L50" s="6">
        <v>0.31789000000000001</v>
      </c>
      <c r="M50" s="5">
        <v>9.016</v>
      </c>
      <c r="N50" s="8">
        <f t="shared" si="104"/>
        <v>28362.012016735349</v>
      </c>
      <c r="O50" s="6">
        <v>2.1897699999999998</v>
      </c>
      <c r="P50" s="5">
        <v>52.515000000000001</v>
      </c>
      <c r="Q50" s="8">
        <f t="shared" si="104"/>
        <v>23981.970709252571</v>
      </c>
      <c r="R50" s="6">
        <v>0</v>
      </c>
      <c r="S50" s="5">
        <v>0</v>
      </c>
      <c r="T50" s="8">
        <f t="shared" si="104"/>
        <v>0</v>
      </c>
      <c r="U50" s="6">
        <v>0</v>
      </c>
      <c r="V50" s="5">
        <v>0</v>
      </c>
      <c r="W50" s="8">
        <f t="shared" si="104"/>
        <v>0</v>
      </c>
      <c r="X50" s="6">
        <v>37.53</v>
      </c>
      <c r="Y50" s="5">
        <v>688.06100000000004</v>
      </c>
      <c r="Z50" s="8">
        <f t="shared" si="104"/>
        <v>18333.626432187582</v>
      </c>
      <c r="AA50" s="6">
        <v>29.08</v>
      </c>
      <c r="AB50" s="5">
        <v>411.77199999999999</v>
      </c>
      <c r="AC50" s="8">
        <f t="shared" si="104"/>
        <v>14159.972489683632</v>
      </c>
      <c r="AD50" s="6">
        <v>0</v>
      </c>
      <c r="AE50" s="5">
        <v>0</v>
      </c>
      <c r="AF50" s="8">
        <f t="shared" si="89"/>
        <v>0</v>
      </c>
      <c r="AG50" s="6">
        <v>0</v>
      </c>
      <c r="AH50" s="5">
        <v>0</v>
      </c>
      <c r="AI50" s="8">
        <f t="shared" si="104"/>
        <v>0</v>
      </c>
      <c r="AJ50" s="6">
        <v>0</v>
      </c>
      <c r="AK50" s="5">
        <v>0</v>
      </c>
      <c r="AL50" s="8">
        <f t="shared" si="104"/>
        <v>0</v>
      </c>
      <c r="AM50" s="6">
        <v>0.61</v>
      </c>
      <c r="AN50" s="5">
        <v>20.434999999999999</v>
      </c>
      <c r="AO50" s="8">
        <f t="shared" si="104"/>
        <v>33500</v>
      </c>
      <c r="AP50" s="6">
        <v>0.34060000000000001</v>
      </c>
      <c r="AQ50" s="5">
        <v>17.664000000000001</v>
      </c>
      <c r="AR50" s="8">
        <f t="shared" si="104"/>
        <v>51861.421021726368</v>
      </c>
      <c r="AS50" s="6">
        <v>0</v>
      </c>
      <c r="AT50" s="5">
        <v>0</v>
      </c>
      <c r="AU50" s="8">
        <f t="shared" si="104"/>
        <v>0</v>
      </c>
      <c r="AV50" s="6">
        <v>0</v>
      </c>
      <c r="AW50" s="5">
        <v>0</v>
      </c>
      <c r="AX50" s="8">
        <f t="shared" si="104"/>
        <v>0</v>
      </c>
      <c r="AY50" s="6">
        <v>0</v>
      </c>
      <c r="AZ50" s="5">
        <v>0</v>
      </c>
      <c r="BA50" s="8">
        <f t="shared" si="93"/>
        <v>0</v>
      </c>
      <c r="BB50" s="6">
        <v>0</v>
      </c>
      <c r="BC50" s="5">
        <v>0</v>
      </c>
      <c r="BD50" s="8">
        <f t="shared" si="104"/>
        <v>0</v>
      </c>
      <c r="BE50" s="6">
        <v>0</v>
      </c>
      <c r="BF50" s="5">
        <v>0</v>
      </c>
      <c r="BG50" s="8">
        <f t="shared" si="104"/>
        <v>0</v>
      </c>
      <c r="BH50" s="6">
        <v>0</v>
      </c>
      <c r="BI50" s="5">
        <v>0</v>
      </c>
      <c r="BJ50" s="8">
        <f t="shared" si="104"/>
        <v>0</v>
      </c>
      <c r="BK50" s="6">
        <v>0</v>
      </c>
      <c r="BL50" s="5">
        <v>0</v>
      </c>
      <c r="BM50" s="8">
        <f t="shared" si="104"/>
        <v>0</v>
      </c>
      <c r="BN50" s="6">
        <v>0</v>
      </c>
      <c r="BO50" s="5">
        <v>0</v>
      </c>
      <c r="BP50" s="8">
        <f t="shared" si="94"/>
        <v>0</v>
      </c>
      <c r="BQ50" s="6">
        <v>0</v>
      </c>
      <c r="BR50" s="5">
        <v>0</v>
      </c>
      <c r="BS50" s="8">
        <f t="shared" si="95"/>
        <v>0</v>
      </c>
      <c r="BT50" s="6">
        <v>0</v>
      </c>
      <c r="BU50" s="5">
        <v>0</v>
      </c>
      <c r="BV50" s="8">
        <f t="shared" si="104"/>
        <v>0</v>
      </c>
      <c r="BW50" s="6">
        <v>0</v>
      </c>
      <c r="BX50" s="5">
        <v>0</v>
      </c>
      <c r="BY50" s="8">
        <f t="shared" si="104"/>
        <v>0</v>
      </c>
      <c r="BZ50" s="6">
        <v>93</v>
      </c>
      <c r="CA50" s="5">
        <v>1394.827</v>
      </c>
      <c r="CB50" s="8">
        <f t="shared" si="104"/>
        <v>14998.139784946236</v>
      </c>
      <c r="CC50" s="6">
        <v>525.91</v>
      </c>
      <c r="CD50" s="5">
        <v>7844.5519999999997</v>
      </c>
      <c r="CE50" s="8">
        <f t="shared" si="105"/>
        <v>14916.149150995418</v>
      </c>
      <c r="CF50" s="9">
        <f>C50+F50+X50+AA50+AG50+AM50+AP50+BH50+L50+BW50+BZ50+CC50+BT50+BB50+AV50+BK50+AJ50+BE50+I50+U50+AS50+R50+O50</f>
        <v>739.2996599999999</v>
      </c>
      <c r="CG50" s="8">
        <f>D50+G50+Y50+AB50+AH50+AN50+AQ50+BI50+M50+BX50+CA50+CD50+BU50+BC50+AW50+BL50+AK50+BF50+J50+V50+AT50+S50+P50</f>
        <v>11317.547999999999</v>
      </c>
    </row>
    <row r="51" spans="1:85" ht="15" customHeight="1" x14ac:dyDescent="0.3">
      <c r="A51" s="57">
        <v>2020</v>
      </c>
      <c r="B51" s="58" t="s">
        <v>8</v>
      </c>
      <c r="C51" s="6">
        <v>0</v>
      </c>
      <c r="D51" s="5">
        <v>0</v>
      </c>
      <c r="E51" s="8">
        <f t="shared" si="104"/>
        <v>0</v>
      </c>
      <c r="F51" s="6">
        <v>6.3</v>
      </c>
      <c r="G51" s="5">
        <v>44.1</v>
      </c>
      <c r="H51" s="8">
        <f t="shared" si="104"/>
        <v>7000</v>
      </c>
      <c r="I51" s="6">
        <v>0</v>
      </c>
      <c r="J51" s="5">
        <v>0</v>
      </c>
      <c r="K51" s="8">
        <f t="shared" si="104"/>
        <v>0</v>
      </c>
      <c r="L51" s="6">
        <v>7.4608699999999999</v>
      </c>
      <c r="M51" s="5">
        <v>128.96799999999999</v>
      </c>
      <c r="N51" s="8">
        <f t="shared" si="104"/>
        <v>17285.919738582765</v>
      </c>
      <c r="O51" s="6">
        <v>0</v>
      </c>
      <c r="P51" s="5">
        <v>0</v>
      </c>
      <c r="Q51" s="8">
        <f t="shared" si="104"/>
        <v>0</v>
      </c>
      <c r="R51" s="6">
        <v>0</v>
      </c>
      <c r="S51" s="5">
        <v>0</v>
      </c>
      <c r="T51" s="8">
        <f t="shared" si="104"/>
        <v>0</v>
      </c>
      <c r="U51" s="6">
        <v>0</v>
      </c>
      <c r="V51" s="5">
        <v>0</v>
      </c>
      <c r="W51" s="8">
        <f t="shared" si="104"/>
        <v>0</v>
      </c>
      <c r="X51" s="6">
        <v>38.195</v>
      </c>
      <c r="Y51" s="5">
        <v>688.06100000000004</v>
      </c>
      <c r="Z51" s="8">
        <f t="shared" si="104"/>
        <v>18014.42597198586</v>
      </c>
      <c r="AA51" s="6">
        <v>28.42</v>
      </c>
      <c r="AB51" s="5">
        <v>413.226</v>
      </c>
      <c r="AC51" s="8">
        <f t="shared" si="104"/>
        <v>14539.971850809288</v>
      </c>
      <c r="AD51" s="6">
        <v>0</v>
      </c>
      <c r="AE51" s="5">
        <v>0</v>
      </c>
      <c r="AF51" s="8">
        <f t="shared" si="89"/>
        <v>0</v>
      </c>
      <c r="AG51" s="6">
        <v>1.86</v>
      </c>
      <c r="AH51" s="5">
        <v>19.102</v>
      </c>
      <c r="AI51" s="8">
        <f t="shared" si="104"/>
        <v>10269.89247311828</v>
      </c>
      <c r="AJ51" s="6">
        <v>0</v>
      </c>
      <c r="AK51" s="5">
        <v>0</v>
      </c>
      <c r="AL51" s="8">
        <f t="shared" si="104"/>
        <v>0</v>
      </c>
      <c r="AM51" s="6">
        <v>13.64747</v>
      </c>
      <c r="AN51" s="5">
        <v>243.89400000000001</v>
      </c>
      <c r="AO51" s="8">
        <f t="shared" si="104"/>
        <v>17871.004662402629</v>
      </c>
      <c r="AP51" s="6">
        <v>37.361890000000002</v>
      </c>
      <c r="AQ51" s="5">
        <v>569.04</v>
      </c>
      <c r="AR51" s="8">
        <f t="shared" si="104"/>
        <v>15230.492889947483</v>
      </c>
      <c r="AS51" s="6">
        <v>0</v>
      </c>
      <c r="AT51" s="5">
        <v>0</v>
      </c>
      <c r="AU51" s="8">
        <f t="shared" si="104"/>
        <v>0</v>
      </c>
      <c r="AV51" s="6">
        <v>0</v>
      </c>
      <c r="AW51" s="5">
        <v>0</v>
      </c>
      <c r="AX51" s="8">
        <f t="shared" si="104"/>
        <v>0</v>
      </c>
      <c r="AY51" s="6">
        <v>0</v>
      </c>
      <c r="AZ51" s="5">
        <v>0</v>
      </c>
      <c r="BA51" s="8">
        <f t="shared" si="93"/>
        <v>0</v>
      </c>
      <c r="BB51" s="6">
        <v>0</v>
      </c>
      <c r="BC51" s="5">
        <v>0</v>
      </c>
      <c r="BD51" s="8">
        <f t="shared" si="104"/>
        <v>0</v>
      </c>
      <c r="BE51" s="6">
        <v>0</v>
      </c>
      <c r="BF51" s="5">
        <v>0</v>
      </c>
      <c r="BG51" s="8">
        <f t="shared" si="104"/>
        <v>0</v>
      </c>
      <c r="BH51" s="6">
        <v>0</v>
      </c>
      <c r="BI51" s="5">
        <v>0</v>
      </c>
      <c r="BJ51" s="8">
        <f t="shared" si="104"/>
        <v>0</v>
      </c>
      <c r="BK51" s="6">
        <v>0</v>
      </c>
      <c r="BL51" s="5">
        <v>0</v>
      </c>
      <c r="BM51" s="8">
        <f t="shared" si="104"/>
        <v>0</v>
      </c>
      <c r="BN51" s="6">
        <v>0</v>
      </c>
      <c r="BO51" s="5">
        <v>0</v>
      </c>
      <c r="BP51" s="8">
        <f t="shared" si="94"/>
        <v>0</v>
      </c>
      <c r="BQ51" s="6">
        <v>0</v>
      </c>
      <c r="BR51" s="5">
        <v>0</v>
      </c>
      <c r="BS51" s="8">
        <f t="shared" si="95"/>
        <v>0</v>
      </c>
      <c r="BT51" s="6">
        <v>0</v>
      </c>
      <c r="BU51" s="5">
        <v>0</v>
      </c>
      <c r="BV51" s="8">
        <f t="shared" si="104"/>
        <v>0</v>
      </c>
      <c r="BW51" s="6">
        <v>0</v>
      </c>
      <c r="BX51" s="5">
        <v>0</v>
      </c>
      <c r="BY51" s="8">
        <f t="shared" si="104"/>
        <v>0</v>
      </c>
      <c r="BZ51" s="6">
        <v>48.14</v>
      </c>
      <c r="CA51" s="5">
        <v>1081.307</v>
      </c>
      <c r="CB51" s="8">
        <f t="shared" si="104"/>
        <v>22461.71582883257</v>
      </c>
      <c r="CC51" s="6">
        <v>595.26099999999997</v>
      </c>
      <c r="CD51" s="5">
        <v>9282.6190000000006</v>
      </c>
      <c r="CE51" s="8">
        <f t="shared" si="105"/>
        <v>15594.199855189574</v>
      </c>
      <c r="CF51" s="9">
        <f t="shared" ref="CF51:CF62" si="106">C51+F51+X51+AA51+AG51+AM51+AP51+BH51+L51+BW51+BZ51+CC51+BT51+BB51+AV51+BK51+AJ51+BE51+I51+U51+AS51+R51+O51</f>
        <v>776.64622999999995</v>
      </c>
      <c r="CG51" s="8">
        <f t="shared" ref="CG51:CG62" si="107">D51+G51+Y51+AB51+AH51+AN51+AQ51+BI51+M51+BX51+CA51+CD51+BU51+BC51+AW51+BL51+AK51+BF51+J51+V51+AT51+S51+P51</f>
        <v>12470.317000000001</v>
      </c>
    </row>
    <row r="52" spans="1:85" ht="15" customHeight="1" x14ac:dyDescent="0.3">
      <c r="A52" s="57">
        <v>2020</v>
      </c>
      <c r="B52" s="58" t="s">
        <v>9</v>
      </c>
      <c r="C52" s="6">
        <v>0</v>
      </c>
      <c r="D52" s="5">
        <v>0</v>
      </c>
      <c r="E52" s="8">
        <f t="shared" si="104"/>
        <v>0</v>
      </c>
      <c r="F52" s="70">
        <v>34.903790000000001</v>
      </c>
      <c r="G52" s="71">
        <v>664.64499999999998</v>
      </c>
      <c r="H52" s="8">
        <f t="shared" si="104"/>
        <v>19042.201434285504</v>
      </c>
      <c r="I52" s="6">
        <v>0</v>
      </c>
      <c r="J52" s="5">
        <v>0</v>
      </c>
      <c r="K52" s="8">
        <f t="shared" si="104"/>
        <v>0</v>
      </c>
      <c r="L52" s="70">
        <v>26.6</v>
      </c>
      <c r="M52" s="71">
        <v>661.07899999999995</v>
      </c>
      <c r="N52" s="8">
        <f t="shared" si="104"/>
        <v>24852.593984962405</v>
      </c>
      <c r="O52" s="70">
        <v>1.34205</v>
      </c>
      <c r="P52" s="71">
        <v>42.707999999999998</v>
      </c>
      <c r="Q52" s="8">
        <f t="shared" si="104"/>
        <v>31822.957415893594</v>
      </c>
      <c r="R52" s="6">
        <v>0</v>
      </c>
      <c r="S52" s="5">
        <v>0</v>
      </c>
      <c r="T52" s="8">
        <f t="shared" si="104"/>
        <v>0</v>
      </c>
      <c r="U52" s="6">
        <v>0</v>
      </c>
      <c r="V52" s="5">
        <v>0</v>
      </c>
      <c r="W52" s="8">
        <f t="shared" si="104"/>
        <v>0</v>
      </c>
      <c r="X52" s="6">
        <v>0</v>
      </c>
      <c r="Y52" s="5">
        <v>0</v>
      </c>
      <c r="Z52" s="8">
        <f t="shared" si="104"/>
        <v>0</v>
      </c>
      <c r="AA52" s="70">
        <v>29.06</v>
      </c>
      <c r="AB52" s="71">
        <v>491.98500000000001</v>
      </c>
      <c r="AC52" s="8">
        <f t="shared" si="104"/>
        <v>16929.972470750174</v>
      </c>
      <c r="AD52" s="6">
        <v>0</v>
      </c>
      <c r="AE52" s="5">
        <v>0</v>
      </c>
      <c r="AF52" s="8">
        <f t="shared" si="89"/>
        <v>0</v>
      </c>
      <c r="AG52" s="6">
        <v>0</v>
      </c>
      <c r="AH52" s="5">
        <v>0</v>
      </c>
      <c r="AI52" s="8">
        <f t="shared" si="104"/>
        <v>0</v>
      </c>
      <c r="AJ52" s="6">
        <v>0</v>
      </c>
      <c r="AK52" s="5">
        <v>0</v>
      </c>
      <c r="AL52" s="8">
        <f t="shared" si="104"/>
        <v>0</v>
      </c>
      <c r="AM52" s="70">
        <v>29.191400000000002</v>
      </c>
      <c r="AN52" s="71">
        <v>416.6</v>
      </c>
      <c r="AO52" s="8">
        <f t="shared" si="104"/>
        <v>14271.326486567961</v>
      </c>
      <c r="AP52" s="70">
        <v>65.664600000000007</v>
      </c>
      <c r="AQ52" s="71">
        <v>1170.175</v>
      </c>
      <c r="AR52" s="8">
        <f t="shared" si="104"/>
        <v>17820.484705610019</v>
      </c>
      <c r="AS52" s="6">
        <v>0</v>
      </c>
      <c r="AT52" s="5">
        <v>0</v>
      </c>
      <c r="AU52" s="8">
        <f t="shared" si="104"/>
        <v>0</v>
      </c>
      <c r="AV52" s="6">
        <v>0</v>
      </c>
      <c r="AW52" s="5">
        <v>0</v>
      </c>
      <c r="AX52" s="8">
        <f t="shared" si="104"/>
        <v>0</v>
      </c>
      <c r="AY52" s="6">
        <v>0</v>
      </c>
      <c r="AZ52" s="5">
        <v>0</v>
      </c>
      <c r="BA52" s="8">
        <f t="shared" si="93"/>
        <v>0</v>
      </c>
      <c r="BB52" s="6">
        <v>0</v>
      </c>
      <c r="BC52" s="5">
        <v>0</v>
      </c>
      <c r="BD52" s="8">
        <f t="shared" si="104"/>
        <v>0</v>
      </c>
      <c r="BE52" s="6">
        <v>0</v>
      </c>
      <c r="BF52" s="5">
        <v>0</v>
      </c>
      <c r="BG52" s="8">
        <f t="shared" si="104"/>
        <v>0</v>
      </c>
      <c r="BH52" s="6">
        <v>0</v>
      </c>
      <c r="BI52" s="5">
        <v>0</v>
      </c>
      <c r="BJ52" s="8">
        <f t="shared" si="104"/>
        <v>0</v>
      </c>
      <c r="BK52" s="6">
        <v>0</v>
      </c>
      <c r="BL52" s="5">
        <v>0</v>
      </c>
      <c r="BM52" s="8">
        <f t="shared" si="104"/>
        <v>0</v>
      </c>
      <c r="BN52" s="6">
        <v>0</v>
      </c>
      <c r="BO52" s="5">
        <v>0</v>
      </c>
      <c r="BP52" s="8">
        <f t="shared" si="94"/>
        <v>0</v>
      </c>
      <c r="BQ52" s="6">
        <v>0</v>
      </c>
      <c r="BR52" s="5">
        <v>0</v>
      </c>
      <c r="BS52" s="8">
        <f t="shared" si="95"/>
        <v>0</v>
      </c>
      <c r="BT52" s="6">
        <v>0</v>
      </c>
      <c r="BU52" s="5">
        <v>0</v>
      </c>
      <c r="BV52" s="8">
        <f t="shared" si="104"/>
        <v>0</v>
      </c>
      <c r="BW52" s="6">
        <v>0</v>
      </c>
      <c r="BX52" s="5">
        <v>0</v>
      </c>
      <c r="BY52" s="8">
        <f t="shared" si="104"/>
        <v>0</v>
      </c>
      <c r="BZ52" s="70">
        <v>155.33000000000001</v>
      </c>
      <c r="CA52" s="71">
        <v>2193.0659999999998</v>
      </c>
      <c r="CB52" s="8">
        <f t="shared" si="104"/>
        <v>14118.753621322343</v>
      </c>
      <c r="CC52" s="70">
        <v>416.02</v>
      </c>
      <c r="CD52" s="71">
        <v>6533.0469999999996</v>
      </c>
      <c r="CE52" s="8">
        <f t="shared" si="105"/>
        <v>15703.684918994279</v>
      </c>
      <c r="CF52" s="9">
        <f t="shared" si="106"/>
        <v>758.11184000000003</v>
      </c>
      <c r="CG52" s="8">
        <f t="shared" si="107"/>
        <v>12173.304999999998</v>
      </c>
    </row>
    <row r="53" spans="1:85" ht="15" customHeight="1" x14ac:dyDescent="0.3">
      <c r="A53" s="57">
        <v>2020</v>
      </c>
      <c r="B53" s="58" t="s">
        <v>10</v>
      </c>
      <c r="C53" s="6">
        <v>0</v>
      </c>
      <c r="D53" s="5">
        <v>0</v>
      </c>
      <c r="E53" s="8">
        <f t="shared" si="104"/>
        <v>0</v>
      </c>
      <c r="F53" s="72">
        <v>33.735999999999997</v>
      </c>
      <c r="G53" s="73">
        <v>687.74400000000003</v>
      </c>
      <c r="H53" s="8">
        <f t="shared" si="104"/>
        <v>20386.056438226231</v>
      </c>
      <c r="I53" s="6">
        <v>0</v>
      </c>
      <c r="J53" s="5">
        <v>0</v>
      </c>
      <c r="K53" s="8">
        <f t="shared" si="104"/>
        <v>0</v>
      </c>
      <c r="L53" s="72">
        <v>6.2457700000000003</v>
      </c>
      <c r="M53" s="73">
        <v>101.255</v>
      </c>
      <c r="N53" s="8">
        <f t="shared" si="104"/>
        <v>16211.772127375805</v>
      </c>
      <c r="O53" s="6">
        <v>0</v>
      </c>
      <c r="P53" s="5">
        <v>0</v>
      </c>
      <c r="Q53" s="8">
        <f t="shared" si="104"/>
        <v>0</v>
      </c>
      <c r="R53" s="6">
        <v>0</v>
      </c>
      <c r="S53" s="5">
        <v>0</v>
      </c>
      <c r="T53" s="8">
        <f t="shared" si="104"/>
        <v>0</v>
      </c>
      <c r="U53" s="6">
        <v>0</v>
      </c>
      <c r="V53" s="5">
        <v>0</v>
      </c>
      <c r="W53" s="8">
        <f t="shared" si="104"/>
        <v>0</v>
      </c>
      <c r="X53" s="72">
        <v>37.119999999999997</v>
      </c>
      <c r="Y53" s="73">
        <v>688.06100000000004</v>
      </c>
      <c r="Z53" s="8">
        <f t="shared" si="104"/>
        <v>18536.12607758621</v>
      </c>
      <c r="AA53" s="72">
        <v>10.00511</v>
      </c>
      <c r="AB53" s="73">
        <v>192.143</v>
      </c>
      <c r="AC53" s="8">
        <f t="shared" si="104"/>
        <v>19204.486507394719</v>
      </c>
      <c r="AD53" s="6">
        <v>0</v>
      </c>
      <c r="AE53" s="5">
        <v>0</v>
      </c>
      <c r="AF53" s="8">
        <f t="shared" si="89"/>
        <v>0</v>
      </c>
      <c r="AG53" s="72">
        <v>28.8</v>
      </c>
      <c r="AH53" s="73">
        <v>336</v>
      </c>
      <c r="AI53" s="8">
        <f t="shared" si="104"/>
        <v>11666.666666666666</v>
      </c>
      <c r="AJ53" s="6">
        <v>0</v>
      </c>
      <c r="AK53" s="5">
        <v>0</v>
      </c>
      <c r="AL53" s="8">
        <f t="shared" si="104"/>
        <v>0</v>
      </c>
      <c r="AM53" s="72">
        <v>0.125</v>
      </c>
      <c r="AN53" s="73">
        <v>10.396000000000001</v>
      </c>
      <c r="AO53" s="8">
        <f t="shared" si="104"/>
        <v>83168</v>
      </c>
      <c r="AP53" s="72">
        <v>1.1355200000000001</v>
      </c>
      <c r="AQ53" s="73">
        <v>102.176</v>
      </c>
      <c r="AR53" s="8">
        <f t="shared" si="104"/>
        <v>89981.682401014506</v>
      </c>
      <c r="AS53" s="6">
        <v>0</v>
      </c>
      <c r="AT53" s="5">
        <v>0</v>
      </c>
      <c r="AU53" s="8">
        <f t="shared" si="104"/>
        <v>0</v>
      </c>
      <c r="AV53" s="6">
        <v>0</v>
      </c>
      <c r="AW53" s="5">
        <v>0</v>
      </c>
      <c r="AX53" s="8">
        <f t="shared" si="104"/>
        <v>0</v>
      </c>
      <c r="AY53" s="6">
        <v>0</v>
      </c>
      <c r="AZ53" s="5">
        <v>0</v>
      </c>
      <c r="BA53" s="8">
        <f t="shared" si="93"/>
        <v>0</v>
      </c>
      <c r="BB53" s="6">
        <v>0</v>
      </c>
      <c r="BC53" s="5">
        <v>0</v>
      </c>
      <c r="BD53" s="8">
        <f t="shared" si="104"/>
        <v>0</v>
      </c>
      <c r="BE53" s="6">
        <v>0</v>
      </c>
      <c r="BF53" s="5">
        <v>0</v>
      </c>
      <c r="BG53" s="8">
        <f t="shared" si="104"/>
        <v>0</v>
      </c>
      <c r="BH53" s="6">
        <v>0</v>
      </c>
      <c r="BI53" s="5">
        <v>0</v>
      </c>
      <c r="BJ53" s="8">
        <f t="shared" si="104"/>
        <v>0</v>
      </c>
      <c r="BK53" s="6">
        <v>0</v>
      </c>
      <c r="BL53" s="5">
        <v>0</v>
      </c>
      <c r="BM53" s="8">
        <f t="shared" si="104"/>
        <v>0</v>
      </c>
      <c r="BN53" s="6">
        <v>0</v>
      </c>
      <c r="BO53" s="5">
        <v>0</v>
      </c>
      <c r="BP53" s="8">
        <f t="shared" si="94"/>
        <v>0</v>
      </c>
      <c r="BQ53" s="6">
        <v>0</v>
      </c>
      <c r="BR53" s="5">
        <v>0</v>
      </c>
      <c r="BS53" s="8">
        <f t="shared" si="95"/>
        <v>0</v>
      </c>
      <c r="BT53" s="6">
        <v>0</v>
      </c>
      <c r="BU53" s="5">
        <v>0</v>
      </c>
      <c r="BV53" s="8">
        <f t="shared" si="104"/>
        <v>0</v>
      </c>
      <c r="BW53" s="6">
        <v>0</v>
      </c>
      <c r="BX53" s="5">
        <v>0</v>
      </c>
      <c r="BY53" s="8">
        <f t="shared" si="104"/>
        <v>0</v>
      </c>
      <c r="BZ53" s="72">
        <v>35.5</v>
      </c>
      <c r="CA53" s="73">
        <v>904.76</v>
      </c>
      <c r="CB53" s="8">
        <f t="shared" si="104"/>
        <v>25486.197183098593</v>
      </c>
      <c r="CC53" s="72">
        <v>328.5</v>
      </c>
      <c r="CD53" s="73">
        <v>5846.78</v>
      </c>
      <c r="CE53" s="8">
        <f t="shared" si="105"/>
        <v>17798.417047184172</v>
      </c>
      <c r="CF53" s="9">
        <f t="shared" si="106"/>
        <v>481.16739999999999</v>
      </c>
      <c r="CG53" s="8">
        <f t="shared" si="107"/>
        <v>8869.3149999999987</v>
      </c>
    </row>
    <row r="54" spans="1:85" ht="15" customHeight="1" x14ac:dyDescent="0.3">
      <c r="A54" s="57">
        <v>2020</v>
      </c>
      <c r="B54" s="58" t="s">
        <v>11</v>
      </c>
      <c r="C54" s="7">
        <v>3.5634699999999997</v>
      </c>
      <c r="D54" s="74">
        <v>73.16</v>
      </c>
      <c r="E54" s="8">
        <f t="shared" si="104"/>
        <v>20530.550278240033</v>
      </c>
      <c r="F54" s="7">
        <v>6.5200000000000008E-2</v>
      </c>
      <c r="G54" s="74">
        <v>2.4119999999999999</v>
      </c>
      <c r="H54" s="8">
        <f t="shared" si="104"/>
        <v>36993.865030674839</v>
      </c>
      <c r="I54" s="7">
        <v>0.72</v>
      </c>
      <c r="J54" s="74">
        <v>14.458</v>
      </c>
      <c r="K54" s="8">
        <f t="shared" si="104"/>
        <v>20080.555555555555</v>
      </c>
      <c r="L54" s="7">
        <v>1E-3</v>
      </c>
      <c r="M54" s="74">
        <v>7.6999999999999999E-2</v>
      </c>
      <c r="N54" s="8">
        <f t="shared" si="104"/>
        <v>77000</v>
      </c>
      <c r="O54" s="6">
        <v>0</v>
      </c>
      <c r="P54" s="5">
        <v>0</v>
      </c>
      <c r="Q54" s="8">
        <f t="shared" si="104"/>
        <v>0</v>
      </c>
      <c r="R54" s="6">
        <v>0</v>
      </c>
      <c r="S54" s="5">
        <v>0</v>
      </c>
      <c r="T54" s="8">
        <f t="shared" si="104"/>
        <v>0</v>
      </c>
      <c r="U54" s="6">
        <v>0</v>
      </c>
      <c r="V54" s="5">
        <v>0</v>
      </c>
      <c r="W54" s="8">
        <f t="shared" si="104"/>
        <v>0</v>
      </c>
      <c r="X54" s="6">
        <v>0</v>
      </c>
      <c r="Y54" s="5">
        <v>0</v>
      </c>
      <c r="Z54" s="8">
        <f t="shared" si="104"/>
        <v>0</v>
      </c>
      <c r="AA54" s="7">
        <v>0.90900000000000003</v>
      </c>
      <c r="AB54" s="74">
        <v>20.135999999999999</v>
      </c>
      <c r="AC54" s="8">
        <f t="shared" si="104"/>
        <v>22151.815181518148</v>
      </c>
      <c r="AD54" s="6">
        <v>0</v>
      </c>
      <c r="AE54" s="5">
        <v>0</v>
      </c>
      <c r="AF54" s="8">
        <f t="shared" si="89"/>
        <v>0</v>
      </c>
      <c r="AG54" s="6">
        <v>0</v>
      </c>
      <c r="AH54" s="5">
        <v>0</v>
      </c>
      <c r="AI54" s="8">
        <f t="shared" si="104"/>
        <v>0</v>
      </c>
      <c r="AJ54" s="6">
        <v>0</v>
      </c>
      <c r="AK54" s="5">
        <v>0</v>
      </c>
      <c r="AL54" s="8">
        <f t="shared" si="104"/>
        <v>0</v>
      </c>
      <c r="AM54" s="7">
        <v>0.6</v>
      </c>
      <c r="AN54" s="74">
        <v>11.384</v>
      </c>
      <c r="AO54" s="8">
        <f t="shared" si="104"/>
        <v>18973.333333333336</v>
      </c>
      <c r="AP54" s="7">
        <v>123.98358</v>
      </c>
      <c r="AQ54" s="74">
        <v>2121.4369999999999</v>
      </c>
      <c r="AR54" s="8">
        <f t="shared" si="104"/>
        <v>17110.62868163671</v>
      </c>
      <c r="AS54" s="6">
        <v>0</v>
      </c>
      <c r="AT54" s="5">
        <v>0</v>
      </c>
      <c r="AU54" s="8">
        <f t="shared" si="104"/>
        <v>0</v>
      </c>
      <c r="AV54" s="6">
        <v>0</v>
      </c>
      <c r="AW54" s="5">
        <v>0</v>
      </c>
      <c r="AX54" s="8">
        <f t="shared" si="104"/>
        <v>0</v>
      </c>
      <c r="AY54" s="6">
        <v>0</v>
      </c>
      <c r="AZ54" s="5">
        <v>0</v>
      </c>
      <c r="BA54" s="8">
        <f t="shared" si="93"/>
        <v>0</v>
      </c>
      <c r="BB54" s="6">
        <v>0</v>
      </c>
      <c r="BC54" s="5">
        <v>0</v>
      </c>
      <c r="BD54" s="8">
        <f t="shared" si="104"/>
        <v>0</v>
      </c>
      <c r="BE54" s="6">
        <v>0</v>
      </c>
      <c r="BF54" s="5">
        <v>0</v>
      </c>
      <c r="BG54" s="8">
        <f t="shared" si="104"/>
        <v>0</v>
      </c>
      <c r="BH54" s="6">
        <v>0</v>
      </c>
      <c r="BI54" s="5">
        <v>0</v>
      </c>
      <c r="BJ54" s="8">
        <f t="shared" si="104"/>
        <v>0</v>
      </c>
      <c r="BK54" s="6">
        <v>0</v>
      </c>
      <c r="BL54" s="5">
        <v>0</v>
      </c>
      <c r="BM54" s="8">
        <f t="shared" si="104"/>
        <v>0</v>
      </c>
      <c r="BN54" s="6">
        <v>0</v>
      </c>
      <c r="BO54" s="5">
        <v>0</v>
      </c>
      <c r="BP54" s="8">
        <f t="shared" si="94"/>
        <v>0</v>
      </c>
      <c r="BQ54" s="6">
        <v>0</v>
      </c>
      <c r="BR54" s="5">
        <v>0</v>
      </c>
      <c r="BS54" s="8">
        <f t="shared" si="95"/>
        <v>0</v>
      </c>
      <c r="BT54" s="6">
        <v>0</v>
      </c>
      <c r="BU54" s="5">
        <v>0</v>
      </c>
      <c r="BV54" s="8">
        <f t="shared" si="104"/>
        <v>0</v>
      </c>
      <c r="BW54" s="6">
        <v>0</v>
      </c>
      <c r="BX54" s="5">
        <v>0</v>
      </c>
      <c r="BY54" s="8">
        <f t="shared" si="104"/>
        <v>0</v>
      </c>
      <c r="BZ54" s="7">
        <v>55</v>
      </c>
      <c r="CA54" s="74">
        <v>890.67399999999998</v>
      </c>
      <c r="CB54" s="8">
        <f t="shared" si="104"/>
        <v>16194.072727272725</v>
      </c>
      <c r="CC54" s="7">
        <v>583.97500000000002</v>
      </c>
      <c r="CD54" s="74">
        <v>9763.9210000000003</v>
      </c>
      <c r="CE54" s="8">
        <f t="shared" si="105"/>
        <v>16719.758551307848</v>
      </c>
      <c r="CF54" s="9">
        <f t="shared" si="106"/>
        <v>768.81725000000006</v>
      </c>
      <c r="CG54" s="8">
        <f t="shared" si="107"/>
        <v>12897.659000000001</v>
      </c>
    </row>
    <row r="55" spans="1:85" ht="15" customHeight="1" x14ac:dyDescent="0.3">
      <c r="A55" s="57">
        <v>2020</v>
      </c>
      <c r="B55" s="8" t="s">
        <v>12</v>
      </c>
      <c r="C55" s="6">
        <v>0</v>
      </c>
      <c r="D55" s="5">
        <v>0</v>
      </c>
      <c r="E55" s="8">
        <f t="shared" si="104"/>
        <v>0</v>
      </c>
      <c r="F55" s="75">
        <v>12.97508</v>
      </c>
      <c r="G55" s="5">
        <v>276.93099999999998</v>
      </c>
      <c r="H55" s="8">
        <f t="shared" si="104"/>
        <v>21343.298076004154</v>
      </c>
      <c r="I55" s="6">
        <v>0</v>
      </c>
      <c r="J55" s="5">
        <v>0</v>
      </c>
      <c r="K55" s="8">
        <f t="shared" si="104"/>
        <v>0</v>
      </c>
      <c r="L55" s="75">
        <v>2.2071499999999999</v>
      </c>
      <c r="M55" s="5">
        <v>41.597999999999999</v>
      </c>
      <c r="N55" s="8">
        <f t="shared" si="104"/>
        <v>18846.929297963437</v>
      </c>
      <c r="O55" s="6">
        <v>0</v>
      </c>
      <c r="P55" s="5">
        <v>0</v>
      </c>
      <c r="Q55" s="8">
        <f t="shared" si="104"/>
        <v>0</v>
      </c>
      <c r="R55" s="6">
        <v>0</v>
      </c>
      <c r="S55" s="5">
        <v>0</v>
      </c>
      <c r="T55" s="8">
        <f t="shared" si="104"/>
        <v>0</v>
      </c>
      <c r="U55" s="6">
        <v>0</v>
      </c>
      <c r="V55" s="5">
        <v>0</v>
      </c>
      <c r="W55" s="8">
        <f t="shared" si="104"/>
        <v>0</v>
      </c>
      <c r="X55" s="75">
        <v>81.260000000000005</v>
      </c>
      <c r="Y55" s="5">
        <v>1685.788</v>
      </c>
      <c r="Z55" s="8">
        <f t="shared" si="104"/>
        <v>20745.606694560669</v>
      </c>
      <c r="AA55" s="75">
        <v>29.46</v>
      </c>
      <c r="AB55" s="5">
        <v>546.77700000000004</v>
      </c>
      <c r="AC55" s="8">
        <f t="shared" si="104"/>
        <v>18559.979633401224</v>
      </c>
      <c r="AD55" s="6">
        <v>0</v>
      </c>
      <c r="AE55" s="5">
        <v>0</v>
      </c>
      <c r="AF55" s="8">
        <f t="shared" si="89"/>
        <v>0</v>
      </c>
      <c r="AG55" s="75">
        <v>1.25</v>
      </c>
      <c r="AH55" s="5">
        <v>19</v>
      </c>
      <c r="AI55" s="8">
        <f t="shared" si="104"/>
        <v>15200</v>
      </c>
      <c r="AJ55" s="6">
        <v>0</v>
      </c>
      <c r="AK55" s="5">
        <v>0</v>
      </c>
      <c r="AL55" s="8">
        <f t="shared" si="104"/>
        <v>0</v>
      </c>
      <c r="AM55" s="75">
        <v>14.14</v>
      </c>
      <c r="AN55" s="5">
        <v>312.214</v>
      </c>
      <c r="AO55" s="8">
        <f t="shared" si="104"/>
        <v>22080.198019801981</v>
      </c>
      <c r="AP55" s="75">
        <v>37.108499999999999</v>
      </c>
      <c r="AQ55" s="5">
        <v>687.58</v>
      </c>
      <c r="AR55" s="8">
        <f t="shared" si="104"/>
        <v>18528.908471105005</v>
      </c>
      <c r="AS55" s="6">
        <v>0</v>
      </c>
      <c r="AT55" s="5">
        <v>0</v>
      </c>
      <c r="AU55" s="8">
        <f t="shared" si="104"/>
        <v>0</v>
      </c>
      <c r="AV55" s="6">
        <v>0</v>
      </c>
      <c r="AW55" s="5">
        <v>0</v>
      </c>
      <c r="AX55" s="8">
        <f t="shared" si="104"/>
        <v>0</v>
      </c>
      <c r="AY55" s="6">
        <v>0</v>
      </c>
      <c r="AZ55" s="5">
        <v>0</v>
      </c>
      <c r="BA55" s="8">
        <f t="shared" si="93"/>
        <v>0</v>
      </c>
      <c r="BB55" s="6">
        <v>0</v>
      </c>
      <c r="BC55" s="5">
        <v>0</v>
      </c>
      <c r="BD55" s="8">
        <f t="shared" si="104"/>
        <v>0</v>
      </c>
      <c r="BE55" s="6">
        <v>0</v>
      </c>
      <c r="BF55" s="5">
        <v>0</v>
      </c>
      <c r="BG55" s="8">
        <f t="shared" si="104"/>
        <v>0</v>
      </c>
      <c r="BH55" s="6">
        <v>0</v>
      </c>
      <c r="BI55" s="5">
        <v>0</v>
      </c>
      <c r="BJ55" s="8">
        <f t="shared" si="104"/>
        <v>0</v>
      </c>
      <c r="BK55" s="6">
        <v>0</v>
      </c>
      <c r="BL55" s="5">
        <v>0</v>
      </c>
      <c r="BM55" s="8">
        <f t="shared" si="104"/>
        <v>0</v>
      </c>
      <c r="BN55" s="6">
        <v>0</v>
      </c>
      <c r="BO55" s="5">
        <v>0</v>
      </c>
      <c r="BP55" s="8">
        <f t="shared" si="94"/>
        <v>0</v>
      </c>
      <c r="BQ55" s="6">
        <v>0</v>
      </c>
      <c r="BR55" s="5">
        <v>0</v>
      </c>
      <c r="BS55" s="8">
        <f t="shared" si="95"/>
        <v>0</v>
      </c>
      <c r="BT55" s="6">
        <v>0</v>
      </c>
      <c r="BU55" s="5">
        <v>0</v>
      </c>
      <c r="BV55" s="8">
        <f t="shared" si="104"/>
        <v>0</v>
      </c>
      <c r="BW55" s="6">
        <v>0</v>
      </c>
      <c r="BX55" s="5">
        <v>0</v>
      </c>
      <c r="BY55" s="8">
        <f t="shared" si="104"/>
        <v>0</v>
      </c>
      <c r="BZ55" s="75">
        <v>95.81</v>
      </c>
      <c r="CA55" s="5">
        <v>1650.2639999999999</v>
      </c>
      <c r="CB55" s="8">
        <f t="shared" si="104"/>
        <v>17224.339839265213</v>
      </c>
      <c r="CC55" s="75">
        <v>640.64700000000005</v>
      </c>
      <c r="CD55" s="5">
        <v>10669.856</v>
      </c>
      <c r="CE55" s="8">
        <f t="shared" si="105"/>
        <v>16654.813024957581</v>
      </c>
      <c r="CF55" s="9">
        <f t="shared" si="106"/>
        <v>914.85773000000006</v>
      </c>
      <c r="CG55" s="8">
        <f t="shared" si="107"/>
        <v>15890.008</v>
      </c>
    </row>
    <row r="56" spans="1:85" ht="15" customHeight="1" x14ac:dyDescent="0.3">
      <c r="A56" s="57">
        <v>2020</v>
      </c>
      <c r="B56" s="58" t="s">
        <v>13</v>
      </c>
      <c r="C56" s="75">
        <v>0.02</v>
      </c>
      <c r="D56" s="5">
        <v>2.4300000000000002</v>
      </c>
      <c r="E56" s="8">
        <f t="shared" si="104"/>
        <v>121500</v>
      </c>
      <c r="F56" s="75">
        <v>46.7087</v>
      </c>
      <c r="G56" s="5">
        <v>840.79200000000003</v>
      </c>
      <c r="H56" s="8">
        <f t="shared" si="104"/>
        <v>18000.757888787317</v>
      </c>
      <c r="I56" s="6">
        <v>0</v>
      </c>
      <c r="J56" s="5">
        <v>0</v>
      </c>
      <c r="K56" s="8">
        <f t="shared" si="104"/>
        <v>0</v>
      </c>
      <c r="L56" s="75">
        <v>0.86399999999999999</v>
      </c>
      <c r="M56" s="5">
        <v>21.097999999999999</v>
      </c>
      <c r="N56" s="8">
        <f t="shared" si="104"/>
        <v>24418.981481481482</v>
      </c>
      <c r="O56" s="75">
        <v>2.5621399999999999</v>
      </c>
      <c r="P56" s="5">
        <v>42.746000000000002</v>
      </c>
      <c r="Q56" s="8">
        <f t="shared" si="104"/>
        <v>16683.709711413117</v>
      </c>
      <c r="R56" s="6">
        <v>0</v>
      </c>
      <c r="S56" s="5">
        <v>0</v>
      </c>
      <c r="T56" s="8">
        <f t="shared" si="104"/>
        <v>0</v>
      </c>
      <c r="U56" s="6">
        <v>0</v>
      </c>
      <c r="V56" s="5">
        <v>0</v>
      </c>
      <c r="W56" s="8">
        <f t="shared" si="104"/>
        <v>0</v>
      </c>
      <c r="X56" s="6">
        <v>0</v>
      </c>
      <c r="Y56" s="5">
        <v>0</v>
      </c>
      <c r="Z56" s="8">
        <f t="shared" si="104"/>
        <v>0</v>
      </c>
      <c r="AA56" s="75">
        <v>0.90900000000000003</v>
      </c>
      <c r="AB56" s="5">
        <v>20.94</v>
      </c>
      <c r="AC56" s="8">
        <f t="shared" si="104"/>
        <v>23036.303630363036</v>
      </c>
      <c r="AD56" s="6">
        <v>0</v>
      </c>
      <c r="AE56" s="5">
        <v>0</v>
      </c>
      <c r="AF56" s="8">
        <f t="shared" si="89"/>
        <v>0</v>
      </c>
      <c r="AG56" s="6">
        <v>0</v>
      </c>
      <c r="AH56" s="5">
        <v>0</v>
      </c>
      <c r="AI56" s="8">
        <f t="shared" si="104"/>
        <v>0</v>
      </c>
      <c r="AJ56" s="6">
        <v>0</v>
      </c>
      <c r="AK56" s="5">
        <v>0</v>
      </c>
      <c r="AL56" s="8">
        <f t="shared" si="104"/>
        <v>0</v>
      </c>
      <c r="AM56" s="75">
        <v>0.28966000000000003</v>
      </c>
      <c r="AN56" s="5">
        <v>8.2159999999999993</v>
      </c>
      <c r="AO56" s="8">
        <f t="shared" si="104"/>
        <v>28364.289166609124</v>
      </c>
      <c r="AP56" s="75">
        <v>37.453099999999999</v>
      </c>
      <c r="AQ56" s="5">
        <v>688.98400000000004</v>
      </c>
      <c r="AR56" s="8">
        <f t="shared" si="104"/>
        <v>18395.913822887829</v>
      </c>
      <c r="AS56" s="6">
        <v>0</v>
      </c>
      <c r="AT56" s="5">
        <v>0</v>
      </c>
      <c r="AU56" s="8">
        <f t="shared" si="104"/>
        <v>0</v>
      </c>
      <c r="AV56" s="6">
        <v>0</v>
      </c>
      <c r="AW56" s="5">
        <v>0</v>
      </c>
      <c r="AX56" s="8">
        <f t="shared" si="104"/>
        <v>0</v>
      </c>
      <c r="AY56" s="6">
        <v>0</v>
      </c>
      <c r="AZ56" s="5">
        <v>0</v>
      </c>
      <c r="BA56" s="8">
        <f t="shared" si="93"/>
        <v>0</v>
      </c>
      <c r="BB56" s="6">
        <v>0</v>
      </c>
      <c r="BC56" s="5">
        <v>0</v>
      </c>
      <c r="BD56" s="8">
        <f t="shared" si="104"/>
        <v>0</v>
      </c>
      <c r="BE56" s="6">
        <v>0</v>
      </c>
      <c r="BF56" s="5">
        <v>0</v>
      </c>
      <c r="BG56" s="8">
        <f t="shared" si="104"/>
        <v>0</v>
      </c>
      <c r="BH56" s="6">
        <v>0</v>
      </c>
      <c r="BI56" s="5">
        <v>0</v>
      </c>
      <c r="BJ56" s="8">
        <f t="shared" si="104"/>
        <v>0</v>
      </c>
      <c r="BK56" s="6">
        <v>0</v>
      </c>
      <c r="BL56" s="5">
        <v>0</v>
      </c>
      <c r="BM56" s="8">
        <f t="shared" si="104"/>
        <v>0</v>
      </c>
      <c r="BN56" s="6">
        <v>0</v>
      </c>
      <c r="BO56" s="5">
        <v>0</v>
      </c>
      <c r="BP56" s="8">
        <f t="shared" si="94"/>
        <v>0</v>
      </c>
      <c r="BQ56" s="6">
        <v>0</v>
      </c>
      <c r="BR56" s="5">
        <v>0</v>
      </c>
      <c r="BS56" s="8">
        <f t="shared" si="95"/>
        <v>0</v>
      </c>
      <c r="BT56" s="6">
        <v>0</v>
      </c>
      <c r="BU56" s="5">
        <v>0</v>
      </c>
      <c r="BV56" s="8">
        <f t="shared" si="104"/>
        <v>0</v>
      </c>
      <c r="BW56" s="6">
        <v>0</v>
      </c>
      <c r="BX56" s="5">
        <v>0</v>
      </c>
      <c r="BY56" s="8">
        <f t="shared" si="104"/>
        <v>0</v>
      </c>
      <c r="BZ56" s="75">
        <v>24.03</v>
      </c>
      <c r="CA56" s="5">
        <v>384.68</v>
      </c>
      <c r="CB56" s="8">
        <f t="shared" si="104"/>
        <v>16008.322929671245</v>
      </c>
      <c r="CC56" s="75">
        <v>353.21600000000001</v>
      </c>
      <c r="CD56" s="5">
        <v>6532.9539999999997</v>
      </c>
      <c r="CE56" s="8">
        <f t="shared" si="105"/>
        <v>18495.634399347709</v>
      </c>
      <c r="CF56" s="9">
        <f t="shared" si="106"/>
        <v>466.05259999999998</v>
      </c>
      <c r="CG56" s="8">
        <f t="shared" si="107"/>
        <v>8542.8399999999983</v>
      </c>
    </row>
    <row r="57" spans="1:85" ht="15" customHeight="1" thickBot="1" x14ac:dyDescent="0.35">
      <c r="A57" s="63"/>
      <c r="B57" s="64" t="s">
        <v>14</v>
      </c>
      <c r="C57" s="65">
        <f t="shared" ref="C57:D57" si="108">SUM(C45:C56)</f>
        <v>3.5834699999999997</v>
      </c>
      <c r="D57" s="66">
        <f t="shared" si="108"/>
        <v>75.59</v>
      </c>
      <c r="E57" s="67"/>
      <c r="F57" s="65">
        <f t="shared" ref="F57:G57" si="109">SUM(F45:F56)</f>
        <v>282.65195</v>
      </c>
      <c r="G57" s="66">
        <f t="shared" si="109"/>
        <v>5055.1099999999997</v>
      </c>
      <c r="H57" s="67"/>
      <c r="I57" s="65">
        <f t="shared" ref="I57:J57" si="110">SUM(I45:I56)</f>
        <v>36.599999999999994</v>
      </c>
      <c r="J57" s="66">
        <f t="shared" si="110"/>
        <v>200.54900000000001</v>
      </c>
      <c r="K57" s="67"/>
      <c r="L57" s="65">
        <f t="shared" ref="L57:M57" si="111">SUM(L45:L56)</f>
        <v>99.515740000000008</v>
      </c>
      <c r="M57" s="66">
        <f t="shared" si="111"/>
        <v>1826.7180000000001</v>
      </c>
      <c r="N57" s="67"/>
      <c r="O57" s="65">
        <f t="shared" ref="O57:P57" si="112">SUM(O45:O56)</f>
        <v>6.0939599999999992</v>
      </c>
      <c r="P57" s="66">
        <f t="shared" si="112"/>
        <v>137.96899999999999</v>
      </c>
      <c r="Q57" s="67"/>
      <c r="R57" s="65">
        <f t="shared" ref="R57:S57" si="113">SUM(R45:R56)</f>
        <v>1E-3</v>
      </c>
      <c r="S57" s="66">
        <f t="shared" si="113"/>
        <v>9.8000000000000004E-2</v>
      </c>
      <c r="T57" s="67"/>
      <c r="U57" s="65">
        <f t="shared" ref="U57:V57" si="114">SUM(U45:U56)</f>
        <v>0</v>
      </c>
      <c r="V57" s="66">
        <f t="shared" si="114"/>
        <v>0</v>
      </c>
      <c r="W57" s="67"/>
      <c r="X57" s="65">
        <f t="shared" ref="X57:Y57" si="115">SUM(X45:X56)</f>
        <v>257.21800000000002</v>
      </c>
      <c r="Y57" s="66">
        <f t="shared" si="115"/>
        <v>4849.7929999999997</v>
      </c>
      <c r="Z57" s="67"/>
      <c r="AA57" s="65">
        <f t="shared" ref="AA57:AB57" si="116">SUM(AA45:AA56)</f>
        <v>158.48211000000001</v>
      </c>
      <c r="AB57" s="66">
        <f t="shared" si="116"/>
        <v>2527.8530000000001</v>
      </c>
      <c r="AC57" s="67"/>
      <c r="AD57" s="65">
        <f t="shared" ref="AD57:AE57" si="117">SUM(AD45:AD56)</f>
        <v>0</v>
      </c>
      <c r="AE57" s="66">
        <f t="shared" si="117"/>
        <v>0</v>
      </c>
      <c r="AF57" s="67"/>
      <c r="AG57" s="65">
        <f t="shared" ref="AG57:AH57" si="118">SUM(AG45:AG56)</f>
        <v>97.85499999999999</v>
      </c>
      <c r="AH57" s="66">
        <f t="shared" si="118"/>
        <v>1376.4389999999999</v>
      </c>
      <c r="AI57" s="67"/>
      <c r="AJ57" s="65">
        <f t="shared" ref="AJ57:AK57" si="119">SUM(AJ45:AJ56)</f>
        <v>0</v>
      </c>
      <c r="AK57" s="66">
        <f t="shared" si="119"/>
        <v>0</v>
      </c>
      <c r="AL57" s="67"/>
      <c r="AM57" s="65">
        <f t="shared" ref="AM57:AN57" si="120">SUM(AM45:AM56)</f>
        <v>74.591030000000003</v>
      </c>
      <c r="AN57" s="66">
        <f t="shared" si="120"/>
        <v>1466.7989999999998</v>
      </c>
      <c r="AO57" s="67"/>
      <c r="AP57" s="65">
        <f t="shared" ref="AP57:AQ57" si="121">SUM(AP45:AP56)</f>
        <v>403.61308000000002</v>
      </c>
      <c r="AQ57" s="66">
        <f t="shared" si="121"/>
        <v>6797.1129999999994</v>
      </c>
      <c r="AR57" s="67"/>
      <c r="AS57" s="65">
        <f t="shared" ref="AS57:AT57" si="122">SUM(AS45:AS56)</f>
        <v>0</v>
      </c>
      <c r="AT57" s="66">
        <f t="shared" si="122"/>
        <v>0</v>
      </c>
      <c r="AU57" s="67"/>
      <c r="AV57" s="65">
        <f t="shared" ref="AV57:AW57" si="123">SUM(AV45:AV56)</f>
        <v>0</v>
      </c>
      <c r="AW57" s="66">
        <f t="shared" si="123"/>
        <v>0</v>
      </c>
      <c r="AX57" s="67"/>
      <c r="AY57" s="65">
        <f t="shared" ref="AY57:AZ57" si="124">SUM(AY45:AY56)</f>
        <v>0</v>
      </c>
      <c r="AZ57" s="66">
        <f t="shared" si="124"/>
        <v>0</v>
      </c>
      <c r="BA57" s="67"/>
      <c r="BB57" s="65">
        <f t="shared" ref="BB57:BC57" si="125">SUM(BB45:BB56)</f>
        <v>0</v>
      </c>
      <c r="BC57" s="66">
        <f t="shared" si="125"/>
        <v>0</v>
      </c>
      <c r="BD57" s="67"/>
      <c r="BE57" s="65">
        <f t="shared" ref="BE57:BF57" si="126">SUM(BE45:BE56)</f>
        <v>0</v>
      </c>
      <c r="BF57" s="66">
        <f t="shared" si="126"/>
        <v>0</v>
      </c>
      <c r="BG57" s="67"/>
      <c r="BH57" s="65">
        <f t="shared" ref="BH57:BI57" si="127">SUM(BH45:BH56)</f>
        <v>0</v>
      </c>
      <c r="BI57" s="66">
        <f t="shared" si="127"/>
        <v>0</v>
      </c>
      <c r="BJ57" s="67"/>
      <c r="BK57" s="65">
        <f t="shared" ref="BK57:BL57" si="128">SUM(BK45:BK56)</f>
        <v>0</v>
      </c>
      <c r="BL57" s="66">
        <f t="shared" si="128"/>
        <v>0</v>
      </c>
      <c r="BM57" s="67"/>
      <c r="BN57" s="65">
        <f t="shared" ref="BN57:BO57" si="129">SUM(BN45:BN56)</f>
        <v>0</v>
      </c>
      <c r="BO57" s="66">
        <f t="shared" si="129"/>
        <v>0</v>
      </c>
      <c r="BP57" s="67"/>
      <c r="BQ57" s="65">
        <f t="shared" ref="BQ57:BR57" si="130">SUM(BQ45:BQ56)</f>
        <v>0</v>
      </c>
      <c r="BR57" s="66">
        <f t="shared" si="130"/>
        <v>0</v>
      </c>
      <c r="BS57" s="67"/>
      <c r="BT57" s="65">
        <f t="shared" ref="BT57:BU57" si="131">SUM(BT45:BT56)</f>
        <v>32.22</v>
      </c>
      <c r="BU57" s="66">
        <f t="shared" si="131"/>
        <v>443.34699999999998</v>
      </c>
      <c r="BV57" s="67"/>
      <c r="BW57" s="65">
        <f t="shared" ref="BW57:BX57" si="132">SUM(BW45:BW56)</f>
        <v>0</v>
      </c>
      <c r="BX57" s="66">
        <f t="shared" si="132"/>
        <v>0</v>
      </c>
      <c r="BY57" s="67"/>
      <c r="BZ57" s="65">
        <f t="shared" ref="BZ57:CA57" si="133">SUM(BZ45:BZ56)</f>
        <v>1050.7250799999999</v>
      </c>
      <c r="CA57" s="66">
        <f t="shared" si="133"/>
        <v>16137.960000000003</v>
      </c>
      <c r="CB57" s="67"/>
      <c r="CC57" s="65">
        <f t="shared" ref="CC57:CD57" si="134">SUM(CC45:CC56)</f>
        <v>5846.6459999999997</v>
      </c>
      <c r="CD57" s="66">
        <f t="shared" si="134"/>
        <v>92244.08</v>
      </c>
      <c r="CE57" s="67"/>
      <c r="CF57" s="39">
        <f t="shared" si="106"/>
        <v>8349.7964200000006</v>
      </c>
      <c r="CG57" s="40">
        <f t="shared" si="107"/>
        <v>133139.41800000003</v>
      </c>
    </row>
    <row r="58" spans="1:85" ht="15" customHeight="1" x14ac:dyDescent="0.3">
      <c r="A58" s="57">
        <v>2021</v>
      </c>
      <c r="B58" s="58" t="s">
        <v>2</v>
      </c>
      <c r="C58" s="6">
        <v>0</v>
      </c>
      <c r="D58" s="5">
        <v>0</v>
      </c>
      <c r="E58" s="8">
        <f>IF(C58=0,0,D58/C58*1000)</f>
        <v>0</v>
      </c>
      <c r="F58" s="75">
        <v>4.5939300000000003</v>
      </c>
      <c r="G58" s="5">
        <v>100.06</v>
      </c>
      <c r="H58" s="8">
        <f t="shared" ref="H58:H69" si="135">IF(F58=0,0,G58/F58*1000)</f>
        <v>21780.915251211925</v>
      </c>
      <c r="I58" s="6">
        <v>0</v>
      </c>
      <c r="J58" s="5">
        <v>0</v>
      </c>
      <c r="K58" s="8">
        <f t="shared" ref="K58:K69" si="136">IF(I58=0,0,J58/I58*1000)</f>
        <v>0</v>
      </c>
      <c r="L58" s="75">
        <v>64.163790000000006</v>
      </c>
      <c r="M58" s="5">
        <v>1329.6279999999999</v>
      </c>
      <c r="N58" s="8">
        <f t="shared" ref="N58:N69" si="137">IF(L58=0,0,M58/L58*1000)</f>
        <v>20722.404334282619</v>
      </c>
      <c r="O58" s="6">
        <v>0</v>
      </c>
      <c r="P58" s="5">
        <v>0</v>
      </c>
      <c r="Q58" s="8">
        <f t="shared" ref="Q58:Q69" si="138">IF(O58=0,0,P58/O58*1000)</f>
        <v>0</v>
      </c>
      <c r="R58" s="6">
        <v>0</v>
      </c>
      <c r="S58" s="5">
        <v>0</v>
      </c>
      <c r="T58" s="8">
        <f t="shared" ref="T58:T69" si="139">IF(R58=0,0,S58/R58*1000)</f>
        <v>0</v>
      </c>
      <c r="U58" s="6">
        <v>0</v>
      </c>
      <c r="V58" s="5">
        <v>0</v>
      </c>
      <c r="W58" s="8">
        <f t="shared" ref="W58:W69" si="140">IF(U58=0,0,V58/U58*1000)</f>
        <v>0</v>
      </c>
      <c r="X58" s="6">
        <v>0</v>
      </c>
      <c r="Y58" s="5">
        <v>0</v>
      </c>
      <c r="Z58" s="8">
        <f t="shared" ref="Z58:Z69" si="141">IF(X58=0,0,Y58/X58*1000)</f>
        <v>0</v>
      </c>
      <c r="AA58" s="75">
        <v>2.5000000000000001E-2</v>
      </c>
      <c r="AB58" s="5">
        <v>2.4</v>
      </c>
      <c r="AC58" s="8">
        <f t="shared" ref="AC58:AC69" si="142">IF(AA58=0,0,AB58/AA58*1000)</f>
        <v>95999.999999999985</v>
      </c>
      <c r="AD58" s="6">
        <v>0</v>
      </c>
      <c r="AE58" s="5">
        <v>0</v>
      </c>
      <c r="AF58" s="8">
        <f t="shared" ref="AF58:AF69" si="143">IF(AD58=0,0,AE58/AD58*1000)</f>
        <v>0</v>
      </c>
      <c r="AG58" s="75">
        <v>1.4370000000000001</v>
      </c>
      <c r="AH58" s="5">
        <v>27.664000000000001</v>
      </c>
      <c r="AI58" s="8">
        <f t="shared" ref="AI58:AI69" si="144">IF(AG58=0,0,AH58/AG58*1000)</f>
        <v>19251.217814892138</v>
      </c>
      <c r="AJ58" s="6">
        <v>0</v>
      </c>
      <c r="AK58" s="5">
        <v>0</v>
      </c>
      <c r="AL58" s="8">
        <f t="shared" ref="AL58:AL69" si="145">IF(AJ58=0,0,AK58/AJ58*1000)</f>
        <v>0</v>
      </c>
      <c r="AM58" s="75">
        <v>10.8</v>
      </c>
      <c r="AN58" s="5">
        <v>219.864</v>
      </c>
      <c r="AO58" s="8">
        <f t="shared" ref="AO58:AO69" si="146">IF(AM58=0,0,AN58/AM58*1000)</f>
        <v>20357.777777777777</v>
      </c>
      <c r="AP58" s="75">
        <v>35.506819999999998</v>
      </c>
      <c r="AQ58" s="5">
        <v>669.48</v>
      </c>
      <c r="AR58" s="8">
        <f t="shared" ref="AR58:AR69" si="147">IF(AP58=0,0,AQ58/AP58*1000)</f>
        <v>18854.969270692221</v>
      </c>
      <c r="AS58" s="6">
        <v>0</v>
      </c>
      <c r="AT58" s="5">
        <v>0</v>
      </c>
      <c r="AU58" s="8">
        <f t="shared" ref="AU58:AU69" si="148">IF(AS58=0,0,AT58/AS58*1000)</f>
        <v>0</v>
      </c>
      <c r="AV58" s="6">
        <v>0</v>
      </c>
      <c r="AW58" s="5">
        <v>0</v>
      </c>
      <c r="AX58" s="8">
        <f t="shared" ref="AX58:AX69" si="149">IF(AV58=0,0,AW58/AV58*1000)</f>
        <v>0</v>
      </c>
      <c r="AY58" s="6">
        <v>0</v>
      </c>
      <c r="AZ58" s="5">
        <v>0</v>
      </c>
      <c r="BA58" s="8">
        <f t="shared" ref="BA58:BA83" si="150">IF(AY58=0,0,AZ58/AY58*1000)</f>
        <v>0</v>
      </c>
      <c r="BB58" s="6">
        <v>0</v>
      </c>
      <c r="BC58" s="5">
        <v>0</v>
      </c>
      <c r="BD58" s="8">
        <f t="shared" ref="BD58:BD69" si="151">IF(BB58=0,0,BC58/BB58*1000)</f>
        <v>0</v>
      </c>
      <c r="BE58" s="6">
        <v>0</v>
      </c>
      <c r="BF58" s="5">
        <v>0</v>
      </c>
      <c r="BG58" s="8">
        <f t="shared" ref="BG58:BG69" si="152">IF(BE58=0,0,BF58/BE58*1000)</f>
        <v>0</v>
      </c>
      <c r="BH58" s="6">
        <v>0</v>
      </c>
      <c r="BI58" s="5">
        <v>0</v>
      </c>
      <c r="BJ58" s="8">
        <f t="shared" ref="BJ58:BJ69" si="153">IF(BH58=0,0,BI58/BH58*1000)</f>
        <v>0</v>
      </c>
      <c r="BK58" s="6">
        <v>0</v>
      </c>
      <c r="BL58" s="5">
        <v>0</v>
      </c>
      <c r="BM58" s="8">
        <f t="shared" ref="BM58:BM69" si="154">IF(BK58=0,0,BL58/BK58*1000)</f>
        <v>0</v>
      </c>
      <c r="BN58" s="6">
        <v>0</v>
      </c>
      <c r="BO58" s="5">
        <v>0</v>
      </c>
      <c r="BP58" s="8">
        <f t="shared" ref="BP58:BP69" si="155">IF(BN58=0,0,BO58/BN58*1000)</f>
        <v>0</v>
      </c>
      <c r="BQ58" s="6">
        <v>0</v>
      </c>
      <c r="BR58" s="5">
        <v>0</v>
      </c>
      <c r="BS58" s="8">
        <f t="shared" ref="BS58:BS69" si="156">IF(BQ58=0,0,BR58/BQ58*1000)</f>
        <v>0</v>
      </c>
      <c r="BT58" s="6">
        <v>0</v>
      </c>
      <c r="BU58" s="5">
        <v>0</v>
      </c>
      <c r="BV58" s="8">
        <f t="shared" ref="BV58:BV69" si="157">IF(BT58=0,0,BU58/BT58*1000)</f>
        <v>0</v>
      </c>
      <c r="BW58" s="6">
        <v>0</v>
      </c>
      <c r="BX58" s="5">
        <v>0</v>
      </c>
      <c r="BY58" s="8">
        <f t="shared" ref="BY58:BY69" si="158">IF(BW58=0,0,BX58/BW58*1000)</f>
        <v>0</v>
      </c>
      <c r="BZ58" s="75">
        <v>95.8</v>
      </c>
      <c r="CA58" s="5">
        <v>1707.2909999999999</v>
      </c>
      <c r="CB58" s="8">
        <f t="shared" ref="CB58:CB69" si="159">IF(BZ58=0,0,CA58/BZ58*1000)</f>
        <v>17821.409185803757</v>
      </c>
      <c r="CC58" s="75">
        <v>458.06</v>
      </c>
      <c r="CD58" s="5">
        <v>7734.7179999999998</v>
      </c>
      <c r="CE58" s="8">
        <f t="shared" ref="CE58:CE69" si="160">IF(CC58=0,0,CD58/CC58*1000)</f>
        <v>16885.818451731215</v>
      </c>
      <c r="CF58" s="9">
        <f t="shared" si="106"/>
        <v>670.38653999999997</v>
      </c>
      <c r="CG58" s="8">
        <f t="shared" si="107"/>
        <v>11791.105</v>
      </c>
    </row>
    <row r="59" spans="1:85" ht="15" customHeight="1" x14ac:dyDescent="0.3">
      <c r="A59" s="57">
        <v>2021</v>
      </c>
      <c r="B59" s="58" t="s">
        <v>3</v>
      </c>
      <c r="C59" s="75">
        <v>37.076761395219563</v>
      </c>
      <c r="D59" s="5">
        <v>115.136</v>
      </c>
      <c r="E59" s="8">
        <f t="shared" ref="E59:E60" si="161">IF(C59=0,0,D59/C59*1000)</f>
        <v>3105.3413423224415</v>
      </c>
      <c r="F59" s="75">
        <v>4.0875746374751207</v>
      </c>
      <c r="G59" s="5">
        <v>17.585000000000001</v>
      </c>
      <c r="H59" s="8">
        <f t="shared" si="135"/>
        <v>4302.0621174179196</v>
      </c>
      <c r="I59" s="6">
        <v>0</v>
      </c>
      <c r="J59" s="5">
        <v>0</v>
      </c>
      <c r="K59" s="8">
        <f t="shared" si="136"/>
        <v>0</v>
      </c>
      <c r="L59" s="75">
        <v>48.773867262250569</v>
      </c>
      <c r="M59" s="5">
        <v>2810.9110000000001</v>
      </c>
      <c r="N59" s="8">
        <f t="shared" si="137"/>
        <v>57631.497311585059</v>
      </c>
      <c r="O59" s="6">
        <v>0</v>
      </c>
      <c r="P59" s="5">
        <v>0</v>
      </c>
      <c r="Q59" s="8">
        <f t="shared" si="138"/>
        <v>0</v>
      </c>
      <c r="R59" s="6">
        <v>0</v>
      </c>
      <c r="S59" s="5">
        <v>0</v>
      </c>
      <c r="T59" s="8">
        <f t="shared" si="139"/>
        <v>0</v>
      </c>
      <c r="U59" s="6">
        <v>0</v>
      </c>
      <c r="V59" s="5">
        <v>0</v>
      </c>
      <c r="W59" s="8">
        <f t="shared" si="140"/>
        <v>0</v>
      </c>
      <c r="X59" s="6">
        <v>0</v>
      </c>
      <c r="Y59" s="5">
        <v>0</v>
      </c>
      <c r="Z59" s="8">
        <f t="shared" si="141"/>
        <v>0</v>
      </c>
      <c r="AA59" s="75">
        <v>48.841660564322652</v>
      </c>
      <c r="AB59" s="5">
        <v>1265.9069999999999</v>
      </c>
      <c r="AC59" s="8">
        <f t="shared" si="142"/>
        <v>25918.590510100439</v>
      </c>
      <c r="AD59" s="6">
        <v>0</v>
      </c>
      <c r="AE59" s="5">
        <v>0</v>
      </c>
      <c r="AF59" s="8">
        <f t="shared" si="143"/>
        <v>0</v>
      </c>
      <c r="AG59" s="75">
        <v>41.438079590074906</v>
      </c>
      <c r="AH59" s="5">
        <v>35.908999999999999</v>
      </c>
      <c r="AI59" s="8">
        <f t="shared" si="144"/>
        <v>866.57008131720431</v>
      </c>
      <c r="AJ59" s="6">
        <v>0</v>
      </c>
      <c r="AK59" s="5">
        <v>0</v>
      </c>
      <c r="AL59" s="8">
        <f t="shared" si="145"/>
        <v>0</v>
      </c>
      <c r="AM59" s="6">
        <v>0</v>
      </c>
      <c r="AN59" s="5">
        <v>0</v>
      </c>
      <c r="AO59" s="8">
        <f t="shared" si="146"/>
        <v>0</v>
      </c>
      <c r="AP59" s="75">
        <v>49.955175344332297</v>
      </c>
      <c r="AQ59" s="5">
        <v>711.88499999999999</v>
      </c>
      <c r="AR59" s="8">
        <f t="shared" si="147"/>
        <v>14250.47545310573</v>
      </c>
      <c r="AS59" s="6">
        <v>0</v>
      </c>
      <c r="AT59" s="5">
        <v>0</v>
      </c>
      <c r="AU59" s="8">
        <f t="shared" si="148"/>
        <v>0</v>
      </c>
      <c r="AV59" s="6">
        <v>0</v>
      </c>
      <c r="AW59" s="5">
        <v>0</v>
      </c>
      <c r="AX59" s="8">
        <f t="shared" si="149"/>
        <v>0</v>
      </c>
      <c r="AY59" s="6">
        <v>0</v>
      </c>
      <c r="AZ59" s="5">
        <v>0</v>
      </c>
      <c r="BA59" s="8">
        <f t="shared" si="150"/>
        <v>0</v>
      </c>
      <c r="BB59" s="6">
        <v>0</v>
      </c>
      <c r="BC59" s="5">
        <v>0</v>
      </c>
      <c r="BD59" s="8">
        <f t="shared" si="151"/>
        <v>0</v>
      </c>
      <c r="BE59" s="6">
        <v>0</v>
      </c>
      <c r="BF59" s="5">
        <v>0</v>
      </c>
      <c r="BG59" s="8">
        <f t="shared" si="152"/>
        <v>0</v>
      </c>
      <c r="BH59" s="6">
        <v>0</v>
      </c>
      <c r="BI59" s="5">
        <v>0</v>
      </c>
      <c r="BJ59" s="8">
        <f t="shared" si="153"/>
        <v>0</v>
      </c>
      <c r="BK59" s="6">
        <v>0</v>
      </c>
      <c r="BL59" s="5">
        <v>0</v>
      </c>
      <c r="BM59" s="8">
        <f t="shared" si="154"/>
        <v>0</v>
      </c>
      <c r="BN59" s="6">
        <v>0</v>
      </c>
      <c r="BO59" s="5">
        <v>0</v>
      </c>
      <c r="BP59" s="8">
        <f t="shared" si="155"/>
        <v>0</v>
      </c>
      <c r="BQ59" s="6">
        <v>0</v>
      </c>
      <c r="BR59" s="5">
        <v>0</v>
      </c>
      <c r="BS59" s="8">
        <f t="shared" si="156"/>
        <v>0</v>
      </c>
      <c r="BT59" s="6">
        <v>0</v>
      </c>
      <c r="BU59" s="5">
        <v>0</v>
      </c>
      <c r="BV59" s="8">
        <f t="shared" si="157"/>
        <v>0</v>
      </c>
      <c r="BW59" s="6">
        <v>0</v>
      </c>
      <c r="BX59" s="5">
        <v>0</v>
      </c>
      <c r="BY59" s="8">
        <f t="shared" si="158"/>
        <v>0</v>
      </c>
      <c r="BZ59" s="75">
        <v>56.694087017424756</v>
      </c>
      <c r="CA59" s="5">
        <v>2050.3020000000001</v>
      </c>
      <c r="CB59" s="8">
        <f t="shared" si="159"/>
        <v>36164.300509325527</v>
      </c>
      <c r="CC59" s="75">
        <v>60.139742926494023</v>
      </c>
      <c r="CD59" s="5">
        <v>6073.4380000000001</v>
      </c>
      <c r="CE59" s="8">
        <f t="shared" si="160"/>
        <v>100988.75892142202</v>
      </c>
      <c r="CF59" s="9">
        <f t="shared" si="106"/>
        <v>347.00694873759392</v>
      </c>
      <c r="CG59" s="8">
        <f t="shared" si="107"/>
        <v>13081.073</v>
      </c>
    </row>
    <row r="60" spans="1:85" ht="15" customHeight="1" x14ac:dyDescent="0.3">
      <c r="A60" s="57">
        <v>2021</v>
      </c>
      <c r="B60" s="58" t="s">
        <v>4</v>
      </c>
      <c r="C60" s="6">
        <v>0</v>
      </c>
      <c r="D60" s="5">
        <v>0</v>
      </c>
      <c r="E60" s="8">
        <f t="shared" si="161"/>
        <v>0</v>
      </c>
      <c r="F60" s="75">
        <v>35.709919999999997</v>
      </c>
      <c r="G60" s="5">
        <v>767.62</v>
      </c>
      <c r="H60" s="8">
        <f t="shared" si="135"/>
        <v>21495.987669532726</v>
      </c>
      <c r="I60" s="6">
        <v>0</v>
      </c>
      <c r="J60" s="5">
        <v>0</v>
      </c>
      <c r="K60" s="8">
        <f t="shared" si="136"/>
        <v>0</v>
      </c>
      <c r="L60" s="75">
        <v>232.8647</v>
      </c>
      <c r="M60" s="5">
        <v>4546.7809999999999</v>
      </c>
      <c r="N60" s="8">
        <f t="shared" si="137"/>
        <v>19525.419696501875</v>
      </c>
      <c r="O60" s="6">
        <v>0</v>
      </c>
      <c r="P60" s="5">
        <v>0</v>
      </c>
      <c r="Q60" s="8">
        <f t="shared" si="138"/>
        <v>0</v>
      </c>
      <c r="R60" s="6">
        <v>0</v>
      </c>
      <c r="S60" s="5">
        <v>0</v>
      </c>
      <c r="T60" s="8">
        <f t="shared" si="139"/>
        <v>0</v>
      </c>
      <c r="U60" s="6">
        <v>0</v>
      </c>
      <c r="V60" s="5">
        <v>0</v>
      </c>
      <c r="W60" s="8">
        <f t="shared" si="140"/>
        <v>0</v>
      </c>
      <c r="X60" s="75">
        <v>7.4740000000000002</v>
      </c>
      <c r="Y60" s="5">
        <v>162.12</v>
      </c>
      <c r="Z60" s="8">
        <f t="shared" si="141"/>
        <v>21691.196146641691</v>
      </c>
      <c r="AA60" s="75">
        <v>32.340000000000003</v>
      </c>
      <c r="AB60" s="5">
        <v>640.33199999999999</v>
      </c>
      <c r="AC60" s="8">
        <f t="shared" si="142"/>
        <v>19799.999999999996</v>
      </c>
      <c r="AD60" s="6">
        <v>0</v>
      </c>
      <c r="AE60" s="5">
        <v>0</v>
      </c>
      <c r="AF60" s="8">
        <f t="shared" si="143"/>
        <v>0</v>
      </c>
      <c r="AG60" s="6">
        <v>0</v>
      </c>
      <c r="AH60" s="5">
        <v>0</v>
      </c>
      <c r="AI60" s="8">
        <f t="shared" si="144"/>
        <v>0</v>
      </c>
      <c r="AJ60" s="6">
        <v>0</v>
      </c>
      <c r="AK60" s="5">
        <v>0</v>
      </c>
      <c r="AL60" s="8">
        <f t="shared" si="145"/>
        <v>0</v>
      </c>
      <c r="AM60" s="6">
        <v>0</v>
      </c>
      <c r="AN60" s="5">
        <v>0</v>
      </c>
      <c r="AO60" s="8">
        <f t="shared" si="146"/>
        <v>0</v>
      </c>
      <c r="AP60" s="75">
        <v>84.007469999999998</v>
      </c>
      <c r="AQ60" s="5">
        <v>1769.7919999999999</v>
      </c>
      <c r="AR60" s="8">
        <f t="shared" si="147"/>
        <v>21067.078915720234</v>
      </c>
      <c r="AS60" s="6">
        <v>0</v>
      </c>
      <c r="AT60" s="5">
        <v>0</v>
      </c>
      <c r="AU60" s="8">
        <f t="shared" si="148"/>
        <v>0</v>
      </c>
      <c r="AV60" s="6">
        <v>0</v>
      </c>
      <c r="AW60" s="5">
        <v>0</v>
      </c>
      <c r="AX60" s="8">
        <f t="shared" si="149"/>
        <v>0</v>
      </c>
      <c r="AY60" s="6">
        <v>0</v>
      </c>
      <c r="AZ60" s="5">
        <v>0</v>
      </c>
      <c r="BA60" s="8">
        <f t="shared" si="150"/>
        <v>0</v>
      </c>
      <c r="BB60" s="6">
        <v>0</v>
      </c>
      <c r="BC60" s="5">
        <v>0</v>
      </c>
      <c r="BD60" s="8">
        <f t="shared" si="151"/>
        <v>0</v>
      </c>
      <c r="BE60" s="6">
        <v>0</v>
      </c>
      <c r="BF60" s="5">
        <v>0</v>
      </c>
      <c r="BG60" s="8">
        <f t="shared" si="152"/>
        <v>0</v>
      </c>
      <c r="BH60" s="6">
        <v>0</v>
      </c>
      <c r="BI60" s="5">
        <v>0</v>
      </c>
      <c r="BJ60" s="8">
        <f t="shared" si="153"/>
        <v>0</v>
      </c>
      <c r="BK60" s="6">
        <v>0</v>
      </c>
      <c r="BL60" s="5">
        <v>0</v>
      </c>
      <c r="BM60" s="8">
        <f t="shared" si="154"/>
        <v>0</v>
      </c>
      <c r="BN60" s="6">
        <v>0</v>
      </c>
      <c r="BO60" s="5">
        <v>0</v>
      </c>
      <c r="BP60" s="8">
        <f t="shared" si="155"/>
        <v>0</v>
      </c>
      <c r="BQ60" s="6">
        <v>0</v>
      </c>
      <c r="BR60" s="5">
        <v>0</v>
      </c>
      <c r="BS60" s="8">
        <f t="shared" si="156"/>
        <v>0</v>
      </c>
      <c r="BT60" s="6">
        <v>0</v>
      </c>
      <c r="BU60" s="5">
        <v>0</v>
      </c>
      <c r="BV60" s="8">
        <f t="shared" si="157"/>
        <v>0</v>
      </c>
      <c r="BW60" s="6">
        <v>0</v>
      </c>
      <c r="BX60" s="5">
        <v>0</v>
      </c>
      <c r="BY60" s="8">
        <f t="shared" si="158"/>
        <v>0</v>
      </c>
      <c r="BZ60" s="75">
        <v>37.49</v>
      </c>
      <c r="CA60" s="5">
        <v>928.74900000000002</v>
      </c>
      <c r="CB60" s="8">
        <f t="shared" si="159"/>
        <v>24773.246198986395</v>
      </c>
      <c r="CC60" s="75">
        <v>427.78</v>
      </c>
      <c r="CD60" s="5">
        <v>7621.0339999999997</v>
      </c>
      <c r="CE60" s="8">
        <f t="shared" si="160"/>
        <v>17815.311608770862</v>
      </c>
      <c r="CF60" s="9">
        <f t="shared" si="106"/>
        <v>857.66608999999994</v>
      </c>
      <c r="CG60" s="8">
        <f t="shared" si="107"/>
        <v>16436.428</v>
      </c>
    </row>
    <row r="61" spans="1:85" ht="15" customHeight="1" x14ac:dyDescent="0.3">
      <c r="A61" s="57">
        <v>2021</v>
      </c>
      <c r="B61" s="58" t="s">
        <v>5</v>
      </c>
      <c r="C61" s="6">
        <v>0</v>
      </c>
      <c r="D61" s="5">
        <v>0</v>
      </c>
      <c r="E61" s="8">
        <f>IF(C61=0,0,D61/C61*1000)</f>
        <v>0</v>
      </c>
      <c r="F61" s="72">
        <v>1E-3</v>
      </c>
      <c r="G61" s="73">
        <v>0.34100000000000003</v>
      </c>
      <c r="H61" s="55">
        <f t="shared" si="135"/>
        <v>341000</v>
      </c>
      <c r="I61" s="6">
        <v>0</v>
      </c>
      <c r="J61" s="5">
        <v>0</v>
      </c>
      <c r="K61" s="8">
        <f t="shared" si="136"/>
        <v>0</v>
      </c>
      <c r="L61" s="72">
        <v>202.34263000000001</v>
      </c>
      <c r="M61" s="73">
        <v>4065.62</v>
      </c>
      <c r="N61" s="8">
        <f t="shared" si="137"/>
        <v>20092.750598329178</v>
      </c>
      <c r="O61" s="6">
        <v>0</v>
      </c>
      <c r="P61" s="5">
        <v>0</v>
      </c>
      <c r="Q61" s="8">
        <f t="shared" si="138"/>
        <v>0</v>
      </c>
      <c r="R61" s="6">
        <v>0</v>
      </c>
      <c r="S61" s="5">
        <v>0</v>
      </c>
      <c r="T61" s="8">
        <f t="shared" si="139"/>
        <v>0</v>
      </c>
      <c r="U61" s="6">
        <v>0</v>
      </c>
      <c r="V61" s="5">
        <v>0</v>
      </c>
      <c r="W61" s="8">
        <f t="shared" si="140"/>
        <v>0</v>
      </c>
      <c r="X61" s="6">
        <v>0</v>
      </c>
      <c r="Y61" s="5">
        <v>0</v>
      </c>
      <c r="Z61" s="8">
        <f t="shared" si="141"/>
        <v>0</v>
      </c>
      <c r="AA61" s="72">
        <v>31.74</v>
      </c>
      <c r="AB61" s="73">
        <v>659.56799999999998</v>
      </c>
      <c r="AC61" s="8">
        <f t="shared" si="142"/>
        <v>20780.340264650284</v>
      </c>
      <c r="AD61" s="6">
        <v>0</v>
      </c>
      <c r="AE61" s="5">
        <v>0</v>
      </c>
      <c r="AF61" s="8">
        <f t="shared" si="143"/>
        <v>0</v>
      </c>
      <c r="AG61" s="72">
        <v>33</v>
      </c>
      <c r="AH61" s="73">
        <v>646.27700000000004</v>
      </c>
      <c r="AI61" s="8">
        <f t="shared" si="144"/>
        <v>19584.15151515152</v>
      </c>
      <c r="AJ61" s="6">
        <v>0</v>
      </c>
      <c r="AK61" s="5">
        <v>0</v>
      </c>
      <c r="AL61" s="8">
        <f t="shared" si="145"/>
        <v>0</v>
      </c>
      <c r="AM61" s="6">
        <v>0</v>
      </c>
      <c r="AN61" s="5">
        <v>0</v>
      </c>
      <c r="AO61" s="8">
        <f t="shared" si="146"/>
        <v>0</v>
      </c>
      <c r="AP61" s="72">
        <v>65.691559999999996</v>
      </c>
      <c r="AQ61" s="73">
        <v>1348.5940000000001</v>
      </c>
      <c r="AR61" s="8">
        <f t="shared" si="147"/>
        <v>20529.182135421965</v>
      </c>
      <c r="AS61" s="6">
        <v>0</v>
      </c>
      <c r="AT61" s="5">
        <v>0</v>
      </c>
      <c r="AU61" s="8">
        <f t="shared" si="148"/>
        <v>0</v>
      </c>
      <c r="AV61" s="6">
        <v>0</v>
      </c>
      <c r="AW61" s="5">
        <v>0</v>
      </c>
      <c r="AX61" s="8">
        <f t="shared" si="149"/>
        <v>0</v>
      </c>
      <c r="AY61" s="6">
        <v>0</v>
      </c>
      <c r="AZ61" s="5">
        <v>0</v>
      </c>
      <c r="BA61" s="8">
        <f t="shared" si="150"/>
        <v>0</v>
      </c>
      <c r="BB61" s="6">
        <v>0</v>
      </c>
      <c r="BC61" s="5">
        <v>0</v>
      </c>
      <c r="BD61" s="8">
        <f t="shared" si="151"/>
        <v>0</v>
      </c>
      <c r="BE61" s="6">
        <v>0</v>
      </c>
      <c r="BF61" s="5">
        <v>0</v>
      </c>
      <c r="BG61" s="8">
        <f t="shared" si="152"/>
        <v>0</v>
      </c>
      <c r="BH61" s="6">
        <v>0</v>
      </c>
      <c r="BI61" s="5">
        <v>0</v>
      </c>
      <c r="BJ61" s="8">
        <f t="shared" si="153"/>
        <v>0</v>
      </c>
      <c r="BK61" s="6">
        <v>0</v>
      </c>
      <c r="BL61" s="5">
        <v>0</v>
      </c>
      <c r="BM61" s="8">
        <f t="shared" si="154"/>
        <v>0</v>
      </c>
      <c r="BN61" s="6">
        <v>0</v>
      </c>
      <c r="BO61" s="5">
        <v>0</v>
      </c>
      <c r="BP61" s="8">
        <f t="shared" si="155"/>
        <v>0</v>
      </c>
      <c r="BQ61" s="6">
        <v>0</v>
      </c>
      <c r="BR61" s="5">
        <v>0</v>
      </c>
      <c r="BS61" s="8">
        <f t="shared" si="156"/>
        <v>0</v>
      </c>
      <c r="BT61" s="6">
        <v>0</v>
      </c>
      <c r="BU61" s="5">
        <v>0</v>
      </c>
      <c r="BV61" s="8">
        <f t="shared" si="157"/>
        <v>0</v>
      </c>
      <c r="BW61" s="6">
        <v>0</v>
      </c>
      <c r="BX61" s="5">
        <v>0</v>
      </c>
      <c r="BY61" s="8">
        <f t="shared" si="158"/>
        <v>0</v>
      </c>
      <c r="BZ61" s="72">
        <v>130.84</v>
      </c>
      <c r="CA61" s="73">
        <v>2424.0520000000001</v>
      </c>
      <c r="CB61" s="8">
        <f t="shared" si="159"/>
        <v>18526.841944359527</v>
      </c>
      <c r="CC61" s="72">
        <v>717.82</v>
      </c>
      <c r="CD61" s="73">
        <v>13245.748</v>
      </c>
      <c r="CE61" s="8">
        <f t="shared" si="160"/>
        <v>18452.743027499928</v>
      </c>
      <c r="CF61" s="9">
        <f t="shared" si="106"/>
        <v>1181.4351900000001</v>
      </c>
      <c r="CG61" s="8">
        <f t="shared" si="107"/>
        <v>22390.199999999997</v>
      </c>
    </row>
    <row r="62" spans="1:85" ht="15" customHeight="1" x14ac:dyDescent="0.3">
      <c r="A62" s="57">
        <v>2021</v>
      </c>
      <c r="B62" s="8" t="s">
        <v>6</v>
      </c>
      <c r="C62" s="6">
        <v>0</v>
      </c>
      <c r="D62" s="5">
        <v>0</v>
      </c>
      <c r="E62" s="8">
        <f t="shared" ref="E62:E69" si="162">IF(C62=0,0,D62/C62*1000)</f>
        <v>0</v>
      </c>
      <c r="F62" s="76">
        <v>4.4635200000000008</v>
      </c>
      <c r="G62" s="77">
        <v>102.627</v>
      </c>
      <c r="H62" s="8">
        <f t="shared" si="135"/>
        <v>22992.391655016665</v>
      </c>
      <c r="I62" s="76">
        <v>101.203</v>
      </c>
      <c r="J62" s="77">
        <v>2911.6509999999998</v>
      </c>
      <c r="K62" s="8">
        <f t="shared" si="136"/>
        <v>28770.402063179943</v>
      </c>
      <c r="L62" s="76">
        <v>298.72199999999998</v>
      </c>
      <c r="M62" s="77">
        <v>6166.4340000000002</v>
      </c>
      <c r="N62" s="8">
        <f t="shared" si="137"/>
        <v>20642.717978588793</v>
      </c>
      <c r="O62" s="6">
        <v>0</v>
      </c>
      <c r="P62" s="5">
        <v>0</v>
      </c>
      <c r="Q62" s="8">
        <f t="shared" si="138"/>
        <v>0</v>
      </c>
      <c r="R62" s="6">
        <v>0</v>
      </c>
      <c r="S62" s="5">
        <v>0</v>
      </c>
      <c r="T62" s="8">
        <f t="shared" si="139"/>
        <v>0</v>
      </c>
      <c r="U62" s="6">
        <v>0</v>
      </c>
      <c r="V62" s="5">
        <v>0</v>
      </c>
      <c r="W62" s="8">
        <f t="shared" si="140"/>
        <v>0</v>
      </c>
      <c r="X62" s="6">
        <v>0</v>
      </c>
      <c r="Y62" s="5">
        <v>0</v>
      </c>
      <c r="Z62" s="8">
        <f t="shared" si="141"/>
        <v>0</v>
      </c>
      <c r="AA62" s="76">
        <v>0.94</v>
      </c>
      <c r="AB62" s="77">
        <v>58.752000000000002</v>
      </c>
      <c r="AC62" s="8">
        <f t="shared" si="142"/>
        <v>62502.127659574478</v>
      </c>
      <c r="AD62" s="6">
        <v>0</v>
      </c>
      <c r="AE62" s="5">
        <v>0</v>
      </c>
      <c r="AF62" s="8">
        <f t="shared" si="143"/>
        <v>0</v>
      </c>
      <c r="AG62" s="6">
        <v>0</v>
      </c>
      <c r="AH62" s="5">
        <v>0</v>
      </c>
      <c r="AI62" s="8">
        <f t="shared" si="144"/>
        <v>0</v>
      </c>
      <c r="AJ62" s="6">
        <v>0</v>
      </c>
      <c r="AK62" s="5">
        <v>0</v>
      </c>
      <c r="AL62" s="8">
        <f t="shared" si="145"/>
        <v>0</v>
      </c>
      <c r="AM62" s="6">
        <v>0</v>
      </c>
      <c r="AN62" s="5">
        <v>0</v>
      </c>
      <c r="AO62" s="8">
        <f t="shared" si="146"/>
        <v>0</v>
      </c>
      <c r="AP62" s="76">
        <v>37.275820000000003</v>
      </c>
      <c r="AQ62" s="77">
        <v>785.16899999999998</v>
      </c>
      <c r="AR62" s="8">
        <f t="shared" si="147"/>
        <v>21063.76197760371</v>
      </c>
      <c r="AS62" s="6">
        <v>0</v>
      </c>
      <c r="AT62" s="5">
        <v>0</v>
      </c>
      <c r="AU62" s="8">
        <f t="shared" si="148"/>
        <v>0</v>
      </c>
      <c r="AV62" s="6">
        <v>0</v>
      </c>
      <c r="AW62" s="5">
        <v>0</v>
      </c>
      <c r="AX62" s="8">
        <f t="shared" si="149"/>
        <v>0</v>
      </c>
      <c r="AY62" s="6">
        <v>0</v>
      </c>
      <c r="AZ62" s="5">
        <v>0</v>
      </c>
      <c r="BA62" s="8">
        <f t="shared" si="150"/>
        <v>0</v>
      </c>
      <c r="BB62" s="6">
        <v>0</v>
      </c>
      <c r="BC62" s="5">
        <v>0</v>
      </c>
      <c r="BD62" s="8">
        <f t="shared" si="151"/>
        <v>0</v>
      </c>
      <c r="BE62" s="6">
        <v>0</v>
      </c>
      <c r="BF62" s="5">
        <v>0</v>
      </c>
      <c r="BG62" s="8">
        <f t="shared" si="152"/>
        <v>0</v>
      </c>
      <c r="BH62" s="6">
        <v>0</v>
      </c>
      <c r="BI62" s="5">
        <v>0</v>
      </c>
      <c r="BJ62" s="8">
        <f t="shared" si="153"/>
        <v>0</v>
      </c>
      <c r="BK62" s="6">
        <v>0</v>
      </c>
      <c r="BL62" s="5">
        <v>0</v>
      </c>
      <c r="BM62" s="8">
        <f t="shared" si="154"/>
        <v>0</v>
      </c>
      <c r="BN62" s="6">
        <v>0</v>
      </c>
      <c r="BO62" s="5">
        <v>0</v>
      </c>
      <c r="BP62" s="8">
        <f t="shared" si="155"/>
        <v>0</v>
      </c>
      <c r="BQ62" s="6">
        <v>0</v>
      </c>
      <c r="BR62" s="5">
        <v>0</v>
      </c>
      <c r="BS62" s="8">
        <f t="shared" si="156"/>
        <v>0</v>
      </c>
      <c r="BT62" s="6">
        <v>0</v>
      </c>
      <c r="BU62" s="5">
        <v>0</v>
      </c>
      <c r="BV62" s="8">
        <f t="shared" si="157"/>
        <v>0</v>
      </c>
      <c r="BW62" s="6">
        <v>0</v>
      </c>
      <c r="BX62" s="5">
        <v>0</v>
      </c>
      <c r="BY62" s="8">
        <f t="shared" si="158"/>
        <v>0</v>
      </c>
      <c r="BZ62" s="76">
        <v>34.799999999999997</v>
      </c>
      <c r="CA62" s="77">
        <v>768.27599999999995</v>
      </c>
      <c r="CB62" s="8">
        <f t="shared" si="159"/>
        <v>22076.896551724141</v>
      </c>
      <c r="CC62" s="76">
        <v>768.26</v>
      </c>
      <c r="CD62" s="77">
        <v>14202.951999999999</v>
      </c>
      <c r="CE62" s="8">
        <f t="shared" si="160"/>
        <v>18487.168406529039</v>
      </c>
      <c r="CF62" s="9">
        <f t="shared" si="106"/>
        <v>1245.66434</v>
      </c>
      <c r="CG62" s="8">
        <f t="shared" si="107"/>
        <v>24995.860999999997</v>
      </c>
    </row>
    <row r="63" spans="1:85" ht="15" customHeight="1" x14ac:dyDescent="0.3">
      <c r="A63" s="57">
        <v>2021</v>
      </c>
      <c r="B63" s="58" t="s">
        <v>7</v>
      </c>
      <c r="C63" s="6">
        <v>0</v>
      </c>
      <c r="D63" s="5">
        <v>0</v>
      </c>
      <c r="E63" s="8">
        <f t="shared" si="162"/>
        <v>0</v>
      </c>
      <c r="F63" s="75">
        <v>8.4009999999999998</v>
      </c>
      <c r="G63" s="5">
        <v>139.6</v>
      </c>
      <c r="H63" s="8">
        <f t="shared" si="135"/>
        <v>16617.069396500414</v>
      </c>
      <c r="I63" s="6">
        <v>0</v>
      </c>
      <c r="J63" s="5">
        <v>0</v>
      </c>
      <c r="K63" s="8">
        <f t="shared" si="136"/>
        <v>0</v>
      </c>
      <c r="L63" s="75">
        <v>285.81227000000001</v>
      </c>
      <c r="M63" s="5">
        <v>5924.7079999999996</v>
      </c>
      <c r="N63" s="8">
        <f t="shared" si="137"/>
        <v>20729.368966559759</v>
      </c>
      <c r="O63" s="6">
        <v>0</v>
      </c>
      <c r="P63" s="5">
        <v>0</v>
      </c>
      <c r="Q63" s="8">
        <f t="shared" si="138"/>
        <v>0</v>
      </c>
      <c r="R63" s="6">
        <v>0</v>
      </c>
      <c r="S63" s="5">
        <v>0</v>
      </c>
      <c r="T63" s="8">
        <f t="shared" si="139"/>
        <v>0</v>
      </c>
      <c r="U63" s="6">
        <v>0</v>
      </c>
      <c r="V63" s="5">
        <v>0</v>
      </c>
      <c r="W63" s="8">
        <f t="shared" si="140"/>
        <v>0</v>
      </c>
      <c r="X63" s="6">
        <v>0</v>
      </c>
      <c r="Y63" s="5">
        <v>0</v>
      </c>
      <c r="Z63" s="8">
        <f t="shared" si="141"/>
        <v>0</v>
      </c>
      <c r="AA63" s="75">
        <v>0.88</v>
      </c>
      <c r="AB63" s="5">
        <v>25.236000000000001</v>
      </c>
      <c r="AC63" s="8">
        <f t="shared" si="142"/>
        <v>28677.272727272728</v>
      </c>
      <c r="AD63" s="6">
        <v>0</v>
      </c>
      <c r="AE63" s="5">
        <v>0</v>
      </c>
      <c r="AF63" s="8">
        <f t="shared" si="143"/>
        <v>0</v>
      </c>
      <c r="AG63" s="6">
        <v>0</v>
      </c>
      <c r="AH63" s="5">
        <v>0</v>
      </c>
      <c r="AI63" s="8">
        <f t="shared" si="144"/>
        <v>0</v>
      </c>
      <c r="AJ63" s="6">
        <v>0</v>
      </c>
      <c r="AK63" s="5">
        <v>0</v>
      </c>
      <c r="AL63" s="8">
        <f t="shared" si="145"/>
        <v>0</v>
      </c>
      <c r="AM63" s="6">
        <v>0</v>
      </c>
      <c r="AN63" s="5">
        <v>0</v>
      </c>
      <c r="AO63" s="8">
        <f t="shared" si="146"/>
        <v>0</v>
      </c>
      <c r="AP63" s="75">
        <v>32.418480000000002</v>
      </c>
      <c r="AQ63" s="5">
        <v>612.25800000000004</v>
      </c>
      <c r="AR63" s="8">
        <f t="shared" si="147"/>
        <v>18886.079791526314</v>
      </c>
      <c r="AS63" s="6">
        <v>0</v>
      </c>
      <c r="AT63" s="5">
        <v>0</v>
      </c>
      <c r="AU63" s="8">
        <f t="shared" si="148"/>
        <v>0</v>
      </c>
      <c r="AV63" s="6">
        <v>0</v>
      </c>
      <c r="AW63" s="5">
        <v>0</v>
      </c>
      <c r="AX63" s="8">
        <f t="shared" si="149"/>
        <v>0</v>
      </c>
      <c r="AY63" s="6">
        <v>0</v>
      </c>
      <c r="AZ63" s="5">
        <v>0</v>
      </c>
      <c r="BA63" s="8">
        <f t="shared" si="150"/>
        <v>0</v>
      </c>
      <c r="BB63" s="6">
        <v>0</v>
      </c>
      <c r="BC63" s="5">
        <v>0</v>
      </c>
      <c r="BD63" s="8">
        <f t="shared" si="151"/>
        <v>0</v>
      </c>
      <c r="BE63" s="6">
        <v>0</v>
      </c>
      <c r="BF63" s="5">
        <v>0</v>
      </c>
      <c r="BG63" s="8">
        <f t="shared" si="152"/>
        <v>0</v>
      </c>
      <c r="BH63" s="6">
        <v>0</v>
      </c>
      <c r="BI63" s="5">
        <v>0</v>
      </c>
      <c r="BJ63" s="8">
        <f t="shared" si="153"/>
        <v>0</v>
      </c>
      <c r="BK63" s="6">
        <v>0</v>
      </c>
      <c r="BL63" s="5">
        <v>0</v>
      </c>
      <c r="BM63" s="8">
        <f t="shared" si="154"/>
        <v>0</v>
      </c>
      <c r="BN63" s="6">
        <v>0</v>
      </c>
      <c r="BO63" s="5">
        <v>0</v>
      </c>
      <c r="BP63" s="8">
        <f t="shared" si="155"/>
        <v>0</v>
      </c>
      <c r="BQ63" s="6">
        <v>0</v>
      </c>
      <c r="BR63" s="5">
        <v>0</v>
      </c>
      <c r="BS63" s="8">
        <f t="shared" si="156"/>
        <v>0</v>
      </c>
      <c r="BT63" s="6">
        <v>0</v>
      </c>
      <c r="BU63" s="5">
        <v>0</v>
      </c>
      <c r="BV63" s="8">
        <f t="shared" si="157"/>
        <v>0</v>
      </c>
      <c r="BW63" s="6">
        <v>0</v>
      </c>
      <c r="BX63" s="5">
        <v>0</v>
      </c>
      <c r="BY63" s="8">
        <f t="shared" si="158"/>
        <v>0</v>
      </c>
      <c r="BZ63" s="75">
        <v>183.14</v>
      </c>
      <c r="CA63" s="5">
        <v>3784.0320000000002</v>
      </c>
      <c r="CB63" s="8">
        <f t="shared" si="159"/>
        <v>20661.963525172003</v>
      </c>
      <c r="CC63" s="75">
        <v>918.41919999999993</v>
      </c>
      <c r="CD63" s="5">
        <v>18052.303</v>
      </c>
      <c r="CE63" s="8">
        <f t="shared" si="160"/>
        <v>19655.842343017219</v>
      </c>
      <c r="CF63" s="9">
        <f>C63+F63+X63+AA63+AG63+AM63+AP63+BH63+L63+BW63+BZ63+CC63+BT63+BB63+AV63+BK63+AJ63+BE63+I63+U63+AS63+R63+O63</f>
        <v>1429.0709499999998</v>
      </c>
      <c r="CG63" s="8">
        <f>D63+G63+Y63+AB63+AH63+AN63+AQ63+BI63+M63+BX63+CA63+CD63+BU63+BC63+AW63+BL63+AK63+BF63+J63+V63+AT63+S63+P63</f>
        <v>28538.136999999999</v>
      </c>
    </row>
    <row r="64" spans="1:85" ht="15" customHeight="1" x14ac:dyDescent="0.3">
      <c r="A64" s="57">
        <v>2021</v>
      </c>
      <c r="B64" s="58" t="s">
        <v>8</v>
      </c>
      <c r="C64" s="6">
        <v>0</v>
      </c>
      <c r="D64" s="5">
        <v>0</v>
      </c>
      <c r="E64" s="8">
        <f t="shared" si="162"/>
        <v>0</v>
      </c>
      <c r="F64" s="75">
        <v>0.20962</v>
      </c>
      <c r="G64" s="5">
        <v>13.833</v>
      </c>
      <c r="H64" s="8">
        <f t="shared" si="135"/>
        <v>65990.840568648026</v>
      </c>
      <c r="I64" s="6">
        <v>0</v>
      </c>
      <c r="J64" s="5">
        <v>0</v>
      </c>
      <c r="K64" s="8">
        <f t="shared" si="136"/>
        <v>0</v>
      </c>
      <c r="L64" s="75">
        <v>226.363</v>
      </c>
      <c r="M64" s="5">
        <v>4485.2110000000002</v>
      </c>
      <c r="N64" s="8">
        <f t="shared" si="137"/>
        <v>19814.240843247349</v>
      </c>
      <c r="O64" s="6">
        <v>0</v>
      </c>
      <c r="P64" s="5">
        <v>0</v>
      </c>
      <c r="Q64" s="8">
        <f t="shared" si="138"/>
        <v>0</v>
      </c>
      <c r="R64" s="6">
        <v>0</v>
      </c>
      <c r="S64" s="5">
        <v>0</v>
      </c>
      <c r="T64" s="8">
        <f t="shared" si="139"/>
        <v>0</v>
      </c>
      <c r="U64" s="6">
        <v>0</v>
      </c>
      <c r="V64" s="5">
        <v>0</v>
      </c>
      <c r="W64" s="8">
        <f t="shared" si="140"/>
        <v>0</v>
      </c>
      <c r="X64" s="6">
        <v>0</v>
      </c>
      <c r="Y64" s="5">
        <v>0</v>
      </c>
      <c r="Z64" s="8">
        <f t="shared" si="141"/>
        <v>0</v>
      </c>
      <c r="AA64" s="75">
        <v>59.28</v>
      </c>
      <c r="AB64" s="5">
        <v>1308.902</v>
      </c>
      <c r="AC64" s="8">
        <f t="shared" si="142"/>
        <v>22079.993252361674</v>
      </c>
      <c r="AD64" s="6">
        <v>0</v>
      </c>
      <c r="AE64" s="5">
        <v>0</v>
      </c>
      <c r="AF64" s="8">
        <f t="shared" si="143"/>
        <v>0</v>
      </c>
      <c r="AG64" s="75">
        <v>2.1201300000000001</v>
      </c>
      <c r="AH64" s="5">
        <v>49.261000000000003</v>
      </c>
      <c r="AI64" s="8">
        <f t="shared" si="144"/>
        <v>23234.895973360126</v>
      </c>
      <c r="AJ64" s="6">
        <v>0</v>
      </c>
      <c r="AK64" s="5">
        <v>0</v>
      </c>
      <c r="AL64" s="8">
        <f t="shared" si="145"/>
        <v>0</v>
      </c>
      <c r="AM64" s="75">
        <v>11.04</v>
      </c>
      <c r="AN64" s="5">
        <v>255.30600000000001</v>
      </c>
      <c r="AO64" s="8">
        <f t="shared" si="146"/>
        <v>23125.543478260872</v>
      </c>
      <c r="AP64" s="75">
        <v>65.222239999999999</v>
      </c>
      <c r="AQ64" s="5">
        <v>1312.633</v>
      </c>
      <c r="AR64" s="8">
        <f t="shared" si="147"/>
        <v>20125.543066291499</v>
      </c>
      <c r="AS64" s="6">
        <v>0</v>
      </c>
      <c r="AT64" s="5">
        <v>0</v>
      </c>
      <c r="AU64" s="8">
        <f t="shared" si="148"/>
        <v>0</v>
      </c>
      <c r="AV64" s="6">
        <v>0</v>
      </c>
      <c r="AW64" s="5">
        <v>0</v>
      </c>
      <c r="AX64" s="8">
        <f t="shared" si="149"/>
        <v>0</v>
      </c>
      <c r="AY64" s="6">
        <v>0</v>
      </c>
      <c r="AZ64" s="5">
        <v>0</v>
      </c>
      <c r="BA64" s="8">
        <f t="shared" si="150"/>
        <v>0</v>
      </c>
      <c r="BB64" s="6">
        <v>0</v>
      </c>
      <c r="BC64" s="5">
        <v>0</v>
      </c>
      <c r="BD64" s="8">
        <f t="shared" si="151"/>
        <v>0</v>
      </c>
      <c r="BE64" s="6">
        <v>0</v>
      </c>
      <c r="BF64" s="5">
        <v>0</v>
      </c>
      <c r="BG64" s="8">
        <f t="shared" si="152"/>
        <v>0</v>
      </c>
      <c r="BH64" s="6">
        <v>0</v>
      </c>
      <c r="BI64" s="5">
        <v>0</v>
      </c>
      <c r="BJ64" s="8">
        <f t="shared" si="153"/>
        <v>0</v>
      </c>
      <c r="BK64" s="6">
        <v>0</v>
      </c>
      <c r="BL64" s="5">
        <v>0</v>
      </c>
      <c r="BM64" s="8">
        <f t="shared" si="154"/>
        <v>0</v>
      </c>
      <c r="BN64" s="6">
        <v>0</v>
      </c>
      <c r="BO64" s="5">
        <v>0</v>
      </c>
      <c r="BP64" s="8">
        <f t="shared" si="155"/>
        <v>0</v>
      </c>
      <c r="BQ64" s="6">
        <v>0</v>
      </c>
      <c r="BR64" s="5">
        <v>0</v>
      </c>
      <c r="BS64" s="8">
        <f t="shared" si="156"/>
        <v>0</v>
      </c>
      <c r="BT64" s="6">
        <v>0</v>
      </c>
      <c r="BU64" s="5">
        <v>0</v>
      </c>
      <c r="BV64" s="8">
        <f t="shared" si="157"/>
        <v>0</v>
      </c>
      <c r="BW64" s="6">
        <v>0</v>
      </c>
      <c r="BX64" s="5">
        <v>0</v>
      </c>
      <c r="BY64" s="8">
        <f t="shared" si="158"/>
        <v>0</v>
      </c>
      <c r="BZ64" s="75">
        <v>133.5</v>
      </c>
      <c r="CA64" s="5">
        <v>2762.971</v>
      </c>
      <c r="CB64" s="8">
        <f t="shared" si="159"/>
        <v>20696.411985018727</v>
      </c>
      <c r="CC64" s="75">
        <v>688.85799999999995</v>
      </c>
      <c r="CD64" s="5">
        <v>14026.13</v>
      </c>
      <c r="CE64" s="8">
        <f t="shared" si="160"/>
        <v>20361.424270314055</v>
      </c>
      <c r="CF64" s="9">
        <f t="shared" ref="CF64:CF70" si="163">C64+F64+X64+AA64+AG64+AM64+AP64+BH64+L64+BW64+BZ64+CC64+BT64+BB64+AV64+BK64+AJ64+BE64+I64+U64+AS64+R64+O64</f>
        <v>1186.5929900000001</v>
      </c>
      <c r="CG64" s="8">
        <f t="shared" ref="CG64:CG70" si="164">D64+G64+Y64+AB64+AH64+AN64+AQ64+BI64+M64+BX64+CA64+CD64+BU64+BC64+AW64+BL64+AK64+BF64+J64+V64+AT64+S64+P64</f>
        <v>24214.246999999999</v>
      </c>
    </row>
    <row r="65" spans="1:85" ht="15" customHeight="1" x14ac:dyDescent="0.3">
      <c r="A65" s="57">
        <v>2021</v>
      </c>
      <c r="B65" s="58" t="s">
        <v>9</v>
      </c>
      <c r="C65" s="6">
        <v>0</v>
      </c>
      <c r="D65" s="5">
        <v>0</v>
      </c>
      <c r="E65" s="8">
        <f t="shared" si="162"/>
        <v>0</v>
      </c>
      <c r="F65" s="75">
        <v>42.50864</v>
      </c>
      <c r="G65" s="5">
        <v>1471.9480000000001</v>
      </c>
      <c r="H65" s="8">
        <f t="shared" si="135"/>
        <v>34627.031116497732</v>
      </c>
      <c r="I65" s="6">
        <v>0</v>
      </c>
      <c r="J65" s="5">
        <v>0</v>
      </c>
      <c r="K65" s="8">
        <f t="shared" si="136"/>
        <v>0</v>
      </c>
      <c r="L65" s="75">
        <v>323.85659999999996</v>
      </c>
      <c r="M65" s="5">
        <v>6218.1390000000001</v>
      </c>
      <c r="N65" s="8">
        <f t="shared" si="137"/>
        <v>19200.284940927562</v>
      </c>
      <c r="O65" s="6">
        <v>0</v>
      </c>
      <c r="P65" s="5">
        <v>0</v>
      </c>
      <c r="Q65" s="8">
        <f t="shared" si="138"/>
        <v>0</v>
      </c>
      <c r="R65" s="6">
        <v>0</v>
      </c>
      <c r="S65" s="5">
        <v>0</v>
      </c>
      <c r="T65" s="8">
        <f t="shared" si="139"/>
        <v>0</v>
      </c>
      <c r="U65" s="6">
        <v>0</v>
      </c>
      <c r="V65" s="5">
        <v>0</v>
      </c>
      <c r="W65" s="8">
        <f t="shared" si="140"/>
        <v>0</v>
      </c>
      <c r="X65" s="75">
        <v>58.32</v>
      </c>
      <c r="Y65" s="5">
        <v>1344.7239999999999</v>
      </c>
      <c r="Z65" s="8">
        <f t="shared" si="141"/>
        <v>23057.681755829904</v>
      </c>
      <c r="AA65" s="75">
        <v>0.90900000000000003</v>
      </c>
      <c r="AB65" s="5">
        <v>24.16</v>
      </c>
      <c r="AC65" s="8">
        <f t="shared" si="142"/>
        <v>26578.657865786579</v>
      </c>
      <c r="AD65" s="6">
        <v>0</v>
      </c>
      <c r="AE65" s="5">
        <v>0</v>
      </c>
      <c r="AF65" s="8">
        <f t="shared" si="143"/>
        <v>0</v>
      </c>
      <c r="AG65" s="75">
        <v>33</v>
      </c>
      <c r="AH65" s="5">
        <v>688.05</v>
      </c>
      <c r="AI65" s="8">
        <f t="shared" si="144"/>
        <v>20849.999999999996</v>
      </c>
      <c r="AJ65" s="6">
        <v>0</v>
      </c>
      <c r="AK65" s="5">
        <v>0</v>
      </c>
      <c r="AL65" s="8">
        <f t="shared" si="145"/>
        <v>0</v>
      </c>
      <c r="AM65" s="75">
        <v>64.5</v>
      </c>
      <c r="AN65" s="5">
        <v>1249.498</v>
      </c>
      <c r="AO65" s="8">
        <f t="shared" si="146"/>
        <v>19372.062015503874</v>
      </c>
      <c r="AP65" s="75">
        <v>65.286119999999997</v>
      </c>
      <c r="AQ65" s="5">
        <v>1432.9639999999999</v>
      </c>
      <c r="AR65" s="8">
        <f t="shared" si="147"/>
        <v>21948.983949421407</v>
      </c>
      <c r="AS65" s="6">
        <v>0</v>
      </c>
      <c r="AT65" s="5">
        <v>0</v>
      </c>
      <c r="AU65" s="8">
        <f t="shared" si="148"/>
        <v>0</v>
      </c>
      <c r="AV65" s="6">
        <v>0</v>
      </c>
      <c r="AW65" s="5">
        <v>0</v>
      </c>
      <c r="AX65" s="8">
        <f t="shared" si="149"/>
        <v>0</v>
      </c>
      <c r="AY65" s="6">
        <v>0</v>
      </c>
      <c r="AZ65" s="5">
        <v>0</v>
      </c>
      <c r="BA65" s="8">
        <f t="shared" si="150"/>
        <v>0</v>
      </c>
      <c r="BB65" s="6">
        <v>0</v>
      </c>
      <c r="BC65" s="5">
        <v>0</v>
      </c>
      <c r="BD65" s="8">
        <f t="shared" si="151"/>
        <v>0</v>
      </c>
      <c r="BE65" s="6">
        <v>0</v>
      </c>
      <c r="BF65" s="5">
        <v>0</v>
      </c>
      <c r="BG65" s="8">
        <f t="shared" si="152"/>
        <v>0</v>
      </c>
      <c r="BH65" s="6">
        <v>0</v>
      </c>
      <c r="BI65" s="5">
        <v>0</v>
      </c>
      <c r="BJ65" s="8">
        <f t="shared" si="153"/>
        <v>0</v>
      </c>
      <c r="BK65" s="6">
        <v>0</v>
      </c>
      <c r="BL65" s="5">
        <v>0</v>
      </c>
      <c r="BM65" s="8">
        <f t="shared" si="154"/>
        <v>0</v>
      </c>
      <c r="BN65" s="6">
        <v>0</v>
      </c>
      <c r="BO65" s="5">
        <v>0</v>
      </c>
      <c r="BP65" s="8">
        <f t="shared" si="155"/>
        <v>0</v>
      </c>
      <c r="BQ65" s="6">
        <v>0</v>
      </c>
      <c r="BR65" s="5">
        <v>0</v>
      </c>
      <c r="BS65" s="8">
        <f t="shared" si="156"/>
        <v>0</v>
      </c>
      <c r="BT65" s="6">
        <v>0</v>
      </c>
      <c r="BU65" s="5">
        <v>0</v>
      </c>
      <c r="BV65" s="8">
        <f t="shared" si="157"/>
        <v>0</v>
      </c>
      <c r="BW65" s="6">
        <v>0</v>
      </c>
      <c r="BX65" s="5">
        <v>0</v>
      </c>
      <c r="BY65" s="8">
        <f t="shared" si="158"/>
        <v>0</v>
      </c>
      <c r="BZ65" s="75">
        <v>173.4</v>
      </c>
      <c r="CA65" s="5">
        <v>3446.6660000000002</v>
      </c>
      <c r="CB65" s="8">
        <f t="shared" si="159"/>
        <v>19876.966551326412</v>
      </c>
      <c r="CC65" s="75">
        <v>921.24</v>
      </c>
      <c r="CD65" s="5">
        <v>20273.134999999998</v>
      </c>
      <c r="CE65" s="8">
        <f t="shared" si="160"/>
        <v>22006.355564239504</v>
      </c>
      <c r="CF65" s="9">
        <f t="shared" si="163"/>
        <v>1683.02036</v>
      </c>
      <c r="CG65" s="8">
        <f t="shared" si="164"/>
        <v>36149.284</v>
      </c>
    </row>
    <row r="66" spans="1:85" ht="15" customHeight="1" x14ac:dyDescent="0.3">
      <c r="A66" s="57">
        <v>2021</v>
      </c>
      <c r="B66" s="58" t="s">
        <v>10</v>
      </c>
      <c r="C66" s="6">
        <v>0</v>
      </c>
      <c r="D66" s="5">
        <v>0</v>
      </c>
      <c r="E66" s="8">
        <f t="shared" si="162"/>
        <v>0</v>
      </c>
      <c r="F66" s="75">
        <v>32.799999999999997</v>
      </c>
      <c r="G66" s="5">
        <v>774.71500000000003</v>
      </c>
      <c r="H66" s="8">
        <f t="shared" si="135"/>
        <v>23619.359756097561</v>
      </c>
      <c r="I66" s="6">
        <v>0</v>
      </c>
      <c r="J66" s="5">
        <v>0</v>
      </c>
      <c r="K66" s="8">
        <f t="shared" si="136"/>
        <v>0</v>
      </c>
      <c r="L66" s="75">
        <v>286.63400000000001</v>
      </c>
      <c r="M66" s="5">
        <v>5491.8810000000003</v>
      </c>
      <c r="N66" s="8">
        <f t="shared" si="137"/>
        <v>19159.907756930439</v>
      </c>
      <c r="O66" s="6">
        <v>0</v>
      </c>
      <c r="P66" s="5">
        <v>0</v>
      </c>
      <c r="Q66" s="8">
        <f t="shared" si="138"/>
        <v>0</v>
      </c>
      <c r="R66" s="6">
        <v>0</v>
      </c>
      <c r="S66" s="5">
        <v>0</v>
      </c>
      <c r="T66" s="8">
        <f t="shared" si="139"/>
        <v>0</v>
      </c>
      <c r="U66" s="6">
        <v>0</v>
      </c>
      <c r="V66" s="5">
        <v>0</v>
      </c>
      <c r="W66" s="8">
        <f t="shared" si="140"/>
        <v>0</v>
      </c>
      <c r="X66" s="6">
        <v>0</v>
      </c>
      <c r="Y66" s="5">
        <v>0</v>
      </c>
      <c r="Z66" s="8">
        <f t="shared" si="141"/>
        <v>0</v>
      </c>
      <c r="AA66" s="6">
        <v>0</v>
      </c>
      <c r="AB66" s="5">
        <v>0</v>
      </c>
      <c r="AC66" s="8">
        <f t="shared" si="142"/>
        <v>0</v>
      </c>
      <c r="AD66" s="6">
        <v>0</v>
      </c>
      <c r="AE66" s="5">
        <v>0</v>
      </c>
      <c r="AF66" s="8">
        <f t="shared" si="143"/>
        <v>0</v>
      </c>
      <c r="AG66" s="75">
        <v>1.7859800000000001</v>
      </c>
      <c r="AH66" s="5">
        <v>46.232999999999997</v>
      </c>
      <c r="AI66" s="8">
        <f t="shared" si="144"/>
        <v>25886.628069743216</v>
      </c>
      <c r="AJ66" s="6">
        <v>0</v>
      </c>
      <c r="AK66" s="5">
        <v>0</v>
      </c>
      <c r="AL66" s="8">
        <f t="shared" si="145"/>
        <v>0</v>
      </c>
      <c r="AM66" s="6">
        <v>0</v>
      </c>
      <c r="AN66" s="5">
        <v>0</v>
      </c>
      <c r="AO66" s="8">
        <f t="shared" si="146"/>
        <v>0</v>
      </c>
      <c r="AP66" s="75">
        <v>34.249279999999999</v>
      </c>
      <c r="AQ66" s="5">
        <v>756.31799999999998</v>
      </c>
      <c r="AR66" s="8">
        <f t="shared" si="147"/>
        <v>22082.741593399918</v>
      </c>
      <c r="AS66" s="6">
        <v>0</v>
      </c>
      <c r="AT66" s="5">
        <v>0</v>
      </c>
      <c r="AU66" s="8">
        <f t="shared" si="148"/>
        <v>0</v>
      </c>
      <c r="AV66" s="6">
        <v>0</v>
      </c>
      <c r="AW66" s="5">
        <v>0</v>
      </c>
      <c r="AX66" s="8">
        <f t="shared" si="149"/>
        <v>0</v>
      </c>
      <c r="AY66" s="6">
        <v>0</v>
      </c>
      <c r="AZ66" s="5">
        <v>0</v>
      </c>
      <c r="BA66" s="8">
        <f t="shared" si="150"/>
        <v>0</v>
      </c>
      <c r="BB66" s="6">
        <v>0</v>
      </c>
      <c r="BC66" s="5">
        <v>0</v>
      </c>
      <c r="BD66" s="8">
        <f t="shared" si="151"/>
        <v>0</v>
      </c>
      <c r="BE66" s="6">
        <v>0</v>
      </c>
      <c r="BF66" s="5">
        <v>0</v>
      </c>
      <c r="BG66" s="8">
        <f t="shared" si="152"/>
        <v>0</v>
      </c>
      <c r="BH66" s="6">
        <v>0</v>
      </c>
      <c r="BI66" s="5">
        <v>0</v>
      </c>
      <c r="BJ66" s="8">
        <f t="shared" si="153"/>
        <v>0</v>
      </c>
      <c r="BK66" s="6">
        <v>0</v>
      </c>
      <c r="BL66" s="5">
        <v>0</v>
      </c>
      <c r="BM66" s="8">
        <f t="shared" si="154"/>
        <v>0</v>
      </c>
      <c r="BN66" s="6">
        <v>0</v>
      </c>
      <c r="BO66" s="5">
        <v>0</v>
      </c>
      <c r="BP66" s="8">
        <f t="shared" si="155"/>
        <v>0</v>
      </c>
      <c r="BQ66" s="6">
        <v>0</v>
      </c>
      <c r="BR66" s="5">
        <v>0</v>
      </c>
      <c r="BS66" s="8">
        <f t="shared" si="156"/>
        <v>0</v>
      </c>
      <c r="BT66" s="6">
        <v>0</v>
      </c>
      <c r="BU66" s="5">
        <v>0</v>
      </c>
      <c r="BV66" s="8">
        <f t="shared" si="157"/>
        <v>0</v>
      </c>
      <c r="BW66" s="6">
        <v>0</v>
      </c>
      <c r="BX66" s="5">
        <v>0</v>
      </c>
      <c r="BY66" s="8">
        <f t="shared" si="158"/>
        <v>0</v>
      </c>
      <c r="BZ66" s="75">
        <v>245.98</v>
      </c>
      <c r="CA66" s="5">
        <v>5100.4340000000002</v>
      </c>
      <c r="CB66" s="8">
        <f t="shared" si="159"/>
        <v>20735.157329864218</v>
      </c>
      <c r="CC66" s="75">
        <v>532.26</v>
      </c>
      <c r="CD66" s="5">
        <v>11850.95</v>
      </c>
      <c r="CE66" s="8">
        <f t="shared" si="160"/>
        <v>22265.340247247586</v>
      </c>
      <c r="CF66" s="9">
        <f t="shared" si="163"/>
        <v>1133.7092600000001</v>
      </c>
      <c r="CG66" s="8">
        <f t="shared" si="164"/>
        <v>24020.531000000003</v>
      </c>
    </row>
    <row r="67" spans="1:85" ht="15" customHeight="1" x14ac:dyDescent="0.3">
      <c r="A67" s="57">
        <v>2021</v>
      </c>
      <c r="B67" s="58" t="s">
        <v>11</v>
      </c>
      <c r="C67" s="6">
        <v>0</v>
      </c>
      <c r="D67" s="5">
        <v>0</v>
      </c>
      <c r="E67" s="8">
        <f t="shared" si="162"/>
        <v>0</v>
      </c>
      <c r="F67" s="6">
        <v>0</v>
      </c>
      <c r="G67" s="5">
        <v>0</v>
      </c>
      <c r="H67" s="8">
        <f t="shared" si="135"/>
        <v>0</v>
      </c>
      <c r="I67" s="6">
        <v>0</v>
      </c>
      <c r="J67" s="5">
        <v>0</v>
      </c>
      <c r="K67" s="8">
        <f t="shared" si="136"/>
        <v>0</v>
      </c>
      <c r="L67" s="75">
        <v>189.43100000000001</v>
      </c>
      <c r="M67" s="5">
        <v>3548.5189999999998</v>
      </c>
      <c r="N67" s="8">
        <f t="shared" si="137"/>
        <v>18732.514741515377</v>
      </c>
      <c r="O67" s="6">
        <v>0</v>
      </c>
      <c r="P67" s="5">
        <v>0</v>
      </c>
      <c r="Q67" s="8">
        <f t="shared" si="138"/>
        <v>0</v>
      </c>
      <c r="R67" s="6">
        <v>0</v>
      </c>
      <c r="S67" s="5">
        <v>0</v>
      </c>
      <c r="T67" s="8">
        <f t="shared" si="139"/>
        <v>0</v>
      </c>
      <c r="U67" s="6">
        <v>0</v>
      </c>
      <c r="V67" s="5">
        <v>0</v>
      </c>
      <c r="W67" s="8">
        <f t="shared" si="140"/>
        <v>0</v>
      </c>
      <c r="X67" s="6">
        <v>0</v>
      </c>
      <c r="Y67" s="5">
        <v>0</v>
      </c>
      <c r="Z67" s="8">
        <f t="shared" si="141"/>
        <v>0</v>
      </c>
      <c r="AA67" s="75">
        <v>35.536999999999999</v>
      </c>
      <c r="AB67" s="5">
        <v>889.30499999999995</v>
      </c>
      <c r="AC67" s="8">
        <f t="shared" si="142"/>
        <v>25024.76292315052</v>
      </c>
      <c r="AD67" s="6">
        <v>0</v>
      </c>
      <c r="AE67" s="5">
        <v>0</v>
      </c>
      <c r="AF67" s="8">
        <f t="shared" si="143"/>
        <v>0</v>
      </c>
      <c r="AG67" s="75">
        <v>33</v>
      </c>
      <c r="AH67" s="5">
        <v>726.01</v>
      </c>
      <c r="AI67" s="8">
        <f t="shared" si="144"/>
        <v>22000.303030303032</v>
      </c>
      <c r="AJ67" s="6">
        <v>0</v>
      </c>
      <c r="AK67" s="5">
        <v>0</v>
      </c>
      <c r="AL67" s="8">
        <f t="shared" si="145"/>
        <v>0</v>
      </c>
      <c r="AM67" s="6">
        <v>0</v>
      </c>
      <c r="AN67" s="5">
        <v>0</v>
      </c>
      <c r="AO67" s="8">
        <f t="shared" si="146"/>
        <v>0</v>
      </c>
      <c r="AP67" s="75">
        <v>66.174580000000006</v>
      </c>
      <c r="AQ67" s="5">
        <v>1590.4059999999999</v>
      </c>
      <c r="AR67" s="8">
        <f t="shared" si="147"/>
        <v>24033.48838783714</v>
      </c>
      <c r="AS67" s="6">
        <v>0</v>
      </c>
      <c r="AT67" s="5">
        <v>0</v>
      </c>
      <c r="AU67" s="8">
        <f t="shared" si="148"/>
        <v>0</v>
      </c>
      <c r="AV67" s="6">
        <v>0</v>
      </c>
      <c r="AW67" s="5">
        <v>0</v>
      </c>
      <c r="AX67" s="8">
        <f t="shared" si="149"/>
        <v>0</v>
      </c>
      <c r="AY67" s="6">
        <v>0</v>
      </c>
      <c r="AZ67" s="5">
        <v>0</v>
      </c>
      <c r="BA67" s="8">
        <f t="shared" si="150"/>
        <v>0</v>
      </c>
      <c r="BB67" s="6">
        <v>0</v>
      </c>
      <c r="BC67" s="5">
        <v>0</v>
      </c>
      <c r="BD67" s="8">
        <f t="shared" si="151"/>
        <v>0</v>
      </c>
      <c r="BE67" s="6">
        <v>0</v>
      </c>
      <c r="BF67" s="5">
        <v>0</v>
      </c>
      <c r="BG67" s="8">
        <f t="shared" si="152"/>
        <v>0</v>
      </c>
      <c r="BH67" s="6">
        <v>0</v>
      </c>
      <c r="BI67" s="5">
        <v>0</v>
      </c>
      <c r="BJ67" s="8">
        <f t="shared" si="153"/>
        <v>0</v>
      </c>
      <c r="BK67" s="6">
        <v>0</v>
      </c>
      <c r="BL67" s="5">
        <v>0</v>
      </c>
      <c r="BM67" s="8">
        <f t="shared" si="154"/>
        <v>0</v>
      </c>
      <c r="BN67" s="6">
        <v>0</v>
      </c>
      <c r="BO67" s="5">
        <v>0</v>
      </c>
      <c r="BP67" s="8">
        <f t="shared" si="155"/>
        <v>0</v>
      </c>
      <c r="BQ67" s="6">
        <v>0</v>
      </c>
      <c r="BR67" s="5">
        <v>0</v>
      </c>
      <c r="BS67" s="8">
        <f t="shared" si="156"/>
        <v>0</v>
      </c>
      <c r="BT67" s="6">
        <v>0</v>
      </c>
      <c r="BU67" s="5">
        <v>0</v>
      </c>
      <c r="BV67" s="8">
        <f t="shared" si="157"/>
        <v>0</v>
      </c>
      <c r="BW67" s="6">
        <v>0</v>
      </c>
      <c r="BX67" s="5">
        <v>0</v>
      </c>
      <c r="BY67" s="8">
        <f t="shared" si="158"/>
        <v>0</v>
      </c>
      <c r="BZ67" s="75">
        <v>628.58500000000004</v>
      </c>
      <c r="CA67" s="5">
        <v>12221.799000000001</v>
      </c>
      <c r="CB67" s="8">
        <f t="shared" si="159"/>
        <v>19443.351336732499</v>
      </c>
      <c r="CC67" s="75">
        <v>709.8</v>
      </c>
      <c r="CD67" s="5">
        <v>16956.864000000001</v>
      </c>
      <c r="CE67" s="8">
        <f t="shared" si="160"/>
        <v>23889.636517328829</v>
      </c>
      <c r="CF67" s="9">
        <f t="shared" si="163"/>
        <v>1662.5275799999999</v>
      </c>
      <c r="CG67" s="8">
        <f t="shared" si="164"/>
        <v>35932.903000000006</v>
      </c>
    </row>
    <row r="68" spans="1:85" ht="15" customHeight="1" x14ac:dyDescent="0.3">
      <c r="A68" s="57">
        <v>2021</v>
      </c>
      <c r="B68" s="8" t="s">
        <v>12</v>
      </c>
      <c r="C68" s="6">
        <v>0</v>
      </c>
      <c r="D68" s="5">
        <v>0</v>
      </c>
      <c r="E68" s="8">
        <f t="shared" si="162"/>
        <v>0</v>
      </c>
      <c r="F68" s="75">
        <v>90.749049999999997</v>
      </c>
      <c r="G68" s="5">
        <v>2386.029</v>
      </c>
      <c r="H68" s="8">
        <f t="shared" si="135"/>
        <v>26292.605817912143</v>
      </c>
      <c r="I68" s="75">
        <v>4.7869999999999999</v>
      </c>
      <c r="J68" s="5">
        <v>127.84</v>
      </c>
      <c r="K68" s="8">
        <f t="shared" si="136"/>
        <v>26705.661165656988</v>
      </c>
      <c r="L68" s="75">
        <v>239.56335999999999</v>
      </c>
      <c r="M68" s="5">
        <v>4802.8149999999996</v>
      </c>
      <c r="N68" s="8">
        <f t="shared" si="137"/>
        <v>20048.2035316252</v>
      </c>
      <c r="O68" s="6">
        <v>0</v>
      </c>
      <c r="P68" s="5">
        <v>0</v>
      </c>
      <c r="Q68" s="8">
        <f t="shared" si="138"/>
        <v>0</v>
      </c>
      <c r="R68" s="6">
        <v>0</v>
      </c>
      <c r="S68" s="5">
        <v>0</v>
      </c>
      <c r="T68" s="8">
        <f t="shared" si="139"/>
        <v>0</v>
      </c>
      <c r="U68" s="6">
        <v>0</v>
      </c>
      <c r="V68" s="5">
        <v>0</v>
      </c>
      <c r="W68" s="8">
        <f t="shared" si="140"/>
        <v>0</v>
      </c>
      <c r="X68" s="75">
        <v>5.9263999999999992</v>
      </c>
      <c r="Y68" s="5">
        <v>219.21299999999999</v>
      </c>
      <c r="Z68" s="8">
        <f t="shared" si="141"/>
        <v>36989.234611231106</v>
      </c>
      <c r="AA68" s="75">
        <v>60.08</v>
      </c>
      <c r="AB68" s="5">
        <v>1623.962</v>
      </c>
      <c r="AC68" s="8">
        <f t="shared" si="142"/>
        <v>27029.993342210386</v>
      </c>
      <c r="AD68" s="6">
        <v>0</v>
      </c>
      <c r="AE68" s="5">
        <v>0</v>
      </c>
      <c r="AF68" s="8">
        <f t="shared" si="143"/>
        <v>0</v>
      </c>
      <c r="AG68" s="6">
        <v>0</v>
      </c>
      <c r="AH68" s="5">
        <v>0</v>
      </c>
      <c r="AI68" s="8">
        <f t="shared" si="144"/>
        <v>0</v>
      </c>
      <c r="AJ68" s="6">
        <v>0</v>
      </c>
      <c r="AK68" s="5">
        <v>0</v>
      </c>
      <c r="AL68" s="8">
        <f t="shared" si="145"/>
        <v>0</v>
      </c>
      <c r="AM68" s="75">
        <v>11.04</v>
      </c>
      <c r="AN68" s="5">
        <v>255.30600000000001</v>
      </c>
      <c r="AO68" s="8">
        <f t="shared" si="146"/>
        <v>23125.543478260872</v>
      </c>
      <c r="AP68" s="75">
        <v>66.321809999999999</v>
      </c>
      <c r="AQ68" s="5">
        <v>1758.402</v>
      </c>
      <c r="AR68" s="8">
        <f t="shared" si="147"/>
        <v>26513.178696419774</v>
      </c>
      <c r="AS68" s="6">
        <v>0</v>
      </c>
      <c r="AT68" s="5">
        <v>0</v>
      </c>
      <c r="AU68" s="8">
        <f t="shared" si="148"/>
        <v>0</v>
      </c>
      <c r="AV68" s="6">
        <v>0</v>
      </c>
      <c r="AW68" s="5">
        <v>0</v>
      </c>
      <c r="AX68" s="8">
        <f t="shared" si="149"/>
        <v>0</v>
      </c>
      <c r="AY68" s="6">
        <v>0</v>
      </c>
      <c r="AZ68" s="5">
        <v>0</v>
      </c>
      <c r="BA68" s="8">
        <f t="shared" si="150"/>
        <v>0</v>
      </c>
      <c r="BB68" s="6">
        <v>0</v>
      </c>
      <c r="BC68" s="5">
        <v>0</v>
      </c>
      <c r="BD68" s="8">
        <f t="shared" si="151"/>
        <v>0</v>
      </c>
      <c r="BE68" s="6">
        <v>0</v>
      </c>
      <c r="BF68" s="5">
        <v>0</v>
      </c>
      <c r="BG68" s="8">
        <f t="shared" si="152"/>
        <v>0</v>
      </c>
      <c r="BH68" s="6">
        <v>0</v>
      </c>
      <c r="BI68" s="5">
        <v>0</v>
      </c>
      <c r="BJ68" s="8">
        <f t="shared" si="153"/>
        <v>0</v>
      </c>
      <c r="BK68" s="6">
        <v>0</v>
      </c>
      <c r="BL68" s="5">
        <v>0</v>
      </c>
      <c r="BM68" s="8">
        <f t="shared" si="154"/>
        <v>0</v>
      </c>
      <c r="BN68" s="6">
        <v>0</v>
      </c>
      <c r="BO68" s="5">
        <v>0</v>
      </c>
      <c r="BP68" s="8">
        <f t="shared" si="155"/>
        <v>0</v>
      </c>
      <c r="BQ68" s="6">
        <v>0</v>
      </c>
      <c r="BR68" s="5">
        <v>0</v>
      </c>
      <c r="BS68" s="8">
        <f t="shared" si="156"/>
        <v>0</v>
      </c>
      <c r="BT68" s="6">
        <v>0</v>
      </c>
      <c r="BU68" s="5">
        <v>0</v>
      </c>
      <c r="BV68" s="8">
        <f t="shared" si="157"/>
        <v>0</v>
      </c>
      <c r="BW68" s="6">
        <v>0</v>
      </c>
      <c r="BX68" s="5">
        <v>0</v>
      </c>
      <c r="BY68" s="8">
        <f t="shared" si="158"/>
        <v>0</v>
      </c>
      <c r="BZ68" s="75">
        <v>357.7</v>
      </c>
      <c r="CA68" s="5">
        <v>7565.5290000000005</v>
      </c>
      <c r="CB68" s="8">
        <f t="shared" si="159"/>
        <v>21150.486441151807</v>
      </c>
      <c r="CC68" s="75">
        <v>485.92</v>
      </c>
      <c r="CD68" s="5">
        <v>12146.163</v>
      </c>
      <c r="CE68" s="8">
        <f t="shared" si="160"/>
        <v>24996.219542311494</v>
      </c>
      <c r="CF68" s="9">
        <f t="shared" si="163"/>
        <v>1322.08762</v>
      </c>
      <c r="CG68" s="8">
        <f t="shared" si="164"/>
        <v>30885.259000000002</v>
      </c>
    </row>
    <row r="69" spans="1:85" ht="15" customHeight="1" x14ac:dyDescent="0.3">
      <c r="A69" s="57">
        <v>2021</v>
      </c>
      <c r="B69" s="58" t="s">
        <v>13</v>
      </c>
      <c r="C69" s="6">
        <v>0</v>
      </c>
      <c r="D69" s="5">
        <v>0</v>
      </c>
      <c r="E69" s="8">
        <f t="shared" si="162"/>
        <v>0</v>
      </c>
      <c r="F69" s="75">
        <v>9.8708999999999989</v>
      </c>
      <c r="G69" s="5">
        <v>211.05199999999999</v>
      </c>
      <c r="H69" s="8">
        <f t="shared" si="135"/>
        <v>21381.23170126331</v>
      </c>
      <c r="I69" s="6">
        <v>0</v>
      </c>
      <c r="J69" s="5">
        <v>0</v>
      </c>
      <c r="K69" s="8">
        <f t="shared" si="136"/>
        <v>0</v>
      </c>
      <c r="L69" s="75">
        <v>152.15979999999999</v>
      </c>
      <c r="M69" s="5">
        <v>4000.4720000000002</v>
      </c>
      <c r="N69" s="8">
        <f t="shared" si="137"/>
        <v>26291.254326044069</v>
      </c>
      <c r="O69" s="6">
        <v>0</v>
      </c>
      <c r="P69" s="5">
        <v>0</v>
      </c>
      <c r="Q69" s="8">
        <f t="shared" si="138"/>
        <v>0</v>
      </c>
      <c r="R69" s="6">
        <v>0</v>
      </c>
      <c r="S69" s="5">
        <v>0</v>
      </c>
      <c r="T69" s="8">
        <f t="shared" si="139"/>
        <v>0</v>
      </c>
      <c r="U69" s="6">
        <v>0</v>
      </c>
      <c r="V69" s="5">
        <v>0</v>
      </c>
      <c r="W69" s="8">
        <f t="shared" si="140"/>
        <v>0</v>
      </c>
      <c r="X69" s="6">
        <v>0</v>
      </c>
      <c r="Y69" s="5">
        <v>0</v>
      </c>
      <c r="Z69" s="8">
        <f t="shared" si="141"/>
        <v>0</v>
      </c>
      <c r="AA69" s="75">
        <v>60.2</v>
      </c>
      <c r="AB69" s="5">
        <v>1627.2059999999999</v>
      </c>
      <c r="AC69" s="8">
        <f t="shared" si="142"/>
        <v>27029.999999999996</v>
      </c>
      <c r="AD69" s="6">
        <v>0</v>
      </c>
      <c r="AE69" s="5">
        <v>0</v>
      </c>
      <c r="AF69" s="8">
        <f t="shared" si="143"/>
        <v>0</v>
      </c>
      <c r="AG69" s="75">
        <v>1</v>
      </c>
      <c r="AH69" s="5">
        <v>31.774999999999999</v>
      </c>
      <c r="AI69" s="8">
        <f t="shared" si="144"/>
        <v>31775</v>
      </c>
      <c r="AJ69" s="6">
        <v>0</v>
      </c>
      <c r="AK69" s="5">
        <v>0</v>
      </c>
      <c r="AL69" s="8">
        <f t="shared" si="145"/>
        <v>0</v>
      </c>
      <c r="AM69" s="75">
        <v>12.46</v>
      </c>
      <c r="AN69" s="5">
        <v>296.56700000000001</v>
      </c>
      <c r="AO69" s="8">
        <f t="shared" si="146"/>
        <v>23801.524879614768</v>
      </c>
      <c r="AP69" s="75">
        <v>1.11697</v>
      </c>
      <c r="AQ69" s="5">
        <v>50.749000000000002</v>
      </c>
      <c r="AR69" s="8">
        <f t="shared" si="147"/>
        <v>45434.523756233379</v>
      </c>
      <c r="AS69" s="6">
        <v>0</v>
      </c>
      <c r="AT69" s="5">
        <v>0</v>
      </c>
      <c r="AU69" s="8">
        <f t="shared" si="148"/>
        <v>0</v>
      </c>
      <c r="AV69" s="6">
        <v>0</v>
      </c>
      <c r="AW69" s="5">
        <v>0</v>
      </c>
      <c r="AX69" s="8">
        <f t="shared" si="149"/>
        <v>0</v>
      </c>
      <c r="AY69" s="6">
        <v>0</v>
      </c>
      <c r="AZ69" s="5">
        <v>0</v>
      </c>
      <c r="BA69" s="8">
        <f t="shared" si="150"/>
        <v>0</v>
      </c>
      <c r="BB69" s="6">
        <v>0</v>
      </c>
      <c r="BC69" s="5">
        <v>0</v>
      </c>
      <c r="BD69" s="8">
        <f t="shared" si="151"/>
        <v>0</v>
      </c>
      <c r="BE69" s="6">
        <v>0</v>
      </c>
      <c r="BF69" s="5">
        <v>0</v>
      </c>
      <c r="BG69" s="8">
        <f t="shared" si="152"/>
        <v>0</v>
      </c>
      <c r="BH69" s="6">
        <v>0</v>
      </c>
      <c r="BI69" s="5">
        <v>0</v>
      </c>
      <c r="BJ69" s="8">
        <f t="shared" si="153"/>
        <v>0</v>
      </c>
      <c r="BK69" s="6">
        <v>0</v>
      </c>
      <c r="BL69" s="5">
        <v>0</v>
      </c>
      <c r="BM69" s="8">
        <f t="shared" si="154"/>
        <v>0</v>
      </c>
      <c r="BN69" s="6">
        <v>0</v>
      </c>
      <c r="BO69" s="5">
        <v>0</v>
      </c>
      <c r="BP69" s="8">
        <f t="shared" si="155"/>
        <v>0</v>
      </c>
      <c r="BQ69" s="6">
        <v>0</v>
      </c>
      <c r="BR69" s="5">
        <v>0</v>
      </c>
      <c r="BS69" s="8">
        <f t="shared" si="156"/>
        <v>0</v>
      </c>
      <c r="BT69" s="6">
        <v>0</v>
      </c>
      <c r="BU69" s="5">
        <v>0</v>
      </c>
      <c r="BV69" s="8">
        <f t="shared" si="157"/>
        <v>0</v>
      </c>
      <c r="BW69" s="6">
        <v>0</v>
      </c>
      <c r="BX69" s="5">
        <v>0</v>
      </c>
      <c r="BY69" s="8">
        <f t="shared" si="158"/>
        <v>0</v>
      </c>
      <c r="BZ69" s="75">
        <v>531.49</v>
      </c>
      <c r="CA69" s="5">
        <v>12268.532999999999</v>
      </c>
      <c r="CB69" s="8">
        <f t="shared" si="159"/>
        <v>23083.28096483471</v>
      </c>
      <c r="CC69" s="75">
        <v>369.51570000000004</v>
      </c>
      <c r="CD69" s="5">
        <v>10214.156999999999</v>
      </c>
      <c r="CE69" s="8">
        <f t="shared" si="160"/>
        <v>27642.010880728474</v>
      </c>
      <c r="CF69" s="9">
        <f t="shared" si="163"/>
        <v>1137.8133699999998</v>
      </c>
      <c r="CG69" s="8">
        <f t="shared" si="164"/>
        <v>28700.510999999999</v>
      </c>
    </row>
    <row r="70" spans="1:85" ht="15" customHeight="1" thickBot="1" x14ac:dyDescent="0.35">
      <c r="A70" s="48"/>
      <c r="B70" s="64" t="s">
        <v>14</v>
      </c>
      <c r="C70" s="65">
        <f t="shared" ref="C70:G70" si="165">SUM(C58:C69)</f>
        <v>37.076761395219563</v>
      </c>
      <c r="D70" s="66">
        <f t="shared" si="165"/>
        <v>115.136</v>
      </c>
      <c r="E70" s="18"/>
      <c r="F70" s="65">
        <f t="shared" si="165"/>
        <v>233.39515463747512</v>
      </c>
      <c r="G70" s="66">
        <f t="shared" si="165"/>
        <v>5985.41</v>
      </c>
      <c r="H70" s="18"/>
      <c r="I70" s="65">
        <f t="shared" ref="I70:J70" si="166">SUM(I58:I69)</f>
        <v>105.99000000000001</v>
      </c>
      <c r="J70" s="66">
        <f t="shared" si="166"/>
        <v>3039.491</v>
      </c>
      <c r="K70" s="18"/>
      <c r="L70" s="65">
        <f t="shared" ref="L70:M70" si="167">SUM(L58:L69)</f>
        <v>2550.6870172622507</v>
      </c>
      <c r="M70" s="66">
        <f t="shared" si="167"/>
        <v>53391.119000000006</v>
      </c>
      <c r="N70" s="18"/>
      <c r="O70" s="65">
        <f t="shared" ref="O70:P70" si="168">SUM(O58:O69)</f>
        <v>0</v>
      </c>
      <c r="P70" s="66">
        <f t="shared" si="168"/>
        <v>0</v>
      </c>
      <c r="Q70" s="18"/>
      <c r="R70" s="65">
        <f t="shared" ref="R70:S70" si="169">SUM(R58:R69)</f>
        <v>0</v>
      </c>
      <c r="S70" s="66">
        <f t="shared" si="169"/>
        <v>0</v>
      </c>
      <c r="T70" s="18"/>
      <c r="U70" s="65">
        <f t="shared" ref="U70:V70" si="170">SUM(U58:U69)</f>
        <v>0</v>
      </c>
      <c r="V70" s="66">
        <f t="shared" si="170"/>
        <v>0</v>
      </c>
      <c r="W70" s="18"/>
      <c r="X70" s="65">
        <f t="shared" ref="X70:Y70" si="171">SUM(X58:X69)</f>
        <v>71.720399999999998</v>
      </c>
      <c r="Y70" s="66">
        <f t="shared" si="171"/>
        <v>1726.057</v>
      </c>
      <c r="Z70" s="18"/>
      <c r="AA70" s="65">
        <f t="shared" ref="AA70:AB70" si="172">SUM(AA58:AA69)</f>
        <v>330.77266056432262</v>
      </c>
      <c r="AB70" s="66">
        <f t="shared" si="172"/>
        <v>8125.73</v>
      </c>
      <c r="AC70" s="18"/>
      <c r="AD70" s="65">
        <f t="shared" ref="AD70:AE70" si="173">SUM(AD58:AD69)</f>
        <v>0</v>
      </c>
      <c r="AE70" s="66">
        <f t="shared" si="173"/>
        <v>0</v>
      </c>
      <c r="AF70" s="18"/>
      <c r="AG70" s="65">
        <f t="shared" ref="AG70:AH70" si="174">SUM(AG58:AG69)</f>
        <v>146.78118959007492</v>
      </c>
      <c r="AH70" s="66">
        <f t="shared" si="174"/>
        <v>2251.1790000000001</v>
      </c>
      <c r="AI70" s="18"/>
      <c r="AJ70" s="65">
        <f t="shared" ref="AJ70:AK70" si="175">SUM(AJ58:AJ69)</f>
        <v>0</v>
      </c>
      <c r="AK70" s="66">
        <f t="shared" si="175"/>
        <v>0</v>
      </c>
      <c r="AL70" s="18"/>
      <c r="AM70" s="65">
        <f t="shared" ref="AM70:AN70" si="176">SUM(AM58:AM69)</f>
        <v>109.84</v>
      </c>
      <c r="AN70" s="66">
        <f t="shared" si="176"/>
        <v>2276.5410000000002</v>
      </c>
      <c r="AO70" s="18"/>
      <c r="AP70" s="65">
        <f t="shared" ref="AP70:AQ70" si="177">SUM(AP58:AP69)</f>
        <v>603.22632534433239</v>
      </c>
      <c r="AQ70" s="66">
        <f t="shared" si="177"/>
        <v>12798.65</v>
      </c>
      <c r="AR70" s="18"/>
      <c r="AS70" s="65">
        <f t="shared" ref="AS70:AT70" si="178">SUM(AS58:AS69)</f>
        <v>0</v>
      </c>
      <c r="AT70" s="66">
        <f t="shared" si="178"/>
        <v>0</v>
      </c>
      <c r="AU70" s="18"/>
      <c r="AV70" s="65">
        <f t="shared" ref="AV70:AW70" si="179">SUM(AV58:AV69)</f>
        <v>0</v>
      </c>
      <c r="AW70" s="66">
        <f t="shared" si="179"/>
        <v>0</v>
      </c>
      <c r="AX70" s="18"/>
      <c r="AY70" s="65">
        <f t="shared" ref="AY70:AZ70" si="180">SUM(AY58:AY69)</f>
        <v>0</v>
      </c>
      <c r="AZ70" s="66">
        <f t="shared" si="180"/>
        <v>0</v>
      </c>
      <c r="BA70" s="18"/>
      <c r="BB70" s="65">
        <f t="shared" ref="BB70:BC70" si="181">SUM(BB58:BB69)</f>
        <v>0</v>
      </c>
      <c r="BC70" s="66">
        <f t="shared" si="181"/>
        <v>0</v>
      </c>
      <c r="BD70" s="18"/>
      <c r="BE70" s="65">
        <f t="shared" ref="BE70:BF70" si="182">SUM(BE58:BE69)</f>
        <v>0</v>
      </c>
      <c r="BF70" s="66">
        <f t="shared" si="182"/>
        <v>0</v>
      </c>
      <c r="BG70" s="18"/>
      <c r="BH70" s="65">
        <f t="shared" ref="BH70:BI70" si="183">SUM(BH58:BH69)</f>
        <v>0</v>
      </c>
      <c r="BI70" s="66">
        <f t="shared" si="183"/>
        <v>0</v>
      </c>
      <c r="BJ70" s="18"/>
      <c r="BK70" s="65">
        <f t="shared" ref="BK70:BL70" si="184">SUM(BK58:BK69)</f>
        <v>0</v>
      </c>
      <c r="BL70" s="66">
        <f t="shared" si="184"/>
        <v>0</v>
      </c>
      <c r="BM70" s="18"/>
      <c r="BN70" s="65">
        <f t="shared" ref="BN70:BO70" si="185">SUM(BN58:BN69)</f>
        <v>0</v>
      </c>
      <c r="BO70" s="66">
        <f t="shared" si="185"/>
        <v>0</v>
      </c>
      <c r="BP70" s="18"/>
      <c r="BQ70" s="65">
        <f t="shared" ref="BQ70:BR70" si="186">SUM(BQ58:BQ69)</f>
        <v>0</v>
      </c>
      <c r="BR70" s="66">
        <f t="shared" si="186"/>
        <v>0</v>
      </c>
      <c r="BS70" s="18"/>
      <c r="BT70" s="65">
        <f t="shared" ref="BT70:BU70" si="187">SUM(BT58:BT69)</f>
        <v>0</v>
      </c>
      <c r="BU70" s="66">
        <f t="shared" si="187"/>
        <v>0</v>
      </c>
      <c r="BV70" s="18"/>
      <c r="BW70" s="65">
        <f t="shared" ref="BW70:BX70" si="188">SUM(BW58:BW69)</f>
        <v>0</v>
      </c>
      <c r="BX70" s="66">
        <f t="shared" si="188"/>
        <v>0</v>
      </c>
      <c r="BY70" s="18"/>
      <c r="BZ70" s="65">
        <f t="shared" ref="BZ70:CA70" si="189">SUM(BZ58:BZ69)</f>
        <v>2609.4190870174243</v>
      </c>
      <c r="CA70" s="66">
        <f t="shared" si="189"/>
        <v>55028.634000000005</v>
      </c>
      <c r="CB70" s="18"/>
      <c r="CC70" s="65">
        <f t="shared" ref="CC70:CD70" si="190">SUM(CC58:CC69)</f>
        <v>7058.0726429264942</v>
      </c>
      <c r="CD70" s="66">
        <f t="shared" si="190"/>
        <v>152397.592</v>
      </c>
      <c r="CE70" s="18"/>
      <c r="CF70" s="39">
        <f t="shared" si="163"/>
        <v>13856.981238737593</v>
      </c>
      <c r="CG70" s="40">
        <f t="shared" si="164"/>
        <v>297135.53899999999</v>
      </c>
    </row>
    <row r="71" spans="1:85" ht="15" customHeight="1" x14ac:dyDescent="0.3">
      <c r="A71" s="57">
        <v>2022</v>
      </c>
      <c r="B71" s="58" t="s">
        <v>2</v>
      </c>
      <c r="C71" s="6">
        <v>0</v>
      </c>
      <c r="D71" s="5">
        <v>0</v>
      </c>
      <c r="E71" s="8">
        <f>IF(C71=0,0,D71/C71*1000)</f>
        <v>0</v>
      </c>
      <c r="F71" s="75">
        <v>22.7409</v>
      </c>
      <c r="G71" s="5">
        <v>492.20800000000003</v>
      </c>
      <c r="H71" s="8">
        <f t="shared" ref="H71:H82" si="191">IF(F71=0,0,G71/F71*1000)</f>
        <v>21644.174153177755</v>
      </c>
      <c r="I71" s="6">
        <v>0</v>
      </c>
      <c r="J71" s="5">
        <v>0</v>
      </c>
      <c r="K71" s="8">
        <f t="shared" ref="K71:K82" si="192">IF(I71=0,0,J71/I71*1000)</f>
        <v>0</v>
      </c>
      <c r="L71" s="75">
        <v>97.91664999999999</v>
      </c>
      <c r="M71" s="5">
        <v>2816.6640000000002</v>
      </c>
      <c r="N71" s="8">
        <f t="shared" ref="N71:N82" si="193">IF(L71=0,0,M71/L71*1000)</f>
        <v>28765.935109095342</v>
      </c>
      <c r="O71" s="75">
        <v>3.0550999999999999</v>
      </c>
      <c r="P71" s="5">
        <v>135.233</v>
      </c>
      <c r="Q71" s="8">
        <f t="shared" ref="Q71:Q82" si="194">IF(O71=0,0,P71/O71*1000)</f>
        <v>44264.67218748977</v>
      </c>
      <c r="R71" s="6">
        <v>0</v>
      </c>
      <c r="S71" s="5">
        <v>0</v>
      </c>
      <c r="T71" s="8">
        <f t="shared" ref="T71:T82" si="195">IF(R71=0,0,S71/R71*1000)</f>
        <v>0</v>
      </c>
      <c r="U71" s="6">
        <v>0</v>
      </c>
      <c r="V71" s="5">
        <v>0</v>
      </c>
      <c r="W71" s="8">
        <f t="shared" ref="W71:W82" si="196">IF(U71=0,0,V71/U71*1000)</f>
        <v>0</v>
      </c>
      <c r="X71" s="75">
        <v>2.1179999999999999</v>
      </c>
      <c r="Y71" s="5">
        <v>42.72</v>
      </c>
      <c r="Z71" s="8">
        <f t="shared" ref="Z71:Z82" si="197">IF(X71=0,0,Y71/X71*1000)</f>
        <v>20169.971671388103</v>
      </c>
      <c r="AA71" s="6">
        <v>0</v>
      </c>
      <c r="AB71" s="5">
        <v>0</v>
      </c>
      <c r="AC71" s="8">
        <f t="shared" ref="AC71:AC82" si="198">IF(AA71=0,0,AB71/AA71*1000)</f>
        <v>0</v>
      </c>
      <c r="AD71" s="6">
        <v>0</v>
      </c>
      <c r="AE71" s="5">
        <v>0</v>
      </c>
      <c r="AF71" s="8">
        <f t="shared" ref="AF71:AF82" si="199">IF(AD71=0,0,AE71/AD71*1000)</f>
        <v>0</v>
      </c>
      <c r="AG71" s="75">
        <v>15</v>
      </c>
      <c r="AH71" s="5">
        <v>401.625</v>
      </c>
      <c r="AI71" s="8">
        <f t="shared" ref="AI71:AI82" si="200">IF(AG71=0,0,AH71/AG71*1000)</f>
        <v>26775</v>
      </c>
      <c r="AJ71" s="6">
        <v>0</v>
      </c>
      <c r="AK71" s="5">
        <v>0</v>
      </c>
      <c r="AL71" s="8">
        <f t="shared" ref="AL71:AL82" si="201">IF(AJ71=0,0,AK71/AJ71*1000)</f>
        <v>0</v>
      </c>
      <c r="AM71" s="75">
        <v>11.04</v>
      </c>
      <c r="AN71" s="5">
        <v>252.52199999999999</v>
      </c>
      <c r="AO71" s="8">
        <f t="shared" ref="AO71:AO82" si="202">IF(AM71=0,0,AN71/AM71*1000)</f>
        <v>22873.369565217392</v>
      </c>
      <c r="AP71" s="75">
        <v>95.164789999999996</v>
      </c>
      <c r="AQ71" s="5">
        <v>2470.0990000000002</v>
      </c>
      <c r="AR71" s="8">
        <f t="shared" ref="AR71:AR82" si="203">IF(AP71=0,0,AQ71/AP71*1000)</f>
        <v>25956.017976816849</v>
      </c>
      <c r="AS71" s="6">
        <v>0</v>
      </c>
      <c r="AT71" s="5">
        <v>0</v>
      </c>
      <c r="AU71" s="8">
        <f t="shared" ref="AU71:AU82" si="204">IF(AS71=0,0,AT71/AS71*1000)</f>
        <v>0</v>
      </c>
      <c r="AV71" s="6">
        <v>0</v>
      </c>
      <c r="AW71" s="5">
        <v>0</v>
      </c>
      <c r="AX71" s="8">
        <f t="shared" ref="AX71:AX82" si="205">IF(AV71=0,0,AW71/AV71*1000)</f>
        <v>0</v>
      </c>
      <c r="AY71" s="6">
        <v>0</v>
      </c>
      <c r="AZ71" s="5">
        <v>0</v>
      </c>
      <c r="BA71" s="8">
        <f t="shared" ref="BA71:BA83" si="206">IF(AY71=0,0,AZ71/AY71*1000)</f>
        <v>0</v>
      </c>
      <c r="BB71" s="6">
        <v>0</v>
      </c>
      <c r="BC71" s="5">
        <v>0</v>
      </c>
      <c r="BD71" s="8">
        <f t="shared" ref="BD71:BD82" si="207">IF(BB71=0,0,BC71/BB71*1000)</f>
        <v>0</v>
      </c>
      <c r="BE71" s="6">
        <v>0</v>
      </c>
      <c r="BF71" s="5">
        <v>0</v>
      </c>
      <c r="BG71" s="8">
        <f t="shared" ref="BG71:BG82" si="208">IF(BE71=0,0,BF71/BE71*1000)</f>
        <v>0</v>
      </c>
      <c r="BH71" s="6">
        <v>0</v>
      </c>
      <c r="BI71" s="5">
        <v>0</v>
      </c>
      <c r="BJ71" s="8">
        <f t="shared" ref="BJ71:BJ82" si="209">IF(BH71=0,0,BI71/BH71*1000)</f>
        <v>0</v>
      </c>
      <c r="BK71" s="6">
        <v>0</v>
      </c>
      <c r="BL71" s="5">
        <v>0</v>
      </c>
      <c r="BM71" s="8">
        <f t="shared" ref="BM71:BM82" si="210">IF(BK71=0,0,BL71/BK71*1000)</f>
        <v>0</v>
      </c>
      <c r="BN71" s="6">
        <v>0</v>
      </c>
      <c r="BO71" s="5">
        <v>0</v>
      </c>
      <c r="BP71" s="8">
        <f t="shared" ref="BP71:BP82" si="211">IF(BN71=0,0,BO71/BN71*1000)</f>
        <v>0</v>
      </c>
      <c r="BQ71" s="6">
        <v>0</v>
      </c>
      <c r="BR71" s="5">
        <v>0</v>
      </c>
      <c r="BS71" s="8">
        <f t="shared" ref="BS71:BS82" si="212">IF(BQ71=0,0,BR71/BQ71*1000)</f>
        <v>0</v>
      </c>
      <c r="BT71" s="6">
        <v>0</v>
      </c>
      <c r="BU71" s="5">
        <v>0</v>
      </c>
      <c r="BV71" s="8">
        <f t="shared" ref="BV71:BV82" si="213">IF(BT71=0,0,BU71/BT71*1000)</f>
        <v>0</v>
      </c>
      <c r="BW71" s="6">
        <v>0</v>
      </c>
      <c r="BX71" s="5">
        <v>0</v>
      </c>
      <c r="BY71" s="8">
        <f t="shared" ref="BY71:BY82" si="214">IF(BW71=0,0,BX71/BW71*1000)</f>
        <v>0</v>
      </c>
      <c r="BZ71" s="75">
        <v>131.5</v>
      </c>
      <c r="CA71" s="5">
        <v>3435.9949999999999</v>
      </c>
      <c r="CB71" s="8">
        <f t="shared" ref="CB71:CB82" si="215">IF(BZ71=0,0,CA71/BZ71*1000)</f>
        <v>26129.239543726235</v>
      </c>
      <c r="CC71" s="75">
        <v>380.82</v>
      </c>
      <c r="CD71" s="5">
        <v>10505.119000000001</v>
      </c>
      <c r="CE71" s="8">
        <f t="shared" ref="CE71:CE82" si="216">IF(CC71=0,0,CD71/CC71*1000)</f>
        <v>27585.523344362169</v>
      </c>
      <c r="CF71" s="9">
        <f>SUMIF($C$5:$CE$5,"Ton",C71:CE71)</f>
        <v>759.35544000000004</v>
      </c>
      <c r="CG71" s="8">
        <f>SUMIF($C$5:$CE$5,"F*",C71:CE71)</f>
        <v>20552.185000000001</v>
      </c>
    </row>
    <row r="72" spans="1:85" ht="15" customHeight="1" x14ac:dyDescent="0.3">
      <c r="A72" s="57">
        <v>2022</v>
      </c>
      <c r="B72" s="58" t="s">
        <v>3</v>
      </c>
      <c r="C72" s="6">
        <v>0</v>
      </c>
      <c r="D72" s="5">
        <v>0</v>
      </c>
      <c r="E72" s="8">
        <f t="shared" ref="E72:E73" si="217">IF(C72=0,0,D72/C72*1000)</f>
        <v>0</v>
      </c>
      <c r="F72" s="6">
        <v>0</v>
      </c>
      <c r="G72" s="5">
        <v>0</v>
      </c>
      <c r="H72" s="8">
        <f t="shared" si="191"/>
        <v>0</v>
      </c>
      <c r="I72" s="6">
        <v>0</v>
      </c>
      <c r="J72" s="5">
        <v>0</v>
      </c>
      <c r="K72" s="8">
        <f t="shared" si="192"/>
        <v>0</v>
      </c>
      <c r="L72" s="75">
        <v>126.69799999999999</v>
      </c>
      <c r="M72" s="5">
        <v>3620.9569999999999</v>
      </c>
      <c r="N72" s="8">
        <f t="shared" si="193"/>
        <v>28579.432982367522</v>
      </c>
      <c r="O72" s="6">
        <v>0</v>
      </c>
      <c r="P72" s="5">
        <v>0</v>
      </c>
      <c r="Q72" s="8">
        <f t="shared" si="194"/>
        <v>0</v>
      </c>
      <c r="R72" s="6">
        <v>0</v>
      </c>
      <c r="S72" s="5">
        <v>0</v>
      </c>
      <c r="T72" s="8">
        <f t="shared" si="195"/>
        <v>0</v>
      </c>
      <c r="U72" s="6">
        <v>0</v>
      </c>
      <c r="V72" s="5">
        <v>0</v>
      </c>
      <c r="W72" s="8">
        <f t="shared" si="196"/>
        <v>0</v>
      </c>
      <c r="X72" s="75">
        <v>14.778</v>
      </c>
      <c r="Y72" s="5">
        <v>416.64</v>
      </c>
      <c r="Z72" s="8">
        <f t="shared" si="197"/>
        <v>28193.260251725536</v>
      </c>
      <c r="AA72" s="6">
        <v>0</v>
      </c>
      <c r="AB72" s="5">
        <v>0</v>
      </c>
      <c r="AC72" s="8">
        <f t="shared" si="198"/>
        <v>0</v>
      </c>
      <c r="AD72" s="6">
        <v>0</v>
      </c>
      <c r="AE72" s="5">
        <v>0</v>
      </c>
      <c r="AF72" s="8">
        <f t="shared" si="199"/>
        <v>0</v>
      </c>
      <c r="AG72" s="75">
        <v>32</v>
      </c>
      <c r="AH72" s="5">
        <v>905.6</v>
      </c>
      <c r="AI72" s="8">
        <f t="shared" si="200"/>
        <v>28300</v>
      </c>
      <c r="AJ72" s="6">
        <v>0</v>
      </c>
      <c r="AK72" s="5">
        <v>0</v>
      </c>
      <c r="AL72" s="8">
        <f t="shared" si="201"/>
        <v>0</v>
      </c>
      <c r="AM72" s="6">
        <v>0</v>
      </c>
      <c r="AN72" s="5">
        <v>0</v>
      </c>
      <c r="AO72" s="8">
        <f t="shared" si="202"/>
        <v>0</v>
      </c>
      <c r="AP72" s="75">
        <v>64.804959999999994</v>
      </c>
      <c r="AQ72" s="5">
        <v>1929.548</v>
      </c>
      <c r="AR72" s="8">
        <f t="shared" si="203"/>
        <v>29774.696257817304</v>
      </c>
      <c r="AS72" s="6">
        <v>0</v>
      </c>
      <c r="AT72" s="5">
        <v>0</v>
      </c>
      <c r="AU72" s="8">
        <f t="shared" si="204"/>
        <v>0</v>
      </c>
      <c r="AV72" s="6">
        <v>0</v>
      </c>
      <c r="AW72" s="5">
        <v>0</v>
      </c>
      <c r="AX72" s="8">
        <f t="shared" si="205"/>
        <v>0</v>
      </c>
      <c r="AY72" s="6">
        <v>0</v>
      </c>
      <c r="AZ72" s="5">
        <v>0</v>
      </c>
      <c r="BA72" s="8">
        <f t="shared" si="206"/>
        <v>0</v>
      </c>
      <c r="BB72" s="6">
        <v>0</v>
      </c>
      <c r="BC72" s="5">
        <v>0</v>
      </c>
      <c r="BD72" s="8">
        <f t="shared" si="207"/>
        <v>0</v>
      </c>
      <c r="BE72" s="6">
        <v>0</v>
      </c>
      <c r="BF72" s="5">
        <v>0</v>
      </c>
      <c r="BG72" s="8">
        <f t="shared" si="208"/>
        <v>0</v>
      </c>
      <c r="BH72" s="6">
        <v>0</v>
      </c>
      <c r="BI72" s="5">
        <v>0</v>
      </c>
      <c r="BJ72" s="8">
        <f t="shared" si="209"/>
        <v>0</v>
      </c>
      <c r="BK72" s="6">
        <v>0</v>
      </c>
      <c r="BL72" s="5">
        <v>0</v>
      </c>
      <c r="BM72" s="8">
        <f t="shared" si="210"/>
        <v>0</v>
      </c>
      <c r="BN72" s="6">
        <v>0</v>
      </c>
      <c r="BO72" s="5">
        <v>0</v>
      </c>
      <c r="BP72" s="8">
        <f t="shared" si="211"/>
        <v>0</v>
      </c>
      <c r="BQ72" s="6">
        <v>0</v>
      </c>
      <c r="BR72" s="5">
        <v>0</v>
      </c>
      <c r="BS72" s="8">
        <f t="shared" si="212"/>
        <v>0</v>
      </c>
      <c r="BT72" s="75">
        <v>35.299999999999997</v>
      </c>
      <c r="BU72" s="5">
        <v>1049.116</v>
      </c>
      <c r="BV72" s="8">
        <f t="shared" si="213"/>
        <v>29720.000000000004</v>
      </c>
      <c r="BW72" s="6">
        <v>0</v>
      </c>
      <c r="BX72" s="5">
        <v>0</v>
      </c>
      <c r="BY72" s="8">
        <f t="shared" si="214"/>
        <v>0</v>
      </c>
      <c r="BZ72" s="75">
        <v>99.284999999999997</v>
      </c>
      <c r="CA72" s="5">
        <v>2569.79</v>
      </c>
      <c r="CB72" s="8">
        <f t="shared" si="215"/>
        <v>25882.963186785517</v>
      </c>
      <c r="CC72" s="75">
        <v>332.86099999999999</v>
      </c>
      <c r="CD72" s="5">
        <v>9636.7909999999993</v>
      </c>
      <c r="CE72" s="8">
        <f t="shared" si="216"/>
        <v>28951.397129732828</v>
      </c>
      <c r="CF72" s="9">
        <f t="shared" ref="CF72:CF83" si="218">SUMIF($C$5:$CE$5,"Ton",C72:CE72)</f>
        <v>705.72695999999996</v>
      </c>
      <c r="CG72" s="8">
        <f t="shared" ref="CG72:CG83" si="219">SUMIF($C$5:$CE$5,"F*",C72:CE72)</f>
        <v>20128.441999999999</v>
      </c>
    </row>
    <row r="73" spans="1:85" ht="15" customHeight="1" x14ac:dyDescent="0.3">
      <c r="A73" s="57">
        <v>2022</v>
      </c>
      <c r="B73" s="58" t="s">
        <v>4</v>
      </c>
      <c r="C73" s="6">
        <v>0</v>
      </c>
      <c r="D73" s="5">
        <v>0</v>
      </c>
      <c r="E73" s="8">
        <f t="shared" si="217"/>
        <v>0</v>
      </c>
      <c r="F73" s="75">
        <v>165.20099999999999</v>
      </c>
      <c r="G73" s="5">
        <v>4792.6120000000001</v>
      </c>
      <c r="H73" s="8">
        <f t="shared" si="191"/>
        <v>29010.792912875833</v>
      </c>
      <c r="I73" s="6">
        <v>0</v>
      </c>
      <c r="J73" s="5">
        <v>0</v>
      </c>
      <c r="K73" s="8">
        <f t="shared" si="192"/>
        <v>0</v>
      </c>
      <c r="L73" s="75">
        <v>77.796000000000006</v>
      </c>
      <c r="M73" s="5">
        <v>2382.7370000000001</v>
      </c>
      <c r="N73" s="8">
        <f t="shared" si="193"/>
        <v>30628.014293794025</v>
      </c>
      <c r="O73" s="6">
        <v>0</v>
      </c>
      <c r="P73" s="5">
        <v>0</v>
      </c>
      <c r="Q73" s="8">
        <f t="shared" si="194"/>
        <v>0</v>
      </c>
      <c r="R73" s="6">
        <v>0</v>
      </c>
      <c r="S73" s="5">
        <v>0</v>
      </c>
      <c r="T73" s="8">
        <f t="shared" si="195"/>
        <v>0</v>
      </c>
      <c r="U73" s="6">
        <v>0</v>
      </c>
      <c r="V73" s="5">
        <v>0</v>
      </c>
      <c r="W73" s="8">
        <f t="shared" si="196"/>
        <v>0</v>
      </c>
      <c r="X73" s="6">
        <v>0</v>
      </c>
      <c r="Y73" s="5">
        <v>0</v>
      </c>
      <c r="Z73" s="8">
        <f t="shared" si="197"/>
        <v>0</v>
      </c>
      <c r="AA73" s="75">
        <v>67.215999999999994</v>
      </c>
      <c r="AB73" s="5">
        <v>2385.1559999999999</v>
      </c>
      <c r="AC73" s="8">
        <f t="shared" si="198"/>
        <v>35484.94406093788</v>
      </c>
      <c r="AD73" s="6">
        <v>0</v>
      </c>
      <c r="AE73" s="5">
        <v>0</v>
      </c>
      <c r="AF73" s="8">
        <f t="shared" si="199"/>
        <v>0</v>
      </c>
      <c r="AG73" s="75">
        <v>2.9647600000000001</v>
      </c>
      <c r="AH73" s="5">
        <v>77.088999999999999</v>
      </c>
      <c r="AI73" s="8">
        <f t="shared" si="200"/>
        <v>26001.767428054882</v>
      </c>
      <c r="AJ73" s="6">
        <v>0</v>
      </c>
      <c r="AK73" s="5">
        <v>0</v>
      </c>
      <c r="AL73" s="8">
        <f t="shared" si="201"/>
        <v>0</v>
      </c>
      <c r="AM73" s="75">
        <v>7.3230000000000004</v>
      </c>
      <c r="AN73" s="5">
        <v>167.50700000000001</v>
      </c>
      <c r="AO73" s="8">
        <f t="shared" si="202"/>
        <v>22874.09531612727</v>
      </c>
      <c r="AP73" s="75">
        <v>82.213719999999995</v>
      </c>
      <c r="AQ73" s="5">
        <v>2307.87</v>
      </c>
      <c r="AR73" s="8">
        <f t="shared" si="203"/>
        <v>28071.591943534484</v>
      </c>
      <c r="AS73" s="6">
        <v>0</v>
      </c>
      <c r="AT73" s="5">
        <v>0</v>
      </c>
      <c r="AU73" s="8">
        <f t="shared" si="204"/>
        <v>0</v>
      </c>
      <c r="AV73" s="6">
        <v>0</v>
      </c>
      <c r="AW73" s="5">
        <v>0</v>
      </c>
      <c r="AX73" s="8">
        <f t="shared" si="205"/>
        <v>0</v>
      </c>
      <c r="AY73" s="6">
        <v>0</v>
      </c>
      <c r="AZ73" s="5">
        <v>0</v>
      </c>
      <c r="BA73" s="8">
        <f t="shared" si="206"/>
        <v>0</v>
      </c>
      <c r="BB73" s="6">
        <v>0</v>
      </c>
      <c r="BC73" s="5">
        <v>0</v>
      </c>
      <c r="BD73" s="8">
        <f t="shared" si="207"/>
        <v>0</v>
      </c>
      <c r="BE73" s="6">
        <v>0</v>
      </c>
      <c r="BF73" s="5">
        <v>0</v>
      </c>
      <c r="BG73" s="8">
        <f t="shared" si="208"/>
        <v>0</v>
      </c>
      <c r="BH73" s="6">
        <v>0</v>
      </c>
      <c r="BI73" s="5">
        <v>0</v>
      </c>
      <c r="BJ73" s="8">
        <f t="shared" si="209"/>
        <v>0</v>
      </c>
      <c r="BK73" s="6">
        <v>0</v>
      </c>
      <c r="BL73" s="5">
        <v>0</v>
      </c>
      <c r="BM73" s="8">
        <f t="shared" si="210"/>
        <v>0</v>
      </c>
      <c r="BN73" s="6">
        <v>0</v>
      </c>
      <c r="BO73" s="5">
        <v>0</v>
      </c>
      <c r="BP73" s="8">
        <f t="shared" si="211"/>
        <v>0</v>
      </c>
      <c r="BQ73" s="6">
        <v>0</v>
      </c>
      <c r="BR73" s="5">
        <v>0</v>
      </c>
      <c r="BS73" s="8">
        <f t="shared" si="212"/>
        <v>0</v>
      </c>
      <c r="BT73" s="6">
        <v>0</v>
      </c>
      <c r="BU73" s="5">
        <v>0</v>
      </c>
      <c r="BV73" s="8">
        <f t="shared" si="213"/>
        <v>0</v>
      </c>
      <c r="BW73" s="6">
        <v>0</v>
      </c>
      <c r="BX73" s="5">
        <v>0</v>
      </c>
      <c r="BY73" s="8">
        <f t="shared" si="214"/>
        <v>0</v>
      </c>
      <c r="BZ73" s="75">
        <v>358.48</v>
      </c>
      <c r="CA73" s="5">
        <v>8481.6659999999993</v>
      </c>
      <c r="CB73" s="8">
        <f t="shared" si="215"/>
        <v>23660.081455032356</v>
      </c>
      <c r="CC73" s="75">
        <v>565.76</v>
      </c>
      <c r="CD73" s="5">
        <v>17035.333999999999</v>
      </c>
      <c r="CE73" s="8">
        <f t="shared" si="216"/>
        <v>30110.530967194569</v>
      </c>
      <c r="CF73" s="9">
        <f t="shared" si="218"/>
        <v>1326.9544799999999</v>
      </c>
      <c r="CG73" s="8">
        <f t="shared" si="219"/>
        <v>37629.971000000005</v>
      </c>
    </row>
    <row r="74" spans="1:85" ht="15" customHeight="1" x14ac:dyDescent="0.3">
      <c r="A74" s="57">
        <v>2022</v>
      </c>
      <c r="B74" s="58" t="s">
        <v>5</v>
      </c>
      <c r="C74" s="6">
        <v>0</v>
      </c>
      <c r="D74" s="5">
        <v>0</v>
      </c>
      <c r="E74" s="8">
        <f>IF(C74=0,0,D74/C74*1000)</f>
        <v>0</v>
      </c>
      <c r="F74" s="75">
        <v>65.321399999999997</v>
      </c>
      <c r="G74" s="5">
        <v>1628.7180000000001</v>
      </c>
      <c r="H74" s="8">
        <f t="shared" si="191"/>
        <v>24933.911398102311</v>
      </c>
      <c r="I74" s="6">
        <v>0</v>
      </c>
      <c r="J74" s="5">
        <v>0</v>
      </c>
      <c r="K74" s="8">
        <f t="shared" si="192"/>
        <v>0</v>
      </c>
      <c r="L74" s="75">
        <v>0.60960000000000003</v>
      </c>
      <c r="M74" s="5">
        <v>18.751000000000001</v>
      </c>
      <c r="N74" s="8">
        <f t="shared" si="193"/>
        <v>30759.514435695539</v>
      </c>
      <c r="O74" s="75">
        <v>2.6663600000000001</v>
      </c>
      <c r="P74" s="5">
        <v>103.803</v>
      </c>
      <c r="Q74" s="8">
        <f t="shared" si="194"/>
        <v>38930.60201923221</v>
      </c>
      <c r="R74" s="6">
        <v>0</v>
      </c>
      <c r="S74" s="5">
        <v>0</v>
      </c>
      <c r="T74" s="8">
        <f t="shared" si="195"/>
        <v>0</v>
      </c>
      <c r="U74" s="6">
        <v>0</v>
      </c>
      <c r="V74" s="5">
        <v>0</v>
      </c>
      <c r="W74" s="8">
        <f t="shared" si="196"/>
        <v>0</v>
      </c>
      <c r="X74" s="6">
        <v>0</v>
      </c>
      <c r="Y74" s="5">
        <v>0</v>
      </c>
      <c r="Z74" s="8">
        <f t="shared" si="197"/>
        <v>0</v>
      </c>
      <c r="AA74" s="75">
        <v>8.1859999999999999</v>
      </c>
      <c r="AB74" s="5">
        <v>368.928</v>
      </c>
      <c r="AC74" s="8">
        <f t="shared" si="198"/>
        <v>45068.165160029319</v>
      </c>
      <c r="AD74" s="6">
        <v>0</v>
      </c>
      <c r="AE74" s="5">
        <v>0</v>
      </c>
      <c r="AF74" s="8">
        <f t="shared" si="199"/>
        <v>0</v>
      </c>
      <c r="AG74" s="75">
        <v>0.2</v>
      </c>
      <c r="AH74" s="5">
        <v>1.1180000000000001</v>
      </c>
      <c r="AI74" s="8">
        <f t="shared" si="200"/>
        <v>5590</v>
      </c>
      <c r="AJ74" s="6">
        <v>0</v>
      </c>
      <c r="AK74" s="5">
        <v>0</v>
      </c>
      <c r="AL74" s="8">
        <f t="shared" si="201"/>
        <v>0</v>
      </c>
      <c r="AM74" s="75">
        <v>11.04</v>
      </c>
      <c r="AN74" s="5">
        <v>126.261</v>
      </c>
      <c r="AO74" s="8">
        <f t="shared" si="202"/>
        <v>11436.684782608696</v>
      </c>
      <c r="AP74" s="75">
        <v>65.221119999999999</v>
      </c>
      <c r="AQ74" s="5">
        <v>2111.59</v>
      </c>
      <c r="AR74" s="8">
        <f t="shared" si="203"/>
        <v>32375.862297366253</v>
      </c>
      <c r="AS74" s="6">
        <v>0</v>
      </c>
      <c r="AT74" s="5">
        <v>0</v>
      </c>
      <c r="AU74" s="8">
        <f t="shared" si="204"/>
        <v>0</v>
      </c>
      <c r="AV74" s="6">
        <v>0</v>
      </c>
      <c r="AW74" s="5">
        <v>0</v>
      </c>
      <c r="AX74" s="8">
        <f t="shared" si="205"/>
        <v>0</v>
      </c>
      <c r="AY74" s="6">
        <v>0</v>
      </c>
      <c r="AZ74" s="5">
        <v>0</v>
      </c>
      <c r="BA74" s="8">
        <f t="shared" si="206"/>
        <v>0</v>
      </c>
      <c r="BB74" s="6">
        <v>0</v>
      </c>
      <c r="BC74" s="5">
        <v>0</v>
      </c>
      <c r="BD74" s="8">
        <f t="shared" si="207"/>
        <v>0</v>
      </c>
      <c r="BE74" s="6">
        <v>0</v>
      </c>
      <c r="BF74" s="5">
        <v>0</v>
      </c>
      <c r="BG74" s="8">
        <f t="shared" si="208"/>
        <v>0</v>
      </c>
      <c r="BH74" s="6">
        <v>0</v>
      </c>
      <c r="BI74" s="5">
        <v>0</v>
      </c>
      <c r="BJ74" s="8">
        <f t="shared" si="209"/>
        <v>0</v>
      </c>
      <c r="BK74" s="6">
        <v>0</v>
      </c>
      <c r="BL74" s="5">
        <v>0</v>
      </c>
      <c r="BM74" s="8">
        <f t="shared" si="210"/>
        <v>0</v>
      </c>
      <c r="BN74" s="6">
        <v>0</v>
      </c>
      <c r="BO74" s="5">
        <v>0</v>
      </c>
      <c r="BP74" s="8">
        <f t="shared" si="211"/>
        <v>0</v>
      </c>
      <c r="BQ74" s="6">
        <v>0</v>
      </c>
      <c r="BR74" s="5">
        <v>0</v>
      </c>
      <c r="BS74" s="8">
        <f t="shared" si="212"/>
        <v>0</v>
      </c>
      <c r="BT74" s="6">
        <v>0</v>
      </c>
      <c r="BU74" s="5">
        <v>0</v>
      </c>
      <c r="BV74" s="8">
        <f t="shared" si="213"/>
        <v>0</v>
      </c>
      <c r="BW74" s="6">
        <v>0</v>
      </c>
      <c r="BX74" s="5">
        <v>0</v>
      </c>
      <c r="BY74" s="8">
        <f t="shared" si="214"/>
        <v>0</v>
      </c>
      <c r="BZ74" s="75">
        <v>62</v>
      </c>
      <c r="CA74" s="5">
        <v>2082.0279999999998</v>
      </c>
      <c r="CB74" s="8">
        <f t="shared" si="215"/>
        <v>33581.096774193546</v>
      </c>
      <c r="CC74" s="75">
        <v>337.7</v>
      </c>
      <c r="CD74" s="5">
        <v>10677.842000000001</v>
      </c>
      <c r="CE74" s="8">
        <f t="shared" si="216"/>
        <v>31619.312999703881</v>
      </c>
      <c r="CF74" s="9">
        <f t="shared" si="218"/>
        <v>552.94448</v>
      </c>
      <c r="CG74" s="8">
        <f t="shared" si="219"/>
        <v>17119.039000000001</v>
      </c>
    </row>
    <row r="75" spans="1:85" ht="15" customHeight="1" x14ac:dyDescent="0.3">
      <c r="A75" s="57">
        <v>2022</v>
      </c>
      <c r="B75" s="8" t="s">
        <v>6</v>
      </c>
      <c r="C75" s="6">
        <v>0</v>
      </c>
      <c r="D75" s="5">
        <v>0</v>
      </c>
      <c r="E75" s="8">
        <f t="shared" ref="E75:E82" si="220">IF(C75=0,0,D75/C75*1000)</f>
        <v>0</v>
      </c>
      <c r="F75" s="75">
        <v>0.1</v>
      </c>
      <c r="G75" s="5">
        <v>65.2</v>
      </c>
      <c r="H75" s="8">
        <f t="shared" si="191"/>
        <v>652000</v>
      </c>
      <c r="I75" s="6">
        <v>0</v>
      </c>
      <c r="J75" s="5">
        <v>0</v>
      </c>
      <c r="K75" s="8">
        <f t="shared" si="192"/>
        <v>0</v>
      </c>
      <c r="L75" s="75">
        <v>0.41060000000000002</v>
      </c>
      <c r="M75" s="5">
        <v>13.375</v>
      </c>
      <c r="N75" s="8">
        <f t="shared" si="193"/>
        <v>32574.281539210908</v>
      </c>
      <c r="O75" s="6">
        <v>0</v>
      </c>
      <c r="P75" s="5">
        <v>0</v>
      </c>
      <c r="Q75" s="8">
        <f t="shared" si="194"/>
        <v>0</v>
      </c>
      <c r="R75" s="6">
        <v>0</v>
      </c>
      <c r="S75" s="5">
        <v>0</v>
      </c>
      <c r="T75" s="8">
        <f t="shared" si="195"/>
        <v>0</v>
      </c>
      <c r="U75" s="6">
        <v>0</v>
      </c>
      <c r="V75" s="5">
        <v>0</v>
      </c>
      <c r="W75" s="8">
        <f t="shared" si="196"/>
        <v>0</v>
      </c>
      <c r="X75" s="6">
        <v>0</v>
      </c>
      <c r="Y75" s="5">
        <v>0</v>
      </c>
      <c r="Z75" s="8">
        <f t="shared" si="197"/>
        <v>0</v>
      </c>
      <c r="AA75" s="75">
        <v>29.76</v>
      </c>
      <c r="AB75" s="5">
        <v>1101.1199999999999</v>
      </c>
      <c r="AC75" s="8">
        <f t="shared" si="198"/>
        <v>36999.999999999993</v>
      </c>
      <c r="AD75" s="6">
        <v>0</v>
      </c>
      <c r="AE75" s="5">
        <v>0</v>
      </c>
      <c r="AF75" s="8">
        <f t="shared" si="199"/>
        <v>0</v>
      </c>
      <c r="AG75" s="75">
        <v>1.472</v>
      </c>
      <c r="AH75" s="5">
        <v>43.686</v>
      </c>
      <c r="AI75" s="8">
        <f t="shared" si="200"/>
        <v>29677.98913043478</v>
      </c>
      <c r="AJ75" s="6">
        <v>0</v>
      </c>
      <c r="AK75" s="5">
        <v>0</v>
      </c>
      <c r="AL75" s="8">
        <f t="shared" si="201"/>
        <v>0</v>
      </c>
      <c r="AM75" s="75">
        <v>11.04</v>
      </c>
      <c r="AN75" s="5">
        <v>252.52199999999999</v>
      </c>
      <c r="AO75" s="8">
        <f t="shared" si="202"/>
        <v>22873.369565217392</v>
      </c>
      <c r="AP75" s="75">
        <v>74.791660000000007</v>
      </c>
      <c r="AQ75" s="5">
        <v>2511.3009999999999</v>
      </c>
      <c r="AR75" s="8">
        <f t="shared" si="203"/>
        <v>33577.286558421081</v>
      </c>
      <c r="AS75" s="6">
        <v>0</v>
      </c>
      <c r="AT75" s="5">
        <v>0</v>
      </c>
      <c r="AU75" s="8">
        <f t="shared" si="204"/>
        <v>0</v>
      </c>
      <c r="AV75" s="6">
        <v>0</v>
      </c>
      <c r="AW75" s="5">
        <v>0</v>
      </c>
      <c r="AX75" s="8">
        <f t="shared" si="205"/>
        <v>0</v>
      </c>
      <c r="AY75" s="6">
        <v>0</v>
      </c>
      <c r="AZ75" s="5">
        <v>0</v>
      </c>
      <c r="BA75" s="8">
        <f t="shared" si="206"/>
        <v>0</v>
      </c>
      <c r="BB75" s="6">
        <v>0</v>
      </c>
      <c r="BC75" s="5">
        <v>0</v>
      </c>
      <c r="BD75" s="8">
        <f t="shared" si="207"/>
        <v>0</v>
      </c>
      <c r="BE75" s="6">
        <v>0</v>
      </c>
      <c r="BF75" s="5">
        <v>0</v>
      </c>
      <c r="BG75" s="8">
        <f t="shared" si="208"/>
        <v>0</v>
      </c>
      <c r="BH75" s="6">
        <v>0</v>
      </c>
      <c r="BI75" s="5">
        <v>0</v>
      </c>
      <c r="BJ75" s="8">
        <f t="shared" si="209"/>
        <v>0</v>
      </c>
      <c r="BK75" s="6">
        <v>0</v>
      </c>
      <c r="BL75" s="5">
        <v>0</v>
      </c>
      <c r="BM75" s="8">
        <f t="shared" si="210"/>
        <v>0</v>
      </c>
      <c r="BN75" s="75">
        <v>0.115</v>
      </c>
      <c r="BO75" s="5">
        <v>14.778</v>
      </c>
      <c r="BP75" s="8">
        <f t="shared" si="211"/>
        <v>128504.34782608696</v>
      </c>
      <c r="BQ75" s="6">
        <v>0</v>
      </c>
      <c r="BR75" s="5">
        <v>0</v>
      </c>
      <c r="BS75" s="8">
        <f t="shared" si="212"/>
        <v>0</v>
      </c>
      <c r="BT75" s="6">
        <v>0</v>
      </c>
      <c r="BU75" s="5">
        <v>0</v>
      </c>
      <c r="BV75" s="8">
        <f t="shared" si="213"/>
        <v>0</v>
      </c>
      <c r="BW75" s="6">
        <v>0</v>
      </c>
      <c r="BX75" s="5">
        <v>0</v>
      </c>
      <c r="BY75" s="8">
        <f t="shared" si="214"/>
        <v>0</v>
      </c>
      <c r="BZ75" s="75">
        <v>260.7</v>
      </c>
      <c r="CA75" s="5">
        <v>7886.3019999999997</v>
      </c>
      <c r="CB75" s="8">
        <f t="shared" si="215"/>
        <v>30250.487149980821</v>
      </c>
      <c r="CC75" s="75">
        <v>540.6</v>
      </c>
      <c r="CD75" s="5">
        <v>18133.986000000001</v>
      </c>
      <c r="CE75" s="8">
        <f t="shared" si="216"/>
        <v>33544.18423973363</v>
      </c>
      <c r="CF75" s="9">
        <f t="shared" si="218"/>
        <v>918.98926000000006</v>
      </c>
      <c r="CG75" s="8">
        <f t="shared" si="219"/>
        <v>30022.27</v>
      </c>
    </row>
    <row r="76" spans="1:85" ht="15" customHeight="1" x14ac:dyDescent="0.3">
      <c r="A76" s="57">
        <v>2022</v>
      </c>
      <c r="B76" s="58" t="s">
        <v>7</v>
      </c>
      <c r="C76" s="6">
        <v>0</v>
      </c>
      <c r="D76" s="5">
        <v>0</v>
      </c>
      <c r="E76" s="8">
        <f t="shared" si="220"/>
        <v>0</v>
      </c>
      <c r="F76" s="75">
        <v>62.789230000000003</v>
      </c>
      <c r="G76" s="5">
        <v>1943.17</v>
      </c>
      <c r="H76" s="8">
        <f t="shared" si="191"/>
        <v>30947.50485075227</v>
      </c>
      <c r="I76" s="6">
        <v>0</v>
      </c>
      <c r="J76" s="5">
        <v>0</v>
      </c>
      <c r="K76" s="8">
        <f t="shared" si="192"/>
        <v>0</v>
      </c>
      <c r="L76" s="75">
        <v>0.87790000000000001</v>
      </c>
      <c r="M76" s="5">
        <v>47.46</v>
      </c>
      <c r="N76" s="8">
        <f t="shared" si="193"/>
        <v>54060.826973459392</v>
      </c>
      <c r="O76" s="6">
        <v>0</v>
      </c>
      <c r="P76" s="5">
        <v>0</v>
      </c>
      <c r="Q76" s="8">
        <f t="shared" si="194"/>
        <v>0</v>
      </c>
      <c r="R76" s="6">
        <v>0</v>
      </c>
      <c r="S76" s="5">
        <v>0</v>
      </c>
      <c r="T76" s="8">
        <f t="shared" si="195"/>
        <v>0</v>
      </c>
      <c r="U76" s="6">
        <v>0</v>
      </c>
      <c r="V76" s="5">
        <v>0</v>
      </c>
      <c r="W76" s="8">
        <f t="shared" si="196"/>
        <v>0</v>
      </c>
      <c r="X76" s="75">
        <v>7.2320000000000002</v>
      </c>
      <c r="Y76" s="5">
        <v>237.28399999999999</v>
      </c>
      <c r="Z76" s="8">
        <f t="shared" si="197"/>
        <v>32810.287610619467</v>
      </c>
      <c r="AA76" s="6">
        <v>0</v>
      </c>
      <c r="AB76" s="5">
        <v>0</v>
      </c>
      <c r="AC76" s="8">
        <f t="shared" si="198"/>
        <v>0</v>
      </c>
      <c r="AD76" s="6">
        <v>0</v>
      </c>
      <c r="AE76" s="5">
        <v>0</v>
      </c>
      <c r="AF76" s="8">
        <f t="shared" si="199"/>
        <v>0</v>
      </c>
      <c r="AG76" s="75">
        <v>20.78444</v>
      </c>
      <c r="AH76" s="5">
        <v>714.70299999999997</v>
      </c>
      <c r="AI76" s="8">
        <f t="shared" si="200"/>
        <v>34386.444859712363</v>
      </c>
      <c r="AJ76" s="6">
        <v>0</v>
      </c>
      <c r="AK76" s="5">
        <v>0</v>
      </c>
      <c r="AL76" s="8">
        <f t="shared" si="201"/>
        <v>0</v>
      </c>
      <c r="AM76" s="75">
        <v>22.08</v>
      </c>
      <c r="AN76" s="5">
        <v>661.08</v>
      </c>
      <c r="AO76" s="8">
        <f t="shared" si="202"/>
        <v>29940.217391304352</v>
      </c>
      <c r="AP76" s="75">
        <v>65.109120000000004</v>
      </c>
      <c r="AQ76" s="5">
        <v>1984.348</v>
      </c>
      <c r="AR76" s="8">
        <f t="shared" si="203"/>
        <v>30477.266472039551</v>
      </c>
      <c r="AS76" s="6">
        <v>0</v>
      </c>
      <c r="AT76" s="5">
        <v>0</v>
      </c>
      <c r="AU76" s="8">
        <f t="shared" si="204"/>
        <v>0</v>
      </c>
      <c r="AV76" s="6">
        <v>0</v>
      </c>
      <c r="AW76" s="5">
        <v>0</v>
      </c>
      <c r="AX76" s="8">
        <f t="shared" si="205"/>
        <v>0</v>
      </c>
      <c r="AY76" s="6">
        <v>0</v>
      </c>
      <c r="AZ76" s="5">
        <v>0</v>
      </c>
      <c r="BA76" s="8">
        <f t="shared" si="206"/>
        <v>0</v>
      </c>
      <c r="BB76" s="6">
        <v>0</v>
      </c>
      <c r="BC76" s="5">
        <v>0</v>
      </c>
      <c r="BD76" s="8">
        <f t="shared" si="207"/>
        <v>0</v>
      </c>
      <c r="BE76" s="6">
        <v>0</v>
      </c>
      <c r="BF76" s="5">
        <v>0</v>
      </c>
      <c r="BG76" s="8">
        <f t="shared" si="208"/>
        <v>0</v>
      </c>
      <c r="BH76" s="6">
        <v>0</v>
      </c>
      <c r="BI76" s="5">
        <v>0</v>
      </c>
      <c r="BJ76" s="8">
        <f t="shared" si="209"/>
        <v>0</v>
      </c>
      <c r="BK76" s="6">
        <v>0</v>
      </c>
      <c r="BL76" s="5">
        <v>0</v>
      </c>
      <c r="BM76" s="8">
        <f t="shared" si="210"/>
        <v>0</v>
      </c>
      <c r="BN76" s="75">
        <v>8.3000000000000004E-2</v>
      </c>
      <c r="BO76" s="5">
        <v>10.688000000000001</v>
      </c>
      <c r="BP76" s="8">
        <f t="shared" si="211"/>
        <v>128771.08433734941</v>
      </c>
      <c r="BQ76" s="6">
        <v>0</v>
      </c>
      <c r="BR76" s="5">
        <v>0</v>
      </c>
      <c r="BS76" s="8">
        <f t="shared" si="212"/>
        <v>0</v>
      </c>
      <c r="BT76" s="6">
        <v>0</v>
      </c>
      <c r="BU76" s="5">
        <v>0</v>
      </c>
      <c r="BV76" s="8">
        <f t="shared" si="213"/>
        <v>0</v>
      </c>
      <c r="BW76" s="6">
        <v>0</v>
      </c>
      <c r="BX76" s="5">
        <v>0</v>
      </c>
      <c r="BY76" s="8">
        <f t="shared" si="214"/>
        <v>0</v>
      </c>
      <c r="BZ76" s="75">
        <v>129.56100000000001</v>
      </c>
      <c r="CA76" s="5">
        <v>4484.5820000000003</v>
      </c>
      <c r="CB76" s="8">
        <f t="shared" si="215"/>
        <v>34613.672324233368</v>
      </c>
      <c r="CC76" s="75">
        <v>715.64</v>
      </c>
      <c r="CD76" s="5">
        <v>23444.564999999999</v>
      </c>
      <c r="CE76" s="8">
        <f t="shared" si="216"/>
        <v>32760.277513833771</v>
      </c>
      <c r="CF76" s="9">
        <f t="shared" si="218"/>
        <v>1024.15669</v>
      </c>
      <c r="CG76" s="8">
        <f t="shared" si="219"/>
        <v>33527.879999999997</v>
      </c>
    </row>
    <row r="77" spans="1:85" ht="15" customHeight="1" x14ac:dyDescent="0.3">
      <c r="A77" s="57">
        <v>2022</v>
      </c>
      <c r="B77" s="58" t="s">
        <v>8</v>
      </c>
      <c r="C77" s="6">
        <v>0</v>
      </c>
      <c r="D77" s="5">
        <v>0</v>
      </c>
      <c r="E77" s="8">
        <f t="shared" si="220"/>
        <v>0</v>
      </c>
      <c r="F77" s="75">
        <v>44.586040000000004</v>
      </c>
      <c r="G77" s="5">
        <v>1415.6179999999999</v>
      </c>
      <c r="H77" s="8">
        <f t="shared" si="191"/>
        <v>31750.251872559209</v>
      </c>
      <c r="I77" s="6">
        <v>0</v>
      </c>
      <c r="J77" s="5">
        <v>0</v>
      </c>
      <c r="K77" s="8">
        <f t="shared" si="192"/>
        <v>0</v>
      </c>
      <c r="L77" s="75">
        <v>1.157</v>
      </c>
      <c r="M77" s="5">
        <v>57.540999999999997</v>
      </c>
      <c r="N77" s="8">
        <f t="shared" si="193"/>
        <v>49732.929991356956</v>
      </c>
      <c r="O77" s="6">
        <v>0</v>
      </c>
      <c r="P77" s="5">
        <v>0</v>
      </c>
      <c r="Q77" s="8">
        <f t="shared" si="194"/>
        <v>0</v>
      </c>
      <c r="R77" s="6">
        <v>0</v>
      </c>
      <c r="S77" s="5">
        <v>0</v>
      </c>
      <c r="T77" s="8">
        <f t="shared" si="195"/>
        <v>0</v>
      </c>
      <c r="U77" s="6">
        <v>0</v>
      </c>
      <c r="V77" s="5">
        <v>0</v>
      </c>
      <c r="W77" s="8">
        <f t="shared" si="196"/>
        <v>0</v>
      </c>
      <c r="X77" s="6">
        <v>0</v>
      </c>
      <c r="Y77" s="5">
        <v>0</v>
      </c>
      <c r="Z77" s="8">
        <f t="shared" si="197"/>
        <v>0</v>
      </c>
      <c r="AA77" s="6">
        <v>0</v>
      </c>
      <c r="AB77" s="5">
        <v>0</v>
      </c>
      <c r="AC77" s="8">
        <f t="shared" si="198"/>
        <v>0</v>
      </c>
      <c r="AD77" s="75">
        <v>7.46</v>
      </c>
      <c r="AE77" s="5">
        <v>245.78700000000001</v>
      </c>
      <c r="AF77" s="8">
        <f t="shared" si="199"/>
        <v>32947.319034852546</v>
      </c>
      <c r="AG77" s="75">
        <v>21.223980000000001</v>
      </c>
      <c r="AH77" s="5">
        <v>711.71799999999996</v>
      </c>
      <c r="AI77" s="8">
        <f t="shared" si="200"/>
        <v>33533.67276071688</v>
      </c>
      <c r="AJ77" s="6">
        <v>0</v>
      </c>
      <c r="AK77" s="5">
        <v>0</v>
      </c>
      <c r="AL77" s="8">
        <f t="shared" si="201"/>
        <v>0</v>
      </c>
      <c r="AM77" s="75">
        <v>22.08</v>
      </c>
      <c r="AN77" s="5">
        <v>661.08</v>
      </c>
      <c r="AO77" s="8">
        <f t="shared" si="202"/>
        <v>29940.217391304352</v>
      </c>
      <c r="AP77" s="75">
        <v>17.592569999999998</v>
      </c>
      <c r="AQ77" s="5">
        <v>809.69600000000003</v>
      </c>
      <c r="AR77" s="8">
        <f t="shared" si="203"/>
        <v>46024.884368798877</v>
      </c>
      <c r="AS77" s="6">
        <v>0</v>
      </c>
      <c r="AT77" s="5">
        <v>0</v>
      </c>
      <c r="AU77" s="8">
        <f t="shared" si="204"/>
        <v>0</v>
      </c>
      <c r="AV77" s="6">
        <v>0</v>
      </c>
      <c r="AW77" s="5">
        <v>0</v>
      </c>
      <c r="AX77" s="8">
        <f t="shared" si="205"/>
        <v>0</v>
      </c>
      <c r="AY77" s="6">
        <v>0</v>
      </c>
      <c r="AZ77" s="5">
        <v>0</v>
      </c>
      <c r="BA77" s="8">
        <f t="shared" si="206"/>
        <v>0</v>
      </c>
      <c r="BB77" s="6">
        <v>0</v>
      </c>
      <c r="BC77" s="5">
        <v>0</v>
      </c>
      <c r="BD77" s="8">
        <f t="shared" si="207"/>
        <v>0</v>
      </c>
      <c r="BE77" s="6">
        <v>0</v>
      </c>
      <c r="BF77" s="5">
        <v>0</v>
      </c>
      <c r="BG77" s="8">
        <f t="shared" si="208"/>
        <v>0</v>
      </c>
      <c r="BH77" s="6">
        <v>0</v>
      </c>
      <c r="BI77" s="5">
        <v>0</v>
      </c>
      <c r="BJ77" s="8">
        <f t="shared" si="209"/>
        <v>0</v>
      </c>
      <c r="BK77" s="6">
        <v>0</v>
      </c>
      <c r="BL77" s="5">
        <v>0</v>
      </c>
      <c r="BM77" s="8">
        <f t="shared" si="210"/>
        <v>0</v>
      </c>
      <c r="BN77" s="6">
        <v>0</v>
      </c>
      <c r="BO77" s="5">
        <v>0</v>
      </c>
      <c r="BP77" s="8">
        <f t="shared" si="211"/>
        <v>0</v>
      </c>
      <c r="BQ77" s="6">
        <v>0</v>
      </c>
      <c r="BR77" s="5">
        <v>0</v>
      </c>
      <c r="BS77" s="8">
        <f t="shared" si="212"/>
        <v>0</v>
      </c>
      <c r="BT77" s="6">
        <v>0</v>
      </c>
      <c r="BU77" s="5">
        <v>0</v>
      </c>
      <c r="BV77" s="8">
        <f t="shared" si="213"/>
        <v>0</v>
      </c>
      <c r="BW77" s="6">
        <v>0</v>
      </c>
      <c r="BX77" s="5">
        <v>0</v>
      </c>
      <c r="BY77" s="8">
        <f t="shared" si="214"/>
        <v>0</v>
      </c>
      <c r="BZ77" s="75">
        <v>57.7</v>
      </c>
      <c r="CA77" s="5">
        <v>1640.7739999999999</v>
      </c>
      <c r="CB77" s="8">
        <f t="shared" si="215"/>
        <v>28436.291161178506</v>
      </c>
      <c r="CC77" s="75">
        <v>412.17</v>
      </c>
      <c r="CD77" s="5">
        <v>12353.218000000001</v>
      </c>
      <c r="CE77" s="8">
        <f t="shared" si="216"/>
        <v>29971.172089186504</v>
      </c>
      <c r="CF77" s="9">
        <f t="shared" si="218"/>
        <v>583.96959000000004</v>
      </c>
      <c r="CG77" s="8">
        <f t="shared" si="219"/>
        <v>17895.432000000001</v>
      </c>
    </row>
    <row r="78" spans="1:85" ht="15" customHeight="1" x14ac:dyDescent="0.3">
      <c r="A78" s="57">
        <v>2022</v>
      </c>
      <c r="B78" s="58" t="s">
        <v>9</v>
      </c>
      <c r="C78" s="6">
        <v>0</v>
      </c>
      <c r="D78" s="5">
        <v>0</v>
      </c>
      <c r="E78" s="8">
        <f t="shared" si="220"/>
        <v>0</v>
      </c>
      <c r="F78" s="75">
        <v>18.029630000000001</v>
      </c>
      <c r="G78" s="5">
        <v>922.63599999999997</v>
      </c>
      <c r="H78" s="8">
        <f t="shared" si="191"/>
        <v>51173.318587236674</v>
      </c>
      <c r="I78" s="6">
        <v>0</v>
      </c>
      <c r="J78" s="5">
        <v>0</v>
      </c>
      <c r="K78" s="8">
        <f t="shared" si="192"/>
        <v>0</v>
      </c>
      <c r="L78" s="75">
        <v>24.891500000000001</v>
      </c>
      <c r="M78" s="5">
        <v>863.89</v>
      </c>
      <c r="N78" s="8">
        <f t="shared" si="193"/>
        <v>34706.225016571923</v>
      </c>
      <c r="O78" s="6">
        <v>0</v>
      </c>
      <c r="P78" s="5">
        <v>0</v>
      </c>
      <c r="Q78" s="8">
        <f t="shared" si="194"/>
        <v>0</v>
      </c>
      <c r="R78" s="6">
        <v>0</v>
      </c>
      <c r="S78" s="5">
        <v>0</v>
      </c>
      <c r="T78" s="8">
        <f t="shared" si="195"/>
        <v>0</v>
      </c>
      <c r="U78" s="6">
        <v>0</v>
      </c>
      <c r="V78" s="5">
        <v>0</v>
      </c>
      <c r="W78" s="8">
        <f t="shared" si="196"/>
        <v>0</v>
      </c>
      <c r="X78" s="6">
        <v>0</v>
      </c>
      <c r="Y78" s="5">
        <v>0</v>
      </c>
      <c r="Z78" s="8">
        <f t="shared" si="197"/>
        <v>0</v>
      </c>
      <c r="AA78" s="75">
        <v>61.42</v>
      </c>
      <c r="AB78" s="5">
        <v>1483.5940000000001</v>
      </c>
      <c r="AC78" s="8">
        <f t="shared" si="198"/>
        <v>24154.900683816348</v>
      </c>
      <c r="AD78" s="6">
        <v>0</v>
      </c>
      <c r="AE78" s="5">
        <v>0</v>
      </c>
      <c r="AF78" s="8">
        <f t="shared" si="199"/>
        <v>0</v>
      </c>
      <c r="AG78" s="75">
        <v>4.1442800000000002</v>
      </c>
      <c r="AH78" s="5">
        <v>134.34700000000001</v>
      </c>
      <c r="AI78" s="8">
        <f t="shared" si="200"/>
        <v>32417.452488731455</v>
      </c>
      <c r="AJ78" s="6">
        <v>0</v>
      </c>
      <c r="AK78" s="5">
        <v>0</v>
      </c>
      <c r="AL78" s="8">
        <f t="shared" si="201"/>
        <v>0</v>
      </c>
      <c r="AM78" s="6">
        <v>0</v>
      </c>
      <c r="AN78" s="5">
        <v>0</v>
      </c>
      <c r="AO78" s="8">
        <f t="shared" si="202"/>
        <v>0</v>
      </c>
      <c r="AP78" s="75">
        <v>55.659230000000001</v>
      </c>
      <c r="AQ78" s="5">
        <v>1690.4849999999999</v>
      </c>
      <c r="AR78" s="8">
        <f t="shared" si="203"/>
        <v>30372.051499814133</v>
      </c>
      <c r="AS78" s="6">
        <v>0</v>
      </c>
      <c r="AT78" s="5">
        <v>0</v>
      </c>
      <c r="AU78" s="8">
        <f t="shared" si="204"/>
        <v>0</v>
      </c>
      <c r="AV78" s="6">
        <v>0</v>
      </c>
      <c r="AW78" s="5">
        <v>0</v>
      </c>
      <c r="AX78" s="8">
        <f t="shared" si="205"/>
        <v>0</v>
      </c>
      <c r="AY78" s="6">
        <v>0</v>
      </c>
      <c r="AZ78" s="5">
        <v>0</v>
      </c>
      <c r="BA78" s="8">
        <f t="shared" si="206"/>
        <v>0</v>
      </c>
      <c r="BB78" s="6">
        <v>0</v>
      </c>
      <c r="BC78" s="5">
        <v>0</v>
      </c>
      <c r="BD78" s="8">
        <f t="shared" si="207"/>
        <v>0</v>
      </c>
      <c r="BE78" s="6">
        <v>0</v>
      </c>
      <c r="BF78" s="5">
        <v>0</v>
      </c>
      <c r="BG78" s="8">
        <f t="shared" si="208"/>
        <v>0</v>
      </c>
      <c r="BH78" s="6">
        <v>0</v>
      </c>
      <c r="BI78" s="5">
        <v>0</v>
      </c>
      <c r="BJ78" s="8">
        <f t="shared" si="209"/>
        <v>0</v>
      </c>
      <c r="BK78" s="75">
        <v>1E-3</v>
      </c>
      <c r="BL78" s="5">
        <v>0.16</v>
      </c>
      <c r="BM78" s="8">
        <f t="shared" si="210"/>
        <v>160000</v>
      </c>
      <c r="BN78" s="6">
        <v>0</v>
      </c>
      <c r="BO78" s="5">
        <v>0</v>
      </c>
      <c r="BP78" s="8">
        <f t="shared" si="211"/>
        <v>0</v>
      </c>
      <c r="BQ78" s="75">
        <v>7.8E-2</v>
      </c>
      <c r="BR78" s="5">
        <v>0.04</v>
      </c>
      <c r="BS78" s="8">
        <f t="shared" si="212"/>
        <v>512.82051282051293</v>
      </c>
      <c r="BT78" s="6">
        <v>0</v>
      </c>
      <c r="BU78" s="5">
        <v>0</v>
      </c>
      <c r="BV78" s="8">
        <f t="shared" si="213"/>
        <v>0</v>
      </c>
      <c r="BW78" s="6">
        <v>0</v>
      </c>
      <c r="BX78" s="5">
        <v>0</v>
      </c>
      <c r="BY78" s="8">
        <f t="shared" si="214"/>
        <v>0</v>
      </c>
      <c r="BZ78" s="75">
        <v>51.06</v>
      </c>
      <c r="CA78" s="5">
        <v>1672.6489999999999</v>
      </c>
      <c r="CB78" s="8">
        <f t="shared" si="215"/>
        <v>32758.499804151976</v>
      </c>
      <c r="CC78" s="75">
        <v>466.2</v>
      </c>
      <c r="CD78" s="5">
        <v>15035.876</v>
      </c>
      <c r="CE78" s="8">
        <f t="shared" si="216"/>
        <v>32251.986271986276</v>
      </c>
      <c r="CF78" s="9">
        <f t="shared" si="218"/>
        <v>681.48364000000004</v>
      </c>
      <c r="CG78" s="8">
        <f t="shared" si="219"/>
        <v>21803.677</v>
      </c>
    </row>
    <row r="79" spans="1:85" ht="15" customHeight="1" x14ac:dyDescent="0.3">
      <c r="A79" s="57">
        <v>2022</v>
      </c>
      <c r="B79" s="58" t="s">
        <v>10</v>
      </c>
      <c r="C79" s="6">
        <v>0</v>
      </c>
      <c r="D79" s="5">
        <v>0</v>
      </c>
      <c r="E79" s="8">
        <f t="shared" si="220"/>
        <v>0</v>
      </c>
      <c r="F79" s="75">
        <v>86.377610000000004</v>
      </c>
      <c r="G79" s="5">
        <v>2286.431</v>
      </c>
      <c r="H79" s="8">
        <f t="shared" si="191"/>
        <v>26470.181335186284</v>
      </c>
      <c r="I79" s="6">
        <v>0</v>
      </c>
      <c r="J79" s="5">
        <v>0</v>
      </c>
      <c r="K79" s="8">
        <f t="shared" si="192"/>
        <v>0</v>
      </c>
      <c r="L79" s="75">
        <v>34.898300000000006</v>
      </c>
      <c r="M79" s="5">
        <v>775.24800000000005</v>
      </c>
      <c r="N79" s="8">
        <f t="shared" si="193"/>
        <v>22214.491823383945</v>
      </c>
      <c r="O79" s="6">
        <v>0</v>
      </c>
      <c r="P79" s="5">
        <v>0</v>
      </c>
      <c r="Q79" s="8">
        <f t="shared" si="194"/>
        <v>0</v>
      </c>
      <c r="R79" s="6">
        <v>0</v>
      </c>
      <c r="S79" s="5">
        <v>0</v>
      </c>
      <c r="T79" s="8">
        <f t="shared" si="195"/>
        <v>0</v>
      </c>
      <c r="U79" s="6">
        <v>0</v>
      </c>
      <c r="V79" s="5">
        <v>0</v>
      </c>
      <c r="W79" s="8">
        <f t="shared" si="196"/>
        <v>0</v>
      </c>
      <c r="X79" s="75">
        <v>0.4</v>
      </c>
      <c r="Y79" s="5">
        <v>0.76600000000000001</v>
      </c>
      <c r="Z79" s="8">
        <f t="shared" si="197"/>
        <v>1915</v>
      </c>
      <c r="AA79" s="75">
        <v>1.819</v>
      </c>
      <c r="AB79" s="5">
        <v>67.44</v>
      </c>
      <c r="AC79" s="8">
        <f t="shared" si="198"/>
        <v>37075.316107751511</v>
      </c>
      <c r="AD79" s="6">
        <v>0</v>
      </c>
      <c r="AE79" s="5">
        <v>0</v>
      </c>
      <c r="AF79" s="8">
        <f t="shared" si="199"/>
        <v>0</v>
      </c>
      <c r="AG79" s="75">
        <v>16.742000000000001</v>
      </c>
      <c r="AH79" s="5">
        <v>541.798</v>
      </c>
      <c r="AI79" s="8">
        <f t="shared" si="200"/>
        <v>32361.605542945879</v>
      </c>
      <c r="AJ79" s="6">
        <v>0</v>
      </c>
      <c r="AK79" s="5">
        <v>0</v>
      </c>
      <c r="AL79" s="8">
        <f t="shared" si="201"/>
        <v>0</v>
      </c>
      <c r="AM79" s="75">
        <v>11.04</v>
      </c>
      <c r="AN79" s="5">
        <v>330.54</v>
      </c>
      <c r="AO79" s="8">
        <f t="shared" si="202"/>
        <v>29940.217391304352</v>
      </c>
      <c r="AP79" s="75">
        <v>82.307699999999997</v>
      </c>
      <c r="AQ79" s="5">
        <v>2004.5029999999999</v>
      </c>
      <c r="AR79" s="8">
        <f t="shared" si="203"/>
        <v>24353.772490301635</v>
      </c>
      <c r="AS79" s="6">
        <v>0</v>
      </c>
      <c r="AT79" s="5">
        <v>0</v>
      </c>
      <c r="AU79" s="8">
        <f t="shared" si="204"/>
        <v>0</v>
      </c>
      <c r="AV79" s="6">
        <v>0</v>
      </c>
      <c r="AW79" s="5">
        <v>0</v>
      </c>
      <c r="AX79" s="8">
        <f t="shared" si="205"/>
        <v>0</v>
      </c>
      <c r="AY79" s="6">
        <v>0</v>
      </c>
      <c r="AZ79" s="5">
        <v>0</v>
      </c>
      <c r="BA79" s="8">
        <f t="shared" si="206"/>
        <v>0</v>
      </c>
      <c r="BB79" s="6">
        <v>0</v>
      </c>
      <c r="BC79" s="5">
        <v>0</v>
      </c>
      <c r="BD79" s="8">
        <f t="shared" si="207"/>
        <v>0</v>
      </c>
      <c r="BE79" s="6">
        <v>0</v>
      </c>
      <c r="BF79" s="5">
        <v>0</v>
      </c>
      <c r="BG79" s="8">
        <f t="shared" si="208"/>
        <v>0</v>
      </c>
      <c r="BH79" s="6">
        <v>0</v>
      </c>
      <c r="BI79" s="5">
        <v>0</v>
      </c>
      <c r="BJ79" s="8">
        <f t="shared" si="209"/>
        <v>0</v>
      </c>
      <c r="BK79" s="6">
        <v>0</v>
      </c>
      <c r="BL79" s="5">
        <v>0</v>
      </c>
      <c r="BM79" s="8">
        <f t="shared" si="210"/>
        <v>0</v>
      </c>
      <c r="BN79" s="6">
        <v>0</v>
      </c>
      <c r="BO79" s="5">
        <v>0</v>
      </c>
      <c r="BP79" s="8">
        <f t="shared" si="211"/>
        <v>0</v>
      </c>
      <c r="BQ79" s="6">
        <v>0</v>
      </c>
      <c r="BR79" s="5">
        <v>0</v>
      </c>
      <c r="BS79" s="8">
        <f t="shared" si="212"/>
        <v>0</v>
      </c>
      <c r="BT79" s="6">
        <v>0</v>
      </c>
      <c r="BU79" s="5">
        <v>0</v>
      </c>
      <c r="BV79" s="8">
        <f t="shared" si="213"/>
        <v>0</v>
      </c>
      <c r="BW79" s="6">
        <v>0</v>
      </c>
      <c r="BX79" s="5">
        <v>0</v>
      </c>
      <c r="BY79" s="8">
        <f t="shared" si="214"/>
        <v>0</v>
      </c>
      <c r="BZ79" s="75">
        <v>67.8</v>
      </c>
      <c r="CA79" s="5">
        <v>2070.09</v>
      </c>
      <c r="CB79" s="8">
        <f t="shared" si="215"/>
        <v>30532.300884955755</v>
      </c>
      <c r="CC79" s="75">
        <v>679.11300000000006</v>
      </c>
      <c r="CD79" s="5">
        <v>18622.895</v>
      </c>
      <c r="CE79" s="8">
        <f t="shared" si="216"/>
        <v>27422.380369688108</v>
      </c>
      <c r="CF79" s="9">
        <f t="shared" si="218"/>
        <v>980.49761000000012</v>
      </c>
      <c r="CG79" s="8">
        <f t="shared" si="219"/>
        <v>26699.710999999999</v>
      </c>
    </row>
    <row r="80" spans="1:85" ht="15" customHeight="1" x14ac:dyDescent="0.3">
      <c r="A80" s="57">
        <v>2022</v>
      </c>
      <c r="B80" s="58" t="s">
        <v>11</v>
      </c>
      <c r="C80" s="6">
        <v>0</v>
      </c>
      <c r="D80" s="5">
        <v>0</v>
      </c>
      <c r="E80" s="8">
        <f t="shared" si="220"/>
        <v>0</v>
      </c>
      <c r="F80" s="75">
        <v>29.931319999999999</v>
      </c>
      <c r="G80" s="5">
        <v>1114.0920000000001</v>
      </c>
      <c r="H80" s="8">
        <f t="shared" si="191"/>
        <v>37221.612678625606</v>
      </c>
      <c r="I80" s="6">
        <v>0</v>
      </c>
      <c r="J80" s="5">
        <v>0</v>
      </c>
      <c r="K80" s="8">
        <f t="shared" si="192"/>
        <v>0</v>
      </c>
      <c r="L80" s="75">
        <v>8.4872999999999994</v>
      </c>
      <c r="M80" s="5">
        <v>243.523</v>
      </c>
      <c r="N80" s="8">
        <f t="shared" si="193"/>
        <v>28692.63487799418</v>
      </c>
      <c r="O80" s="6">
        <v>0</v>
      </c>
      <c r="P80" s="5">
        <v>0</v>
      </c>
      <c r="Q80" s="8">
        <f t="shared" si="194"/>
        <v>0</v>
      </c>
      <c r="R80" s="6">
        <v>0</v>
      </c>
      <c r="S80" s="5">
        <v>0</v>
      </c>
      <c r="T80" s="8">
        <f t="shared" si="195"/>
        <v>0</v>
      </c>
      <c r="U80" s="6">
        <v>0</v>
      </c>
      <c r="V80" s="5">
        <v>0</v>
      </c>
      <c r="W80" s="8">
        <f t="shared" si="196"/>
        <v>0</v>
      </c>
      <c r="X80" s="75">
        <v>31.8</v>
      </c>
      <c r="Y80" s="5">
        <v>1129.451</v>
      </c>
      <c r="Z80" s="8">
        <f t="shared" si="197"/>
        <v>35517.327044025158</v>
      </c>
      <c r="AA80" s="75">
        <v>30.52</v>
      </c>
      <c r="AB80" s="5">
        <v>739.80399999999997</v>
      </c>
      <c r="AC80" s="8">
        <f t="shared" si="198"/>
        <v>24239.97378768021</v>
      </c>
      <c r="AD80" s="6">
        <v>0</v>
      </c>
      <c r="AE80" s="5">
        <v>0</v>
      </c>
      <c r="AF80" s="8">
        <f t="shared" si="199"/>
        <v>0</v>
      </c>
      <c r="AG80" s="75">
        <v>1</v>
      </c>
      <c r="AH80" s="5">
        <v>18.399999999999999</v>
      </c>
      <c r="AI80" s="8">
        <f t="shared" si="200"/>
        <v>18400</v>
      </c>
      <c r="AJ80" s="6">
        <v>0</v>
      </c>
      <c r="AK80" s="5">
        <v>0</v>
      </c>
      <c r="AL80" s="8">
        <f t="shared" si="201"/>
        <v>0</v>
      </c>
      <c r="AM80" s="75">
        <v>22.08</v>
      </c>
      <c r="AN80" s="5">
        <v>385.685</v>
      </c>
      <c r="AO80" s="8">
        <f t="shared" si="202"/>
        <v>17467.617753623192</v>
      </c>
      <c r="AP80" s="75">
        <v>36.194319999999998</v>
      </c>
      <c r="AQ80" s="5">
        <v>1375.653</v>
      </c>
      <c r="AR80" s="8">
        <f t="shared" si="203"/>
        <v>38007.4276847859</v>
      </c>
      <c r="AS80" s="6">
        <v>0</v>
      </c>
      <c r="AT80" s="5">
        <v>0</v>
      </c>
      <c r="AU80" s="8">
        <f t="shared" si="204"/>
        <v>0</v>
      </c>
      <c r="AV80" s="6">
        <v>0</v>
      </c>
      <c r="AW80" s="5">
        <v>0</v>
      </c>
      <c r="AX80" s="8">
        <f t="shared" si="205"/>
        <v>0</v>
      </c>
      <c r="AY80" s="6">
        <v>0</v>
      </c>
      <c r="AZ80" s="5">
        <v>0</v>
      </c>
      <c r="BA80" s="8">
        <f t="shared" si="206"/>
        <v>0</v>
      </c>
      <c r="BB80" s="6">
        <v>0</v>
      </c>
      <c r="BC80" s="5">
        <v>0</v>
      </c>
      <c r="BD80" s="8">
        <f t="shared" si="207"/>
        <v>0</v>
      </c>
      <c r="BE80" s="6">
        <v>0</v>
      </c>
      <c r="BF80" s="5">
        <v>0</v>
      </c>
      <c r="BG80" s="8">
        <f t="shared" si="208"/>
        <v>0</v>
      </c>
      <c r="BH80" s="6">
        <v>0</v>
      </c>
      <c r="BI80" s="5">
        <v>0</v>
      </c>
      <c r="BJ80" s="8">
        <f t="shared" si="209"/>
        <v>0</v>
      </c>
      <c r="BK80" s="6">
        <v>0</v>
      </c>
      <c r="BL80" s="5">
        <v>0</v>
      </c>
      <c r="BM80" s="8">
        <f t="shared" si="210"/>
        <v>0</v>
      </c>
      <c r="BN80" s="75">
        <v>6.6000000000000003E-2</v>
      </c>
      <c r="BO80" s="5">
        <v>8.5250000000000004</v>
      </c>
      <c r="BP80" s="8">
        <f t="shared" si="211"/>
        <v>129166.66666666666</v>
      </c>
      <c r="BQ80" s="6">
        <v>0</v>
      </c>
      <c r="BR80" s="5">
        <v>0</v>
      </c>
      <c r="BS80" s="8">
        <f t="shared" si="212"/>
        <v>0</v>
      </c>
      <c r="BT80" s="6">
        <v>0</v>
      </c>
      <c r="BU80" s="5">
        <v>0</v>
      </c>
      <c r="BV80" s="8">
        <f t="shared" si="213"/>
        <v>0</v>
      </c>
      <c r="BW80" s="6">
        <v>0</v>
      </c>
      <c r="BX80" s="5">
        <v>0</v>
      </c>
      <c r="BY80" s="8">
        <f t="shared" si="214"/>
        <v>0</v>
      </c>
      <c r="BZ80" s="75">
        <v>220.227</v>
      </c>
      <c r="CA80" s="5">
        <v>5772.9970000000003</v>
      </c>
      <c r="CB80" s="8">
        <f t="shared" si="215"/>
        <v>26213.847530048544</v>
      </c>
      <c r="CC80" s="75">
        <v>303.32</v>
      </c>
      <c r="CD80" s="5">
        <v>7841.3980000000001</v>
      </c>
      <c r="CE80" s="8">
        <f t="shared" si="216"/>
        <v>25851.898984570751</v>
      </c>
      <c r="CF80" s="9">
        <f t="shared" si="218"/>
        <v>683.6259399999999</v>
      </c>
      <c r="CG80" s="8">
        <f t="shared" si="219"/>
        <v>18629.528000000002</v>
      </c>
    </row>
    <row r="81" spans="1:85" ht="15" customHeight="1" x14ac:dyDescent="0.3">
      <c r="A81" s="57">
        <v>2022</v>
      </c>
      <c r="B81" s="8" t="s">
        <v>12</v>
      </c>
      <c r="C81" s="6">
        <v>0</v>
      </c>
      <c r="D81" s="5">
        <v>0</v>
      </c>
      <c r="E81" s="8">
        <f t="shared" si="220"/>
        <v>0</v>
      </c>
      <c r="F81" s="75">
        <v>14.17722</v>
      </c>
      <c r="G81" s="5">
        <v>593.68200000000002</v>
      </c>
      <c r="H81" s="8">
        <f t="shared" si="191"/>
        <v>41875.769720720986</v>
      </c>
      <c r="I81" s="6">
        <v>0</v>
      </c>
      <c r="J81" s="5">
        <v>0</v>
      </c>
      <c r="K81" s="8">
        <f t="shared" si="192"/>
        <v>0</v>
      </c>
      <c r="L81" s="75">
        <v>22.880500000000001</v>
      </c>
      <c r="M81" s="5">
        <v>580.87699999999995</v>
      </c>
      <c r="N81" s="8">
        <f t="shared" si="193"/>
        <v>25387.425974082733</v>
      </c>
      <c r="O81" s="6">
        <v>0</v>
      </c>
      <c r="P81" s="5">
        <v>0</v>
      </c>
      <c r="Q81" s="8">
        <f t="shared" si="194"/>
        <v>0</v>
      </c>
      <c r="R81" s="6">
        <v>0</v>
      </c>
      <c r="S81" s="5">
        <v>0</v>
      </c>
      <c r="T81" s="8">
        <f t="shared" si="195"/>
        <v>0</v>
      </c>
      <c r="U81" s="6">
        <v>0</v>
      </c>
      <c r="V81" s="5">
        <v>0</v>
      </c>
      <c r="W81" s="8">
        <f t="shared" si="196"/>
        <v>0</v>
      </c>
      <c r="X81" s="6">
        <v>0</v>
      </c>
      <c r="Y81" s="5">
        <v>0</v>
      </c>
      <c r="Z81" s="8">
        <f t="shared" si="197"/>
        <v>0</v>
      </c>
      <c r="AA81" s="75">
        <v>33.268000000000001</v>
      </c>
      <c r="AB81" s="5">
        <v>757.07799999999997</v>
      </c>
      <c r="AC81" s="8">
        <f t="shared" si="198"/>
        <v>22756.943609474569</v>
      </c>
      <c r="AD81" s="6">
        <v>0</v>
      </c>
      <c r="AE81" s="5">
        <v>0</v>
      </c>
      <c r="AF81" s="8">
        <f t="shared" si="199"/>
        <v>0</v>
      </c>
      <c r="AG81" s="75">
        <v>16.04</v>
      </c>
      <c r="AH81" s="5">
        <v>484.54199999999997</v>
      </c>
      <c r="AI81" s="8">
        <f t="shared" si="200"/>
        <v>30208.354114713216</v>
      </c>
      <c r="AJ81" s="6">
        <v>0</v>
      </c>
      <c r="AK81" s="5">
        <v>0</v>
      </c>
      <c r="AL81" s="8">
        <f t="shared" si="201"/>
        <v>0</v>
      </c>
      <c r="AM81" s="75">
        <v>11.254950000000001</v>
      </c>
      <c r="AN81" s="5">
        <v>357.32400000000001</v>
      </c>
      <c r="AO81" s="8">
        <f t="shared" si="202"/>
        <v>31748.164141111243</v>
      </c>
      <c r="AP81" s="75">
        <v>66.32347</v>
      </c>
      <c r="AQ81" s="5">
        <v>1633.375</v>
      </c>
      <c r="AR81" s="8">
        <f t="shared" si="203"/>
        <v>24627.405652931007</v>
      </c>
      <c r="AS81" s="6">
        <v>0</v>
      </c>
      <c r="AT81" s="5">
        <v>0</v>
      </c>
      <c r="AU81" s="8">
        <f t="shared" si="204"/>
        <v>0</v>
      </c>
      <c r="AV81" s="6">
        <v>0</v>
      </c>
      <c r="AW81" s="5">
        <v>0</v>
      </c>
      <c r="AX81" s="8">
        <f t="shared" si="205"/>
        <v>0</v>
      </c>
      <c r="AY81" s="6">
        <v>0</v>
      </c>
      <c r="AZ81" s="5">
        <v>0</v>
      </c>
      <c r="BA81" s="8">
        <f t="shared" si="206"/>
        <v>0</v>
      </c>
      <c r="BB81" s="6">
        <v>0</v>
      </c>
      <c r="BC81" s="5">
        <v>0</v>
      </c>
      <c r="BD81" s="8">
        <f t="shared" si="207"/>
        <v>0</v>
      </c>
      <c r="BE81" s="6">
        <v>0</v>
      </c>
      <c r="BF81" s="5">
        <v>0</v>
      </c>
      <c r="BG81" s="8">
        <f t="shared" si="208"/>
        <v>0</v>
      </c>
      <c r="BH81" s="6">
        <v>0</v>
      </c>
      <c r="BI81" s="5">
        <v>0</v>
      </c>
      <c r="BJ81" s="8">
        <f t="shared" si="209"/>
        <v>0</v>
      </c>
      <c r="BK81" s="75">
        <v>4.8000000000000001E-2</v>
      </c>
      <c r="BL81" s="5">
        <v>8.5</v>
      </c>
      <c r="BM81" s="8">
        <f t="shared" si="210"/>
        <v>177083.33333333334</v>
      </c>
      <c r="BN81" s="6">
        <v>0</v>
      </c>
      <c r="BO81" s="5">
        <v>0</v>
      </c>
      <c r="BP81" s="8">
        <f t="shared" si="211"/>
        <v>0</v>
      </c>
      <c r="BQ81" s="6">
        <v>0</v>
      </c>
      <c r="BR81" s="5">
        <v>0</v>
      </c>
      <c r="BS81" s="8">
        <f t="shared" si="212"/>
        <v>0</v>
      </c>
      <c r="BT81" s="6">
        <v>0</v>
      </c>
      <c r="BU81" s="5">
        <v>0</v>
      </c>
      <c r="BV81" s="8">
        <f t="shared" si="213"/>
        <v>0</v>
      </c>
      <c r="BW81" s="6">
        <v>0</v>
      </c>
      <c r="BX81" s="5">
        <v>0</v>
      </c>
      <c r="BY81" s="8">
        <f t="shared" si="214"/>
        <v>0</v>
      </c>
      <c r="BZ81" s="75">
        <v>127.652</v>
      </c>
      <c r="CA81" s="5">
        <v>3576.0160000000001</v>
      </c>
      <c r="CB81" s="8">
        <f t="shared" si="215"/>
        <v>28013.787484724093</v>
      </c>
      <c r="CC81" s="75">
        <v>646.79985999999997</v>
      </c>
      <c r="CD81" s="5">
        <v>16124.464</v>
      </c>
      <c r="CE81" s="8">
        <f t="shared" si="216"/>
        <v>24929.603417044651</v>
      </c>
      <c r="CF81" s="9">
        <f t="shared" si="218"/>
        <v>938.44399999999996</v>
      </c>
      <c r="CG81" s="8">
        <f t="shared" si="219"/>
        <v>24115.858</v>
      </c>
    </row>
    <row r="82" spans="1:85" ht="15" customHeight="1" x14ac:dyDescent="0.3">
      <c r="A82" s="57">
        <v>2022</v>
      </c>
      <c r="B82" s="58" t="s">
        <v>13</v>
      </c>
      <c r="C82" s="6">
        <v>0</v>
      </c>
      <c r="D82" s="5">
        <v>0</v>
      </c>
      <c r="E82" s="8">
        <f t="shared" si="220"/>
        <v>0</v>
      </c>
      <c r="F82" s="75">
        <v>23.368509999999997</v>
      </c>
      <c r="G82" s="5">
        <v>678.58199999999999</v>
      </c>
      <c r="H82" s="8">
        <f t="shared" si="191"/>
        <v>29038.30839022257</v>
      </c>
      <c r="I82" s="6">
        <v>0</v>
      </c>
      <c r="J82" s="5">
        <v>0</v>
      </c>
      <c r="K82" s="8">
        <f t="shared" si="192"/>
        <v>0</v>
      </c>
      <c r="L82" s="75">
        <v>19.995999999999999</v>
      </c>
      <c r="M82" s="5">
        <v>546.38099999999997</v>
      </c>
      <c r="N82" s="8">
        <f t="shared" si="193"/>
        <v>27324.514902980594</v>
      </c>
      <c r="O82" s="6">
        <v>0</v>
      </c>
      <c r="P82" s="5">
        <v>0</v>
      </c>
      <c r="Q82" s="8">
        <f t="shared" si="194"/>
        <v>0</v>
      </c>
      <c r="R82" s="6">
        <v>0</v>
      </c>
      <c r="S82" s="5">
        <v>0</v>
      </c>
      <c r="T82" s="8">
        <f t="shared" si="195"/>
        <v>0</v>
      </c>
      <c r="U82" s="6">
        <v>0</v>
      </c>
      <c r="V82" s="5">
        <v>0</v>
      </c>
      <c r="W82" s="8">
        <f t="shared" si="196"/>
        <v>0</v>
      </c>
      <c r="X82" s="75">
        <v>37.58</v>
      </c>
      <c r="Y82" s="5">
        <v>1289.56</v>
      </c>
      <c r="Z82" s="8">
        <f t="shared" si="197"/>
        <v>34315.061202767429</v>
      </c>
      <c r="AA82" s="75">
        <v>30.56</v>
      </c>
      <c r="AB82" s="5">
        <v>717.39599999999996</v>
      </c>
      <c r="AC82" s="8">
        <f t="shared" si="198"/>
        <v>23474.999999999996</v>
      </c>
      <c r="AD82" s="6">
        <v>0</v>
      </c>
      <c r="AE82" s="5">
        <v>0</v>
      </c>
      <c r="AF82" s="8">
        <f t="shared" si="199"/>
        <v>0</v>
      </c>
      <c r="AG82" s="75">
        <v>16.896879999999999</v>
      </c>
      <c r="AH82" s="5">
        <v>447.33499999999998</v>
      </c>
      <c r="AI82" s="8">
        <f t="shared" si="200"/>
        <v>26474.414211381034</v>
      </c>
      <c r="AJ82" s="6">
        <v>0</v>
      </c>
      <c r="AK82" s="5">
        <v>0</v>
      </c>
      <c r="AL82" s="8">
        <f t="shared" si="201"/>
        <v>0</v>
      </c>
      <c r="AM82" s="75">
        <v>1.04</v>
      </c>
      <c r="AN82" s="5">
        <v>326.04000000000002</v>
      </c>
      <c r="AO82" s="8">
        <f t="shared" si="202"/>
        <v>313500</v>
      </c>
      <c r="AP82" s="75">
        <v>44.481850000000001</v>
      </c>
      <c r="AQ82" s="5">
        <v>1554.241</v>
      </c>
      <c r="AR82" s="8">
        <f t="shared" si="203"/>
        <v>34941.015268025047</v>
      </c>
      <c r="AS82" s="6">
        <v>0</v>
      </c>
      <c r="AT82" s="5">
        <v>0</v>
      </c>
      <c r="AU82" s="8">
        <f t="shared" si="204"/>
        <v>0</v>
      </c>
      <c r="AV82" s="6">
        <v>0</v>
      </c>
      <c r="AW82" s="5">
        <v>0</v>
      </c>
      <c r="AX82" s="8">
        <f t="shared" si="205"/>
        <v>0</v>
      </c>
      <c r="AY82" s="75">
        <v>0</v>
      </c>
      <c r="AZ82" s="5">
        <v>0</v>
      </c>
      <c r="BA82" s="8">
        <f t="shared" si="206"/>
        <v>0</v>
      </c>
      <c r="BB82" s="75">
        <v>0.72</v>
      </c>
      <c r="BC82" s="5">
        <v>21.564</v>
      </c>
      <c r="BD82" s="8">
        <f t="shared" si="207"/>
        <v>29950.000000000004</v>
      </c>
      <c r="BE82" s="6">
        <v>0</v>
      </c>
      <c r="BF82" s="5">
        <v>0</v>
      </c>
      <c r="BG82" s="8">
        <f t="shared" si="208"/>
        <v>0</v>
      </c>
      <c r="BH82" s="6">
        <v>0</v>
      </c>
      <c r="BI82" s="5">
        <v>0</v>
      </c>
      <c r="BJ82" s="8">
        <f t="shared" si="209"/>
        <v>0</v>
      </c>
      <c r="BK82" s="6">
        <v>0</v>
      </c>
      <c r="BL82" s="5">
        <v>0</v>
      </c>
      <c r="BM82" s="8">
        <f t="shared" si="210"/>
        <v>0</v>
      </c>
      <c r="BN82" s="75">
        <v>1.7000000000000001E-2</v>
      </c>
      <c r="BO82" s="5">
        <v>2.3140000000000001</v>
      </c>
      <c r="BP82" s="8">
        <f t="shared" si="211"/>
        <v>136117.64705882352</v>
      </c>
      <c r="BQ82" s="6">
        <v>0</v>
      </c>
      <c r="BR82" s="5">
        <v>0</v>
      </c>
      <c r="BS82" s="8">
        <f t="shared" si="212"/>
        <v>0</v>
      </c>
      <c r="BT82" s="6">
        <v>0</v>
      </c>
      <c r="BU82" s="5">
        <v>0</v>
      </c>
      <c r="BV82" s="8">
        <f t="shared" si="213"/>
        <v>0</v>
      </c>
      <c r="BW82" s="6">
        <v>0</v>
      </c>
      <c r="BX82" s="5">
        <v>0</v>
      </c>
      <c r="BY82" s="8">
        <f t="shared" si="214"/>
        <v>0</v>
      </c>
      <c r="BZ82" s="75">
        <v>130.363</v>
      </c>
      <c r="CA82" s="5">
        <v>2827.4430000000002</v>
      </c>
      <c r="CB82" s="8">
        <f t="shared" si="215"/>
        <v>21688.999179214963</v>
      </c>
      <c r="CC82" s="75">
        <v>260.98399999999998</v>
      </c>
      <c r="CD82" s="5">
        <v>6440.2179999999998</v>
      </c>
      <c r="CE82" s="8">
        <f t="shared" si="216"/>
        <v>24676.677497471112</v>
      </c>
      <c r="CF82" s="9">
        <f t="shared" si="218"/>
        <v>566.00723999999991</v>
      </c>
      <c r="CG82" s="8">
        <f t="shared" si="219"/>
        <v>14851.074000000001</v>
      </c>
    </row>
    <row r="83" spans="1:85" ht="15" customHeight="1" thickBot="1" x14ac:dyDescent="0.35">
      <c r="A83" s="48"/>
      <c r="B83" s="64" t="s">
        <v>14</v>
      </c>
      <c r="C83" s="65">
        <f t="shared" ref="C83:D83" si="221">SUM(C71:C82)</f>
        <v>0</v>
      </c>
      <c r="D83" s="66">
        <f t="shared" si="221"/>
        <v>0</v>
      </c>
      <c r="E83" s="18"/>
      <c r="F83" s="65">
        <f t="shared" ref="F83:G83" si="222">SUM(F71:F82)</f>
        <v>532.62285999999995</v>
      </c>
      <c r="G83" s="66">
        <f t="shared" si="222"/>
        <v>15932.949000000002</v>
      </c>
      <c r="H83" s="18"/>
      <c r="I83" s="65">
        <f t="shared" ref="I83:J83" si="223">SUM(I71:I82)</f>
        <v>0</v>
      </c>
      <c r="J83" s="66">
        <f t="shared" si="223"/>
        <v>0</v>
      </c>
      <c r="K83" s="18"/>
      <c r="L83" s="65">
        <f t="shared" ref="L83:M83" si="224">SUM(L71:L82)</f>
        <v>416.61934999999994</v>
      </c>
      <c r="M83" s="66">
        <f t="shared" si="224"/>
        <v>11967.403999999997</v>
      </c>
      <c r="N83" s="18"/>
      <c r="O83" s="65">
        <f t="shared" ref="O83:P83" si="225">SUM(O71:O82)</f>
        <v>5.7214600000000004</v>
      </c>
      <c r="P83" s="66">
        <f t="shared" si="225"/>
        <v>239.036</v>
      </c>
      <c r="Q83" s="18"/>
      <c r="R83" s="65">
        <f t="shared" ref="R83:S83" si="226">SUM(R71:R82)</f>
        <v>0</v>
      </c>
      <c r="S83" s="66">
        <f t="shared" si="226"/>
        <v>0</v>
      </c>
      <c r="T83" s="18"/>
      <c r="U83" s="65">
        <f t="shared" ref="U83:V83" si="227">SUM(U71:U82)</f>
        <v>0</v>
      </c>
      <c r="V83" s="66">
        <f t="shared" si="227"/>
        <v>0</v>
      </c>
      <c r="W83" s="18"/>
      <c r="X83" s="65">
        <f t="shared" ref="X83:Y83" si="228">SUM(X71:X82)</f>
        <v>93.908000000000001</v>
      </c>
      <c r="Y83" s="66">
        <f t="shared" si="228"/>
        <v>3116.4209999999998</v>
      </c>
      <c r="Z83" s="18"/>
      <c r="AA83" s="65">
        <f t="shared" ref="AA83:AB83" si="229">SUM(AA71:AA82)</f>
        <v>262.74899999999997</v>
      </c>
      <c r="AB83" s="66">
        <f t="shared" si="229"/>
        <v>7620.5159999999987</v>
      </c>
      <c r="AC83" s="18"/>
      <c r="AD83" s="65">
        <f t="shared" ref="AD83:AE83" si="230">SUM(AD71:AD82)</f>
        <v>7.46</v>
      </c>
      <c r="AE83" s="66">
        <f t="shared" si="230"/>
        <v>245.78700000000001</v>
      </c>
      <c r="AF83" s="18"/>
      <c r="AG83" s="65">
        <f t="shared" ref="AG83:AH83" si="231">SUM(AG71:AG82)</f>
        <v>148.46834000000001</v>
      </c>
      <c r="AH83" s="66">
        <f t="shared" si="231"/>
        <v>4481.9610000000002</v>
      </c>
      <c r="AI83" s="18"/>
      <c r="AJ83" s="65">
        <f t="shared" ref="AJ83:AK83" si="232">SUM(AJ71:AJ82)</f>
        <v>0</v>
      </c>
      <c r="AK83" s="66">
        <f t="shared" si="232"/>
        <v>0</v>
      </c>
      <c r="AL83" s="18"/>
      <c r="AM83" s="65">
        <f t="shared" ref="AM83:AN83" si="233">SUM(AM71:AM82)</f>
        <v>130.01794999999998</v>
      </c>
      <c r="AN83" s="66">
        <f t="shared" si="233"/>
        <v>3520.5609999999997</v>
      </c>
      <c r="AO83" s="18"/>
      <c r="AP83" s="65">
        <f t="shared" ref="AP83:AQ83" si="234">SUM(AP71:AP82)</f>
        <v>749.86451</v>
      </c>
      <c r="AQ83" s="66">
        <f t="shared" si="234"/>
        <v>22382.708999999995</v>
      </c>
      <c r="AR83" s="18"/>
      <c r="AS83" s="65">
        <f t="shared" ref="AS83:AT83" si="235">SUM(AS71:AS82)</f>
        <v>0</v>
      </c>
      <c r="AT83" s="66">
        <f t="shared" si="235"/>
        <v>0</v>
      </c>
      <c r="AU83" s="18"/>
      <c r="AV83" s="65">
        <f t="shared" ref="AV83:AW83" si="236">SUM(AV71:AV82)</f>
        <v>0</v>
      </c>
      <c r="AW83" s="66">
        <f t="shared" si="236"/>
        <v>0</v>
      </c>
      <c r="AX83" s="18"/>
      <c r="AY83" s="65">
        <f t="shared" ref="AY83:AZ83" si="237">SUM(AY71:AY82)</f>
        <v>0</v>
      </c>
      <c r="AZ83" s="66">
        <f t="shared" si="237"/>
        <v>0</v>
      </c>
      <c r="BA83" s="18"/>
      <c r="BB83" s="65">
        <f t="shared" ref="BB83:BC83" si="238">SUM(BB71:BB82)</f>
        <v>0.72</v>
      </c>
      <c r="BC83" s="66">
        <f t="shared" si="238"/>
        <v>21.564</v>
      </c>
      <c r="BD83" s="18"/>
      <c r="BE83" s="65">
        <f t="shared" ref="BE83:BF83" si="239">SUM(BE71:BE82)</f>
        <v>0</v>
      </c>
      <c r="BF83" s="66">
        <f t="shared" si="239"/>
        <v>0</v>
      </c>
      <c r="BG83" s="18"/>
      <c r="BH83" s="65">
        <f t="shared" ref="BH83:BI83" si="240">SUM(BH71:BH82)</f>
        <v>0</v>
      </c>
      <c r="BI83" s="66">
        <f t="shared" si="240"/>
        <v>0</v>
      </c>
      <c r="BJ83" s="18"/>
      <c r="BK83" s="65">
        <f t="shared" ref="BK83:BL83" si="241">SUM(BK71:BK82)</f>
        <v>4.9000000000000002E-2</v>
      </c>
      <c r="BL83" s="66">
        <f t="shared" si="241"/>
        <v>8.66</v>
      </c>
      <c r="BM83" s="18"/>
      <c r="BN83" s="65">
        <f t="shared" ref="BN83:BO83" si="242">SUM(BN71:BN82)</f>
        <v>0.28100000000000003</v>
      </c>
      <c r="BO83" s="66">
        <f t="shared" si="242"/>
        <v>36.305</v>
      </c>
      <c r="BP83" s="18"/>
      <c r="BQ83" s="65">
        <f t="shared" ref="BQ83:BR83" si="243">SUM(BQ71:BQ82)</f>
        <v>7.8E-2</v>
      </c>
      <c r="BR83" s="66">
        <f t="shared" si="243"/>
        <v>0.04</v>
      </c>
      <c r="BS83" s="18"/>
      <c r="BT83" s="65">
        <f t="shared" ref="BT83:BU83" si="244">SUM(BT71:BT82)</f>
        <v>35.299999999999997</v>
      </c>
      <c r="BU83" s="66">
        <f t="shared" si="244"/>
        <v>1049.116</v>
      </c>
      <c r="BV83" s="18"/>
      <c r="BW83" s="65">
        <f t="shared" ref="BW83:BX83" si="245">SUM(BW71:BW82)</f>
        <v>0</v>
      </c>
      <c r="BX83" s="66">
        <f t="shared" si="245"/>
        <v>0</v>
      </c>
      <c r="BY83" s="18"/>
      <c r="BZ83" s="65">
        <f t="shared" ref="BZ83:CA83" si="246">SUM(BZ71:BZ82)</f>
        <v>1696.328</v>
      </c>
      <c r="CA83" s="66">
        <f t="shared" si="246"/>
        <v>46500.332000000009</v>
      </c>
      <c r="CB83" s="18"/>
      <c r="CC83" s="65">
        <f t="shared" ref="CC83:CD83" si="247">SUM(CC71:CC82)</f>
        <v>5641.9678599999997</v>
      </c>
      <c r="CD83" s="66">
        <f t="shared" si="247"/>
        <v>165851.70600000001</v>
      </c>
      <c r="CE83" s="18"/>
      <c r="CF83" s="39">
        <f t="shared" si="218"/>
        <v>9722.1553299999996</v>
      </c>
      <c r="CG83" s="40">
        <f t="shared" si="219"/>
        <v>282975.06699999998</v>
      </c>
    </row>
    <row r="84" spans="1:85" ht="15" customHeight="1" x14ac:dyDescent="0.3">
      <c r="A84" s="57">
        <v>2023</v>
      </c>
      <c r="B84" s="58" t="s">
        <v>2</v>
      </c>
      <c r="C84" s="6">
        <v>0</v>
      </c>
      <c r="D84" s="5">
        <v>0</v>
      </c>
      <c r="E84" s="8">
        <f>IF(C84=0,0,D84/C84*1000)</f>
        <v>0</v>
      </c>
      <c r="F84" s="75">
        <v>17.791970000000003</v>
      </c>
      <c r="G84" s="5">
        <v>680.346</v>
      </c>
      <c r="H84" s="8">
        <f t="shared" ref="H84:H95" si="248">IF(F84=0,0,G84/F84*1000)</f>
        <v>38238.935879500685</v>
      </c>
      <c r="I84" s="6">
        <v>0</v>
      </c>
      <c r="J84" s="5">
        <v>0</v>
      </c>
      <c r="K84" s="8">
        <f t="shared" ref="K84:K95" si="249">IF(I84=0,0,J84/I84*1000)</f>
        <v>0</v>
      </c>
      <c r="L84" s="75">
        <v>94.9</v>
      </c>
      <c r="M84" s="5">
        <v>2001.079</v>
      </c>
      <c r="N84" s="8">
        <f t="shared" ref="N84:N95" si="250">IF(L84=0,0,M84/L84*1000)</f>
        <v>21086.185458377237</v>
      </c>
      <c r="O84" s="6">
        <v>0</v>
      </c>
      <c r="P84" s="5">
        <v>0</v>
      </c>
      <c r="Q84" s="8">
        <f t="shared" ref="Q84:Q95" si="251">IF(O84=0,0,P84/O84*1000)</f>
        <v>0</v>
      </c>
      <c r="R84" s="6">
        <v>0</v>
      </c>
      <c r="S84" s="5">
        <v>0</v>
      </c>
      <c r="T84" s="8">
        <f t="shared" ref="T84:T95" si="252">IF(R84=0,0,S84/R84*1000)</f>
        <v>0</v>
      </c>
      <c r="U84" s="6">
        <v>0</v>
      </c>
      <c r="V84" s="5">
        <v>0</v>
      </c>
      <c r="W84" s="8">
        <f t="shared" ref="W84:W95" si="253">IF(U84=0,0,V84/U84*1000)</f>
        <v>0</v>
      </c>
      <c r="X84" s="6">
        <v>0</v>
      </c>
      <c r="Y84" s="5">
        <v>0</v>
      </c>
      <c r="Z84" s="8">
        <f t="shared" ref="Z84:Z95" si="254">IF(X84=0,0,Y84/X84*1000)</f>
        <v>0</v>
      </c>
      <c r="AA84" s="6">
        <v>0</v>
      </c>
      <c r="AB84" s="5">
        <v>0</v>
      </c>
      <c r="AC84" s="8">
        <f t="shared" ref="AC84:AC95" si="255">IF(AA84=0,0,AB84/AA84*1000)</f>
        <v>0</v>
      </c>
      <c r="AD84" s="6">
        <v>0</v>
      </c>
      <c r="AE84" s="5">
        <v>0</v>
      </c>
      <c r="AF84" s="8">
        <f t="shared" ref="AF84:AF95" si="256">IF(AD84=0,0,AE84/AD84*1000)</f>
        <v>0</v>
      </c>
      <c r="AG84" s="75">
        <v>5</v>
      </c>
      <c r="AH84" s="5">
        <v>93.498999999999995</v>
      </c>
      <c r="AI84" s="8">
        <f t="shared" ref="AI84:AI95" si="257">IF(AG84=0,0,AH84/AG84*1000)</f>
        <v>18699.8</v>
      </c>
      <c r="AJ84" s="6">
        <v>0</v>
      </c>
      <c r="AK84" s="5">
        <v>0</v>
      </c>
      <c r="AL84" s="8">
        <f t="shared" ref="AL84:AL95" si="258">IF(AJ84=0,0,AK84/AJ84*1000)</f>
        <v>0</v>
      </c>
      <c r="AM84" s="6">
        <v>0</v>
      </c>
      <c r="AN84" s="5">
        <v>0</v>
      </c>
      <c r="AO84" s="8">
        <f t="shared" ref="AO84:AO95" si="259">IF(AM84=0,0,AN84/AM84*1000)</f>
        <v>0</v>
      </c>
      <c r="AP84" s="75">
        <v>65.410179999999997</v>
      </c>
      <c r="AQ84" s="5">
        <v>1368.9480000000001</v>
      </c>
      <c r="AR84" s="8">
        <f t="shared" ref="AR84:AR95" si="260">IF(AP84=0,0,AQ84/AP84*1000)</f>
        <v>20928.668901385077</v>
      </c>
      <c r="AS84" s="6">
        <v>0</v>
      </c>
      <c r="AT84" s="5">
        <v>0</v>
      </c>
      <c r="AU84" s="8">
        <f t="shared" ref="AU84:AU95" si="261">IF(AS84=0,0,AT84/AS84*1000)</f>
        <v>0</v>
      </c>
      <c r="AV84" s="6">
        <v>0</v>
      </c>
      <c r="AW84" s="5">
        <v>0</v>
      </c>
      <c r="AX84" s="8">
        <f t="shared" ref="AX84:AX95" si="262">IF(AV84=0,0,AW84/AV84*1000)</f>
        <v>0</v>
      </c>
      <c r="AY84" s="6">
        <v>0</v>
      </c>
      <c r="AZ84" s="5">
        <v>0</v>
      </c>
      <c r="BA84" s="8">
        <f t="shared" ref="BA84:BA95" si="263">IF(AY84=0,0,AZ84/AY84*1000)</f>
        <v>0</v>
      </c>
      <c r="BB84" s="6">
        <v>0</v>
      </c>
      <c r="BC84" s="5">
        <v>0</v>
      </c>
      <c r="BD84" s="8">
        <f t="shared" ref="BD84:BD95" si="264">IF(BB84=0,0,BC84/BB84*1000)</f>
        <v>0</v>
      </c>
      <c r="BE84" s="6">
        <v>0</v>
      </c>
      <c r="BF84" s="5">
        <v>0</v>
      </c>
      <c r="BG84" s="8">
        <f t="shared" ref="BG84:BG95" si="265">IF(BE84=0,0,BF84/BE84*1000)</f>
        <v>0</v>
      </c>
      <c r="BH84" s="6">
        <v>0</v>
      </c>
      <c r="BI84" s="5">
        <v>0</v>
      </c>
      <c r="BJ84" s="8">
        <f t="shared" ref="BJ84:BJ95" si="266">IF(BH84=0,0,BI84/BH84*1000)</f>
        <v>0</v>
      </c>
      <c r="BK84" s="6">
        <v>0</v>
      </c>
      <c r="BL84" s="5">
        <v>0</v>
      </c>
      <c r="BM84" s="8">
        <f t="shared" ref="BM84:BM95" si="267">IF(BK84=0,0,BL84/BK84*1000)</f>
        <v>0</v>
      </c>
      <c r="BN84" s="6">
        <v>0</v>
      </c>
      <c r="BO84" s="5">
        <v>0</v>
      </c>
      <c r="BP84" s="8">
        <f t="shared" ref="BP84:BP95" si="268">IF(BN84=0,0,BO84/BN84*1000)</f>
        <v>0</v>
      </c>
      <c r="BQ84" s="6">
        <v>0</v>
      </c>
      <c r="BR84" s="5">
        <v>0</v>
      </c>
      <c r="BS84" s="8">
        <f t="shared" ref="BS84:BS95" si="269">IF(BQ84=0,0,BR84/BQ84*1000)</f>
        <v>0</v>
      </c>
      <c r="BT84" s="6">
        <v>0</v>
      </c>
      <c r="BU84" s="5">
        <v>0</v>
      </c>
      <c r="BV84" s="8">
        <f t="shared" ref="BV84:BV95" si="270">IF(BT84=0,0,BU84/BT84*1000)</f>
        <v>0</v>
      </c>
      <c r="BW84" s="6">
        <v>0</v>
      </c>
      <c r="BX84" s="5">
        <v>0</v>
      </c>
      <c r="BY84" s="8">
        <f t="shared" ref="BY84:BY95" si="271">IF(BW84=0,0,BX84/BW84*1000)</f>
        <v>0</v>
      </c>
      <c r="BZ84" s="75">
        <v>280.19499999999999</v>
      </c>
      <c r="CA84" s="5">
        <v>6493.4859999999999</v>
      </c>
      <c r="CB84" s="8">
        <f t="shared" ref="CB84:CB95" si="272">IF(BZ84=0,0,CA84/BZ84*1000)</f>
        <v>23174.881778761217</v>
      </c>
      <c r="CC84" s="75">
        <v>252.52</v>
      </c>
      <c r="CD84" s="5">
        <v>5888.616</v>
      </c>
      <c r="CE84" s="8">
        <f t="shared" ref="CE84:CE95" si="273">IF(CC84=0,0,CD84/CC84*1000)</f>
        <v>23319.404403611592</v>
      </c>
      <c r="CF84" s="9">
        <f>SUMIF($C$5:$CE$5,"Ton",C84:CE84)</f>
        <v>715.81714999999997</v>
      </c>
      <c r="CG84" s="8">
        <f>SUMIF($C$5:$CE$5,"F*",C84:CE84)</f>
        <v>16525.974000000002</v>
      </c>
    </row>
    <row r="85" spans="1:85" ht="15" customHeight="1" x14ac:dyDescent="0.3">
      <c r="A85" s="57">
        <v>2023</v>
      </c>
      <c r="B85" s="58" t="s">
        <v>3</v>
      </c>
      <c r="C85" s="6">
        <v>0</v>
      </c>
      <c r="D85" s="5">
        <v>0</v>
      </c>
      <c r="E85" s="8">
        <f t="shared" ref="E85:E86" si="274">IF(C85=0,0,D85/C85*1000)</f>
        <v>0</v>
      </c>
      <c r="F85" s="75">
        <v>54.707879999999996</v>
      </c>
      <c r="G85" s="5">
        <v>1633.7429999999999</v>
      </c>
      <c r="H85" s="8">
        <f t="shared" si="248"/>
        <v>29863.028872623105</v>
      </c>
      <c r="I85" s="6">
        <v>0</v>
      </c>
      <c r="J85" s="5">
        <v>0</v>
      </c>
      <c r="K85" s="8">
        <f t="shared" si="249"/>
        <v>0</v>
      </c>
      <c r="L85" s="75">
        <v>201.79900000000001</v>
      </c>
      <c r="M85" s="5">
        <v>4191.152</v>
      </c>
      <c r="N85" s="8">
        <f t="shared" si="250"/>
        <v>20768.943354526036</v>
      </c>
      <c r="O85" s="6">
        <v>0</v>
      </c>
      <c r="P85" s="5">
        <v>0</v>
      </c>
      <c r="Q85" s="8">
        <f t="shared" si="251"/>
        <v>0</v>
      </c>
      <c r="R85" s="6">
        <v>0</v>
      </c>
      <c r="S85" s="5">
        <v>0</v>
      </c>
      <c r="T85" s="8">
        <f t="shared" si="252"/>
        <v>0</v>
      </c>
      <c r="U85" s="6">
        <v>0</v>
      </c>
      <c r="V85" s="5">
        <v>0</v>
      </c>
      <c r="W85" s="8">
        <f t="shared" si="253"/>
        <v>0</v>
      </c>
      <c r="X85" s="6">
        <v>0</v>
      </c>
      <c r="Y85" s="5">
        <v>0</v>
      </c>
      <c r="Z85" s="8">
        <f t="shared" si="254"/>
        <v>0</v>
      </c>
      <c r="AA85" s="75">
        <v>4.548</v>
      </c>
      <c r="AB85" s="5">
        <v>116.4</v>
      </c>
      <c r="AC85" s="8">
        <f t="shared" si="255"/>
        <v>25593.667546174143</v>
      </c>
      <c r="AD85" s="6">
        <v>0</v>
      </c>
      <c r="AE85" s="5">
        <v>0</v>
      </c>
      <c r="AF85" s="8">
        <f t="shared" si="256"/>
        <v>0</v>
      </c>
      <c r="AG85" s="75">
        <v>5</v>
      </c>
      <c r="AH85" s="5">
        <v>92</v>
      </c>
      <c r="AI85" s="8">
        <f t="shared" si="257"/>
        <v>18400</v>
      </c>
      <c r="AJ85" s="6">
        <v>0</v>
      </c>
      <c r="AK85" s="5">
        <v>0</v>
      </c>
      <c r="AL85" s="8">
        <f t="shared" si="258"/>
        <v>0</v>
      </c>
      <c r="AM85" s="6">
        <v>0</v>
      </c>
      <c r="AN85" s="5">
        <v>0</v>
      </c>
      <c r="AO85" s="8">
        <f t="shared" si="259"/>
        <v>0</v>
      </c>
      <c r="AP85" s="75">
        <v>35.22372</v>
      </c>
      <c r="AQ85" s="5">
        <v>836.49300000000005</v>
      </c>
      <c r="AR85" s="8">
        <f t="shared" si="260"/>
        <v>23748.002766317695</v>
      </c>
      <c r="AS85" s="6">
        <v>0</v>
      </c>
      <c r="AT85" s="5">
        <v>0</v>
      </c>
      <c r="AU85" s="8">
        <f t="shared" si="261"/>
        <v>0</v>
      </c>
      <c r="AV85" s="6">
        <v>0</v>
      </c>
      <c r="AW85" s="5">
        <v>0</v>
      </c>
      <c r="AX85" s="8">
        <f t="shared" si="262"/>
        <v>0</v>
      </c>
      <c r="AY85" s="6">
        <v>0</v>
      </c>
      <c r="AZ85" s="5">
        <v>0</v>
      </c>
      <c r="BA85" s="8">
        <f t="shared" si="263"/>
        <v>0</v>
      </c>
      <c r="BB85" s="6">
        <v>0</v>
      </c>
      <c r="BC85" s="5">
        <v>0</v>
      </c>
      <c r="BD85" s="8">
        <f t="shared" si="264"/>
        <v>0</v>
      </c>
      <c r="BE85" s="6">
        <v>0</v>
      </c>
      <c r="BF85" s="5">
        <v>0</v>
      </c>
      <c r="BG85" s="8">
        <f t="shared" si="265"/>
        <v>0</v>
      </c>
      <c r="BH85" s="6">
        <v>0</v>
      </c>
      <c r="BI85" s="5">
        <v>0</v>
      </c>
      <c r="BJ85" s="8">
        <f t="shared" si="266"/>
        <v>0</v>
      </c>
      <c r="BK85" s="6">
        <v>0</v>
      </c>
      <c r="BL85" s="5">
        <v>0</v>
      </c>
      <c r="BM85" s="8">
        <f t="shared" si="267"/>
        <v>0</v>
      </c>
      <c r="BN85" s="75">
        <v>7.7769999999999992E-2</v>
      </c>
      <c r="BO85" s="5">
        <v>3.8839999999999999</v>
      </c>
      <c r="BP85" s="8">
        <f t="shared" si="268"/>
        <v>49942.137070849945</v>
      </c>
      <c r="BQ85" s="6">
        <v>0</v>
      </c>
      <c r="BR85" s="5">
        <v>0</v>
      </c>
      <c r="BS85" s="8">
        <f t="shared" si="269"/>
        <v>0</v>
      </c>
      <c r="BT85" s="6">
        <v>0</v>
      </c>
      <c r="BU85" s="5">
        <v>0</v>
      </c>
      <c r="BV85" s="8">
        <f t="shared" si="270"/>
        <v>0</v>
      </c>
      <c r="BW85" s="6">
        <v>0</v>
      </c>
      <c r="BX85" s="5">
        <v>0</v>
      </c>
      <c r="BY85" s="8">
        <f t="shared" si="271"/>
        <v>0</v>
      </c>
      <c r="BZ85" s="75">
        <v>373.60316</v>
      </c>
      <c r="CA85" s="5">
        <v>8740.7440000000006</v>
      </c>
      <c r="CB85" s="8">
        <f t="shared" si="272"/>
        <v>23395.797829975527</v>
      </c>
      <c r="CC85" s="75">
        <v>913.76199999999994</v>
      </c>
      <c r="CD85" s="5">
        <v>21923.49</v>
      </c>
      <c r="CE85" s="8">
        <f t="shared" si="273"/>
        <v>23992.560426019034</v>
      </c>
      <c r="CF85" s="9">
        <f t="shared" ref="CF85:CF96" si="275">SUMIF($C$5:$CE$5,"Ton",C85:CE85)</f>
        <v>1588.72153</v>
      </c>
      <c r="CG85" s="8">
        <f t="shared" ref="CG85:CG96" si="276">SUMIF($C$5:$CE$5,"F*",C85:CE85)</f>
        <v>37537.906000000003</v>
      </c>
    </row>
    <row r="86" spans="1:85" ht="15" customHeight="1" x14ac:dyDescent="0.3">
      <c r="A86" s="57">
        <v>2023</v>
      </c>
      <c r="B86" s="58" t="s">
        <v>4</v>
      </c>
      <c r="C86" s="6">
        <v>0</v>
      </c>
      <c r="D86" s="5">
        <v>0</v>
      </c>
      <c r="E86" s="8">
        <f t="shared" si="274"/>
        <v>0</v>
      </c>
      <c r="F86" s="75">
        <v>22.612359999999999</v>
      </c>
      <c r="G86" s="5">
        <v>618.30600000000004</v>
      </c>
      <c r="H86" s="8">
        <f t="shared" si="248"/>
        <v>27343.718214286349</v>
      </c>
      <c r="I86" s="6">
        <v>0</v>
      </c>
      <c r="J86" s="5">
        <v>0</v>
      </c>
      <c r="K86" s="8">
        <f t="shared" si="249"/>
        <v>0</v>
      </c>
      <c r="L86" s="75">
        <v>127.36060000000001</v>
      </c>
      <c r="M86" s="5">
        <v>2683.7139999999999</v>
      </c>
      <c r="N86" s="8">
        <f t="shared" si="250"/>
        <v>21071.775729699766</v>
      </c>
      <c r="O86" s="6">
        <v>0</v>
      </c>
      <c r="P86" s="5">
        <v>0</v>
      </c>
      <c r="Q86" s="8">
        <f t="shared" si="251"/>
        <v>0</v>
      </c>
      <c r="R86" s="6">
        <v>0</v>
      </c>
      <c r="S86" s="5">
        <v>0</v>
      </c>
      <c r="T86" s="8">
        <f t="shared" si="252"/>
        <v>0</v>
      </c>
      <c r="U86" s="6">
        <v>0</v>
      </c>
      <c r="V86" s="5">
        <v>0</v>
      </c>
      <c r="W86" s="8">
        <f t="shared" si="253"/>
        <v>0</v>
      </c>
      <c r="X86" s="75">
        <v>43.1</v>
      </c>
      <c r="Y86" s="5">
        <v>1586.6489999999999</v>
      </c>
      <c r="Z86" s="8">
        <f t="shared" si="254"/>
        <v>36813.201856148487</v>
      </c>
      <c r="AA86" s="75">
        <v>33.247999999999998</v>
      </c>
      <c r="AB86" s="5">
        <v>845.83399999999995</v>
      </c>
      <c r="AC86" s="8">
        <f t="shared" si="255"/>
        <v>25440.14677574591</v>
      </c>
      <c r="AD86" s="6">
        <v>0</v>
      </c>
      <c r="AE86" s="5">
        <v>0</v>
      </c>
      <c r="AF86" s="8">
        <f t="shared" si="256"/>
        <v>0</v>
      </c>
      <c r="AG86" s="75">
        <v>4.9874200000000002</v>
      </c>
      <c r="AH86" s="5">
        <v>114.07599999999999</v>
      </c>
      <c r="AI86" s="8">
        <f t="shared" si="257"/>
        <v>22872.747833549209</v>
      </c>
      <c r="AJ86" s="6">
        <v>0</v>
      </c>
      <c r="AK86" s="5">
        <v>0</v>
      </c>
      <c r="AL86" s="8">
        <f t="shared" si="258"/>
        <v>0</v>
      </c>
      <c r="AM86" s="75">
        <v>11.04</v>
      </c>
      <c r="AN86" s="5">
        <v>324.40899999999999</v>
      </c>
      <c r="AO86" s="8">
        <f t="shared" si="259"/>
        <v>29384.8731884058</v>
      </c>
      <c r="AP86" s="75">
        <v>87.594679999999997</v>
      </c>
      <c r="AQ86" s="5">
        <v>2389.694</v>
      </c>
      <c r="AR86" s="8">
        <f t="shared" si="260"/>
        <v>27281.268679787401</v>
      </c>
      <c r="AS86" s="6">
        <v>0</v>
      </c>
      <c r="AT86" s="5">
        <v>0</v>
      </c>
      <c r="AU86" s="8">
        <f t="shared" si="261"/>
        <v>0</v>
      </c>
      <c r="AV86" s="6">
        <v>0</v>
      </c>
      <c r="AW86" s="5">
        <v>0</v>
      </c>
      <c r="AX86" s="8">
        <f t="shared" si="262"/>
        <v>0</v>
      </c>
      <c r="AY86" s="6">
        <v>0</v>
      </c>
      <c r="AZ86" s="5">
        <v>0</v>
      </c>
      <c r="BA86" s="8">
        <f t="shared" si="263"/>
        <v>0</v>
      </c>
      <c r="BB86" s="6">
        <v>0</v>
      </c>
      <c r="BC86" s="5">
        <v>0</v>
      </c>
      <c r="BD86" s="8">
        <f t="shared" si="264"/>
        <v>0</v>
      </c>
      <c r="BE86" s="6">
        <v>0</v>
      </c>
      <c r="BF86" s="5">
        <v>0</v>
      </c>
      <c r="BG86" s="8">
        <f t="shared" si="265"/>
        <v>0</v>
      </c>
      <c r="BH86" s="6">
        <v>0</v>
      </c>
      <c r="BI86" s="5">
        <v>0</v>
      </c>
      <c r="BJ86" s="8">
        <f t="shared" si="266"/>
        <v>0</v>
      </c>
      <c r="BK86" s="6">
        <v>0</v>
      </c>
      <c r="BL86" s="5">
        <v>0</v>
      </c>
      <c r="BM86" s="8">
        <f t="shared" si="267"/>
        <v>0</v>
      </c>
      <c r="BN86" s="6">
        <v>0</v>
      </c>
      <c r="BO86" s="5">
        <v>0</v>
      </c>
      <c r="BP86" s="8">
        <f t="shared" si="268"/>
        <v>0</v>
      </c>
      <c r="BQ86" s="6">
        <v>0</v>
      </c>
      <c r="BR86" s="5">
        <v>0</v>
      </c>
      <c r="BS86" s="8">
        <f t="shared" si="269"/>
        <v>0</v>
      </c>
      <c r="BT86" s="6">
        <v>0</v>
      </c>
      <c r="BU86" s="5">
        <v>0</v>
      </c>
      <c r="BV86" s="8">
        <f t="shared" si="270"/>
        <v>0</v>
      </c>
      <c r="BW86" s="6">
        <v>0</v>
      </c>
      <c r="BX86" s="5">
        <v>0</v>
      </c>
      <c r="BY86" s="8">
        <f t="shared" si="271"/>
        <v>0</v>
      </c>
      <c r="BZ86" s="75">
        <v>181.292</v>
      </c>
      <c r="CA86" s="5">
        <v>4937.6580000000004</v>
      </c>
      <c r="CB86" s="8">
        <f t="shared" si="272"/>
        <v>27235.939809809592</v>
      </c>
      <c r="CC86" s="75">
        <v>644.38</v>
      </c>
      <c r="CD86" s="5">
        <v>18377.788</v>
      </c>
      <c r="CE86" s="8">
        <f t="shared" si="273"/>
        <v>28520.109252304544</v>
      </c>
      <c r="CF86" s="9">
        <f t="shared" si="275"/>
        <v>1155.6150600000001</v>
      </c>
      <c r="CG86" s="8">
        <f t="shared" si="276"/>
        <v>31878.128000000001</v>
      </c>
    </row>
    <row r="87" spans="1:85" ht="15" customHeight="1" x14ac:dyDescent="0.3">
      <c r="A87" s="57">
        <v>2023</v>
      </c>
      <c r="B87" s="58" t="s">
        <v>5</v>
      </c>
      <c r="C87" s="6">
        <v>0</v>
      </c>
      <c r="D87" s="5">
        <v>0</v>
      </c>
      <c r="E87" s="8">
        <f>IF(C87=0,0,D87/C87*1000)</f>
        <v>0</v>
      </c>
      <c r="F87" s="75">
        <v>12.555629999999999</v>
      </c>
      <c r="G87" s="5">
        <v>489.10599999999999</v>
      </c>
      <c r="H87" s="8">
        <f t="shared" si="248"/>
        <v>38955.114159942597</v>
      </c>
      <c r="I87" s="6">
        <v>0</v>
      </c>
      <c r="J87" s="5">
        <v>0</v>
      </c>
      <c r="K87" s="8">
        <f t="shared" si="249"/>
        <v>0</v>
      </c>
      <c r="L87" s="75">
        <v>214.31899999999999</v>
      </c>
      <c r="M87" s="5">
        <v>4784.7020000000002</v>
      </c>
      <c r="N87" s="8">
        <f t="shared" si="250"/>
        <v>22325.141494687829</v>
      </c>
      <c r="O87" s="6">
        <v>0</v>
      </c>
      <c r="P87" s="5">
        <v>0</v>
      </c>
      <c r="Q87" s="8">
        <f t="shared" si="251"/>
        <v>0</v>
      </c>
      <c r="R87" s="6">
        <v>0</v>
      </c>
      <c r="S87" s="5">
        <v>0</v>
      </c>
      <c r="T87" s="8">
        <f t="shared" si="252"/>
        <v>0</v>
      </c>
      <c r="U87" s="6">
        <v>0</v>
      </c>
      <c r="V87" s="5">
        <v>0</v>
      </c>
      <c r="W87" s="8">
        <f t="shared" si="253"/>
        <v>0</v>
      </c>
      <c r="X87" s="6">
        <v>0</v>
      </c>
      <c r="Y87" s="5">
        <v>0</v>
      </c>
      <c r="Z87" s="8">
        <f t="shared" si="254"/>
        <v>0</v>
      </c>
      <c r="AA87" s="75">
        <v>0.06</v>
      </c>
      <c r="AB87" s="5">
        <v>1.716</v>
      </c>
      <c r="AC87" s="8">
        <f t="shared" si="255"/>
        <v>28600</v>
      </c>
      <c r="AD87" s="75">
        <v>7.36</v>
      </c>
      <c r="AE87" s="5">
        <v>250.55199999999999</v>
      </c>
      <c r="AF87" s="8">
        <f t="shared" si="256"/>
        <v>34042.391304347824</v>
      </c>
      <c r="AG87" s="75">
        <v>2.47838</v>
      </c>
      <c r="AH87" s="5">
        <v>75.533000000000001</v>
      </c>
      <c r="AI87" s="8">
        <f t="shared" si="257"/>
        <v>30476.763046828979</v>
      </c>
      <c r="AJ87" s="6">
        <v>0</v>
      </c>
      <c r="AK87" s="5">
        <v>0</v>
      </c>
      <c r="AL87" s="8">
        <f t="shared" si="258"/>
        <v>0</v>
      </c>
      <c r="AM87" s="75">
        <v>0.06</v>
      </c>
      <c r="AN87" s="5">
        <v>1.5449999999999999</v>
      </c>
      <c r="AO87" s="8">
        <f t="shared" si="259"/>
        <v>25750</v>
      </c>
      <c r="AP87" s="75">
        <v>43.471969999999999</v>
      </c>
      <c r="AQ87" s="5">
        <v>1242.3130000000001</v>
      </c>
      <c r="AR87" s="8">
        <f t="shared" si="260"/>
        <v>28577.333854435401</v>
      </c>
      <c r="AS87" s="75">
        <v>21.2</v>
      </c>
      <c r="AT87" s="5">
        <v>1578.694</v>
      </c>
      <c r="AU87" s="8">
        <f t="shared" si="261"/>
        <v>74466.698113207545</v>
      </c>
      <c r="AV87" s="6">
        <v>0</v>
      </c>
      <c r="AW87" s="5">
        <v>0</v>
      </c>
      <c r="AX87" s="8">
        <f t="shared" si="262"/>
        <v>0</v>
      </c>
      <c r="AY87" s="6">
        <v>0</v>
      </c>
      <c r="AZ87" s="5">
        <v>0</v>
      </c>
      <c r="BA87" s="8">
        <f t="shared" si="263"/>
        <v>0</v>
      </c>
      <c r="BB87" s="6">
        <v>0</v>
      </c>
      <c r="BC87" s="5">
        <v>0</v>
      </c>
      <c r="BD87" s="8">
        <f t="shared" si="264"/>
        <v>0</v>
      </c>
      <c r="BE87" s="6">
        <v>0</v>
      </c>
      <c r="BF87" s="5">
        <v>0</v>
      </c>
      <c r="BG87" s="8">
        <f t="shared" si="265"/>
        <v>0</v>
      </c>
      <c r="BH87" s="6">
        <v>0</v>
      </c>
      <c r="BI87" s="5">
        <v>0</v>
      </c>
      <c r="BJ87" s="8">
        <f t="shared" si="266"/>
        <v>0</v>
      </c>
      <c r="BK87" s="6">
        <v>0</v>
      </c>
      <c r="BL87" s="5">
        <v>0</v>
      </c>
      <c r="BM87" s="8">
        <f t="shared" si="267"/>
        <v>0</v>
      </c>
      <c r="BN87" s="6">
        <v>0</v>
      </c>
      <c r="BO87" s="5">
        <v>0</v>
      </c>
      <c r="BP87" s="8">
        <f t="shared" si="268"/>
        <v>0</v>
      </c>
      <c r="BQ87" s="6">
        <v>0</v>
      </c>
      <c r="BR87" s="5">
        <v>0</v>
      </c>
      <c r="BS87" s="8">
        <f t="shared" si="269"/>
        <v>0</v>
      </c>
      <c r="BT87" s="6">
        <v>0</v>
      </c>
      <c r="BU87" s="5">
        <v>0</v>
      </c>
      <c r="BV87" s="8">
        <f t="shared" si="270"/>
        <v>0</v>
      </c>
      <c r="BW87" s="6">
        <v>0</v>
      </c>
      <c r="BX87" s="5">
        <v>0</v>
      </c>
      <c r="BY87" s="8">
        <f t="shared" si="271"/>
        <v>0</v>
      </c>
      <c r="BZ87" s="75">
        <v>158.452</v>
      </c>
      <c r="CA87" s="5">
        <v>3919.694</v>
      </c>
      <c r="CB87" s="8">
        <f t="shared" si="272"/>
        <v>24737.422058415166</v>
      </c>
      <c r="CC87" s="75">
        <v>575.30100000000004</v>
      </c>
      <c r="CD87" s="5">
        <v>14449.214</v>
      </c>
      <c r="CE87" s="8">
        <f t="shared" si="273"/>
        <v>25115.920187866868</v>
      </c>
      <c r="CF87" s="9">
        <f t="shared" si="275"/>
        <v>1035.2579800000001</v>
      </c>
      <c r="CG87" s="8">
        <f t="shared" si="276"/>
        <v>26793.069</v>
      </c>
    </row>
    <row r="88" spans="1:85" ht="15" customHeight="1" x14ac:dyDescent="0.3">
      <c r="A88" s="57">
        <v>2023</v>
      </c>
      <c r="B88" s="8" t="s">
        <v>6</v>
      </c>
      <c r="C88" s="6">
        <v>0</v>
      </c>
      <c r="D88" s="5">
        <v>0</v>
      </c>
      <c r="E88" s="8">
        <f t="shared" ref="E88:E95" si="277">IF(C88=0,0,D88/C88*1000)</f>
        <v>0</v>
      </c>
      <c r="F88" s="75">
        <v>54.82367</v>
      </c>
      <c r="G88" s="5">
        <v>1491.809</v>
      </c>
      <c r="H88" s="8">
        <f t="shared" si="248"/>
        <v>27211.038589718635</v>
      </c>
      <c r="I88" s="6">
        <v>0</v>
      </c>
      <c r="J88" s="5">
        <v>0</v>
      </c>
      <c r="K88" s="8">
        <f t="shared" si="249"/>
        <v>0</v>
      </c>
      <c r="L88" s="75">
        <v>288.74990000000003</v>
      </c>
      <c r="M88" s="5">
        <v>6316.6989999999996</v>
      </c>
      <c r="N88" s="8">
        <f t="shared" si="250"/>
        <v>21876.021428925167</v>
      </c>
      <c r="O88" s="6">
        <v>0</v>
      </c>
      <c r="P88" s="5">
        <v>0</v>
      </c>
      <c r="Q88" s="8">
        <f t="shared" si="251"/>
        <v>0</v>
      </c>
      <c r="R88" s="6">
        <v>0</v>
      </c>
      <c r="S88" s="5">
        <v>0</v>
      </c>
      <c r="T88" s="8">
        <f t="shared" si="252"/>
        <v>0</v>
      </c>
      <c r="U88" s="6">
        <v>0</v>
      </c>
      <c r="V88" s="5">
        <v>0</v>
      </c>
      <c r="W88" s="8">
        <f t="shared" si="253"/>
        <v>0</v>
      </c>
      <c r="X88" s="75">
        <v>24.38</v>
      </c>
      <c r="Y88" s="5">
        <v>999.05700000000002</v>
      </c>
      <c r="Z88" s="8">
        <f t="shared" si="254"/>
        <v>40978.547990155865</v>
      </c>
      <c r="AA88" s="75">
        <v>32.359000000000002</v>
      </c>
      <c r="AB88" s="5">
        <v>758.46199999999999</v>
      </c>
      <c r="AC88" s="8">
        <f t="shared" si="255"/>
        <v>23438.981427114555</v>
      </c>
      <c r="AD88" s="6">
        <v>0</v>
      </c>
      <c r="AE88" s="5">
        <v>0</v>
      </c>
      <c r="AF88" s="8">
        <f t="shared" si="256"/>
        <v>0</v>
      </c>
      <c r="AG88" s="75">
        <v>34.823</v>
      </c>
      <c r="AH88" s="5">
        <v>919.71600000000001</v>
      </c>
      <c r="AI88" s="8">
        <f t="shared" si="257"/>
        <v>26411.165034603568</v>
      </c>
      <c r="AJ88" s="6">
        <v>0</v>
      </c>
      <c r="AK88" s="5">
        <v>0</v>
      </c>
      <c r="AL88" s="8">
        <f t="shared" si="258"/>
        <v>0</v>
      </c>
      <c r="AM88" s="75">
        <v>11.04</v>
      </c>
      <c r="AN88" s="5">
        <v>322.98599999999999</v>
      </c>
      <c r="AO88" s="8">
        <f t="shared" si="259"/>
        <v>29255.978260869564</v>
      </c>
      <c r="AP88" s="75">
        <v>120.18442999999999</v>
      </c>
      <c r="AQ88" s="5">
        <v>2319.1849999999999</v>
      </c>
      <c r="AR88" s="8">
        <f t="shared" si="260"/>
        <v>19296.883964087527</v>
      </c>
      <c r="AS88" s="6">
        <v>0</v>
      </c>
      <c r="AT88" s="5">
        <v>0</v>
      </c>
      <c r="AU88" s="8">
        <f t="shared" si="261"/>
        <v>0</v>
      </c>
      <c r="AV88" s="6">
        <v>0</v>
      </c>
      <c r="AW88" s="5">
        <v>0</v>
      </c>
      <c r="AX88" s="8">
        <f t="shared" si="262"/>
        <v>0</v>
      </c>
      <c r="AY88" s="75">
        <v>8.097E-2</v>
      </c>
      <c r="AZ88" s="5">
        <v>5.3550000000000004</v>
      </c>
      <c r="BA88" s="8">
        <f t="shared" si="263"/>
        <v>66135.605779918493</v>
      </c>
      <c r="BB88" s="6">
        <v>0</v>
      </c>
      <c r="BC88" s="5">
        <v>0</v>
      </c>
      <c r="BD88" s="8">
        <f t="shared" si="264"/>
        <v>0</v>
      </c>
      <c r="BE88" s="6">
        <v>0</v>
      </c>
      <c r="BF88" s="5">
        <v>0</v>
      </c>
      <c r="BG88" s="8">
        <f t="shared" si="265"/>
        <v>0</v>
      </c>
      <c r="BH88" s="6">
        <v>0</v>
      </c>
      <c r="BI88" s="5">
        <v>0</v>
      </c>
      <c r="BJ88" s="8">
        <f t="shared" si="266"/>
        <v>0</v>
      </c>
      <c r="BK88" s="6">
        <v>0</v>
      </c>
      <c r="BL88" s="5">
        <v>0</v>
      </c>
      <c r="BM88" s="8">
        <f t="shared" si="267"/>
        <v>0</v>
      </c>
      <c r="BN88" s="75">
        <v>1.7000000000000001E-2</v>
      </c>
      <c r="BO88" s="5">
        <v>2.2490000000000001</v>
      </c>
      <c r="BP88" s="8">
        <f t="shared" si="268"/>
        <v>132294.11764705883</v>
      </c>
      <c r="BQ88" s="6">
        <v>0</v>
      </c>
      <c r="BR88" s="5">
        <v>0</v>
      </c>
      <c r="BS88" s="8">
        <f t="shared" si="269"/>
        <v>0</v>
      </c>
      <c r="BT88" s="75">
        <v>31.44</v>
      </c>
      <c r="BU88" s="5">
        <v>697.96799999999996</v>
      </c>
      <c r="BV88" s="8">
        <f t="shared" si="270"/>
        <v>22200</v>
      </c>
      <c r="BW88" s="6">
        <v>0</v>
      </c>
      <c r="BX88" s="5">
        <v>0</v>
      </c>
      <c r="BY88" s="8">
        <f t="shared" si="271"/>
        <v>0</v>
      </c>
      <c r="BZ88" s="75">
        <v>235.69</v>
      </c>
      <c r="CA88" s="5">
        <v>5744.2629999999999</v>
      </c>
      <c r="CB88" s="8">
        <f t="shared" si="272"/>
        <v>24372.11167211167</v>
      </c>
      <c r="CC88" s="75">
        <v>1010.682</v>
      </c>
      <c r="CD88" s="5">
        <v>24544.370999999999</v>
      </c>
      <c r="CE88" s="8">
        <f t="shared" si="273"/>
        <v>24284.959067243701</v>
      </c>
      <c r="CF88" s="9">
        <f t="shared" si="275"/>
        <v>1844.2699700000001</v>
      </c>
      <c r="CG88" s="8">
        <f t="shared" si="276"/>
        <v>44122.119999999995</v>
      </c>
    </row>
    <row r="89" spans="1:85" ht="15" customHeight="1" x14ac:dyDescent="0.3">
      <c r="A89" s="57">
        <v>2023</v>
      </c>
      <c r="B89" s="58" t="s">
        <v>7</v>
      </c>
      <c r="C89" s="6">
        <v>0</v>
      </c>
      <c r="D89" s="5">
        <v>0</v>
      </c>
      <c r="E89" s="8">
        <f t="shared" si="277"/>
        <v>0</v>
      </c>
      <c r="F89" s="75">
        <v>4.5590999999999999</v>
      </c>
      <c r="G89" s="5">
        <v>288.339</v>
      </c>
      <c r="H89" s="8">
        <f t="shared" si="248"/>
        <v>63244.719352503787</v>
      </c>
      <c r="I89" s="6">
        <v>0</v>
      </c>
      <c r="J89" s="5">
        <v>0</v>
      </c>
      <c r="K89" s="8">
        <f t="shared" si="249"/>
        <v>0</v>
      </c>
      <c r="L89" s="75">
        <v>269.03100000000001</v>
      </c>
      <c r="M89" s="5">
        <v>5922.2640000000001</v>
      </c>
      <c r="N89" s="8">
        <f t="shared" si="250"/>
        <v>22013.31445075103</v>
      </c>
      <c r="O89" s="6">
        <v>0</v>
      </c>
      <c r="P89" s="5">
        <v>0</v>
      </c>
      <c r="Q89" s="8">
        <f t="shared" si="251"/>
        <v>0</v>
      </c>
      <c r="R89" s="6">
        <v>0</v>
      </c>
      <c r="S89" s="5">
        <v>0</v>
      </c>
      <c r="T89" s="8">
        <f t="shared" si="252"/>
        <v>0</v>
      </c>
      <c r="U89" s="6">
        <v>0</v>
      </c>
      <c r="V89" s="5">
        <v>0</v>
      </c>
      <c r="W89" s="8">
        <f t="shared" si="253"/>
        <v>0</v>
      </c>
      <c r="X89" s="75">
        <v>7.3029999999999999</v>
      </c>
      <c r="Y89" s="5">
        <v>200.76</v>
      </c>
      <c r="Z89" s="8">
        <f t="shared" si="254"/>
        <v>27490.07257291524</v>
      </c>
      <c r="AA89" s="75">
        <v>30.68</v>
      </c>
      <c r="AB89" s="5">
        <v>679.96</v>
      </c>
      <c r="AC89" s="8">
        <f t="shared" si="255"/>
        <v>22162.972620599743</v>
      </c>
      <c r="AD89" s="6">
        <v>0</v>
      </c>
      <c r="AE89" s="5">
        <v>0</v>
      </c>
      <c r="AF89" s="8">
        <f t="shared" si="256"/>
        <v>0</v>
      </c>
      <c r="AG89" s="75">
        <v>3.1280000000000001</v>
      </c>
      <c r="AH89" s="5">
        <v>91.685000000000002</v>
      </c>
      <c r="AI89" s="8">
        <f t="shared" si="257"/>
        <v>29311.061381074167</v>
      </c>
      <c r="AJ89" s="6">
        <v>0</v>
      </c>
      <c r="AK89" s="5">
        <v>0</v>
      </c>
      <c r="AL89" s="8">
        <f t="shared" si="258"/>
        <v>0</v>
      </c>
      <c r="AM89" s="75">
        <v>11.28</v>
      </c>
      <c r="AN89" s="5">
        <v>313.38600000000002</v>
      </c>
      <c r="AO89" s="8">
        <f t="shared" si="259"/>
        <v>27782.446808510642</v>
      </c>
      <c r="AP89" s="75">
        <v>42.455160000000006</v>
      </c>
      <c r="AQ89" s="5">
        <v>1073.8399999999999</v>
      </c>
      <c r="AR89" s="8">
        <f t="shared" si="260"/>
        <v>25293.509669967083</v>
      </c>
      <c r="AS89" s="6">
        <v>0</v>
      </c>
      <c r="AT89" s="5">
        <v>0</v>
      </c>
      <c r="AU89" s="8">
        <f t="shared" si="261"/>
        <v>0</v>
      </c>
      <c r="AV89" s="6">
        <v>0</v>
      </c>
      <c r="AW89" s="5">
        <v>0</v>
      </c>
      <c r="AX89" s="8">
        <f t="shared" si="262"/>
        <v>0</v>
      </c>
      <c r="AY89" s="6">
        <v>0</v>
      </c>
      <c r="AZ89" s="5">
        <v>0</v>
      </c>
      <c r="BA89" s="8">
        <f t="shared" si="263"/>
        <v>0</v>
      </c>
      <c r="BB89" s="6">
        <v>0</v>
      </c>
      <c r="BC89" s="5">
        <v>0</v>
      </c>
      <c r="BD89" s="8">
        <f t="shared" si="264"/>
        <v>0</v>
      </c>
      <c r="BE89" s="6">
        <v>0</v>
      </c>
      <c r="BF89" s="5">
        <v>0</v>
      </c>
      <c r="BG89" s="8">
        <f t="shared" si="265"/>
        <v>0</v>
      </c>
      <c r="BH89" s="6">
        <v>0</v>
      </c>
      <c r="BI89" s="5">
        <v>0</v>
      </c>
      <c r="BJ89" s="8">
        <f t="shared" si="266"/>
        <v>0</v>
      </c>
      <c r="BK89" s="6">
        <v>0</v>
      </c>
      <c r="BL89" s="5">
        <v>0</v>
      </c>
      <c r="BM89" s="8">
        <f t="shared" si="267"/>
        <v>0</v>
      </c>
      <c r="BN89" s="75">
        <v>0</v>
      </c>
      <c r="BO89" s="5">
        <v>0</v>
      </c>
      <c r="BP89" s="8">
        <f t="shared" si="268"/>
        <v>0</v>
      </c>
      <c r="BQ89" s="6">
        <v>0</v>
      </c>
      <c r="BR89" s="5">
        <v>0</v>
      </c>
      <c r="BS89" s="8">
        <f t="shared" si="269"/>
        <v>0</v>
      </c>
      <c r="BT89" s="6">
        <v>0</v>
      </c>
      <c r="BU89" s="5">
        <v>0</v>
      </c>
      <c r="BV89" s="8">
        <f t="shared" si="270"/>
        <v>0</v>
      </c>
      <c r="BW89" s="6">
        <v>0</v>
      </c>
      <c r="BX89" s="5">
        <v>0</v>
      </c>
      <c r="BY89" s="8">
        <f t="shared" si="271"/>
        <v>0</v>
      </c>
      <c r="BZ89" s="75">
        <v>187.17599999999999</v>
      </c>
      <c r="CA89" s="5">
        <v>4701.1499999999996</v>
      </c>
      <c r="CB89" s="8">
        <f t="shared" si="272"/>
        <v>25116.200794973716</v>
      </c>
      <c r="CC89" s="75">
        <v>1352.2940000000001</v>
      </c>
      <c r="CD89" s="5">
        <v>29908.54</v>
      </c>
      <c r="CE89" s="8">
        <f t="shared" si="273"/>
        <v>22116.891740997151</v>
      </c>
      <c r="CF89" s="9">
        <f t="shared" si="275"/>
        <v>1907.90626</v>
      </c>
      <c r="CG89" s="8">
        <f t="shared" si="276"/>
        <v>43179.923999999999</v>
      </c>
    </row>
    <row r="90" spans="1:85" ht="15" customHeight="1" x14ac:dyDescent="0.3">
      <c r="A90" s="57">
        <v>2023</v>
      </c>
      <c r="B90" s="58" t="s">
        <v>8</v>
      </c>
      <c r="C90" s="6">
        <v>0</v>
      </c>
      <c r="D90" s="5">
        <v>0</v>
      </c>
      <c r="E90" s="8">
        <f t="shared" si="277"/>
        <v>0</v>
      </c>
      <c r="F90" s="6">
        <v>0</v>
      </c>
      <c r="G90" s="5">
        <v>0</v>
      </c>
      <c r="H90" s="8">
        <f t="shared" si="248"/>
        <v>0</v>
      </c>
      <c r="I90" s="6">
        <v>0</v>
      </c>
      <c r="J90" s="5">
        <v>0</v>
      </c>
      <c r="K90" s="8">
        <f t="shared" si="249"/>
        <v>0</v>
      </c>
      <c r="L90" s="6">
        <v>0</v>
      </c>
      <c r="M90" s="5">
        <v>0</v>
      </c>
      <c r="N90" s="8">
        <f t="shared" si="250"/>
        <v>0</v>
      </c>
      <c r="O90" s="6">
        <v>0</v>
      </c>
      <c r="P90" s="5">
        <v>0</v>
      </c>
      <c r="Q90" s="8">
        <f t="shared" si="251"/>
        <v>0</v>
      </c>
      <c r="R90" s="6">
        <v>0</v>
      </c>
      <c r="S90" s="5">
        <v>0</v>
      </c>
      <c r="T90" s="8">
        <f t="shared" si="252"/>
        <v>0</v>
      </c>
      <c r="U90" s="6">
        <v>0</v>
      </c>
      <c r="V90" s="5">
        <v>0</v>
      </c>
      <c r="W90" s="8">
        <f t="shared" si="253"/>
        <v>0</v>
      </c>
      <c r="X90" s="6">
        <v>0</v>
      </c>
      <c r="Y90" s="5">
        <v>0</v>
      </c>
      <c r="Z90" s="8">
        <f t="shared" si="254"/>
        <v>0</v>
      </c>
      <c r="AA90" s="6">
        <v>0</v>
      </c>
      <c r="AB90" s="5">
        <v>0</v>
      </c>
      <c r="AC90" s="8">
        <f t="shared" si="255"/>
        <v>0</v>
      </c>
      <c r="AD90" s="6">
        <v>0</v>
      </c>
      <c r="AE90" s="5">
        <v>0</v>
      </c>
      <c r="AF90" s="8">
        <f t="shared" si="256"/>
        <v>0</v>
      </c>
      <c r="AG90" s="6">
        <v>0</v>
      </c>
      <c r="AH90" s="5">
        <v>0</v>
      </c>
      <c r="AI90" s="8">
        <f t="shared" si="257"/>
        <v>0</v>
      </c>
      <c r="AJ90" s="6">
        <v>0</v>
      </c>
      <c r="AK90" s="5">
        <v>0</v>
      </c>
      <c r="AL90" s="8">
        <f t="shared" si="258"/>
        <v>0</v>
      </c>
      <c r="AM90" s="6">
        <v>0</v>
      </c>
      <c r="AN90" s="5">
        <v>0</v>
      </c>
      <c r="AO90" s="8">
        <f t="shared" si="259"/>
        <v>0</v>
      </c>
      <c r="AP90" s="6">
        <v>0</v>
      </c>
      <c r="AQ90" s="5">
        <v>0</v>
      </c>
      <c r="AR90" s="8">
        <f t="shared" si="260"/>
        <v>0</v>
      </c>
      <c r="AS90" s="6">
        <v>0</v>
      </c>
      <c r="AT90" s="5">
        <v>0</v>
      </c>
      <c r="AU90" s="8">
        <f t="shared" si="261"/>
        <v>0</v>
      </c>
      <c r="AV90" s="6">
        <v>0</v>
      </c>
      <c r="AW90" s="5">
        <v>0</v>
      </c>
      <c r="AX90" s="8">
        <f t="shared" si="262"/>
        <v>0</v>
      </c>
      <c r="AY90" s="6">
        <v>0</v>
      </c>
      <c r="AZ90" s="5">
        <v>0</v>
      </c>
      <c r="BA90" s="8">
        <f t="shared" si="263"/>
        <v>0</v>
      </c>
      <c r="BB90" s="6">
        <v>0</v>
      </c>
      <c r="BC90" s="5">
        <v>0</v>
      </c>
      <c r="BD90" s="8">
        <f t="shared" si="264"/>
        <v>0</v>
      </c>
      <c r="BE90" s="6">
        <v>0</v>
      </c>
      <c r="BF90" s="5">
        <v>0</v>
      </c>
      <c r="BG90" s="8">
        <f t="shared" si="265"/>
        <v>0</v>
      </c>
      <c r="BH90" s="6">
        <v>0</v>
      </c>
      <c r="BI90" s="5">
        <v>0</v>
      </c>
      <c r="BJ90" s="8">
        <f t="shared" si="266"/>
        <v>0</v>
      </c>
      <c r="BK90" s="6">
        <v>0</v>
      </c>
      <c r="BL90" s="5">
        <v>0</v>
      </c>
      <c r="BM90" s="8">
        <f t="shared" si="267"/>
        <v>0</v>
      </c>
      <c r="BN90" s="6">
        <v>0</v>
      </c>
      <c r="BO90" s="5">
        <v>0</v>
      </c>
      <c r="BP90" s="8">
        <f t="shared" si="268"/>
        <v>0</v>
      </c>
      <c r="BQ90" s="6">
        <v>0</v>
      </c>
      <c r="BR90" s="5">
        <v>0</v>
      </c>
      <c r="BS90" s="8">
        <f t="shared" si="269"/>
        <v>0</v>
      </c>
      <c r="BT90" s="6">
        <v>0</v>
      </c>
      <c r="BU90" s="5">
        <v>0</v>
      </c>
      <c r="BV90" s="8">
        <f t="shared" si="270"/>
        <v>0</v>
      </c>
      <c r="BW90" s="6">
        <v>0</v>
      </c>
      <c r="BX90" s="5">
        <v>0</v>
      </c>
      <c r="BY90" s="8">
        <f t="shared" si="271"/>
        <v>0</v>
      </c>
      <c r="BZ90" s="6">
        <v>0</v>
      </c>
      <c r="CA90" s="5">
        <v>0</v>
      </c>
      <c r="CB90" s="8">
        <f t="shared" si="272"/>
        <v>0</v>
      </c>
      <c r="CC90" s="6">
        <v>0</v>
      </c>
      <c r="CD90" s="5">
        <v>0</v>
      </c>
      <c r="CE90" s="8">
        <f t="shared" si="273"/>
        <v>0</v>
      </c>
      <c r="CF90" s="9">
        <f t="shared" si="275"/>
        <v>0</v>
      </c>
      <c r="CG90" s="8">
        <f t="shared" si="276"/>
        <v>0</v>
      </c>
    </row>
    <row r="91" spans="1:85" ht="15" customHeight="1" x14ac:dyDescent="0.3">
      <c r="A91" s="57">
        <v>2023</v>
      </c>
      <c r="B91" s="58" t="s">
        <v>9</v>
      </c>
      <c r="C91" s="6">
        <v>0</v>
      </c>
      <c r="D91" s="5">
        <v>0</v>
      </c>
      <c r="E91" s="8">
        <f t="shared" si="277"/>
        <v>0</v>
      </c>
      <c r="F91" s="6">
        <v>0</v>
      </c>
      <c r="G91" s="5">
        <v>0</v>
      </c>
      <c r="H91" s="8">
        <f t="shared" si="248"/>
        <v>0</v>
      </c>
      <c r="I91" s="6">
        <v>0</v>
      </c>
      <c r="J91" s="5">
        <v>0</v>
      </c>
      <c r="K91" s="8">
        <f t="shared" si="249"/>
        <v>0</v>
      </c>
      <c r="L91" s="6">
        <v>0</v>
      </c>
      <c r="M91" s="5">
        <v>0</v>
      </c>
      <c r="N91" s="8">
        <f t="shared" si="250"/>
        <v>0</v>
      </c>
      <c r="O91" s="6">
        <v>0</v>
      </c>
      <c r="P91" s="5">
        <v>0</v>
      </c>
      <c r="Q91" s="8">
        <f t="shared" si="251"/>
        <v>0</v>
      </c>
      <c r="R91" s="6">
        <v>0</v>
      </c>
      <c r="S91" s="5">
        <v>0</v>
      </c>
      <c r="T91" s="8">
        <f t="shared" si="252"/>
        <v>0</v>
      </c>
      <c r="U91" s="6">
        <v>0</v>
      </c>
      <c r="V91" s="5">
        <v>0</v>
      </c>
      <c r="W91" s="8">
        <f t="shared" si="253"/>
        <v>0</v>
      </c>
      <c r="X91" s="6">
        <v>0</v>
      </c>
      <c r="Y91" s="5">
        <v>0</v>
      </c>
      <c r="Z91" s="8">
        <f t="shared" si="254"/>
        <v>0</v>
      </c>
      <c r="AA91" s="6">
        <v>0</v>
      </c>
      <c r="AB91" s="5">
        <v>0</v>
      </c>
      <c r="AC91" s="8">
        <f t="shared" si="255"/>
        <v>0</v>
      </c>
      <c r="AD91" s="6">
        <v>0</v>
      </c>
      <c r="AE91" s="5">
        <v>0</v>
      </c>
      <c r="AF91" s="8">
        <f t="shared" si="256"/>
        <v>0</v>
      </c>
      <c r="AG91" s="6">
        <v>0</v>
      </c>
      <c r="AH91" s="5">
        <v>0</v>
      </c>
      <c r="AI91" s="8">
        <f t="shared" si="257"/>
        <v>0</v>
      </c>
      <c r="AJ91" s="6">
        <v>0</v>
      </c>
      <c r="AK91" s="5">
        <v>0</v>
      </c>
      <c r="AL91" s="8">
        <f t="shared" si="258"/>
        <v>0</v>
      </c>
      <c r="AM91" s="6">
        <v>0</v>
      </c>
      <c r="AN91" s="5">
        <v>0</v>
      </c>
      <c r="AO91" s="8">
        <f t="shared" si="259"/>
        <v>0</v>
      </c>
      <c r="AP91" s="6">
        <v>0</v>
      </c>
      <c r="AQ91" s="5">
        <v>0</v>
      </c>
      <c r="AR91" s="8">
        <f t="shared" si="260"/>
        <v>0</v>
      </c>
      <c r="AS91" s="6">
        <v>0</v>
      </c>
      <c r="AT91" s="5">
        <v>0</v>
      </c>
      <c r="AU91" s="8">
        <f t="shared" si="261"/>
        <v>0</v>
      </c>
      <c r="AV91" s="6">
        <v>0</v>
      </c>
      <c r="AW91" s="5">
        <v>0</v>
      </c>
      <c r="AX91" s="8">
        <f t="shared" si="262"/>
        <v>0</v>
      </c>
      <c r="AY91" s="6">
        <v>0</v>
      </c>
      <c r="AZ91" s="5">
        <v>0</v>
      </c>
      <c r="BA91" s="8">
        <f t="shared" si="263"/>
        <v>0</v>
      </c>
      <c r="BB91" s="6">
        <v>0</v>
      </c>
      <c r="BC91" s="5">
        <v>0</v>
      </c>
      <c r="BD91" s="8">
        <f t="shared" si="264"/>
        <v>0</v>
      </c>
      <c r="BE91" s="6">
        <v>0</v>
      </c>
      <c r="BF91" s="5">
        <v>0</v>
      </c>
      <c r="BG91" s="8">
        <f t="shared" si="265"/>
        <v>0</v>
      </c>
      <c r="BH91" s="6">
        <v>0</v>
      </c>
      <c r="BI91" s="5">
        <v>0</v>
      </c>
      <c r="BJ91" s="8">
        <f t="shared" si="266"/>
        <v>0</v>
      </c>
      <c r="BK91" s="6">
        <v>0</v>
      </c>
      <c r="BL91" s="5">
        <v>0</v>
      </c>
      <c r="BM91" s="8">
        <f t="shared" si="267"/>
        <v>0</v>
      </c>
      <c r="BN91" s="6">
        <v>0</v>
      </c>
      <c r="BO91" s="5">
        <v>0</v>
      </c>
      <c r="BP91" s="8">
        <f t="shared" si="268"/>
        <v>0</v>
      </c>
      <c r="BQ91" s="6">
        <v>0</v>
      </c>
      <c r="BR91" s="5">
        <v>0</v>
      </c>
      <c r="BS91" s="8">
        <f t="shared" si="269"/>
        <v>0</v>
      </c>
      <c r="BT91" s="6">
        <v>0</v>
      </c>
      <c r="BU91" s="5">
        <v>0</v>
      </c>
      <c r="BV91" s="8">
        <f t="shared" si="270"/>
        <v>0</v>
      </c>
      <c r="BW91" s="6">
        <v>0</v>
      </c>
      <c r="BX91" s="5">
        <v>0</v>
      </c>
      <c r="BY91" s="8">
        <f t="shared" si="271"/>
        <v>0</v>
      </c>
      <c r="BZ91" s="6">
        <v>0</v>
      </c>
      <c r="CA91" s="5">
        <v>0</v>
      </c>
      <c r="CB91" s="8">
        <f t="shared" si="272"/>
        <v>0</v>
      </c>
      <c r="CC91" s="6">
        <v>0</v>
      </c>
      <c r="CD91" s="5">
        <v>0</v>
      </c>
      <c r="CE91" s="8">
        <f t="shared" si="273"/>
        <v>0</v>
      </c>
      <c r="CF91" s="9">
        <f t="shared" si="275"/>
        <v>0</v>
      </c>
      <c r="CG91" s="8">
        <f t="shared" si="276"/>
        <v>0</v>
      </c>
    </row>
    <row r="92" spans="1:85" ht="15" customHeight="1" x14ac:dyDescent="0.3">
      <c r="A92" s="57">
        <v>2023</v>
      </c>
      <c r="B92" s="58" t="s">
        <v>10</v>
      </c>
      <c r="C92" s="6">
        <v>0</v>
      </c>
      <c r="D92" s="5">
        <v>0</v>
      </c>
      <c r="E92" s="8">
        <f t="shared" si="277"/>
        <v>0</v>
      </c>
      <c r="F92" s="6">
        <v>0</v>
      </c>
      <c r="G92" s="5">
        <v>0</v>
      </c>
      <c r="H92" s="8">
        <f t="shared" si="248"/>
        <v>0</v>
      </c>
      <c r="I92" s="6">
        <v>0</v>
      </c>
      <c r="J92" s="5">
        <v>0</v>
      </c>
      <c r="K92" s="8">
        <f t="shared" si="249"/>
        <v>0</v>
      </c>
      <c r="L92" s="6">
        <v>0</v>
      </c>
      <c r="M92" s="5">
        <v>0</v>
      </c>
      <c r="N92" s="8">
        <f t="shared" si="250"/>
        <v>0</v>
      </c>
      <c r="O92" s="6">
        <v>0</v>
      </c>
      <c r="P92" s="5">
        <v>0</v>
      </c>
      <c r="Q92" s="8">
        <f t="shared" si="251"/>
        <v>0</v>
      </c>
      <c r="R92" s="6">
        <v>0</v>
      </c>
      <c r="S92" s="5">
        <v>0</v>
      </c>
      <c r="T92" s="8">
        <f t="shared" si="252"/>
        <v>0</v>
      </c>
      <c r="U92" s="6">
        <v>0</v>
      </c>
      <c r="V92" s="5">
        <v>0</v>
      </c>
      <c r="W92" s="8">
        <f t="shared" si="253"/>
        <v>0</v>
      </c>
      <c r="X92" s="6">
        <v>0</v>
      </c>
      <c r="Y92" s="5">
        <v>0</v>
      </c>
      <c r="Z92" s="8">
        <f t="shared" si="254"/>
        <v>0</v>
      </c>
      <c r="AA92" s="6">
        <v>0</v>
      </c>
      <c r="AB92" s="5">
        <v>0</v>
      </c>
      <c r="AC92" s="8">
        <f t="shared" si="255"/>
        <v>0</v>
      </c>
      <c r="AD92" s="6">
        <v>0</v>
      </c>
      <c r="AE92" s="5">
        <v>0</v>
      </c>
      <c r="AF92" s="8">
        <f t="shared" si="256"/>
        <v>0</v>
      </c>
      <c r="AG92" s="6">
        <v>0</v>
      </c>
      <c r="AH92" s="5">
        <v>0</v>
      </c>
      <c r="AI92" s="8">
        <f t="shared" si="257"/>
        <v>0</v>
      </c>
      <c r="AJ92" s="6">
        <v>0</v>
      </c>
      <c r="AK92" s="5">
        <v>0</v>
      </c>
      <c r="AL92" s="8">
        <f t="shared" si="258"/>
        <v>0</v>
      </c>
      <c r="AM92" s="6">
        <v>0</v>
      </c>
      <c r="AN92" s="5">
        <v>0</v>
      </c>
      <c r="AO92" s="8">
        <f t="shared" si="259"/>
        <v>0</v>
      </c>
      <c r="AP92" s="6">
        <v>0</v>
      </c>
      <c r="AQ92" s="5">
        <v>0</v>
      </c>
      <c r="AR92" s="8">
        <f t="shared" si="260"/>
        <v>0</v>
      </c>
      <c r="AS92" s="6">
        <v>0</v>
      </c>
      <c r="AT92" s="5">
        <v>0</v>
      </c>
      <c r="AU92" s="8">
        <f t="shared" si="261"/>
        <v>0</v>
      </c>
      <c r="AV92" s="6">
        <v>0</v>
      </c>
      <c r="AW92" s="5">
        <v>0</v>
      </c>
      <c r="AX92" s="8">
        <f t="shared" si="262"/>
        <v>0</v>
      </c>
      <c r="AY92" s="6">
        <v>0</v>
      </c>
      <c r="AZ92" s="5">
        <v>0</v>
      </c>
      <c r="BA92" s="8">
        <f t="shared" si="263"/>
        <v>0</v>
      </c>
      <c r="BB92" s="6">
        <v>0</v>
      </c>
      <c r="BC92" s="5">
        <v>0</v>
      </c>
      <c r="BD92" s="8">
        <f t="shared" si="264"/>
        <v>0</v>
      </c>
      <c r="BE92" s="6">
        <v>0</v>
      </c>
      <c r="BF92" s="5">
        <v>0</v>
      </c>
      <c r="BG92" s="8">
        <f t="shared" si="265"/>
        <v>0</v>
      </c>
      <c r="BH92" s="6">
        <v>0</v>
      </c>
      <c r="BI92" s="5">
        <v>0</v>
      </c>
      <c r="BJ92" s="8">
        <f t="shared" si="266"/>
        <v>0</v>
      </c>
      <c r="BK92" s="6">
        <v>0</v>
      </c>
      <c r="BL92" s="5">
        <v>0</v>
      </c>
      <c r="BM92" s="8">
        <f t="shared" si="267"/>
        <v>0</v>
      </c>
      <c r="BN92" s="6">
        <v>0</v>
      </c>
      <c r="BO92" s="5">
        <v>0</v>
      </c>
      <c r="BP92" s="8">
        <f t="shared" si="268"/>
        <v>0</v>
      </c>
      <c r="BQ92" s="6">
        <v>0</v>
      </c>
      <c r="BR92" s="5">
        <v>0</v>
      </c>
      <c r="BS92" s="8">
        <f t="shared" si="269"/>
        <v>0</v>
      </c>
      <c r="BT92" s="6">
        <v>0</v>
      </c>
      <c r="BU92" s="5">
        <v>0</v>
      </c>
      <c r="BV92" s="8">
        <f t="shared" si="270"/>
        <v>0</v>
      </c>
      <c r="BW92" s="6">
        <v>0</v>
      </c>
      <c r="BX92" s="5">
        <v>0</v>
      </c>
      <c r="BY92" s="8">
        <f t="shared" si="271"/>
        <v>0</v>
      </c>
      <c r="BZ92" s="6">
        <v>0</v>
      </c>
      <c r="CA92" s="5">
        <v>0</v>
      </c>
      <c r="CB92" s="8">
        <f t="shared" si="272"/>
        <v>0</v>
      </c>
      <c r="CC92" s="6">
        <v>0</v>
      </c>
      <c r="CD92" s="5">
        <v>0</v>
      </c>
      <c r="CE92" s="8">
        <f t="shared" si="273"/>
        <v>0</v>
      </c>
      <c r="CF92" s="9">
        <f t="shared" si="275"/>
        <v>0</v>
      </c>
      <c r="CG92" s="8">
        <f t="shared" si="276"/>
        <v>0</v>
      </c>
    </row>
    <row r="93" spans="1:85" ht="15" customHeight="1" x14ac:dyDescent="0.3">
      <c r="A93" s="57">
        <v>2023</v>
      </c>
      <c r="B93" s="58" t="s">
        <v>11</v>
      </c>
      <c r="C93" s="6">
        <v>0</v>
      </c>
      <c r="D93" s="5">
        <v>0</v>
      </c>
      <c r="E93" s="8">
        <f t="shared" si="277"/>
        <v>0</v>
      </c>
      <c r="F93" s="6">
        <v>0</v>
      </c>
      <c r="G93" s="5">
        <v>0</v>
      </c>
      <c r="H93" s="8">
        <f t="shared" si="248"/>
        <v>0</v>
      </c>
      <c r="I93" s="6">
        <v>0</v>
      </c>
      <c r="J93" s="5">
        <v>0</v>
      </c>
      <c r="K93" s="8">
        <f t="shared" si="249"/>
        <v>0</v>
      </c>
      <c r="L93" s="6">
        <v>0</v>
      </c>
      <c r="M93" s="5">
        <v>0</v>
      </c>
      <c r="N93" s="8">
        <f t="shared" si="250"/>
        <v>0</v>
      </c>
      <c r="O93" s="6">
        <v>0</v>
      </c>
      <c r="P93" s="5">
        <v>0</v>
      </c>
      <c r="Q93" s="8">
        <f t="shared" si="251"/>
        <v>0</v>
      </c>
      <c r="R93" s="6">
        <v>0</v>
      </c>
      <c r="S93" s="5">
        <v>0</v>
      </c>
      <c r="T93" s="8">
        <f t="shared" si="252"/>
        <v>0</v>
      </c>
      <c r="U93" s="6">
        <v>0</v>
      </c>
      <c r="V93" s="5">
        <v>0</v>
      </c>
      <c r="W93" s="8">
        <f t="shared" si="253"/>
        <v>0</v>
      </c>
      <c r="X93" s="6">
        <v>0</v>
      </c>
      <c r="Y93" s="5">
        <v>0</v>
      </c>
      <c r="Z93" s="8">
        <f t="shared" si="254"/>
        <v>0</v>
      </c>
      <c r="AA93" s="6">
        <v>0</v>
      </c>
      <c r="AB93" s="5">
        <v>0</v>
      </c>
      <c r="AC93" s="8">
        <f t="shared" si="255"/>
        <v>0</v>
      </c>
      <c r="AD93" s="6">
        <v>0</v>
      </c>
      <c r="AE93" s="5">
        <v>0</v>
      </c>
      <c r="AF93" s="8">
        <f t="shared" si="256"/>
        <v>0</v>
      </c>
      <c r="AG93" s="6">
        <v>0</v>
      </c>
      <c r="AH93" s="5">
        <v>0</v>
      </c>
      <c r="AI93" s="8">
        <f t="shared" si="257"/>
        <v>0</v>
      </c>
      <c r="AJ93" s="6">
        <v>0</v>
      </c>
      <c r="AK93" s="5">
        <v>0</v>
      </c>
      <c r="AL93" s="8">
        <f t="shared" si="258"/>
        <v>0</v>
      </c>
      <c r="AM93" s="6">
        <v>0</v>
      </c>
      <c r="AN93" s="5">
        <v>0</v>
      </c>
      <c r="AO93" s="8">
        <f t="shared" si="259"/>
        <v>0</v>
      </c>
      <c r="AP93" s="6">
        <v>0</v>
      </c>
      <c r="AQ93" s="5">
        <v>0</v>
      </c>
      <c r="AR93" s="8">
        <f t="shared" si="260"/>
        <v>0</v>
      </c>
      <c r="AS93" s="6">
        <v>0</v>
      </c>
      <c r="AT93" s="5">
        <v>0</v>
      </c>
      <c r="AU93" s="8">
        <f t="shared" si="261"/>
        <v>0</v>
      </c>
      <c r="AV93" s="6">
        <v>0</v>
      </c>
      <c r="AW93" s="5">
        <v>0</v>
      </c>
      <c r="AX93" s="8">
        <f t="shared" si="262"/>
        <v>0</v>
      </c>
      <c r="AY93" s="6">
        <v>0</v>
      </c>
      <c r="AZ93" s="5">
        <v>0</v>
      </c>
      <c r="BA93" s="8">
        <f t="shared" si="263"/>
        <v>0</v>
      </c>
      <c r="BB93" s="6">
        <v>0</v>
      </c>
      <c r="BC93" s="5">
        <v>0</v>
      </c>
      <c r="BD93" s="8">
        <f t="shared" si="264"/>
        <v>0</v>
      </c>
      <c r="BE93" s="6">
        <v>0</v>
      </c>
      <c r="BF93" s="5">
        <v>0</v>
      </c>
      <c r="BG93" s="8">
        <f t="shared" si="265"/>
        <v>0</v>
      </c>
      <c r="BH93" s="6">
        <v>0</v>
      </c>
      <c r="BI93" s="5">
        <v>0</v>
      </c>
      <c r="BJ93" s="8">
        <f t="shared" si="266"/>
        <v>0</v>
      </c>
      <c r="BK93" s="6">
        <v>0</v>
      </c>
      <c r="BL93" s="5">
        <v>0</v>
      </c>
      <c r="BM93" s="8">
        <f t="shared" si="267"/>
        <v>0</v>
      </c>
      <c r="BN93" s="6">
        <v>0</v>
      </c>
      <c r="BO93" s="5">
        <v>0</v>
      </c>
      <c r="BP93" s="8">
        <f t="shared" si="268"/>
        <v>0</v>
      </c>
      <c r="BQ93" s="6">
        <v>0</v>
      </c>
      <c r="BR93" s="5">
        <v>0</v>
      </c>
      <c r="BS93" s="8">
        <f t="shared" si="269"/>
        <v>0</v>
      </c>
      <c r="BT93" s="6">
        <v>0</v>
      </c>
      <c r="BU93" s="5">
        <v>0</v>
      </c>
      <c r="BV93" s="8">
        <f t="shared" si="270"/>
        <v>0</v>
      </c>
      <c r="BW93" s="6">
        <v>0</v>
      </c>
      <c r="BX93" s="5">
        <v>0</v>
      </c>
      <c r="BY93" s="8">
        <f t="shared" si="271"/>
        <v>0</v>
      </c>
      <c r="BZ93" s="6">
        <v>0</v>
      </c>
      <c r="CA93" s="5">
        <v>0</v>
      </c>
      <c r="CB93" s="8">
        <f t="shared" si="272"/>
        <v>0</v>
      </c>
      <c r="CC93" s="6">
        <v>0</v>
      </c>
      <c r="CD93" s="5">
        <v>0</v>
      </c>
      <c r="CE93" s="8">
        <f t="shared" si="273"/>
        <v>0</v>
      </c>
      <c r="CF93" s="9">
        <f t="shared" si="275"/>
        <v>0</v>
      </c>
      <c r="CG93" s="8">
        <f t="shared" si="276"/>
        <v>0</v>
      </c>
    </row>
    <row r="94" spans="1:85" ht="15" customHeight="1" x14ac:dyDescent="0.3">
      <c r="A94" s="57">
        <v>2023</v>
      </c>
      <c r="B94" s="8" t="s">
        <v>12</v>
      </c>
      <c r="C94" s="6">
        <v>0</v>
      </c>
      <c r="D94" s="5">
        <v>0</v>
      </c>
      <c r="E94" s="8">
        <f t="shared" si="277"/>
        <v>0</v>
      </c>
      <c r="F94" s="6">
        <v>0</v>
      </c>
      <c r="G94" s="5">
        <v>0</v>
      </c>
      <c r="H94" s="8">
        <f t="shared" si="248"/>
        <v>0</v>
      </c>
      <c r="I94" s="6">
        <v>0</v>
      </c>
      <c r="J94" s="5">
        <v>0</v>
      </c>
      <c r="K94" s="8">
        <f t="shared" si="249"/>
        <v>0</v>
      </c>
      <c r="L94" s="6">
        <v>0</v>
      </c>
      <c r="M94" s="5">
        <v>0</v>
      </c>
      <c r="N94" s="8">
        <f t="shared" si="250"/>
        <v>0</v>
      </c>
      <c r="O94" s="6">
        <v>0</v>
      </c>
      <c r="P94" s="5">
        <v>0</v>
      </c>
      <c r="Q94" s="8">
        <f t="shared" si="251"/>
        <v>0</v>
      </c>
      <c r="R94" s="6">
        <v>0</v>
      </c>
      <c r="S94" s="5">
        <v>0</v>
      </c>
      <c r="T94" s="8">
        <f t="shared" si="252"/>
        <v>0</v>
      </c>
      <c r="U94" s="6">
        <v>0</v>
      </c>
      <c r="V94" s="5">
        <v>0</v>
      </c>
      <c r="W94" s="8">
        <f t="shared" si="253"/>
        <v>0</v>
      </c>
      <c r="X94" s="6">
        <v>0</v>
      </c>
      <c r="Y94" s="5">
        <v>0</v>
      </c>
      <c r="Z94" s="8">
        <f t="shared" si="254"/>
        <v>0</v>
      </c>
      <c r="AA94" s="6">
        <v>0</v>
      </c>
      <c r="AB94" s="5">
        <v>0</v>
      </c>
      <c r="AC94" s="8">
        <f t="shared" si="255"/>
        <v>0</v>
      </c>
      <c r="AD94" s="6">
        <v>0</v>
      </c>
      <c r="AE94" s="5">
        <v>0</v>
      </c>
      <c r="AF94" s="8">
        <f t="shared" si="256"/>
        <v>0</v>
      </c>
      <c r="AG94" s="6">
        <v>0</v>
      </c>
      <c r="AH94" s="5">
        <v>0</v>
      </c>
      <c r="AI94" s="8">
        <f t="shared" si="257"/>
        <v>0</v>
      </c>
      <c r="AJ94" s="6">
        <v>0</v>
      </c>
      <c r="AK94" s="5">
        <v>0</v>
      </c>
      <c r="AL94" s="8">
        <f t="shared" si="258"/>
        <v>0</v>
      </c>
      <c r="AM94" s="6">
        <v>0</v>
      </c>
      <c r="AN94" s="5">
        <v>0</v>
      </c>
      <c r="AO94" s="8">
        <f t="shared" si="259"/>
        <v>0</v>
      </c>
      <c r="AP94" s="6">
        <v>0</v>
      </c>
      <c r="AQ94" s="5">
        <v>0</v>
      </c>
      <c r="AR94" s="8">
        <f t="shared" si="260"/>
        <v>0</v>
      </c>
      <c r="AS94" s="6">
        <v>0</v>
      </c>
      <c r="AT94" s="5">
        <v>0</v>
      </c>
      <c r="AU94" s="8">
        <f t="shared" si="261"/>
        <v>0</v>
      </c>
      <c r="AV94" s="6">
        <v>0</v>
      </c>
      <c r="AW94" s="5">
        <v>0</v>
      </c>
      <c r="AX94" s="8">
        <f t="shared" si="262"/>
        <v>0</v>
      </c>
      <c r="AY94" s="6">
        <v>0</v>
      </c>
      <c r="AZ94" s="5">
        <v>0</v>
      </c>
      <c r="BA94" s="8">
        <f t="shared" si="263"/>
        <v>0</v>
      </c>
      <c r="BB94" s="6">
        <v>0</v>
      </c>
      <c r="BC94" s="5">
        <v>0</v>
      </c>
      <c r="BD94" s="8">
        <f t="shared" si="264"/>
        <v>0</v>
      </c>
      <c r="BE94" s="6">
        <v>0</v>
      </c>
      <c r="BF94" s="5">
        <v>0</v>
      </c>
      <c r="BG94" s="8">
        <f t="shared" si="265"/>
        <v>0</v>
      </c>
      <c r="BH94" s="6">
        <v>0</v>
      </c>
      <c r="BI94" s="5">
        <v>0</v>
      </c>
      <c r="BJ94" s="8">
        <f t="shared" si="266"/>
        <v>0</v>
      </c>
      <c r="BK94" s="6">
        <v>0</v>
      </c>
      <c r="BL94" s="5">
        <v>0</v>
      </c>
      <c r="BM94" s="8">
        <f t="shared" si="267"/>
        <v>0</v>
      </c>
      <c r="BN94" s="6">
        <v>0</v>
      </c>
      <c r="BO94" s="5">
        <v>0</v>
      </c>
      <c r="BP94" s="8">
        <f t="shared" si="268"/>
        <v>0</v>
      </c>
      <c r="BQ94" s="6">
        <v>0</v>
      </c>
      <c r="BR94" s="5">
        <v>0</v>
      </c>
      <c r="BS94" s="8">
        <f t="shared" si="269"/>
        <v>0</v>
      </c>
      <c r="BT94" s="6">
        <v>0</v>
      </c>
      <c r="BU94" s="5">
        <v>0</v>
      </c>
      <c r="BV94" s="8">
        <f t="shared" si="270"/>
        <v>0</v>
      </c>
      <c r="BW94" s="6">
        <v>0</v>
      </c>
      <c r="BX94" s="5">
        <v>0</v>
      </c>
      <c r="BY94" s="8">
        <f t="shared" si="271"/>
        <v>0</v>
      </c>
      <c r="BZ94" s="6">
        <v>0</v>
      </c>
      <c r="CA94" s="5">
        <v>0</v>
      </c>
      <c r="CB94" s="8">
        <f t="shared" si="272"/>
        <v>0</v>
      </c>
      <c r="CC94" s="6">
        <v>0</v>
      </c>
      <c r="CD94" s="5">
        <v>0</v>
      </c>
      <c r="CE94" s="8">
        <f t="shared" si="273"/>
        <v>0</v>
      </c>
      <c r="CF94" s="9">
        <f t="shared" si="275"/>
        <v>0</v>
      </c>
      <c r="CG94" s="8">
        <f t="shared" si="276"/>
        <v>0</v>
      </c>
    </row>
    <row r="95" spans="1:85" ht="15" customHeight="1" x14ac:dyDescent="0.3">
      <c r="A95" s="57">
        <v>2023</v>
      </c>
      <c r="B95" s="58" t="s">
        <v>13</v>
      </c>
      <c r="C95" s="6">
        <v>0</v>
      </c>
      <c r="D95" s="5">
        <v>0</v>
      </c>
      <c r="E95" s="8">
        <f t="shared" si="277"/>
        <v>0</v>
      </c>
      <c r="F95" s="6">
        <v>0</v>
      </c>
      <c r="G95" s="5">
        <v>0</v>
      </c>
      <c r="H95" s="8">
        <f t="shared" si="248"/>
        <v>0</v>
      </c>
      <c r="I95" s="6">
        <v>0</v>
      </c>
      <c r="J95" s="5">
        <v>0</v>
      </c>
      <c r="K95" s="8">
        <f t="shared" si="249"/>
        <v>0</v>
      </c>
      <c r="L95" s="6">
        <v>0</v>
      </c>
      <c r="M95" s="5">
        <v>0</v>
      </c>
      <c r="N95" s="8">
        <f t="shared" si="250"/>
        <v>0</v>
      </c>
      <c r="O95" s="6">
        <v>0</v>
      </c>
      <c r="P95" s="5">
        <v>0</v>
      </c>
      <c r="Q95" s="8">
        <f t="shared" si="251"/>
        <v>0</v>
      </c>
      <c r="R95" s="6">
        <v>0</v>
      </c>
      <c r="S95" s="5">
        <v>0</v>
      </c>
      <c r="T95" s="8">
        <f t="shared" si="252"/>
        <v>0</v>
      </c>
      <c r="U95" s="6">
        <v>0</v>
      </c>
      <c r="V95" s="5">
        <v>0</v>
      </c>
      <c r="W95" s="8">
        <f t="shared" si="253"/>
        <v>0</v>
      </c>
      <c r="X95" s="6">
        <v>0</v>
      </c>
      <c r="Y95" s="5">
        <v>0</v>
      </c>
      <c r="Z95" s="8">
        <f t="shared" si="254"/>
        <v>0</v>
      </c>
      <c r="AA95" s="6">
        <v>0</v>
      </c>
      <c r="AB95" s="5">
        <v>0</v>
      </c>
      <c r="AC95" s="8">
        <f t="shared" si="255"/>
        <v>0</v>
      </c>
      <c r="AD95" s="6">
        <v>0</v>
      </c>
      <c r="AE95" s="5">
        <v>0</v>
      </c>
      <c r="AF95" s="8">
        <f t="shared" si="256"/>
        <v>0</v>
      </c>
      <c r="AG95" s="6">
        <v>0</v>
      </c>
      <c r="AH95" s="5">
        <v>0</v>
      </c>
      <c r="AI95" s="8">
        <f t="shared" si="257"/>
        <v>0</v>
      </c>
      <c r="AJ95" s="6">
        <v>0</v>
      </c>
      <c r="AK95" s="5">
        <v>0</v>
      </c>
      <c r="AL95" s="8">
        <f t="shared" si="258"/>
        <v>0</v>
      </c>
      <c r="AM95" s="6">
        <v>0</v>
      </c>
      <c r="AN95" s="5">
        <v>0</v>
      </c>
      <c r="AO95" s="8">
        <f t="shared" si="259"/>
        <v>0</v>
      </c>
      <c r="AP95" s="6">
        <v>0</v>
      </c>
      <c r="AQ95" s="5">
        <v>0</v>
      </c>
      <c r="AR95" s="8">
        <f t="shared" si="260"/>
        <v>0</v>
      </c>
      <c r="AS95" s="6">
        <v>0</v>
      </c>
      <c r="AT95" s="5">
        <v>0</v>
      </c>
      <c r="AU95" s="8">
        <f t="shared" si="261"/>
        <v>0</v>
      </c>
      <c r="AV95" s="6">
        <v>0</v>
      </c>
      <c r="AW95" s="5">
        <v>0</v>
      </c>
      <c r="AX95" s="8">
        <f t="shared" si="262"/>
        <v>0</v>
      </c>
      <c r="AY95" s="6">
        <v>0</v>
      </c>
      <c r="AZ95" s="5">
        <v>0</v>
      </c>
      <c r="BA95" s="8">
        <f t="shared" si="263"/>
        <v>0</v>
      </c>
      <c r="BB95" s="6">
        <v>0</v>
      </c>
      <c r="BC95" s="5">
        <v>0</v>
      </c>
      <c r="BD95" s="8">
        <f t="shared" si="264"/>
        <v>0</v>
      </c>
      <c r="BE95" s="6">
        <v>0</v>
      </c>
      <c r="BF95" s="5">
        <v>0</v>
      </c>
      <c r="BG95" s="8">
        <f t="shared" si="265"/>
        <v>0</v>
      </c>
      <c r="BH95" s="6">
        <v>0</v>
      </c>
      <c r="BI95" s="5">
        <v>0</v>
      </c>
      <c r="BJ95" s="8">
        <f t="shared" si="266"/>
        <v>0</v>
      </c>
      <c r="BK95" s="6">
        <v>0</v>
      </c>
      <c r="BL95" s="5">
        <v>0</v>
      </c>
      <c r="BM95" s="8">
        <f t="shared" si="267"/>
        <v>0</v>
      </c>
      <c r="BN95" s="6">
        <v>0</v>
      </c>
      <c r="BO95" s="5">
        <v>0</v>
      </c>
      <c r="BP95" s="8">
        <f t="shared" si="268"/>
        <v>0</v>
      </c>
      <c r="BQ95" s="6">
        <v>0</v>
      </c>
      <c r="BR95" s="5">
        <v>0</v>
      </c>
      <c r="BS95" s="8">
        <f t="shared" si="269"/>
        <v>0</v>
      </c>
      <c r="BT95" s="6">
        <v>0</v>
      </c>
      <c r="BU95" s="5">
        <v>0</v>
      </c>
      <c r="BV95" s="8">
        <f t="shared" si="270"/>
        <v>0</v>
      </c>
      <c r="BW95" s="6">
        <v>0</v>
      </c>
      <c r="BX95" s="5">
        <v>0</v>
      </c>
      <c r="BY95" s="8">
        <f t="shared" si="271"/>
        <v>0</v>
      </c>
      <c r="BZ95" s="6">
        <v>0</v>
      </c>
      <c r="CA95" s="5">
        <v>0</v>
      </c>
      <c r="CB95" s="8">
        <f t="shared" si="272"/>
        <v>0</v>
      </c>
      <c r="CC95" s="6">
        <v>0</v>
      </c>
      <c r="CD95" s="5">
        <v>0</v>
      </c>
      <c r="CE95" s="8">
        <f t="shared" si="273"/>
        <v>0</v>
      </c>
      <c r="CF95" s="9">
        <f t="shared" si="275"/>
        <v>0</v>
      </c>
      <c r="CG95" s="8">
        <f t="shared" si="276"/>
        <v>0</v>
      </c>
    </row>
    <row r="96" spans="1:85" ht="15" customHeight="1" thickBot="1" x14ac:dyDescent="0.35">
      <c r="A96" s="48"/>
      <c r="B96" s="64" t="s">
        <v>14</v>
      </c>
      <c r="C96" s="65">
        <f t="shared" ref="C96:D96" si="278">SUM(C84:C95)</f>
        <v>0</v>
      </c>
      <c r="D96" s="66">
        <f t="shared" si="278"/>
        <v>0</v>
      </c>
      <c r="E96" s="18"/>
      <c r="F96" s="65">
        <f t="shared" ref="F96:G96" si="279">SUM(F84:F95)</f>
        <v>167.05060999999998</v>
      </c>
      <c r="G96" s="66">
        <f t="shared" si="279"/>
        <v>5201.6490000000003</v>
      </c>
      <c r="H96" s="18"/>
      <c r="I96" s="65">
        <f t="shared" ref="I96:J96" si="280">SUM(I84:I95)</f>
        <v>0</v>
      </c>
      <c r="J96" s="66">
        <f t="shared" si="280"/>
        <v>0</v>
      </c>
      <c r="K96" s="18"/>
      <c r="L96" s="65">
        <f t="shared" ref="L96:M96" si="281">SUM(L84:L95)</f>
        <v>1196.1595</v>
      </c>
      <c r="M96" s="66">
        <f t="shared" si="281"/>
        <v>25899.61</v>
      </c>
      <c r="N96" s="18"/>
      <c r="O96" s="65">
        <f t="shared" ref="O96:P96" si="282">SUM(O84:O95)</f>
        <v>0</v>
      </c>
      <c r="P96" s="66">
        <f t="shared" si="282"/>
        <v>0</v>
      </c>
      <c r="Q96" s="18"/>
      <c r="R96" s="65">
        <f t="shared" ref="R96:S96" si="283">SUM(R84:R95)</f>
        <v>0</v>
      </c>
      <c r="S96" s="66">
        <f t="shared" si="283"/>
        <v>0</v>
      </c>
      <c r="T96" s="18"/>
      <c r="U96" s="65">
        <f t="shared" ref="U96:V96" si="284">SUM(U84:U95)</f>
        <v>0</v>
      </c>
      <c r="V96" s="66">
        <f t="shared" si="284"/>
        <v>0</v>
      </c>
      <c r="W96" s="18"/>
      <c r="X96" s="65">
        <f t="shared" ref="X96:Y96" si="285">SUM(X84:X95)</f>
        <v>74.783000000000001</v>
      </c>
      <c r="Y96" s="66">
        <f t="shared" si="285"/>
        <v>2786.4660000000003</v>
      </c>
      <c r="Z96" s="18"/>
      <c r="AA96" s="65">
        <f t="shared" ref="AA96:AB96" si="286">SUM(AA84:AA95)</f>
        <v>100.89500000000001</v>
      </c>
      <c r="AB96" s="66">
        <f t="shared" si="286"/>
        <v>2402.3719999999998</v>
      </c>
      <c r="AC96" s="18"/>
      <c r="AD96" s="65">
        <f t="shared" ref="AD96:AE96" si="287">SUM(AD84:AD95)</f>
        <v>7.36</v>
      </c>
      <c r="AE96" s="66">
        <f t="shared" si="287"/>
        <v>250.55199999999999</v>
      </c>
      <c r="AF96" s="18"/>
      <c r="AG96" s="65">
        <f t="shared" ref="AG96:AH96" si="288">SUM(AG84:AG95)</f>
        <v>55.416800000000002</v>
      </c>
      <c r="AH96" s="66">
        <f t="shared" si="288"/>
        <v>1386.509</v>
      </c>
      <c r="AI96" s="18"/>
      <c r="AJ96" s="65">
        <f t="shared" ref="AJ96:AK96" si="289">SUM(AJ84:AJ95)</f>
        <v>0</v>
      </c>
      <c r="AK96" s="66">
        <f t="shared" si="289"/>
        <v>0</v>
      </c>
      <c r="AL96" s="18"/>
      <c r="AM96" s="65">
        <f t="shared" ref="AM96:AN96" si="290">SUM(AM84:AM95)</f>
        <v>33.42</v>
      </c>
      <c r="AN96" s="66">
        <f t="shared" si="290"/>
        <v>962.32600000000002</v>
      </c>
      <c r="AO96" s="18"/>
      <c r="AP96" s="65">
        <f t="shared" ref="AP96:AQ96" si="291">SUM(AP84:AP95)</f>
        <v>394.34014000000002</v>
      </c>
      <c r="AQ96" s="66">
        <f t="shared" si="291"/>
        <v>9230.473</v>
      </c>
      <c r="AR96" s="18"/>
      <c r="AS96" s="65">
        <f t="shared" ref="AS96:AT96" si="292">SUM(AS84:AS95)</f>
        <v>21.2</v>
      </c>
      <c r="AT96" s="66">
        <f t="shared" si="292"/>
        <v>1578.694</v>
      </c>
      <c r="AU96" s="18"/>
      <c r="AV96" s="65">
        <f t="shared" ref="AV96:AW96" si="293">SUM(AV84:AV95)</f>
        <v>0</v>
      </c>
      <c r="AW96" s="66">
        <f t="shared" si="293"/>
        <v>0</v>
      </c>
      <c r="AX96" s="18"/>
      <c r="AY96" s="65">
        <f t="shared" ref="AY96:AZ96" si="294">SUM(AY84:AY95)</f>
        <v>8.097E-2</v>
      </c>
      <c r="AZ96" s="66">
        <f t="shared" si="294"/>
        <v>5.3550000000000004</v>
      </c>
      <c r="BA96" s="18"/>
      <c r="BB96" s="65">
        <f t="shared" ref="BB96:BC96" si="295">SUM(BB84:BB95)</f>
        <v>0</v>
      </c>
      <c r="BC96" s="66">
        <f t="shared" si="295"/>
        <v>0</v>
      </c>
      <c r="BD96" s="18"/>
      <c r="BE96" s="65">
        <f t="shared" ref="BE96:BF96" si="296">SUM(BE84:BE95)</f>
        <v>0</v>
      </c>
      <c r="BF96" s="66">
        <f t="shared" si="296"/>
        <v>0</v>
      </c>
      <c r="BG96" s="18"/>
      <c r="BH96" s="65">
        <f t="shared" ref="BH96:BI96" si="297">SUM(BH84:BH95)</f>
        <v>0</v>
      </c>
      <c r="BI96" s="66">
        <f t="shared" si="297"/>
        <v>0</v>
      </c>
      <c r="BJ96" s="18"/>
      <c r="BK96" s="65">
        <f t="shared" ref="BK96:BL96" si="298">SUM(BK84:BK95)</f>
        <v>0</v>
      </c>
      <c r="BL96" s="66">
        <f t="shared" si="298"/>
        <v>0</v>
      </c>
      <c r="BM96" s="18"/>
      <c r="BN96" s="65">
        <f t="shared" ref="BN96:BO96" si="299">SUM(BN84:BN95)</f>
        <v>9.4769999999999993E-2</v>
      </c>
      <c r="BO96" s="66">
        <f t="shared" si="299"/>
        <v>6.133</v>
      </c>
      <c r="BP96" s="18"/>
      <c r="BQ96" s="65">
        <f t="shared" ref="BQ96:BR96" si="300">SUM(BQ84:BQ95)</f>
        <v>0</v>
      </c>
      <c r="BR96" s="66">
        <f t="shared" si="300"/>
        <v>0</v>
      </c>
      <c r="BS96" s="18"/>
      <c r="BT96" s="65">
        <f t="shared" ref="BT96:BU96" si="301">SUM(BT84:BT95)</f>
        <v>31.44</v>
      </c>
      <c r="BU96" s="66">
        <f t="shared" si="301"/>
        <v>697.96799999999996</v>
      </c>
      <c r="BV96" s="18"/>
      <c r="BW96" s="65">
        <f t="shared" ref="BW96:BX96" si="302">SUM(BW84:BW95)</f>
        <v>0</v>
      </c>
      <c r="BX96" s="66">
        <f t="shared" si="302"/>
        <v>0</v>
      </c>
      <c r="BY96" s="18"/>
      <c r="BZ96" s="65">
        <f t="shared" ref="BZ96:CA96" si="303">SUM(BZ84:BZ95)</f>
        <v>1416.40816</v>
      </c>
      <c r="CA96" s="66">
        <f t="shared" si="303"/>
        <v>34536.994999999995</v>
      </c>
      <c r="CB96" s="18"/>
      <c r="CC96" s="65">
        <f t="shared" ref="CC96:CD96" si="304">SUM(CC84:CC95)</f>
        <v>4748.9389999999994</v>
      </c>
      <c r="CD96" s="66">
        <f t="shared" si="304"/>
        <v>115092.019</v>
      </c>
      <c r="CE96" s="18"/>
      <c r="CF96" s="39">
        <f t="shared" si="275"/>
        <v>8247.5879499999992</v>
      </c>
      <c r="CG96" s="40">
        <f t="shared" si="276"/>
        <v>200037.12100000001</v>
      </c>
    </row>
    <row r="97" spans="2:2" ht="15" customHeight="1" x14ac:dyDescent="0.3">
      <c r="B97"/>
    </row>
    <row r="98" spans="2:2" ht="15" customHeight="1" x14ac:dyDescent="0.3">
      <c r="B98"/>
    </row>
    <row r="99" spans="2:2" ht="15" customHeight="1" x14ac:dyDescent="0.3">
      <c r="B99"/>
    </row>
    <row r="100" spans="2:2" ht="12" customHeight="1" x14ac:dyDescent="0.3">
      <c r="B100"/>
    </row>
    <row r="101" spans="2:2" ht="12" customHeight="1" x14ac:dyDescent="0.3">
      <c r="B101"/>
    </row>
    <row r="102" spans="2:2" ht="12" customHeight="1" x14ac:dyDescent="0.3">
      <c r="B102"/>
    </row>
    <row r="103" spans="2:2" ht="12" customHeight="1" x14ac:dyDescent="0.3">
      <c r="B103"/>
    </row>
    <row r="104" spans="2:2" ht="12" customHeight="1" x14ac:dyDescent="0.3">
      <c r="B104"/>
    </row>
    <row r="105" spans="2:2" ht="12" customHeight="1" x14ac:dyDescent="0.3">
      <c r="B105"/>
    </row>
    <row r="106" spans="2:2" ht="12" customHeight="1" x14ac:dyDescent="0.3">
      <c r="B106"/>
    </row>
    <row r="107" spans="2:2" ht="12" customHeight="1" x14ac:dyDescent="0.3">
      <c r="B107"/>
    </row>
    <row r="108" spans="2:2" ht="12" customHeight="1" x14ac:dyDescent="0.3">
      <c r="B108"/>
    </row>
    <row r="109" spans="2:2" ht="12" customHeight="1" x14ac:dyDescent="0.3">
      <c r="B109"/>
    </row>
    <row r="110" spans="2:2" ht="12" customHeight="1" x14ac:dyDescent="0.3">
      <c r="B110"/>
    </row>
    <row r="111" spans="2:2" ht="12" customHeight="1" x14ac:dyDescent="0.3">
      <c r="B111"/>
    </row>
    <row r="112" spans="2:2" ht="12" customHeight="1" x14ac:dyDescent="0.3">
      <c r="B112"/>
    </row>
    <row r="113" spans="2:2" ht="12" customHeight="1" x14ac:dyDescent="0.3">
      <c r="B113"/>
    </row>
    <row r="114" spans="2:2" ht="12" customHeight="1" x14ac:dyDescent="0.3">
      <c r="B114"/>
    </row>
    <row r="115" spans="2:2" ht="12" customHeight="1" x14ac:dyDescent="0.3">
      <c r="B115"/>
    </row>
    <row r="116" spans="2:2" ht="12" customHeight="1" x14ac:dyDescent="0.3">
      <c r="B116"/>
    </row>
    <row r="117" spans="2:2" ht="12" customHeight="1" x14ac:dyDescent="0.3">
      <c r="B117"/>
    </row>
    <row r="118" spans="2:2" ht="12" customHeight="1" x14ac:dyDescent="0.3">
      <c r="B118"/>
    </row>
    <row r="119" spans="2:2" ht="12" customHeight="1" x14ac:dyDescent="0.3">
      <c r="B119"/>
    </row>
    <row r="120" spans="2:2" ht="12" customHeight="1" x14ac:dyDescent="0.3">
      <c r="B120"/>
    </row>
    <row r="121" spans="2:2" ht="12" customHeight="1" x14ac:dyDescent="0.3">
      <c r="B121"/>
    </row>
    <row r="122" spans="2:2" ht="12" customHeight="1" x14ac:dyDescent="0.3">
      <c r="B122"/>
    </row>
    <row r="123" spans="2:2" ht="12" customHeight="1" x14ac:dyDescent="0.3">
      <c r="B123"/>
    </row>
    <row r="124" spans="2:2" ht="12" customHeight="1" x14ac:dyDescent="0.3">
      <c r="B124"/>
    </row>
    <row r="125" spans="2:2" ht="12" customHeight="1" x14ac:dyDescent="0.3">
      <c r="B125"/>
    </row>
    <row r="126" spans="2:2" ht="12" customHeight="1" x14ac:dyDescent="0.3">
      <c r="B126"/>
    </row>
    <row r="127" spans="2:2" ht="12" customHeight="1" x14ac:dyDescent="0.3">
      <c r="B127"/>
    </row>
    <row r="128" spans="2:2" ht="12" customHeight="1" x14ac:dyDescent="0.3">
      <c r="B128"/>
    </row>
    <row r="129" spans="2:2" ht="12" customHeight="1" x14ac:dyDescent="0.3">
      <c r="B129"/>
    </row>
    <row r="130" spans="2:2" ht="12" customHeight="1" x14ac:dyDescent="0.3">
      <c r="B130"/>
    </row>
    <row r="131" spans="2:2" ht="12" customHeight="1" x14ac:dyDescent="0.3">
      <c r="B131"/>
    </row>
    <row r="132" spans="2:2" ht="12" customHeight="1" x14ac:dyDescent="0.3">
      <c r="B132"/>
    </row>
    <row r="133" spans="2:2" ht="12" customHeight="1" x14ac:dyDescent="0.3">
      <c r="B133"/>
    </row>
    <row r="134" spans="2:2" ht="12" customHeight="1" x14ac:dyDescent="0.3">
      <c r="B134"/>
    </row>
    <row r="135" spans="2:2" ht="12" customHeight="1" x14ac:dyDescent="0.3">
      <c r="B135"/>
    </row>
    <row r="136" spans="2:2" ht="12" customHeight="1" x14ac:dyDescent="0.3">
      <c r="B136"/>
    </row>
    <row r="137" spans="2:2" ht="12" customHeight="1" x14ac:dyDescent="0.3">
      <c r="B137"/>
    </row>
    <row r="138" spans="2:2" ht="12" customHeight="1" x14ac:dyDescent="0.3">
      <c r="B138"/>
    </row>
    <row r="139" spans="2:2" ht="12" customHeight="1" x14ac:dyDescent="0.3">
      <c r="B139"/>
    </row>
    <row r="140" spans="2:2" ht="12" customHeight="1" x14ac:dyDescent="0.3">
      <c r="B140"/>
    </row>
    <row r="141" spans="2:2" ht="12" customHeight="1" x14ac:dyDescent="0.3">
      <c r="B141"/>
    </row>
    <row r="142" spans="2:2" ht="12" customHeight="1" x14ac:dyDescent="0.3">
      <c r="B142"/>
    </row>
    <row r="143" spans="2:2" ht="12" customHeight="1" x14ac:dyDescent="0.3">
      <c r="B143"/>
    </row>
    <row r="144" spans="2:2" ht="12" customHeight="1" x14ac:dyDescent="0.3">
      <c r="B144"/>
    </row>
    <row r="145" spans="2:2" ht="12" customHeight="1" x14ac:dyDescent="0.3">
      <c r="B145"/>
    </row>
    <row r="146" spans="2:2" ht="12" customHeight="1" x14ac:dyDescent="0.3">
      <c r="B146"/>
    </row>
    <row r="147" spans="2:2" ht="12" customHeight="1" x14ac:dyDescent="0.3">
      <c r="B147"/>
    </row>
    <row r="148" spans="2:2" ht="12" customHeight="1" x14ac:dyDescent="0.3">
      <c r="B148"/>
    </row>
    <row r="149" spans="2:2" ht="12" customHeight="1" x14ac:dyDescent="0.3">
      <c r="B149"/>
    </row>
    <row r="150" spans="2:2" ht="12" customHeight="1" x14ac:dyDescent="0.3">
      <c r="B150"/>
    </row>
    <row r="151" spans="2:2" ht="12" customHeight="1" x14ac:dyDescent="0.3">
      <c r="B151"/>
    </row>
    <row r="152" spans="2:2" ht="12" customHeight="1" x14ac:dyDescent="0.3">
      <c r="B152"/>
    </row>
    <row r="153" spans="2:2" ht="12" customHeight="1" x14ac:dyDescent="0.3">
      <c r="B153"/>
    </row>
    <row r="154" spans="2:2" ht="12" customHeight="1" x14ac:dyDescent="0.3">
      <c r="B154"/>
    </row>
    <row r="155" spans="2:2" ht="12" customHeight="1" x14ac:dyDescent="0.3">
      <c r="B155"/>
    </row>
    <row r="156" spans="2:2" ht="12" customHeight="1" x14ac:dyDescent="0.3">
      <c r="B156"/>
    </row>
    <row r="157" spans="2:2" ht="12" customHeight="1" x14ac:dyDescent="0.3">
      <c r="B157"/>
    </row>
    <row r="158" spans="2:2" ht="12" customHeight="1" x14ac:dyDescent="0.3">
      <c r="B158"/>
    </row>
    <row r="159" spans="2:2" ht="12" customHeight="1" x14ac:dyDescent="0.3">
      <c r="B159"/>
    </row>
    <row r="160" spans="2:2" ht="12" customHeight="1" x14ac:dyDescent="0.3">
      <c r="B160"/>
    </row>
    <row r="161" spans="2:2" ht="12" customHeight="1" x14ac:dyDescent="0.3">
      <c r="B161"/>
    </row>
    <row r="162" spans="2:2" ht="12" customHeight="1" x14ac:dyDescent="0.3">
      <c r="B162"/>
    </row>
    <row r="163" spans="2:2" ht="12" customHeight="1" x14ac:dyDescent="0.3">
      <c r="B163"/>
    </row>
    <row r="164" spans="2:2" ht="12" customHeight="1" x14ac:dyDescent="0.3">
      <c r="B164"/>
    </row>
    <row r="165" spans="2:2" ht="12" customHeight="1" x14ac:dyDescent="0.3">
      <c r="B165"/>
    </row>
    <row r="166" spans="2:2" ht="12" customHeight="1" x14ac:dyDescent="0.3">
      <c r="B166"/>
    </row>
    <row r="167" spans="2:2" ht="12" customHeight="1" x14ac:dyDescent="0.3">
      <c r="B167"/>
    </row>
    <row r="168" spans="2:2" ht="12" customHeight="1" x14ac:dyDescent="0.3">
      <c r="B168"/>
    </row>
    <row r="169" spans="2:2" ht="12" customHeight="1" x14ac:dyDescent="0.3">
      <c r="B169"/>
    </row>
    <row r="170" spans="2:2" ht="12" customHeight="1" x14ac:dyDescent="0.3">
      <c r="B170"/>
    </row>
    <row r="171" spans="2:2" ht="12" customHeight="1" x14ac:dyDescent="0.3">
      <c r="B171"/>
    </row>
    <row r="172" spans="2:2" ht="12" customHeight="1" x14ac:dyDescent="0.3">
      <c r="B172"/>
    </row>
    <row r="173" spans="2:2" ht="12" customHeight="1" x14ac:dyDescent="0.3">
      <c r="B173"/>
    </row>
    <row r="174" spans="2:2" ht="12" customHeight="1" x14ac:dyDescent="0.3">
      <c r="B174"/>
    </row>
    <row r="175" spans="2:2" ht="12" customHeight="1" x14ac:dyDescent="0.3">
      <c r="B175"/>
    </row>
    <row r="176" spans="2:2" ht="12" customHeight="1" x14ac:dyDescent="0.3">
      <c r="B176"/>
    </row>
    <row r="177" spans="2:2" ht="12" customHeight="1" x14ac:dyDescent="0.3">
      <c r="B177"/>
    </row>
    <row r="178" spans="2:2" ht="12" customHeight="1" x14ac:dyDescent="0.3">
      <c r="B178"/>
    </row>
    <row r="179" spans="2:2" ht="12" customHeight="1" x14ac:dyDescent="0.3">
      <c r="B179"/>
    </row>
    <row r="180" spans="2:2" ht="12" customHeight="1" x14ac:dyDescent="0.3">
      <c r="B180"/>
    </row>
    <row r="181" spans="2:2" ht="12" customHeight="1" x14ac:dyDescent="0.3">
      <c r="B181"/>
    </row>
    <row r="182" spans="2:2" ht="12" customHeight="1" x14ac:dyDescent="0.3">
      <c r="B182"/>
    </row>
    <row r="183" spans="2:2" ht="12" customHeight="1" x14ac:dyDescent="0.3">
      <c r="B183"/>
    </row>
    <row r="184" spans="2:2" ht="12" customHeight="1" x14ac:dyDescent="0.3">
      <c r="B184"/>
    </row>
    <row r="185" spans="2:2" ht="12" customHeight="1" x14ac:dyDescent="0.3">
      <c r="B185"/>
    </row>
    <row r="186" spans="2:2" ht="12" customHeight="1" x14ac:dyDescent="0.3">
      <c r="B186"/>
    </row>
    <row r="187" spans="2:2" ht="12" customHeight="1" x14ac:dyDescent="0.3">
      <c r="B187"/>
    </row>
    <row r="188" spans="2:2" ht="12" customHeight="1" x14ac:dyDescent="0.3">
      <c r="B188"/>
    </row>
    <row r="189" spans="2:2" ht="12" customHeight="1" x14ac:dyDescent="0.3">
      <c r="B189"/>
    </row>
    <row r="190" spans="2:2" ht="12" customHeight="1" x14ac:dyDescent="0.3">
      <c r="B190"/>
    </row>
    <row r="191" spans="2:2" ht="12" customHeight="1" x14ac:dyDescent="0.3">
      <c r="B191"/>
    </row>
    <row r="192" spans="2:2" ht="12" customHeight="1" x14ac:dyDescent="0.3">
      <c r="B192"/>
    </row>
    <row r="193" spans="2:2" ht="12" customHeight="1" x14ac:dyDescent="0.3">
      <c r="B193"/>
    </row>
    <row r="194" spans="2:2" ht="12" customHeight="1" x14ac:dyDescent="0.3">
      <c r="B194"/>
    </row>
    <row r="195" spans="2:2" ht="12" customHeight="1" x14ac:dyDescent="0.3">
      <c r="B195"/>
    </row>
    <row r="196" spans="2:2" ht="12" customHeight="1" x14ac:dyDescent="0.3">
      <c r="B196"/>
    </row>
    <row r="197" spans="2:2" ht="12" customHeight="1" x14ac:dyDescent="0.3">
      <c r="B197"/>
    </row>
    <row r="198" spans="2:2" ht="12" customHeight="1" x14ac:dyDescent="0.3">
      <c r="B198"/>
    </row>
    <row r="199" spans="2:2" ht="12" customHeight="1" x14ac:dyDescent="0.3">
      <c r="B199"/>
    </row>
    <row r="200" spans="2:2" ht="12" customHeight="1" x14ac:dyDescent="0.3">
      <c r="B200"/>
    </row>
    <row r="201" spans="2:2" ht="12" customHeight="1" x14ac:dyDescent="0.3">
      <c r="B201"/>
    </row>
    <row r="202" spans="2:2" ht="12" customHeight="1" x14ac:dyDescent="0.3">
      <c r="B202"/>
    </row>
    <row r="203" spans="2:2" ht="12" customHeight="1" x14ac:dyDescent="0.3">
      <c r="B203"/>
    </row>
    <row r="204" spans="2:2" ht="12" customHeight="1" x14ac:dyDescent="0.3">
      <c r="B204"/>
    </row>
    <row r="205" spans="2:2" ht="12" customHeight="1" x14ac:dyDescent="0.3">
      <c r="B205"/>
    </row>
    <row r="206" spans="2:2" ht="12" customHeight="1" x14ac:dyDescent="0.3">
      <c r="B206"/>
    </row>
    <row r="207" spans="2:2" ht="12" customHeight="1" x14ac:dyDescent="0.3">
      <c r="B207"/>
    </row>
    <row r="208" spans="2:2" ht="12" customHeight="1" x14ac:dyDescent="0.3">
      <c r="B208"/>
    </row>
    <row r="209" spans="2:2" ht="12" customHeight="1" x14ac:dyDescent="0.3">
      <c r="B209"/>
    </row>
    <row r="210" spans="2:2" ht="12" customHeight="1" x14ac:dyDescent="0.3">
      <c r="B210"/>
    </row>
    <row r="211" spans="2:2" ht="12" customHeight="1" x14ac:dyDescent="0.3">
      <c r="B211"/>
    </row>
    <row r="212" spans="2:2" ht="12" customHeight="1" x14ac:dyDescent="0.3">
      <c r="B212"/>
    </row>
    <row r="213" spans="2:2" ht="12" customHeight="1" x14ac:dyDescent="0.3">
      <c r="B213"/>
    </row>
    <row r="214" spans="2:2" ht="12" customHeight="1" x14ac:dyDescent="0.3">
      <c r="B214"/>
    </row>
    <row r="215" spans="2:2" ht="12" customHeight="1" x14ac:dyDescent="0.3">
      <c r="B215"/>
    </row>
    <row r="216" spans="2:2" ht="12" customHeight="1" x14ac:dyDescent="0.3">
      <c r="B216"/>
    </row>
    <row r="217" spans="2:2" ht="12" customHeight="1" x14ac:dyDescent="0.3">
      <c r="B217"/>
    </row>
    <row r="218" spans="2:2" ht="12" customHeight="1" x14ac:dyDescent="0.3">
      <c r="B218"/>
    </row>
    <row r="219" spans="2:2" ht="12" customHeight="1" x14ac:dyDescent="0.3">
      <c r="B219"/>
    </row>
    <row r="220" spans="2:2" ht="12" customHeight="1" x14ac:dyDescent="0.3">
      <c r="B220"/>
    </row>
    <row r="221" spans="2:2" ht="12" customHeight="1" x14ac:dyDescent="0.3">
      <c r="B221"/>
    </row>
    <row r="222" spans="2:2" ht="12" customHeight="1" x14ac:dyDescent="0.3">
      <c r="B222"/>
    </row>
    <row r="223" spans="2:2" ht="12" customHeight="1" x14ac:dyDescent="0.3">
      <c r="B223"/>
    </row>
    <row r="224" spans="2:2" ht="12" customHeight="1" x14ac:dyDescent="0.3">
      <c r="B224"/>
    </row>
    <row r="225" spans="2:2" ht="12" customHeight="1" x14ac:dyDescent="0.3">
      <c r="B225"/>
    </row>
    <row r="226" spans="2:2" ht="12" customHeight="1" x14ac:dyDescent="0.3">
      <c r="B226"/>
    </row>
    <row r="227" spans="2:2" ht="12" customHeight="1" x14ac:dyDescent="0.3">
      <c r="B227"/>
    </row>
    <row r="228" spans="2:2" ht="12" customHeight="1" x14ac:dyDescent="0.3">
      <c r="B228"/>
    </row>
    <row r="229" spans="2:2" ht="12" customHeight="1" x14ac:dyDescent="0.3">
      <c r="B229"/>
    </row>
    <row r="230" spans="2:2" ht="12" customHeight="1" x14ac:dyDescent="0.3">
      <c r="B230"/>
    </row>
    <row r="231" spans="2:2" ht="12" customHeight="1" x14ac:dyDescent="0.3">
      <c r="B231"/>
    </row>
    <row r="232" spans="2:2" ht="12" customHeight="1" x14ac:dyDescent="0.3">
      <c r="B232"/>
    </row>
    <row r="233" spans="2:2" ht="12" customHeight="1" x14ac:dyDescent="0.3">
      <c r="B233"/>
    </row>
    <row r="234" spans="2:2" ht="12" customHeight="1" x14ac:dyDescent="0.3">
      <c r="B234"/>
    </row>
    <row r="235" spans="2:2" ht="12" customHeight="1" x14ac:dyDescent="0.3">
      <c r="B235"/>
    </row>
    <row r="236" spans="2:2" ht="12" customHeight="1" x14ac:dyDescent="0.3">
      <c r="B236"/>
    </row>
    <row r="237" spans="2:2" ht="12" customHeight="1" x14ac:dyDescent="0.3">
      <c r="B237"/>
    </row>
    <row r="238" spans="2:2" ht="12" customHeight="1" x14ac:dyDescent="0.3">
      <c r="B238"/>
    </row>
    <row r="239" spans="2:2" ht="12" customHeight="1" x14ac:dyDescent="0.3">
      <c r="B239"/>
    </row>
    <row r="240" spans="2:2" ht="12" customHeight="1" x14ac:dyDescent="0.3">
      <c r="B240"/>
    </row>
    <row r="241" spans="2:2" ht="12" customHeight="1" x14ac:dyDescent="0.3">
      <c r="B241"/>
    </row>
    <row r="242" spans="2:2" ht="12" customHeight="1" x14ac:dyDescent="0.3">
      <c r="B242"/>
    </row>
    <row r="243" spans="2:2" ht="12" customHeight="1" x14ac:dyDescent="0.3">
      <c r="B243"/>
    </row>
    <row r="244" spans="2:2" ht="12" customHeight="1" x14ac:dyDescent="0.3">
      <c r="B244"/>
    </row>
    <row r="245" spans="2:2" ht="12" customHeight="1" x14ac:dyDescent="0.3">
      <c r="B245"/>
    </row>
    <row r="246" spans="2:2" ht="12" customHeight="1" x14ac:dyDescent="0.3">
      <c r="B246"/>
    </row>
    <row r="247" spans="2:2" ht="12" customHeight="1" x14ac:dyDescent="0.3">
      <c r="B247"/>
    </row>
    <row r="248" spans="2:2" ht="12" customHeight="1" x14ac:dyDescent="0.3">
      <c r="B248"/>
    </row>
    <row r="249" spans="2:2" ht="12" customHeight="1" x14ac:dyDescent="0.3">
      <c r="B249"/>
    </row>
    <row r="250" spans="2:2" ht="12" customHeight="1" x14ac:dyDescent="0.3">
      <c r="B250"/>
    </row>
    <row r="251" spans="2:2" ht="12" customHeight="1" x14ac:dyDescent="0.3">
      <c r="B251"/>
    </row>
    <row r="252" spans="2:2" ht="12" customHeight="1" x14ac:dyDescent="0.3">
      <c r="B252"/>
    </row>
    <row r="253" spans="2:2" ht="12" customHeight="1" x14ac:dyDescent="0.3">
      <c r="B253"/>
    </row>
    <row r="254" spans="2:2" ht="12" customHeight="1" x14ac:dyDescent="0.3">
      <c r="B254"/>
    </row>
    <row r="255" spans="2:2" ht="12" customHeight="1" x14ac:dyDescent="0.3">
      <c r="B255"/>
    </row>
    <row r="256" spans="2:2" ht="12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</sheetData>
  <mergeCells count="30">
    <mergeCell ref="C2:H2"/>
    <mergeCell ref="BW4:BY4"/>
    <mergeCell ref="C3:H3"/>
    <mergeCell ref="X4:Z4"/>
    <mergeCell ref="AA4:AC4"/>
    <mergeCell ref="AG4:AI4"/>
    <mergeCell ref="AM4:AO4"/>
    <mergeCell ref="AP4:AR4"/>
    <mergeCell ref="BH4:BJ4"/>
    <mergeCell ref="L4:N4"/>
    <mergeCell ref="BB4:BD4"/>
    <mergeCell ref="BT4:BV4"/>
    <mergeCell ref="AV4:AX4"/>
    <mergeCell ref="AJ4:AL4"/>
    <mergeCell ref="R4:T4"/>
    <mergeCell ref="BQ4:BS4"/>
    <mergeCell ref="A4:B4"/>
    <mergeCell ref="BZ4:CB4"/>
    <mergeCell ref="CC4:CE4"/>
    <mergeCell ref="C4:E4"/>
    <mergeCell ref="F4:H4"/>
    <mergeCell ref="BK4:BM4"/>
    <mergeCell ref="BE4:BG4"/>
    <mergeCell ref="I4:K4"/>
    <mergeCell ref="U4:W4"/>
    <mergeCell ref="O4:Q4"/>
    <mergeCell ref="AS4:AU4"/>
    <mergeCell ref="BN4:BP4"/>
    <mergeCell ref="AD4:AF4"/>
    <mergeCell ref="AY4:BA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1511.90.90 Imports</vt:lpstr>
      <vt:lpstr>1511.90.90 Exports</vt:lpstr>
      <vt:lpstr>'1511.90.90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2023-08-02T11:50:59Z</dcterms:modified>
</cp:coreProperties>
</file>